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申請書（様式第１号）" sheetId="2" r:id="rId1"/>
    <sheet name="申請（事業実績）書一覧" sheetId="5" r:id="rId2"/>
    <sheet name="申請書（様式第１号）【記載例】" sheetId="1" r:id="rId3"/>
    <sheet name="申請（事業実績）書一覧【記載例】" sheetId="3" r:id="rId4"/>
    <sheet name="リスト" sheetId="6" r:id="rId5"/>
  </sheets>
  <definedNames>
    <definedName name="_xlnm.Print_Area" localSheetId="2">'申請書（様式第１号）【記載例】'!$A$1:$J$48</definedName>
    <definedName name="_xlnm.Print_Area" localSheetId="0">'申請書（様式第１号）'!$A$1:$J$48</definedName>
    <definedName name="_xlnm.Print_Area" localSheetId="3">'申請（事業実績）書一覧【記載例】'!$A$1:$H$25</definedName>
    <definedName name="_xlnm.Print_Area" localSheetId="1">'申請（事業実績）書一覧'!$A$1:$H$25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<sst xmlns="http://schemas.openxmlformats.org/spreadsheetml/2006/main" xmlns:r="http://schemas.openxmlformats.org/officeDocument/2006/relationships" count="111" uniqueCount="111">
  <si>
    <t>自立訓練（機能訓練）</t>
  </si>
  <si>
    <t>備　　考</t>
    <rPh sb="0" eb="1">
      <t>ビ</t>
    </rPh>
    <rPh sb="3" eb="4">
      <t>コウ</t>
    </rPh>
    <phoneticPr fontId="2"/>
  </si>
  <si>
    <t>施設等の名称</t>
    <rPh sb="0" eb="2">
      <t>シセツ</t>
    </rPh>
    <rPh sb="2" eb="3">
      <t>トウ</t>
    </rPh>
    <rPh sb="4" eb="6">
      <t>メイショウ</t>
    </rPh>
    <phoneticPr fontId="2"/>
  </si>
  <si>
    <t>就労移行支援</t>
  </si>
  <si>
    <t>居宅介護</t>
  </si>
  <si>
    <t>令和　年　月　日</t>
    <rPh sb="0" eb="2">
      <t>レイワ</t>
    </rPh>
    <rPh sb="3" eb="4">
      <t>ネン</t>
    </rPh>
    <rPh sb="5" eb="6">
      <t>ツキ</t>
    </rPh>
    <rPh sb="7" eb="8">
      <t>ニチ</t>
    </rPh>
    <phoneticPr fontId="2"/>
  </si>
  <si>
    <t>１　申請書</t>
    <rPh sb="2" eb="5">
      <t>シンセイショ</t>
    </rPh>
    <phoneticPr fontId="2"/>
  </si>
  <si>
    <t>申請額合計（補助率1/2）</t>
    <rPh sb="0" eb="3">
      <t>シンセイガク</t>
    </rPh>
    <rPh sb="3" eb="5">
      <t>ゴウケイ</t>
    </rPh>
    <rPh sb="6" eb="9">
      <t>ホジョリツ</t>
    </rPh>
    <phoneticPr fontId="2"/>
  </si>
  <si>
    <t>受付番号</t>
    <rPh sb="0" eb="2">
      <t>ウケツケ</t>
    </rPh>
    <rPh sb="2" eb="4">
      <t>バンゴウ</t>
    </rPh>
    <phoneticPr fontId="2"/>
  </si>
  <si>
    <t>受付日</t>
    <rPh sb="0" eb="3">
      <t>ウケツケビ</t>
    </rPh>
    <phoneticPr fontId="2"/>
  </si>
  <si>
    <t>職</t>
    <rPh sb="0" eb="1">
      <t>ショク</t>
    </rPh>
    <phoneticPr fontId="2"/>
  </si>
  <si>
    <t>(注)相談・訪問系は施設数、その他は定員</t>
    <rPh sb="1" eb="2">
      <t>チュウ</t>
    </rPh>
    <rPh sb="3" eb="5">
      <t>ソウダン</t>
    </rPh>
    <rPh sb="6" eb="9">
      <t>ホウモ</t>
    </rPh>
    <rPh sb="10" eb="13">
      <t>シセツスウ</t>
    </rPh>
    <rPh sb="16" eb="17">
      <t>タ</t>
    </rPh>
    <rPh sb="18" eb="20">
      <t>テイイン</t>
    </rPh>
    <phoneticPr fontId="2"/>
  </si>
  <si>
    <t>物価高騰対応重点支援地方創生臨時交付金</t>
    <rPh sb="0" eb="2">
      <t>ブッカ</t>
    </rPh>
    <rPh sb="2" eb="4">
      <t>コウトウ</t>
    </rPh>
    <rPh sb="4" eb="6">
      <t>タイオウ</t>
    </rPh>
    <rPh sb="6" eb="8">
      <t>ジュウテン</t>
    </rPh>
    <rPh sb="8" eb="10">
      <t>シエン</t>
    </rPh>
    <rPh sb="10" eb="12">
      <t>チホウ</t>
    </rPh>
    <rPh sb="12" eb="14">
      <t>ソウセイ</t>
    </rPh>
    <rPh sb="14" eb="16">
      <t>リンジ</t>
    </rPh>
    <rPh sb="16" eb="19">
      <t>コウフキン</t>
    </rPh>
    <phoneticPr fontId="2"/>
  </si>
  <si>
    <t>又は出資する施設等ではない。</t>
    <rPh sb="0" eb="1">
      <t>マタ</t>
    </rPh>
    <rPh sb="2" eb="4">
      <t>シュッシ</t>
    </rPh>
    <rPh sb="6" eb="8">
      <t>シセツ</t>
    </rPh>
    <rPh sb="8" eb="9">
      <t>トウ</t>
    </rPh>
    <phoneticPr fontId="2"/>
  </si>
  <si>
    <t>事業所・施設等
の種別</t>
    <rPh sb="0" eb="3">
      <t>ジギョウショ</t>
    </rPh>
    <rPh sb="4" eb="6">
      <t>シセツ</t>
    </rPh>
    <rPh sb="6" eb="7">
      <t>トウ</t>
    </rPh>
    <rPh sb="9" eb="11">
      <t>シュベツ</t>
    </rPh>
    <phoneticPr fontId="2"/>
  </si>
  <si>
    <t>ﾌﾘｶﾞﾅ</t>
  </si>
  <si>
    <t>秋田県知事　あて</t>
    <rPh sb="0" eb="3">
      <t>アキタケン</t>
    </rPh>
    <rPh sb="3" eb="5">
      <t>チジ</t>
    </rPh>
    <phoneticPr fontId="2"/>
  </si>
  <si>
    <t>氏名</t>
    <rPh sb="0" eb="2">
      <t>シメイ</t>
    </rPh>
    <phoneticPr fontId="2"/>
  </si>
  <si>
    <t>担当者氏名</t>
    <rPh sb="0" eb="3">
      <t>タントウシャ</t>
    </rPh>
    <rPh sb="3" eb="5">
      <t>シメイ</t>
    </rPh>
    <phoneticPr fontId="2"/>
  </si>
  <si>
    <t>法人の所在地</t>
    <rPh sb="0" eb="2">
      <t>ホウジン</t>
    </rPh>
    <rPh sb="3" eb="6">
      <t>ショザイチ</t>
    </rPh>
    <phoneticPr fontId="2"/>
  </si>
  <si>
    <t>金融機関名</t>
    <rPh sb="0" eb="2">
      <t>キンユウ</t>
    </rPh>
    <rPh sb="2" eb="4">
      <t>キカン</t>
    </rPh>
    <rPh sb="4" eb="5">
      <t>メイ</t>
    </rPh>
    <phoneticPr fontId="2"/>
  </si>
  <si>
    <t>NO.</t>
  </si>
  <si>
    <t>共同生活援助（日中サービス支援型）</t>
  </si>
  <si>
    <t>支店名</t>
    <rPh sb="0" eb="3">
      <t>シテンメイ</t>
    </rPh>
    <phoneticPr fontId="2"/>
  </si>
  <si>
    <t>メールアドレス</t>
  </si>
  <si>
    <t>支店コード</t>
    <rPh sb="0" eb="2">
      <t>シテン</t>
    </rPh>
    <phoneticPr fontId="2"/>
  </si>
  <si>
    <t>ゆうちょ銀行は不要</t>
    <rPh sb="4" eb="6">
      <t>ギンコウ</t>
    </rPh>
    <rPh sb="7" eb="9">
      <t>フヨウ</t>
    </rPh>
    <phoneticPr fontId="2"/>
  </si>
  <si>
    <t>福祉型障害児入所施設</t>
  </si>
  <si>
    <t>サービス種別</t>
    <rPh sb="4" eb="6">
      <t>シュベツ</t>
    </rPh>
    <phoneticPr fontId="2"/>
  </si>
  <si>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2"/>
  </si>
  <si>
    <t>□</t>
  </si>
  <si>
    <t>法人の代表者</t>
    <rPh sb="0" eb="2">
      <t>ホウジン</t>
    </rPh>
    <rPh sb="3" eb="6">
      <t>ダイヒョウシャ</t>
    </rPh>
    <phoneticPr fontId="2"/>
  </si>
  <si>
    <t>補助単価
（円）</t>
    <rPh sb="0" eb="2">
      <t>ホジョ</t>
    </rPh>
    <rPh sb="2" eb="4">
      <t>タンカ</t>
    </rPh>
    <rPh sb="6" eb="7">
      <t>エン</t>
    </rPh>
    <phoneticPr fontId="2"/>
  </si>
  <si>
    <t>■</t>
  </si>
  <si>
    <t>県庁ケアサービス株式会社</t>
  </si>
  <si>
    <t>申請日時点で運営中である。</t>
    <rPh sb="0" eb="3">
      <t>シンセイビ</t>
    </rPh>
    <rPh sb="3" eb="5">
      <t>ジテン</t>
    </rPh>
    <rPh sb="6" eb="8">
      <t>ウンエイ</t>
    </rPh>
    <rPh sb="8" eb="9">
      <t>チュウ</t>
    </rPh>
    <phoneticPr fontId="2"/>
  </si>
  <si>
    <t>秋田県暴力団排除条例（平成23年秋田県条例第29号）に規定する暴力団員と密接な関係を有する者が開設、運営</t>
    <rPh sb="0" eb="3">
      <t>アキタケン</t>
    </rPh>
    <rPh sb="3" eb="6">
      <t>ボウリョクダン</t>
    </rPh>
    <rPh sb="6" eb="8">
      <t>ハイジョ</t>
    </rPh>
    <rPh sb="8" eb="10">
      <t>ジョウレイ</t>
    </rPh>
    <rPh sb="11" eb="13">
      <t>ヘイセイ</t>
    </rPh>
    <rPh sb="15" eb="16">
      <t>ネン</t>
    </rPh>
    <rPh sb="16" eb="19">
      <t>アキタケン</t>
    </rPh>
    <rPh sb="19" eb="21">
      <t>ジョウレイ</t>
    </rPh>
    <rPh sb="21" eb="22">
      <t>ダイ</t>
    </rPh>
    <rPh sb="24" eb="25">
      <t>ゴウ</t>
    </rPh>
    <rPh sb="27" eb="29">
      <t>キテイ</t>
    </rPh>
    <rPh sb="31" eb="34">
      <t>ボウリョクダン</t>
    </rPh>
    <rPh sb="34" eb="35">
      <t>イン</t>
    </rPh>
    <rPh sb="36" eb="38">
      <t>ミッセツ</t>
    </rPh>
    <rPh sb="39" eb="41">
      <t>カンケイ</t>
    </rPh>
    <rPh sb="42" eb="43">
      <t>ユウ</t>
    </rPh>
    <rPh sb="45" eb="46">
      <t>モノ</t>
    </rPh>
    <rPh sb="47" eb="49">
      <t>カイセツ</t>
    </rPh>
    <rPh sb="50" eb="52">
      <t>ウンエイ</t>
    </rPh>
    <phoneticPr fontId="2"/>
  </si>
  <si>
    <t>放課後等デイサービス</t>
  </si>
  <si>
    <t>法人の名称</t>
    <rPh sb="0" eb="2">
      <t>ホウジン</t>
    </rPh>
    <rPh sb="3" eb="5">
      <t>メイショウ</t>
    </rPh>
    <phoneticPr fontId="2"/>
  </si>
  <si>
    <t>通所系</t>
    <rPh sb="0" eb="2">
      <t>ツウショ</t>
    </rPh>
    <rPh sb="2" eb="3">
      <t>ケイ</t>
    </rPh>
    <phoneticPr fontId="2"/>
  </si>
  <si>
    <t>２　申請（実績）額</t>
    <rPh sb="2" eb="4">
      <t>シンセイ</t>
    </rPh>
    <rPh sb="5" eb="7">
      <t>ジッセキ</t>
    </rPh>
    <rPh sb="8" eb="9">
      <t>ガク</t>
    </rPh>
    <phoneticPr fontId="2"/>
  </si>
  <si>
    <t>施　　設　　名</t>
    <rPh sb="0" eb="1">
      <t>シ</t>
    </rPh>
    <rPh sb="3" eb="4">
      <t>セツ</t>
    </rPh>
    <rPh sb="6" eb="7">
      <t>ナ</t>
    </rPh>
    <phoneticPr fontId="2"/>
  </si>
  <si>
    <t>就労継続支援Ｂ型</t>
  </si>
  <si>
    <t>区分</t>
    <rPh sb="0" eb="2">
      <t>クブン</t>
    </rPh>
    <phoneticPr fontId="2"/>
  </si>
  <si>
    <t>総事業費
（円）</t>
    <rPh sb="0" eb="1">
      <t>ソウ</t>
    </rPh>
    <rPh sb="1" eb="4">
      <t>ジギョウヒ</t>
    </rPh>
    <rPh sb="6" eb="7">
      <t>エン</t>
    </rPh>
    <phoneticPr fontId="2"/>
  </si>
  <si>
    <t>宿泊型自立訓練</t>
  </si>
  <si>
    <t>自立訓練（生活訓練）</t>
  </si>
  <si>
    <t>電話番号</t>
    <rPh sb="0" eb="2">
      <t>デンワ</t>
    </rPh>
    <rPh sb="2" eb="4">
      <t>バンゴウ</t>
    </rPh>
    <phoneticPr fontId="2"/>
  </si>
  <si>
    <t>居宅訪問型児童発達支援</t>
  </si>
  <si>
    <t>共同生活援助（外部サービス利用型）</t>
  </si>
  <si>
    <t>施設入所支援</t>
  </si>
  <si>
    <t>共同生活援助（介護サービス包括型）</t>
  </si>
  <si>
    <t>短期入所(空床型を除く)</t>
  </si>
  <si>
    <t>基準額</t>
    <rPh sb="0" eb="3">
      <t>キジュンガク</t>
    </rPh>
    <phoneticPr fontId="2"/>
  </si>
  <si>
    <t>就労継続支援Ａ型</t>
  </si>
  <si>
    <t>児童発達支援</t>
  </si>
  <si>
    <t>就労選択支援</t>
  </si>
  <si>
    <t>口座種別
ゆうちょ銀行は不要</t>
    <rPh sb="0" eb="2">
      <t>コウザ</t>
    </rPh>
    <rPh sb="2" eb="4">
      <t>シュベツ</t>
    </rPh>
    <rPh sb="9" eb="11">
      <t>ギンコウ</t>
    </rPh>
    <rPh sb="12" eb="14">
      <t>フヨウ</t>
    </rPh>
    <phoneticPr fontId="2"/>
  </si>
  <si>
    <t>生活介護</t>
  </si>
  <si>
    <t>※計算用</t>
    <rPh sb="1" eb="3">
      <t>ケイサン</t>
    </rPh>
    <rPh sb="3" eb="4">
      <t>ヨウ</t>
    </rPh>
    <phoneticPr fontId="2"/>
  </si>
  <si>
    <t>補助金の支給決定後に支給要件に該当しない事実や不正等が発覚した場合は、速やかに補助金を返還する。</t>
    <rPh sb="0" eb="3">
      <t>ホジョキン</t>
    </rPh>
    <rPh sb="4" eb="6">
      <t>シキュウ</t>
    </rPh>
    <rPh sb="6" eb="9">
      <t>ケッテイゴ</t>
    </rPh>
    <rPh sb="10" eb="12">
      <t>シキュウ</t>
    </rPh>
    <rPh sb="12" eb="14">
      <t>ヨウケン</t>
    </rPh>
    <rPh sb="15" eb="17">
      <t>ガイトウ</t>
    </rPh>
    <rPh sb="20" eb="22">
      <t>ジジツ</t>
    </rPh>
    <rPh sb="23" eb="25">
      <t>フセイ</t>
    </rPh>
    <rPh sb="25" eb="26">
      <t>トウ</t>
    </rPh>
    <rPh sb="27" eb="29">
      <t>ハッカク</t>
    </rPh>
    <rPh sb="31" eb="33">
      <t>バアイ</t>
    </rPh>
    <rPh sb="35" eb="36">
      <t>スミ</t>
    </rPh>
    <rPh sb="39" eb="42">
      <t>ホジョキン</t>
    </rPh>
    <rPh sb="43" eb="45">
      <t>ヘンカン</t>
    </rPh>
    <phoneticPr fontId="2"/>
  </si>
  <si>
    <r>
      <rPr>
        <b/>
        <sz val="8"/>
        <color theme="1"/>
        <rFont val="游ゴシック"/>
      </rPr>
      <t>※必ず当該法人名義の口座を記入すること。</t>
    </r>
    <rPh sb="1" eb="2">
      <t>カナラ</t>
    </rPh>
    <rPh sb="3" eb="5">
      <t>トウガイ</t>
    </rPh>
    <rPh sb="5" eb="7">
      <t>ホウジン</t>
    </rPh>
    <rPh sb="7" eb="9">
      <t>メイギ</t>
    </rPh>
    <rPh sb="10" eb="12">
      <t>コウザ</t>
    </rPh>
    <rPh sb="13" eb="15">
      <t>キニュウ</t>
    </rPh>
    <phoneticPr fontId="2"/>
  </si>
  <si>
    <t>３　振込先（預金通帳等の写しを必ず添付してください）</t>
    <rPh sb="2" eb="5">
      <t>フリコミサキ</t>
    </rPh>
    <rPh sb="6" eb="8">
      <t>ヨキン</t>
    </rPh>
    <rPh sb="8" eb="10">
      <t>ツウチョウ</t>
    </rPh>
    <rPh sb="10" eb="11">
      <t>トウ</t>
    </rPh>
    <rPh sb="12" eb="13">
      <t>ウツ</t>
    </rPh>
    <rPh sb="15" eb="16">
      <t>カナラ</t>
    </rPh>
    <rPh sb="17" eb="19">
      <t>テンプ</t>
    </rPh>
    <phoneticPr fontId="2"/>
  </si>
  <si>
    <t>金融機関コード
ゆうちょ銀行は記号</t>
    <rPh sb="0" eb="2">
      <t>キンユウ</t>
    </rPh>
    <rPh sb="2" eb="4">
      <t>キカン</t>
    </rPh>
    <rPh sb="12" eb="14">
      <t>ギンコウ</t>
    </rPh>
    <rPh sb="15" eb="17">
      <t>キゴウ</t>
    </rPh>
    <phoneticPr fontId="2"/>
  </si>
  <si>
    <t>口座名義人（ｶﾀｶﾅ）</t>
    <rPh sb="0" eb="2">
      <t>コウザ</t>
    </rPh>
    <rPh sb="2" eb="5">
      <t>メイギニン</t>
    </rPh>
    <phoneticPr fontId="2"/>
  </si>
  <si>
    <t>口座番号</t>
    <rPh sb="0" eb="2">
      <t>コウザ</t>
    </rPh>
    <rPh sb="2" eb="4">
      <t>バンゴウ</t>
    </rPh>
    <phoneticPr fontId="2"/>
  </si>
  <si>
    <t>４　支給要件　※すべてのチェックがなければ支給を受けられません。（チェック後は■）</t>
    <rPh sb="2" eb="4">
      <t>シキュウ</t>
    </rPh>
    <rPh sb="4" eb="6">
      <t>ヨウケン</t>
    </rPh>
    <rPh sb="21" eb="23">
      <t>シキュウ</t>
    </rPh>
    <rPh sb="24" eb="25">
      <t>ウ</t>
    </rPh>
    <rPh sb="37" eb="38">
      <t>ゴ</t>
    </rPh>
    <phoneticPr fontId="2"/>
  </si>
  <si>
    <t>〒　</t>
  </si>
  <si>
    <t>施設所在地</t>
    <rPh sb="0" eb="1">
      <t>シ</t>
    </rPh>
    <rPh sb="1" eb="2">
      <t>セツ</t>
    </rPh>
    <rPh sb="2" eb="5">
      <t>ショザイチ</t>
    </rPh>
    <phoneticPr fontId="2"/>
  </si>
  <si>
    <t>入所系</t>
    <rPh sb="0" eb="2">
      <t>ニュウショ</t>
    </rPh>
    <rPh sb="2" eb="3">
      <t>ケイ</t>
    </rPh>
    <phoneticPr fontId="2"/>
  </si>
  <si>
    <t>重度訪問介護</t>
  </si>
  <si>
    <t>同行援護</t>
  </si>
  <si>
    <t>行動援護</t>
  </si>
  <si>
    <t>就労定着支援</t>
  </si>
  <si>
    <t>計画相談支援</t>
  </si>
  <si>
    <t>自立生活援助</t>
  </si>
  <si>
    <t>地域移行支援</t>
  </si>
  <si>
    <t>地域定着支援</t>
  </si>
  <si>
    <t>保育所等訪問支援</t>
  </si>
  <si>
    <t>障害児相談支援</t>
  </si>
  <si>
    <t>訪問・相談系</t>
    <rPh sb="0" eb="2">
      <t>ホウモン</t>
    </rPh>
    <rPh sb="3" eb="5">
      <t>ソウダン</t>
    </rPh>
    <rPh sb="5" eb="6">
      <t>ケイ</t>
    </rPh>
    <phoneticPr fontId="2"/>
  </si>
  <si>
    <t>物価高騰対策事業</t>
    <rPh sb="0" eb="4">
      <t>ブッカ</t>
    </rPh>
    <rPh sb="4" eb="8">
      <t>タイサク</t>
    </rPh>
    <phoneticPr fontId="2"/>
  </si>
  <si>
    <t>定員数・
施設数(注)</t>
    <rPh sb="0" eb="2">
      <t>テイイン</t>
    </rPh>
    <rPh sb="2" eb="3">
      <t>スウ</t>
    </rPh>
    <rPh sb="5" eb="8">
      <t>シセツスウ</t>
    </rPh>
    <rPh sb="9" eb="10">
      <t>チュウ</t>
    </rPh>
    <phoneticPr fontId="2"/>
  </si>
  <si>
    <t>入所系
（13,600円/人）</t>
    <rPh sb="0" eb="2">
      <t>ニュウショ</t>
    </rPh>
    <rPh sb="2" eb="3">
      <t>ケイ</t>
    </rPh>
    <rPh sb="11" eb="12">
      <t>エン</t>
    </rPh>
    <rPh sb="13" eb="14">
      <t>ニン</t>
    </rPh>
    <phoneticPr fontId="2"/>
  </si>
  <si>
    <t>通所系
（9,400円/人）</t>
    <rPh sb="0" eb="2">
      <t>ツウショ</t>
    </rPh>
    <rPh sb="2" eb="3">
      <t>ケイ</t>
    </rPh>
    <rPh sb="10" eb="11">
      <t>エン</t>
    </rPh>
    <rPh sb="12" eb="13">
      <t>ニン</t>
    </rPh>
    <phoneticPr fontId="2"/>
  </si>
  <si>
    <t>【　　サービス種別ごとの基準額　　】</t>
    <rPh sb="7" eb="9">
      <t>シュベツ</t>
    </rPh>
    <rPh sb="12" eb="15">
      <t>キジ</t>
    </rPh>
    <phoneticPr fontId="2"/>
  </si>
  <si>
    <t>訪問・相談系
（104,000円/施設）</t>
    <rPh sb="0" eb="2">
      <t>ホウモン</t>
    </rPh>
    <rPh sb="3" eb="5">
      <t>ソウダン</t>
    </rPh>
    <rPh sb="5" eb="6">
      <t>ケイ</t>
    </rPh>
    <rPh sb="15" eb="16">
      <t>エン</t>
    </rPh>
    <rPh sb="17" eb="19">
      <t>シセツ</t>
    </rPh>
    <phoneticPr fontId="2"/>
  </si>
  <si>
    <t>事業費合計</t>
    <rPh sb="0" eb="3">
      <t>ジギョウヒ</t>
    </rPh>
    <rPh sb="3" eb="5">
      <t>ゴウケイ</t>
    </rPh>
    <phoneticPr fontId="2"/>
  </si>
  <si>
    <t>基準額合計</t>
    <rPh sb="0" eb="3">
      <t>キジ</t>
    </rPh>
    <rPh sb="3" eb="5">
      <t>ゴウケイ</t>
    </rPh>
    <phoneticPr fontId="2"/>
  </si>
  <si>
    <t>代表取締役　県庁　太郎</t>
  </si>
  <si>
    <t>ケンチョウケアサービス（カ</t>
  </si>
  <si>
    <t>ダイヒョウトリシマリヤク　ケンチョウ　タロウ</t>
  </si>
  <si>
    <t>秋田県秋田市土崎港北７－２－９９</t>
  </si>
  <si>
    <t>〒　011－0123</t>
  </si>
  <si>
    <t xml:space="preserve">秋田　一郎 </t>
  </si>
  <si>
    <t>kenchou-care@fvk.biglobe.ne.jp</t>
  </si>
  <si>
    <t>018-860-1111</t>
  </si>
  <si>
    <t>秋田県秋田市山王四丁目１番１５１号</t>
    <rPh sb="0" eb="3">
      <t>アキタケン</t>
    </rPh>
    <rPh sb="3" eb="6">
      <t>アキタシ</t>
    </rPh>
    <rPh sb="6" eb="8">
      <t>サンノウ</t>
    </rPh>
    <rPh sb="8" eb="11">
      <t>ヨンチョウメ</t>
    </rPh>
    <rPh sb="12" eb="13">
      <t>バン</t>
    </rPh>
    <rPh sb="16" eb="17">
      <t>ゴウ</t>
    </rPh>
    <phoneticPr fontId="2"/>
  </si>
  <si>
    <t>秋田県秋田市旭北錦町２番３３１号</t>
    <rPh sb="0" eb="3">
      <t>アキタケン</t>
    </rPh>
    <rPh sb="3" eb="6">
      <t>アキタシ</t>
    </rPh>
    <rPh sb="6" eb="10">
      <t>キョクホ</t>
    </rPh>
    <rPh sb="11" eb="12">
      <t>バン</t>
    </rPh>
    <rPh sb="15" eb="16">
      <t>ゴウ</t>
    </rPh>
    <phoneticPr fontId="2"/>
  </si>
  <si>
    <t>秋田県秋田市八橋本町３番８５２号</t>
    <rPh sb="0" eb="3">
      <t>アキタケン</t>
    </rPh>
    <rPh sb="3" eb="6">
      <t>アキタシ</t>
    </rPh>
    <rPh sb="6" eb="10">
      <t>ヤバセホンチョウ</t>
    </rPh>
    <rPh sb="11" eb="12">
      <t>バン</t>
    </rPh>
    <rPh sb="15" eb="16">
      <t>ゴウ</t>
    </rPh>
    <phoneticPr fontId="2"/>
  </si>
  <si>
    <t>物価高騰対策銀行</t>
    <rPh sb="0" eb="6">
      <t>ブッカコウ</t>
    </rPh>
    <phoneticPr fontId="2"/>
  </si>
  <si>
    <t>本店</t>
  </si>
  <si>
    <t>0110</t>
  </si>
  <si>
    <t>111</t>
  </si>
  <si>
    <t>普通預金</t>
  </si>
  <si>
    <t>様式第１号（第７条関係）</t>
    <rPh sb="0" eb="2">
      <t>ヨウシキ</t>
    </rPh>
    <rPh sb="2" eb="3">
      <t>ダイ</t>
    </rPh>
    <rPh sb="4" eb="5">
      <t>ゴウ</t>
    </rPh>
    <rPh sb="6" eb="7">
      <t>ダイ</t>
    </rPh>
    <rPh sb="8" eb="9">
      <t>ジョウ</t>
    </rPh>
    <rPh sb="9" eb="11">
      <t>カンケイ</t>
    </rPh>
    <phoneticPr fontId="2"/>
  </si>
  <si>
    <t xml:space="preserve">入所系　　       13,600円×定員数
通所系　　         9,400円×定員数
訪問・相談系 104,400円×施設数 </t>
    <rPh sb="0" eb="2">
      <t>ニュウショ</t>
    </rPh>
    <rPh sb="2" eb="3">
      <t>ケイ</t>
    </rPh>
    <rPh sb="18" eb="19">
      <t>エン</t>
    </rPh>
    <rPh sb="20" eb="23">
      <t>テイインスウ</t>
    </rPh>
    <rPh sb="24" eb="26">
      <t>ツウショ</t>
    </rPh>
    <rPh sb="54" eb="55">
      <t>ケイ</t>
    </rPh>
    <rPh sb="63" eb="64">
      <t>エン</t>
    </rPh>
    <rPh sb="65" eb="67">
      <t>シセツ</t>
    </rPh>
    <rPh sb="67" eb="68">
      <t>カズ</t>
    </rPh>
    <phoneticPr fontId="2"/>
  </si>
  <si>
    <t>定員数（人）
または施設数
(申請開始日時点)</t>
    <rPh sb="0" eb="3">
      <t>テイインスウ</t>
    </rPh>
    <rPh sb="4" eb="5">
      <t>ヒト</t>
    </rPh>
    <rPh sb="10" eb="12">
      <t>シセツ</t>
    </rPh>
    <rPh sb="12" eb="13">
      <t>スウ</t>
    </rPh>
    <phoneticPr fontId="2"/>
  </si>
  <si>
    <t>定員数（人）
または事業所数
(申請開始日時点)</t>
    <rPh sb="0" eb="3">
      <t>テイインスウ</t>
    </rPh>
    <rPh sb="4" eb="5">
      <t>ヒト</t>
    </rPh>
    <rPh sb="10" eb="13">
      <t>ジギョウショ</t>
    </rPh>
    <rPh sb="13" eb="14">
      <t>スウ</t>
    </rPh>
    <phoneticPr fontId="2"/>
  </si>
  <si>
    <t>交付申請額（補助率1/2）</t>
    <rPh sb="0" eb="2">
      <t>コウフ</t>
    </rPh>
    <rPh sb="2" eb="5">
      <t>シンセイガク</t>
    </rPh>
    <phoneticPr fontId="2"/>
  </si>
  <si>
    <t xml:space="preserve">入所系　　       13,600円×定員数
通所系　　         9,400円×定員数
訪問・相談系 104,400円×施設数 </t>
    <rPh sb="0" eb="2">
      <t>ニュウショ</t>
    </rPh>
    <rPh sb="2" eb="3">
      <t>ケイ</t>
    </rPh>
    <rPh sb="18" eb="19">
      <t>エン</t>
    </rPh>
    <rPh sb="20" eb="23">
      <t>テイインスウ</t>
    </rPh>
    <rPh sb="24" eb="26">
      <t>ツウショ</t>
    </rPh>
    <rPh sb="63" eb="64">
      <t>エン</t>
    </rPh>
    <rPh sb="65" eb="67">
      <t>シセツ</t>
    </rPh>
    <rPh sb="67" eb="68">
      <t>カズ</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</si>
</sst>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游ゴシック"/>
      <family val="3"/>
      <scheme val="minor"/>
    </font>
    <font>
      <sz val="11"/>
      <color theme="1"/>
      <name val="游ゴシック"/>
      <family val="3"/>
      <scheme val="minor"/>
    </font>
    <font>
      <sz val="6"/>
      <color auto="1"/>
      <name val="游ゴシック"/>
      <family val="3"/>
    </font>
    <font>
      <sz val="9"/>
      <color theme="1"/>
      <name val="游ゴシック"/>
      <family val="3"/>
      <scheme val="minor"/>
    </font>
    <font>
      <b/>
      <sz val="11"/>
      <color theme="1"/>
      <name val="游ゴシック"/>
      <family val="3"/>
      <scheme val="minor"/>
    </font>
    <font>
      <b/>
      <sz val="8"/>
      <color theme="1"/>
      <name val="游ゴシック"/>
      <family val="3"/>
      <scheme val="minor"/>
    </font>
    <font>
      <sz val="10"/>
      <color theme="1"/>
      <name val="游ゴシック"/>
      <family val="3"/>
      <scheme val="minor"/>
    </font>
    <font>
      <b/>
      <sz val="9"/>
      <color theme="1"/>
      <name val="游ゴシック"/>
      <family val="3"/>
      <scheme val="minor"/>
    </font>
    <font>
      <b/>
      <sz val="6"/>
      <color theme="1"/>
      <name val="游ゴシック"/>
      <family val="3"/>
      <scheme val="minor"/>
    </font>
    <font>
      <sz val="11"/>
      <color theme="0"/>
      <name val="游ゴシック"/>
      <family val="3"/>
      <scheme val="minor"/>
    </font>
    <font>
      <sz val="8"/>
      <color theme="1"/>
      <name val="游ゴシック"/>
      <family val="3"/>
      <scheme val="minor"/>
    </font>
    <font>
      <b/>
      <sz val="14"/>
      <color theme="1"/>
      <name val="游ゴシック"/>
      <family val="3"/>
      <scheme val="minor"/>
    </font>
    <font>
      <sz val="14"/>
      <color theme="1"/>
      <name val="游ゴシック"/>
      <family val="3"/>
      <scheme val="minor"/>
    </font>
    <font>
      <b/>
      <sz val="10"/>
      <color theme="1"/>
      <name val="游ゴシック"/>
      <family val="3"/>
      <scheme val="minor"/>
    </font>
  </fonts>
  <fills count="7">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9" tint="0.8"/>
        <bgColor indexed="64"/>
      </patternFill>
    </fill>
    <fill>
      <patternFill patternType="solid">
        <fgColor rgb="FFFFFFCC"/>
        <bgColor indexed="64"/>
      </patternFill>
    </fill>
    <fill>
      <patternFill patternType="solid">
        <fgColor theme="3" tint="0.9"/>
        <bgColor indexed="64"/>
      </patternFill>
    </fill>
  </fills>
  <borders count="8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style="thin">
        <color auto="1"/>
      </right>
      <top style="thin">
        <color indexed="64"/>
      </top>
      <bottom/>
      <diagonal/>
    </border>
    <border>
      <left style="thin">
        <color indexed="64"/>
      </left>
      <right style="thin">
        <color auto="1"/>
      </right>
      <top/>
      <bottom/>
      <diagonal/>
    </border>
    <border>
      <left style="thin">
        <color indexed="64"/>
      </left>
      <right style="thin">
        <color auto="1"/>
      </right>
      <top/>
      <bottom style="thin">
        <color indexed="64"/>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mediumDashDotDot">
        <color indexed="64"/>
      </bottom>
      <diagonal/>
    </border>
    <border>
      <left style="thin">
        <color auto="1"/>
      </left>
      <right style="thin">
        <color auto="1"/>
      </right>
      <top style="thin">
        <color indexed="64"/>
      </top>
      <bottom/>
      <diagonal/>
    </border>
    <border>
      <left style="thin">
        <color auto="1"/>
      </left>
      <right style="thin">
        <color auto="1"/>
      </right>
      <top/>
      <bottom style="thin">
        <color indexed="64"/>
      </bottom>
      <diagonal/>
    </border>
    <border>
      <left/>
      <right/>
      <top style="mediumDashDotDot">
        <color indexed="64"/>
      </top>
      <bottom/>
      <diagonal/>
    </border>
    <border>
      <left/>
      <right/>
      <top/>
      <bottom style="mediumDashDotDot">
        <color indexed="64"/>
      </bottom>
      <diagonal/>
    </border>
    <border>
      <left style="thin">
        <color auto="1"/>
      </left>
      <right style="thin">
        <color indexed="64"/>
      </right>
      <top style="thin">
        <color indexed="64"/>
      </top>
      <bottom/>
      <diagonal/>
    </border>
    <border>
      <left style="thin">
        <color auto="1"/>
      </left>
      <right style="thin">
        <color indexed="64"/>
      </right>
      <top/>
      <bottom/>
      <diagonal/>
    </border>
    <border>
      <left style="thin">
        <color auto="1"/>
      </left>
      <right style="thin">
        <color indexed="64"/>
      </right>
      <top/>
      <bottom style="thin">
        <color indexed="64"/>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thin">
        <color auto="1"/>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auto="1"/>
      </top>
      <bottom/>
      <diagonal/>
    </border>
    <border>
      <left/>
      <right/>
      <top/>
      <bottom style="thin">
        <color auto="1"/>
      </bottom>
      <diagonal/>
    </border>
    <border>
      <left/>
      <right/>
      <top/>
      <bottom style="thin">
        <color indexed="64"/>
      </bottom>
      <diagonal/>
    </border>
    <border>
      <left/>
      <right/>
      <top style="thin">
        <color indexed="64"/>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auto="1"/>
      </left>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auto="1"/>
      </top>
      <bottom style="thin">
        <color indexed="64"/>
      </bottom>
      <diagonal/>
    </border>
    <border>
      <left/>
      <right style="medium">
        <color indexed="64"/>
      </right>
      <top style="medium">
        <color indexed="64"/>
      </top>
      <bottom style="medium">
        <color indexed="64"/>
      </bottom>
      <diagonal/>
    </border>
    <border>
      <left/>
      <right style="thin">
        <color auto="1"/>
      </right>
      <top style="thin">
        <color auto="1"/>
      </top>
      <bottom style="thin">
        <color indexed="64"/>
      </bottom>
      <diagonal/>
    </border>
    <border>
      <left style="medium">
        <color indexed="64"/>
      </left>
      <right style="medium">
        <color indexed="64"/>
      </right>
      <top style="medium">
        <color indexed="64"/>
      </top>
      <bottom style="medium">
        <color indexed="64"/>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dotted">
        <color auto="1"/>
      </left>
      <right/>
      <top style="dotted">
        <color auto="1"/>
      </top>
      <bottom style="dotted">
        <color auto="1"/>
      </bottom>
      <diagonal/>
    </border>
    <border>
      <left style="thick">
        <color indexed="64"/>
      </left>
      <right style="thin">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style="dotted">
        <color auto="1"/>
      </top>
      <bottom style="dotted">
        <color auto="1"/>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style="medium">
        <color indexed="64"/>
      </top>
      <bottom style="thick">
        <color indexed="64"/>
      </bottom>
      <diagonal/>
    </border>
    <border>
      <left/>
      <right style="dotted">
        <color auto="1"/>
      </right>
      <top style="dotted">
        <color auto="1"/>
      </top>
      <bottom style="dotted">
        <color auto="1"/>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style="thick">
        <color indexed="64"/>
      </bottom>
      <diagonal/>
    </border>
    <border>
      <left style="thick">
        <color auto="1"/>
      </left>
      <right/>
      <top style="thick">
        <color auto="1"/>
      </top>
      <bottom style="thick">
        <color auto="1"/>
      </bottom>
      <diagonal/>
    </border>
    <border>
      <left style="thick">
        <color auto="1"/>
      </left>
      <right/>
      <top style="thick">
        <color auto="1"/>
      </top>
      <bottom style="dotted">
        <color auto="1"/>
      </bottom>
      <diagonal/>
    </border>
    <border>
      <left style="thick">
        <color auto="1"/>
      </left>
      <right/>
      <top style="dotted">
        <color auto="1"/>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diagonalDown="1">
      <left style="medium">
        <color indexed="64"/>
      </left>
      <right style="medium">
        <color indexed="64"/>
      </right>
      <top style="medium">
        <color indexed="64"/>
      </top>
      <bottom/>
      <diagonal style="thin">
        <color auto="1"/>
      </diagonal>
    </border>
    <border diagonalDown="1">
      <left style="medium">
        <color indexed="64"/>
      </left>
      <right style="medium">
        <color indexed="64"/>
      </right>
      <top/>
      <bottom/>
      <diagonal style="thin">
        <color auto="1"/>
      </diagonal>
    </border>
    <border diagonalDown="1">
      <left style="medium">
        <color indexed="64"/>
      </left>
      <right style="medium">
        <color indexed="64"/>
      </right>
      <top/>
      <bottom style="medium">
        <color indexed="64"/>
      </bottom>
      <diagonal style="thin">
        <color auto="1"/>
      </diagonal>
    </border>
    <border>
      <left/>
      <right/>
      <top style="thick">
        <color auto="1"/>
      </top>
      <bottom style="thick">
        <color auto="1"/>
      </bottom>
      <diagonal/>
    </border>
    <border>
      <left/>
      <right/>
      <top style="thick">
        <color auto="1"/>
      </top>
      <bottom style="dotted">
        <color auto="1"/>
      </bottom>
      <diagonal/>
    </border>
    <border>
      <left/>
      <right style="thick">
        <color auto="1"/>
      </right>
      <top style="thick">
        <color auto="1"/>
      </top>
      <bottom style="thick">
        <color auto="1"/>
      </bottom>
      <diagonal/>
    </border>
    <border>
      <left/>
      <right style="thick">
        <color auto="1"/>
      </right>
      <top style="thick">
        <color auto="1"/>
      </top>
      <bottom style="dotted">
        <color auto="1"/>
      </bottom>
      <diagonal/>
    </border>
    <border>
      <left style="thick">
        <color indexed="64"/>
      </left>
      <right style="thick">
        <color auto="1"/>
      </right>
      <top style="dotted">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bottom style="medium">
        <color indexed="64"/>
      </bottom>
      <diagonal/>
    </border>
  </borders>
  <cellStyleXfs count="4">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cellStyleXfs>
  <cellXfs count="189">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Fill="1" applyBorder="1" applyAlignment="1">
      <alignment vertical="center" wrapText="1"/>
    </xf>
    <xf numFmtId="0" fontId="6" fillId="0" borderId="4" xfId="0" applyFont="1" applyFill="1" applyBorder="1" applyAlignment="1">
      <alignment vertical="center" wrapText="1"/>
    </xf>
    <xf numFmtId="0" fontId="6" fillId="0" borderId="5" xfId="0" applyFont="1" applyFill="1" applyBorder="1" applyAlignment="1">
      <alignment vertical="center" wrapText="1"/>
    </xf>
    <xf numFmtId="0" fontId="6" fillId="0" borderId="6" xfId="0" applyFont="1" applyFill="1" applyBorder="1" applyAlignment="1">
      <alignment vertical="center" wrapText="1"/>
    </xf>
    <xf numFmtId="0" fontId="6" fillId="0" borderId="7" xfId="0" applyFont="1" applyFill="1" applyBorder="1" applyAlignment="1">
      <alignment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5" fillId="0" borderId="0" xfId="0" applyFo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6" fillId="0" borderId="11" xfId="0" applyFont="1" applyFill="1" applyBorder="1" applyAlignment="1">
      <alignment vertical="center" wrapText="1"/>
    </xf>
    <xf numFmtId="0" fontId="6" fillId="0" borderId="12" xfId="0" applyFont="1" applyFill="1" applyBorder="1" applyAlignment="1">
      <alignment vertical="center" wrapText="1"/>
    </xf>
    <xf numFmtId="0" fontId="8" fillId="0" borderId="1" xfId="0" applyFont="1" applyBorder="1" applyAlignment="1">
      <alignment horizontal="center" vertical="center"/>
    </xf>
    <xf numFmtId="0" fontId="3" fillId="0" borderId="13" xfId="0" applyFont="1" applyBorder="1">
      <alignment vertical="center"/>
    </xf>
    <xf numFmtId="0" fontId="3" fillId="0" borderId="0" xfId="0" applyFont="1" applyBorder="1">
      <alignment vertical="center"/>
    </xf>
    <xf numFmtId="0" fontId="3" fillId="0" borderId="14" xfId="0" applyFont="1" applyBorder="1">
      <alignment vertical="center"/>
    </xf>
    <xf numFmtId="0" fontId="6" fillId="0" borderId="15" xfId="0" applyFont="1" applyFill="1" applyBorder="1" applyAlignment="1">
      <alignment vertical="center" wrapText="1"/>
    </xf>
    <xf numFmtId="0" fontId="6" fillId="0" borderId="16" xfId="0" applyFont="1" applyFill="1" applyBorder="1" applyAlignment="1">
      <alignment vertical="center" wrapText="1"/>
    </xf>
    <xf numFmtId="0" fontId="6" fillId="0" borderId="17" xfId="0" applyFont="1" applyFill="1" applyBorder="1" applyAlignment="1">
      <alignment vertical="center" wrapText="1"/>
    </xf>
    <xf numFmtId="0" fontId="6" fillId="0" borderId="1" xfId="0" applyFont="1" applyFill="1" applyBorder="1" applyAlignment="1">
      <alignment vertical="center"/>
    </xf>
    <xf numFmtId="0" fontId="0" fillId="0" borderId="1" xfId="0" applyFill="1" applyBorder="1" applyAlignment="1">
      <alignment vertical="center"/>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6" fillId="0" borderId="18"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0" fillId="0" borderId="1" xfId="0" applyBorder="1">
      <alignment vertical="center"/>
    </xf>
    <xf numFmtId="49" fontId="0" fillId="0" borderId="1" xfId="0" quotePrefix="1" applyNumberFormat="1" applyFont="1" applyBorder="1">
      <alignment vertical="center"/>
    </xf>
    <xf numFmtId="0" fontId="5" fillId="0" borderId="25" xfId="0" applyFont="1" applyFill="1" applyBorder="1" applyAlignment="1">
      <alignment horizontal="left" vertical="top" wrapText="1"/>
    </xf>
    <xf numFmtId="0" fontId="5" fillId="0" borderId="26" xfId="0" applyFont="1" applyFill="1" applyBorder="1" applyAlignment="1">
      <alignment horizontal="left" vertical="top"/>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6" fillId="0" borderId="2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49" fontId="0" fillId="0" borderId="1" xfId="0" applyNumberFormat="1" applyBorder="1">
      <alignment vertical="center"/>
    </xf>
    <xf numFmtId="0" fontId="9" fillId="2" borderId="1" xfId="0"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center" vertical="center"/>
    </xf>
    <xf numFmtId="0" fontId="5" fillId="0" borderId="18" xfId="0" applyFont="1" applyFill="1" applyBorder="1" applyAlignment="1">
      <alignment vertical="top" wrapText="1"/>
    </xf>
    <xf numFmtId="0" fontId="5" fillId="0" borderId="19" xfId="0" applyFont="1" applyFill="1" applyBorder="1" applyAlignment="1">
      <alignment vertical="top"/>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29"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0" fillId="0" borderId="36" xfId="0" applyFont="1" applyBorder="1" applyAlignment="1">
      <alignment horizontal="center" vertical="center"/>
    </xf>
    <xf numFmtId="0" fontId="0" fillId="3" borderId="36" xfId="0" applyFill="1" applyBorder="1" applyAlignment="1">
      <alignment horizontal="center" vertical="center" wrapText="1"/>
    </xf>
    <xf numFmtId="0" fontId="10" fillId="0" borderId="37" xfId="0" applyFont="1" applyFill="1" applyBorder="1" applyAlignment="1">
      <alignment horizontal="left" vertical="center"/>
    </xf>
    <xf numFmtId="0" fontId="5" fillId="0" borderId="22" xfId="0" applyFont="1" applyFill="1" applyBorder="1" applyAlignment="1">
      <alignment vertical="top"/>
    </xf>
    <xf numFmtId="0" fontId="6" fillId="0" borderId="24" xfId="0" applyFont="1" applyFill="1" applyBorder="1" applyAlignment="1">
      <alignment horizontal="left" vertical="center"/>
    </xf>
    <xf numFmtId="0" fontId="5" fillId="0" borderId="0" xfId="0" applyFont="1" applyFill="1" applyBorder="1" applyAlignment="1">
      <alignment horizontal="left" vertical="top" wrapText="1"/>
    </xf>
    <xf numFmtId="0" fontId="5" fillId="0" borderId="18" xfId="0" applyFont="1" applyBorder="1" applyAlignment="1">
      <alignment vertical="center"/>
    </xf>
    <xf numFmtId="0" fontId="5" fillId="0" borderId="1" xfId="0" applyFont="1" applyBorder="1" applyAlignment="1">
      <alignment horizontal="center" vertical="center" wrapText="1"/>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39" xfId="0" applyFont="1" applyFill="1" applyBorder="1" applyAlignment="1">
      <alignment horizontal="center" vertical="center"/>
    </xf>
    <xf numFmtId="0" fontId="0" fillId="0" borderId="40" xfId="0" applyFont="1" applyBorder="1" applyAlignment="1">
      <alignment horizontal="center" vertical="center"/>
    </xf>
    <xf numFmtId="0" fontId="0" fillId="3" borderId="40" xfId="0" applyFill="1" applyBorder="1" applyAlignment="1">
      <alignment horizontal="center" vertical="center" wrapText="1"/>
    </xf>
    <xf numFmtId="0" fontId="0" fillId="0" borderId="0" xfId="0" applyBorder="1" applyAlignment="1">
      <alignment horizontal="center" vertical="center"/>
    </xf>
    <xf numFmtId="49" fontId="0" fillId="0" borderId="1" xfId="0" applyNumberFormat="1" applyFont="1" applyBorder="1" applyAlignment="1">
      <alignment horizontal="right" vertical="center"/>
    </xf>
    <xf numFmtId="0" fontId="10" fillId="0" borderId="41" xfId="0" applyFont="1" applyFill="1" applyBorder="1" applyAlignment="1">
      <alignment horizontal="left" vertical="center"/>
    </xf>
    <xf numFmtId="0" fontId="5" fillId="0" borderId="28" xfId="0" applyFont="1" applyFill="1" applyBorder="1" applyAlignment="1">
      <alignment horizontal="left" vertical="top"/>
    </xf>
    <xf numFmtId="0" fontId="6" fillId="0" borderId="27" xfId="0" applyFont="1" applyFill="1" applyBorder="1" applyAlignment="1">
      <alignment horizontal="left" vertical="center"/>
    </xf>
    <xf numFmtId="0" fontId="0" fillId="0" borderId="25" xfId="0" applyBorder="1" applyAlignment="1">
      <alignment vertical="center"/>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0" fillId="0" borderId="42" xfId="0" applyFont="1" applyBorder="1" applyAlignment="1">
      <alignment horizontal="center" vertical="center"/>
    </xf>
    <xf numFmtId="0" fontId="0" fillId="3" borderId="42" xfId="0" applyFill="1" applyBorder="1" applyAlignment="1">
      <alignment horizontal="center" vertical="center" wrapText="1"/>
    </xf>
    <xf numFmtId="38" fontId="0" fillId="0" borderId="0" xfId="3" applyFont="1" applyBorder="1" applyAlignment="1">
      <alignment vertical="center"/>
    </xf>
    <xf numFmtId="0" fontId="10" fillId="3" borderId="1" xfId="0" applyFont="1" applyFill="1" applyBorder="1" applyAlignment="1">
      <alignment horizontal="center" vertical="center"/>
    </xf>
    <xf numFmtId="0" fontId="10" fillId="0" borderId="43" xfId="0" applyFont="1" applyFill="1" applyBorder="1" applyAlignment="1">
      <alignment horizontal="left" vertical="center"/>
    </xf>
    <xf numFmtId="0" fontId="5" fillId="0" borderId="33" xfId="0" applyFont="1" applyFill="1" applyBorder="1" applyAlignment="1">
      <alignment horizontal="left" vertical="top"/>
    </xf>
    <xf numFmtId="0" fontId="6" fillId="0" borderId="35" xfId="0" applyFont="1" applyFill="1" applyBorder="1" applyAlignment="1">
      <alignment horizontal="left" vertical="center"/>
    </xf>
    <xf numFmtId="0" fontId="5" fillId="0" borderId="31" xfId="0" applyFont="1" applyFill="1" applyBorder="1" applyAlignment="1">
      <alignment horizontal="left" vertical="top" wrapText="1"/>
    </xf>
    <xf numFmtId="0" fontId="5" fillId="0" borderId="30" xfId="0" applyFont="1" applyFill="1" applyBorder="1" applyAlignment="1">
      <alignment horizontal="left" vertical="top"/>
    </xf>
    <xf numFmtId="0" fontId="0" fillId="0" borderId="29" xfId="0" applyFont="1" applyFill="1" applyBorder="1" applyAlignment="1">
      <alignment vertical="center"/>
    </xf>
    <xf numFmtId="0" fontId="8" fillId="0" borderId="1" xfId="0" applyFont="1" applyBorder="1" applyAlignment="1">
      <alignment vertical="center" wrapText="1"/>
    </xf>
    <xf numFmtId="38" fontId="6" fillId="0" borderId="2" xfId="3" applyFont="1" applyFill="1" applyBorder="1" applyAlignment="1">
      <alignment horizontal="right" vertical="center"/>
    </xf>
    <xf numFmtId="38" fontId="6" fillId="0" borderId="4" xfId="3" applyFont="1" applyFill="1" applyBorder="1" applyAlignment="1">
      <alignment horizontal="right" vertical="center"/>
    </xf>
    <xf numFmtId="38" fontId="0" fillId="0" borderId="44" xfId="3" applyFont="1" applyBorder="1" applyAlignment="1">
      <alignment vertical="center"/>
    </xf>
    <xf numFmtId="0" fontId="3" fillId="0" borderId="45" xfId="0" applyFont="1" applyBorder="1">
      <alignment vertical="center"/>
    </xf>
    <xf numFmtId="0" fontId="3" fillId="0" borderId="46" xfId="0" applyFont="1" applyBorder="1">
      <alignment vertical="center"/>
    </xf>
    <xf numFmtId="0" fontId="3" fillId="0" borderId="47" xfId="0" applyFont="1" applyBorder="1">
      <alignment vertical="center"/>
    </xf>
    <xf numFmtId="38" fontId="6" fillId="0" borderId="3" xfId="3" applyFont="1" applyFill="1" applyBorder="1" applyAlignment="1">
      <alignment horizontal="right" vertical="center"/>
    </xf>
    <xf numFmtId="38" fontId="6" fillId="0" borderId="29" xfId="3" applyFont="1" applyFill="1" applyBorder="1" applyAlignment="1">
      <alignment horizontal="right" vertical="center"/>
    </xf>
    <xf numFmtId="38" fontId="6" fillId="0" borderId="31" xfId="3" applyFont="1" applyFill="1" applyBorder="1" applyAlignment="1">
      <alignment horizontal="right" vertical="center"/>
    </xf>
    <xf numFmtId="38" fontId="6" fillId="0" borderId="30" xfId="3" applyFont="1" applyFill="1" applyBorder="1" applyAlignment="1">
      <alignment horizontal="right" vertical="center"/>
    </xf>
    <xf numFmtId="0" fontId="11" fillId="0" borderId="48" xfId="0" applyFont="1" applyFill="1" applyBorder="1" applyAlignment="1">
      <alignment horizontal="center" vertical="center"/>
    </xf>
    <xf numFmtId="0" fontId="4" fillId="0" borderId="49" xfId="0" applyFont="1" applyFill="1" applyBorder="1" applyAlignment="1">
      <alignment horizontal="center" vertical="center"/>
    </xf>
    <xf numFmtId="0" fontId="0" fillId="0" borderId="50" xfId="0" applyFont="1" applyBorder="1" applyAlignment="1">
      <alignment horizontal="center" vertical="center"/>
    </xf>
    <xf numFmtId="0" fontId="0" fillId="0" borderId="51" xfId="0" applyFont="1" applyBorder="1" applyAlignment="1">
      <alignment horizontal="center" vertical="center"/>
    </xf>
    <xf numFmtId="0" fontId="0" fillId="0" borderId="52" xfId="0" applyFont="1" applyBorder="1" applyAlignment="1">
      <alignment horizontal="right" vertical="center"/>
    </xf>
    <xf numFmtId="0" fontId="12" fillId="0" borderId="53" xfId="0" applyFont="1" applyFill="1" applyBorder="1" applyAlignment="1">
      <alignment horizontal="center" vertical="center"/>
    </xf>
    <xf numFmtId="0" fontId="4" fillId="0" borderId="54" xfId="0" applyFont="1" applyFill="1" applyBorder="1" applyAlignment="1">
      <alignment horizontal="center" vertical="center" wrapText="1"/>
    </xf>
    <xf numFmtId="0" fontId="10" fillId="0" borderId="55" xfId="0" applyFont="1" applyBorder="1">
      <alignment vertical="center"/>
    </xf>
    <xf numFmtId="0" fontId="10" fillId="0" borderId="38" xfId="0" applyFont="1" applyBorder="1">
      <alignment vertical="center"/>
    </xf>
    <xf numFmtId="0" fontId="10" fillId="0" borderId="56" xfId="0" applyFont="1" applyBorder="1">
      <alignment vertical="center"/>
    </xf>
    <xf numFmtId="0" fontId="0" fillId="0" borderId="55" xfId="0" applyBorder="1">
      <alignment vertical="center"/>
    </xf>
    <xf numFmtId="0" fontId="0" fillId="0" borderId="38" xfId="0" applyBorder="1">
      <alignment vertical="center"/>
    </xf>
    <xf numFmtId="0" fontId="0" fillId="0" borderId="56" xfId="0" applyFont="1" applyBorder="1" applyAlignment="1">
      <alignment horizontal="right" vertical="center"/>
    </xf>
    <xf numFmtId="0" fontId="0" fillId="0" borderId="0" xfId="0" applyFont="1" applyBorder="1" applyAlignment="1">
      <alignment vertical="center"/>
    </xf>
    <xf numFmtId="38" fontId="0" fillId="0" borderId="55" xfId="3" applyFont="1" applyBorder="1">
      <alignment vertical="center"/>
    </xf>
    <xf numFmtId="38" fontId="0" fillId="0" borderId="38" xfId="3" applyFont="1" applyBorder="1">
      <alignment vertical="center"/>
    </xf>
    <xf numFmtId="38" fontId="0" fillId="0" borderId="56" xfId="3" applyFont="1" applyBorder="1">
      <alignment vertical="center"/>
    </xf>
    <xf numFmtId="0" fontId="5" fillId="0" borderId="54" xfId="0" applyFont="1" applyBorder="1" applyAlignment="1">
      <alignment horizontal="center" vertical="center" wrapText="1"/>
    </xf>
    <xf numFmtId="0" fontId="0" fillId="0" borderId="55" xfId="0" applyFont="1" applyBorder="1" applyAlignment="1">
      <alignment horizontal="right" vertical="center"/>
    </xf>
    <xf numFmtId="38" fontId="0" fillId="0" borderId="57" xfId="0" applyNumberFormat="1" applyFont="1" applyBorder="1">
      <alignment vertical="center"/>
    </xf>
    <xf numFmtId="38" fontId="0" fillId="0" borderId="58" xfId="0" applyNumberFormat="1" applyFont="1" applyBorder="1">
      <alignment vertical="center"/>
    </xf>
    <xf numFmtId="0" fontId="12" fillId="0" borderId="59" xfId="0" applyFont="1" applyFill="1" applyBorder="1" applyAlignment="1">
      <alignment horizontal="center" vertical="center"/>
    </xf>
    <xf numFmtId="0" fontId="4" fillId="0" borderId="60" xfId="0" applyFont="1" applyFill="1" applyBorder="1" applyAlignment="1">
      <alignment horizontal="center" vertical="center" wrapText="1"/>
    </xf>
    <xf numFmtId="0" fontId="0" fillId="0" borderId="61" xfId="0" applyBorder="1">
      <alignment vertical="center"/>
    </xf>
    <xf numFmtId="0" fontId="0" fillId="0" borderId="62" xfId="0" applyBorder="1">
      <alignment vertical="center"/>
    </xf>
    <xf numFmtId="0" fontId="0" fillId="0" borderId="63" xfId="0" applyBorder="1">
      <alignment vertical="center"/>
    </xf>
    <xf numFmtId="0" fontId="0" fillId="0" borderId="64" xfId="0" applyBorder="1">
      <alignment vertical="center"/>
    </xf>
    <xf numFmtId="0" fontId="0" fillId="0" borderId="65" xfId="0" applyBorder="1">
      <alignment vertical="center"/>
    </xf>
    <xf numFmtId="0" fontId="0" fillId="0" borderId="0" xfId="0" applyAlignment="1">
      <alignment vertical="center" wrapText="1"/>
    </xf>
    <xf numFmtId="0" fontId="11" fillId="0" borderId="66" xfId="0" applyFont="1" applyBorder="1" applyAlignment="1">
      <alignment horizontal="center" vertical="center"/>
    </xf>
    <xf numFmtId="0" fontId="4" fillId="0" borderId="67" xfId="0" applyFont="1" applyFill="1" applyBorder="1" applyAlignment="1">
      <alignment horizontal="center" vertical="center"/>
    </xf>
    <xf numFmtId="0" fontId="4" fillId="4" borderId="68" xfId="0" applyFont="1" applyFill="1" applyBorder="1" applyAlignment="1">
      <alignment horizontal="center" vertical="center" wrapText="1"/>
    </xf>
    <xf numFmtId="0" fontId="4" fillId="4" borderId="69" xfId="0" applyFont="1" applyFill="1" applyBorder="1" applyAlignment="1">
      <alignment vertical="center" shrinkToFit="1"/>
    </xf>
    <xf numFmtId="0" fontId="4" fillId="4" borderId="70" xfId="0" applyFont="1" applyFill="1" applyBorder="1" applyAlignment="1">
      <alignment vertical="center" shrinkToFit="1"/>
    </xf>
    <xf numFmtId="0" fontId="4" fillId="5" borderId="70" xfId="0" applyFont="1" applyFill="1" applyBorder="1" applyAlignment="1">
      <alignment vertical="center" shrinkToFit="1"/>
    </xf>
    <xf numFmtId="0" fontId="4" fillId="5" borderId="71" xfId="0" applyFont="1" applyFill="1" applyBorder="1" applyAlignment="1">
      <alignment vertical="center" shrinkToFit="1"/>
    </xf>
    <xf numFmtId="0" fontId="0" fillId="0" borderId="72" xfId="0" applyFont="1" applyBorder="1" applyAlignment="1">
      <alignment horizontal="center" vertical="center" shrinkToFit="1"/>
    </xf>
    <xf numFmtId="0" fontId="0" fillId="0" borderId="73" xfId="0" applyFont="1" applyBorder="1" applyAlignment="1">
      <alignment horizontal="center" vertical="center" shrinkToFit="1"/>
    </xf>
    <xf numFmtId="0" fontId="0" fillId="0" borderId="74" xfId="0" applyFont="1" applyBorder="1" applyAlignment="1">
      <alignment horizontal="center" vertical="center" shrinkToFit="1"/>
    </xf>
    <xf numFmtId="0" fontId="13" fillId="4" borderId="0" xfId="0" applyFont="1" applyFill="1" applyBorder="1" applyAlignment="1">
      <alignment vertical="center" shrinkToFit="1"/>
    </xf>
    <xf numFmtId="0" fontId="13" fillId="5" borderId="0" xfId="0" applyFont="1" applyFill="1" applyBorder="1" applyAlignment="1">
      <alignment vertical="center" shrinkToFit="1"/>
    </xf>
    <xf numFmtId="0" fontId="13" fillId="6" borderId="0" xfId="0" applyFont="1" applyFill="1" applyBorder="1" applyAlignment="1">
      <alignment vertical="center" shrinkToFit="1"/>
    </xf>
    <xf numFmtId="0" fontId="12" fillId="0" borderId="75" xfId="0" applyFont="1" applyBorder="1" applyAlignment="1">
      <alignment horizontal="center" vertical="center"/>
    </xf>
    <xf numFmtId="0" fontId="4" fillId="0" borderId="76" xfId="0" applyFont="1" applyFill="1" applyBorder="1" applyAlignment="1">
      <alignment horizontal="center" vertical="center"/>
    </xf>
    <xf numFmtId="0" fontId="4" fillId="5" borderId="68" xfId="0" applyFont="1" applyFill="1" applyBorder="1" applyAlignment="1">
      <alignment horizontal="center" vertical="center" wrapText="1"/>
    </xf>
    <xf numFmtId="0" fontId="13" fillId="6" borderId="69" xfId="0" applyFont="1" applyFill="1" applyBorder="1" applyAlignment="1">
      <alignment vertical="center" shrinkToFit="1"/>
    </xf>
    <xf numFmtId="0" fontId="13" fillId="6" borderId="70" xfId="0" applyFont="1" applyFill="1" applyBorder="1" applyAlignment="1">
      <alignment vertical="center" shrinkToFit="1"/>
    </xf>
    <xf numFmtId="0" fontId="13" fillId="6" borderId="71" xfId="0" applyFont="1" applyFill="1" applyBorder="1" applyAlignment="1">
      <alignment vertical="center" shrinkToFit="1"/>
    </xf>
    <xf numFmtId="3" fontId="4" fillId="0" borderId="0" xfId="0" applyNumberFormat="1" applyFont="1" applyFill="1" applyBorder="1" applyAlignment="1">
      <alignment vertical="center" shrinkToFit="1"/>
    </xf>
    <xf numFmtId="0" fontId="12" fillId="0" borderId="77" xfId="0" applyFont="1" applyBorder="1" applyAlignment="1">
      <alignment horizontal="center" vertical="center"/>
    </xf>
    <xf numFmtId="0" fontId="4" fillId="0" borderId="78" xfId="0" applyFont="1" applyFill="1" applyBorder="1" applyAlignment="1">
      <alignment horizontal="center" vertical="center"/>
    </xf>
    <xf numFmtId="0" fontId="4" fillId="6" borderId="79" xfId="0" applyFont="1" applyFill="1" applyBorder="1" applyAlignment="1">
      <alignment horizontal="center" vertical="center" wrapText="1"/>
    </xf>
    <xf numFmtId="0" fontId="13" fillId="6" borderId="80" xfId="0" applyFont="1" applyFill="1" applyBorder="1" applyAlignment="1">
      <alignment vertical="center" shrinkToFit="1"/>
    </xf>
    <xf numFmtId="0" fontId="13" fillId="6" borderId="81" xfId="0" applyFont="1" applyFill="1" applyBorder="1" applyAlignment="1">
      <alignment vertical="center" shrinkToFit="1"/>
    </xf>
    <xf numFmtId="0" fontId="13" fillId="6" borderId="82" xfId="0" applyFont="1" applyFill="1" applyBorder="1" applyAlignment="1">
      <alignment vertical="center" shrinkToFit="1"/>
    </xf>
    <xf numFmtId="0" fontId="0" fillId="0" borderId="0" xfId="0" applyAlignment="1">
      <alignment vertical="center"/>
    </xf>
    <xf numFmtId="0" fontId="0" fillId="0" borderId="1" xfId="0" quotePrefix="1" applyFont="1" applyBorder="1">
      <alignment vertical="center"/>
    </xf>
    <xf numFmtId="54" fontId="0" fillId="0" borderId="0" xfId="0" applyNumberFormat="1" applyFont="1" applyAlignment="1">
      <alignment horizontal="right" vertical="center"/>
    </xf>
    <xf numFmtId="0" fontId="10" fillId="0" borderId="37" xfId="0" applyFont="1" applyFill="1" applyBorder="1" applyAlignment="1">
      <alignment horizontal="center" vertical="center"/>
    </xf>
    <xf numFmtId="0" fontId="10" fillId="0" borderId="41" xfId="0" applyFont="1" applyFill="1" applyBorder="1" applyAlignment="1">
      <alignment horizontal="center" vertical="center"/>
    </xf>
    <xf numFmtId="0" fontId="6" fillId="0" borderId="83" xfId="0" applyFont="1" applyFill="1" applyBorder="1" applyAlignment="1">
      <alignment horizontal="center" vertical="center" wrapText="1"/>
    </xf>
    <xf numFmtId="0" fontId="10" fillId="0" borderId="43" xfId="0" applyFont="1" applyFill="1" applyBorder="1" applyAlignment="1">
      <alignment horizontal="center" vertical="center"/>
    </xf>
    <xf numFmtId="38" fontId="0" fillId="0" borderId="50" xfId="3" applyFont="1" applyBorder="1">
      <alignment vertical="center"/>
    </xf>
    <xf numFmtId="38" fontId="0" fillId="0" borderId="52" xfId="3" applyFont="1" applyBorder="1">
      <alignment vertical="center"/>
    </xf>
    <xf numFmtId="0" fontId="5" fillId="0" borderId="38" xfId="0" applyFont="1" applyBorder="1" applyAlignment="1">
      <alignment vertical="center"/>
    </xf>
    <xf numFmtId="0" fontId="5" fillId="4" borderId="38" xfId="0" applyFont="1" applyFill="1" applyBorder="1" applyAlignment="1">
      <alignment vertical="center"/>
    </xf>
    <xf numFmtId="0" fontId="5" fillId="6" borderId="38" xfId="0" applyFont="1" applyFill="1" applyBorder="1" applyAlignment="1">
      <alignment vertical="center"/>
    </xf>
    <xf numFmtId="0" fontId="5" fillId="5" borderId="38" xfId="0" applyFont="1" applyFill="1" applyBorder="1">
      <alignment vertical="center"/>
    </xf>
    <xf numFmtId="0" fontId="5" fillId="5" borderId="0" xfId="0" applyFont="1" applyFill="1">
      <alignment vertical="center"/>
    </xf>
    <xf numFmtId="0" fontId="5" fillId="0" borderId="0" xfId="0" applyFont="1" applyBorder="1" applyAlignment="1">
      <alignment vertical="center"/>
    </xf>
    <xf numFmtId="0" fontId="8" fillId="5" borderId="38" xfId="0" applyFont="1" applyFill="1" applyBorder="1" applyAlignment="1">
      <alignment vertical="center"/>
    </xf>
    <xf numFmtId="0" fontId="8" fillId="5" borderId="0" xfId="0" applyFont="1" applyFill="1" applyBorder="1" applyAlignment="1">
      <alignment vertical="center"/>
    </xf>
    <xf numFmtId="38" fontId="5" fillId="4" borderId="38" xfId="3" applyFont="1" applyFill="1" applyBorder="1" applyAlignment="1">
      <alignment vertical="center"/>
    </xf>
    <xf numFmtId="38" fontId="5" fillId="6" borderId="38" xfId="3" applyFont="1" applyFill="1" applyBorder="1" applyAlignment="1">
      <alignment vertical="center"/>
    </xf>
    <xf numFmtId="38" fontId="5" fillId="5" borderId="38" xfId="3" applyFont="1" applyFill="1" applyBorder="1" applyAlignment="1">
      <alignment vertical="center"/>
    </xf>
    <xf numFmtId="38" fontId="5" fillId="5" borderId="0" xfId="3" applyFont="1" applyFill="1" applyBorder="1" applyAlignment="1">
      <alignment vertical="center"/>
    </xf>
    <xf numFmtId="38" fontId="5" fillId="0" borderId="0" xfId="3" applyFont="1" applyFill="1" applyBorder="1" applyAlignment="1">
      <alignment vertical="center"/>
    </xf>
  </cellXfs>
  <cellStyles count="4">
    <cellStyle name="標準" xfId="0" builtinId="0"/>
    <cellStyle name="標準 2" xfId="1"/>
    <cellStyle name="標準_★様式第１号_交付要綱(2)3（診療所（医科））" xfId="2"/>
    <cellStyle name="桁区切り" xfId="3" builtinId="6"/>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267970</xdr:colOff>
      <xdr:row>14</xdr:row>
      <xdr:rowOff>83820</xdr:rowOff>
    </xdr:from>
    <xdr:to xmlns:xdr="http://schemas.openxmlformats.org/drawingml/2006/spreadsheetDrawing">
      <xdr:col>9</xdr:col>
      <xdr:colOff>1135380</xdr:colOff>
      <xdr:row>20</xdr:row>
      <xdr:rowOff>83820</xdr:rowOff>
    </xdr:to>
    <xdr:sp macro="" textlink="">
      <xdr:nvSpPr>
        <xdr:cNvPr id="5" name="図形 5"/>
        <xdr:cNvSpPr/>
      </xdr:nvSpPr>
      <xdr:spPr>
        <a:xfrm>
          <a:off x="3639820" y="2856865"/>
          <a:ext cx="3058160" cy="1329055"/>
        </a:xfrm>
        <a:prstGeom prst="borderCallout1">
          <a:avLst>
            <a:gd name="adj1" fmla="val 100860"/>
            <a:gd name="adj2" fmla="val -1361"/>
            <a:gd name="adj3" fmla="val 128917"/>
            <a:gd name="adj4" fmla="val 17952"/>
          </a:avLst>
        </a:prstGeom>
        <a:solidFill>
          <a:srgbClr val="FFFFCC"/>
        </a:solidFill>
        <a:ln w="6350" cmpd="sng">
          <a:solidFill>
            <a:schemeClr val="tx1"/>
          </a:solidFill>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・定員数は令和8年11月1日時点です。</a:t>
          </a:r>
          <a:endParaRPr kumimoji="1" lang="ja-JP" altLang="en-US"/>
        </a:p>
        <a:p>
          <a:r>
            <a:rPr kumimoji="1" lang="ja-JP" altLang="en-US"/>
            <a:t>・入所系・通所系は定員数、訪問・相談系は事業所数をご記載ください。</a:t>
          </a:r>
          <a:endParaRPr kumimoji="1" lang="ja-JP" altLang="en-US"/>
        </a:p>
        <a:p>
          <a:r>
            <a:rPr kumimoji="1" lang="ja-JP" altLang="en-US"/>
            <a:t>・サービスごとに、全事業所の合計を入力してください。</a:t>
          </a:r>
          <a:endParaRPr kumimoji="1" lang="ja-JP" altLang="en-US"/>
        </a:p>
      </xdr:txBody>
    </xdr:sp>
    <xdr:clientData/>
  </xdr:twoCellAnchor>
  <xdr:twoCellAnchor>
    <xdr:from xmlns:xdr="http://schemas.openxmlformats.org/drawingml/2006/spreadsheetDrawing">
      <xdr:col>1</xdr:col>
      <xdr:colOff>95250</xdr:colOff>
      <xdr:row>28</xdr:row>
      <xdr:rowOff>104775</xdr:rowOff>
    </xdr:from>
    <xdr:to xmlns:xdr="http://schemas.openxmlformats.org/drawingml/2006/spreadsheetDrawing">
      <xdr:col>9</xdr:col>
      <xdr:colOff>495300</xdr:colOff>
      <xdr:row>29</xdr:row>
      <xdr:rowOff>152400</xdr:rowOff>
    </xdr:to>
    <xdr:sp macro="" textlink="">
      <xdr:nvSpPr>
        <xdr:cNvPr id="7" name="図形 3"/>
        <xdr:cNvSpPr/>
      </xdr:nvSpPr>
      <xdr:spPr>
        <a:xfrm>
          <a:off x="533400" y="6269355"/>
          <a:ext cx="5524500" cy="295275"/>
        </a:xfrm>
        <a:prstGeom prst="borderCallout1">
          <a:avLst>
            <a:gd name="adj1" fmla="val 3124"/>
            <a:gd name="adj2" fmla="val 13"/>
            <a:gd name="adj3" fmla="val -196901"/>
            <a:gd name="adj4" fmla="val 14151"/>
          </a:avLst>
        </a:prstGeom>
        <a:solidFill>
          <a:srgbClr val="FFFFCC"/>
        </a:solidFill>
        <a:ln w="6350" cmpd="sng">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サービスごとに対象事業所が複数ある場合は、「〇〇他〇先」とご記載ください。</a:t>
          </a:r>
          <a:endParaRPr kumimoji="1" lang="ja-JP" altLang="en-US"/>
        </a:p>
      </xdr:txBody>
    </xdr:sp>
    <xdr:clientData/>
  </xdr:twoCellAnchor>
  <xdr:twoCellAnchor>
    <xdr:from xmlns:xdr="http://schemas.openxmlformats.org/drawingml/2006/spreadsheetDrawing">
      <xdr:col>10</xdr:col>
      <xdr:colOff>581025</xdr:colOff>
      <xdr:row>34</xdr:row>
      <xdr:rowOff>0</xdr:rowOff>
    </xdr:from>
    <xdr:to xmlns:xdr="http://schemas.openxmlformats.org/drawingml/2006/spreadsheetDrawing">
      <xdr:col>13</xdr:col>
      <xdr:colOff>1505585</xdr:colOff>
      <xdr:row>37</xdr:row>
      <xdr:rowOff>75565</xdr:rowOff>
    </xdr:to>
    <xdr:sp macro="" textlink="">
      <xdr:nvSpPr>
        <xdr:cNvPr id="8" name="図形 3"/>
        <xdr:cNvSpPr/>
      </xdr:nvSpPr>
      <xdr:spPr>
        <a:xfrm>
          <a:off x="7381875" y="7650480"/>
          <a:ext cx="2981960" cy="694690"/>
        </a:xfrm>
        <a:prstGeom prst="borderCallout1">
          <a:avLst>
            <a:gd name="adj1" fmla="val 2751"/>
            <a:gd name="adj2" fmla="val -321"/>
            <a:gd name="adj3" fmla="val -31517"/>
            <a:gd name="adj4" fmla="val -19169"/>
          </a:avLst>
        </a:prstGeom>
        <a:solidFill>
          <a:srgbClr val="FFFFCC"/>
        </a:solidFill>
        <a:ln w="6350" cmpd="sng">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申請（事業実績）書一覧と金額が一致する</a:t>
          </a:r>
          <a:endParaRPr kumimoji="1" lang="ja-JP" altLang="en-US"/>
        </a:p>
        <a:p>
          <a:r>
            <a:rPr kumimoji="1" lang="ja-JP" altLang="en-US"/>
            <a:t>ことをご確認ください。</a:t>
          </a:r>
          <a:endParaRPr kumimoji="1" lang="ja-JP" altLang="en-US"/>
        </a:p>
      </xdr:txBody>
    </xdr:sp>
    <xdr:clientData/>
  </xdr:twoCellAnchor>
  <xdr:twoCellAnchor>
    <xdr:from xmlns:xdr="http://schemas.openxmlformats.org/drawingml/2006/spreadsheetDrawing">
      <xdr:col>4</xdr:col>
      <xdr:colOff>400685</xdr:colOff>
      <xdr:row>5</xdr:row>
      <xdr:rowOff>10160</xdr:rowOff>
    </xdr:from>
    <xdr:to xmlns:xdr="http://schemas.openxmlformats.org/drawingml/2006/spreadsheetDrawing">
      <xdr:col>8</xdr:col>
      <xdr:colOff>438785</xdr:colOff>
      <xdr:row>8</xdr:row>
      <xdr:rowOff>635</xdr:rowOff>
    </xdr:to>
    <xdr:sp macro="" textlink="">
      <xdr:nvSpPr>
        <xdr:cNvPr id="9" name="図形 4"/>
        <xdr:cNvSpPr/>
      </xdr:nvSpPr>
      <xdr:spPr>
        <a:xfrm>
          <a:off x="2400935" y="932180"/>
          <a:ext cx="2914650" cy="605155"/>
        </a:xfrm>
        <a:prstGeom prst="borderCallout1">
          <a:avLst>
            <a:gd name="adj1" fmla="val -1690"/>
            <a:gd name="adj2" fmla="val 98993"/>
            <a:gd name="adj3" fmla="val -57228"/>
            <a:gd name="adj4" fmla="val 60759"/>
          </a:avLst>
        </a:prstGeom>
        <a:solidFill>
          <a:srgbClr val="FFFFCC"/>
        </a:solidFill>
        <a:ln w="6350" cmpd="sng">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・受付日・受付番号は事務局使用欄なので</a:t>
          </a:r>
          <a:endParaRPr kumimoji="1" lang="ja-JP" altLang="en-US"/>
        </a:p>
        <a:p>
          <a:r>
            <a:rPr kumimoji="1" lang="ja-JP" altLang="en-US"/>
            <a:t>記載しないでください。</a:t>
          </a:r>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xdr:col>
      <xdr:colOff>360680</xdr:colOff>
      <xdr:row>12</xdr:row>
      <xdr:rowOff>34290</xdr:rowOff>
    </xdr:from>
    <xdr:to xmlns:xdr="http://schemas.openxmlformats.org/drawingml/2006/spreadsheetDrawing">
      <xdr:col>7</xdr:col>
      <xdr:colOff>1056640</xdr:colOff>
      <xdr:row>16</xdr:row>
      <xdr:rowOff>59690</xdr:rowOff>
    </xdr:to>
    <xdr:sp macro="" textlink="">
      <xdr:nvSpPr>
        <xdr:cNvPr id="2" name="図形 1"/>
        <xdr:cNvSpPr/>
      </xdr:nvSpPr>
      <xdr:spPr>
        <a:xfrm>
          <a:off x="9228455" y="3693160"/>
          <a:ext cx="3077210" cy="1150620"/>
        </a:xfrm>
        <a:prstGeom prst="borderCallout1">
          <a:avLst>
            <a:gd name="adj1" fmla="val -273362"/>
            <a:gd name="adj2" fmla="val -11185"/>
            <a:gd name="adj3" fmla="val 1580"/>
            <a:gd name="adj4" fmla="val -161"/>
          </a:avLst>
        </a:prstGeom>
        <a:solidFill>
          <a:srgbClr val="FFFFCC"/>
        </a:solidFill>
        <a:ln w="6350" cmpd="sng">
          <a:headEnd type="arrow"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・定員数は令和8年11月1日時点です。</a:t>
          </a:r>
          <a:endParaRPr kumimoji="1" lang="ja-JP" altLang="en-US"/>
        </a:p>
        <a:p>
          <a:r>
            <a:rPr kumimoji="1" lang="ja-JP" altLang="en-US"/>
            <a:t>・入所系・通所系は定員数、訪問・相談系は事業所数をご記載ください。</a:t>
          </a:r>
          <a:endParaRPr kumimoji="1" lang="ja-JP" altLang="en-US"/>
        </a:p>
      </xdr:txBody>
    </xdr:sp>
    <xdr:clientData/>
  </xdr:twoCellAnchor>
  <xdr:twoCellAnchor>
    <xdr:from xmlns:xdr="http://schemas.openxmlformats.org/drawingml/2006/spreadsheetDrawing">
      <xdr:col>7</xdr:col>
      <xdr:colOff>247650</xdr:colOff>
      <xdr:row>26</xdr:row>
      <xdr:rowOff>188595</xdr:rowOff>
    </xdr:from>
    <xdr:to xmlns:xdr="http://schemas.openxmlformats.org/drawingml/2006/spreadsheetDrawing">
      <xdr:col>10</xdr:col>
      <xdr:colOff>664210</xdr:colOff>
      <xdr:row>30</xdr:row>
      <xdr:rowOff>41275</xdr:rowOff>
    </xdr:to>
    <xdr:sp macro="" textlink="">
      <xdr:nvSpPr>
        <xdr:cNvPr id="3" name="図形 3"/>
        <xdr:cNvSpPr/>
      </xdr:nvSpPr>
      <xdr:spPr>
        <a:xfrm>
          <a:off x="11496675" y="7747000"/>
          <a:ext cx="2712085" cy="805180"/>
        </a:xfrm>
        <a:prstGeom prst="borderCallout1">
          <a:avLst>
            <a:gd name="adj1" fmla="val -86743"/>
            <a:gd name="adj2" fmla="val 34153"/>
            <a:gd name="adj3" fmla="val -5140"/>
            <a:gd name="adj4" fmla="val 99975"/>
          </a:avLst>
        </a:prstGeom>
        <a:solidFill>
          <a:srgbClr val="FFFFCC"/>
        </a:solidFill>
        <a:ln w="6350" cmpd="sng">
          <a:headEnd type="arrow"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申請書兼実績報告書と金額が一致する</a:t>
          </a:r>
          <a:endParaRPr kumimoji="1" lang="ja-JP" altLang="en-US"/>
        </a:p>
        <a:p>
          <a:r>
            <a:rPr kumimoji="1" lang="ja-JP" altLang="en-US"/>
            <a:t>ことを確認してください。</a:t>
          </a:r>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hyperlink" Target="mailto:kenchou-care@fvk.biglobe.ne.jp" TargetMode="External" /><Relationship Id="rId2" Type="http://schemas.openxmlformats.org/officeDocument/2006/relationships/printerSettings" Target="../printerSettings/printerSettings3.bin" /><Relationship Id="rId3"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48"/>
  <sheetViews>
    <sheetView showZeros="0" tabSelected="1" view="pageBreakPreview" zoomScaleSheetLayoutView="100" workbookViewId="0">
      <selection activeCell="D13" sqref="D13:F14"/>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105</v>
      </c>
    </row>
    <row r="2" spans="1:10" ht="8.4499999999999993" customHeight="1"/>
    <row r="3" spans="1:10">
      <c r="F3" s="53" t="s">
        <v>9</v>
      </c>
      <c r="G3" s="55"/>
      <c r="H3" s="53" t="s">
        <v>8</v>
      </c>
      <c r="I3" s="55"/>
    </row>
    <row r="4" spans="1:10" ht="7.9" customHeight="1">
      <c r="F4" s="54"/>
      <c r="H4" s="54"/>
    </row>
    <row r="5" spans="1:10">
      <c r="A5" s="2" t="str">
        <v>障害者支援施設等物価高騰対策事業費補助金 支給申請書及び実績報告書</v>
      </c>
      <c r="B5" s="2"/>
      <c r="C5" s="2"/>
      <c r="D5" s="2"/>
      <c r="E5" s="2"/>
      <c r="F5" s="2"/>
      <c r="G5" s="2"/>
      <c r="H5" s="2"/>
      <c r="I5" s="2"/>
      <c r="J5" s="2"/>
    </row>
    <row r="6" spans="1:10">
      <c r="G6" s="56" t="s">
        <v>5</v>
      </c>
      <c r="H6" s="56"/>
      <c r="I6" s="56"/>
      <c r="J6" s="56"/>
    </row>
    <row r="7" spans="1:10" ht="10.9" customHeight="1">
      <c r="G7" s="57"/>
      <c r="H7" s="57"/>
      <c r="I7" s="57"/>
    </row>
    <row r="8" spans="1:10">
      <c r="A8" t="s">
        <v>16</v>
      </c>
    </row>
    <row r="9" spans="1:10">
      <c r="A9" t="str">
        <v>次のとおり、障害者支援施設等物価高騰対策事業費補助金支給の申請と実績の報告をします。</v>
      </c>
    </row>
    <row r="10" spans="1:10" ht="10.9" customHeight="1"/>
    <row r="11" spans="1:10">
      <c r="A11" s="3" t="s">
        <v>6</v>
      </c>
    </row>
    <row r="12" spans="1:10" ht="11.45" customHeight="1">
      <c r="A12" s="4" t="s">
        <v>15</v>
      </c>
      <c r="B12" s="4"/>
      <c r="C12" s="4"/>
      <c r="D12" s="30"/>
      <c r="E12" s="30"/>
      <c r="F12" s="30"/>
      <c r="G12" s="4" t="s">
        <v>15</v>
      </c>
      <c r="H12" s="70"/>
      <c r="I12" s="84"/>
      <c r="J12" s="95"/>
    </row>
    <row r="13" spans="1:10">
      <c r="A13" s="5" t="s">
        <v>38</v>
      </c>
      <c r="B13" s="6"/>
      <c r="C13" s="6"/>
      <c r="D13" s="31"/>
      <c r="E13" s="31"/>
      <c r="F13" s="31"/>
      <c r="G13" s="58" t="s">
        <v>31</v>
      </c>
      <c r="H13" s="71" t="s">
        <v>10</v>
      </c>
      <c r="I13" s="85" t="s">
        <v>17</v>
      </c>
      <c r="J13" s="96"/>
    </row>
    <row r="14" spans="1:10">
      <c r="A14" s="6"/>
      <c r="B14" s="6"/>
      <c r="C14" s="6"/>
      <c r="D14" s="31"/>
      <c r="E14" s="31"/>
      <c r="F14" s="31"/>
      <c r="G14" s="59"/>
      <c r="H14" s="72"/>
      <c r="I14" s="86"/>
      <c r="J14" s="97"/>
    </row>
    <row r="15" spans="1:10">
      <c r="A15" s="5" t="s">
        <v>19</v>
      </c>
      <c r="B15" s="6"/>
      <c r="C15" s="6"/>
      <c r="D15" s="32" t="s">
        <v>67</v>
      </c>
      <c r="E15" s="44"/>
      <c r="F15" s="44"/>
      <c r="G15" s="44"/>
      <c r="H15" s="73"/>
      <c r="I15" s="73"/>
      <c r="J15" s="98"/>
    </row>
    <row r="16" spans="1:10">
      <c r="A16" s="6"/>
      <c r="B16" s="6"/>
      <c r="C16" s="6"/>
      <c r="D16" s="33"/>
      <c r="E16" s="45"/>
      <c r="F16" s="45"/>
      <c r="G16" s="45"/>
      <c r="H16" s="45"/>
      <c r="I16" s="45"/>
      <c r="J16" s="99"/>
    </row>
    <row r="17" spans="1:11">
      <c r="A17" s="7" t="s">
        <v>18</v>
      </c>
      <c r="B17" s="7"/>
      <c r="C17" s="7"/>
      <c r="D17" s="31"/>
      <c r="E17" s="31"/>
      <c r="F17" s="31"/>
      <c r="G17" s="31"/>
      <c r="H17" s="31"/>
      <c r="I17" s="31"/>
      <c r="J17" s="31"/>
    </row>
    <row r="18" spans="1:11">
      <c r="A18" s="7" t="s">
        <v>24</v>
      </c>
      <c r="B18" s="7"/>
      <c r="C18" s="7"/>
      <c r="D18" s="31"/>
      <c r="E18" s="31"/>
      <c r="F18" s="31"/>
      <c r="G18" s="31"/>
      <c r="H18" s="31"/>
      <c r="I18" s="31"/>
      <c r="J18" s="31"/>
    </row>
    <row r="19" spans="1:11">
      <c r="A19" s="7" t="s">
        <v>47</v>
      </c>
      <c r="B19" s="7"/>
      <c r="C19" s="7"/>
      <c r="D19" s="31"/>
      <c r="E19" s="31"/>
      <c r="F19" s="31"/>
      <c r="G19" s="31"/>
      <c r="H19" s="31"/>
      <c r="I19" s="31"/>
      <c r="J19" s="31"/>
    </row>
    <row r="20" spans="1:11" ht="10.9" customHeight="1"/>
    <row r="21" spans="1:11">
      <c r="A21" s="3" t="s">
        <v>40</v>
      </c>
    </row>
    <row r="22" spans="1:11" ht="16.149999999999999" customHeight="1">
      <c r="A22" s="8" t="s">
        <v>28</v>
      </c>
      <c r="B22" s="8"/>
      <c r="C22" s="8"/>
      <c r="D22" s="34" t="s">
        <v>2</v>
      </c>
      <c r="E22" s="46"/>
      <c r="F22" s="46"/>
      <c r="G22" s="60"/>
      <c r="H22" s="74" t="s">
        <v>81</v>
      </c>
      <c r="I22" s="87"/>
      <c r="J22" s="100"/>
    </row>
    <row r="23" spans="1:11" ht="32.25" customHeight="1">
      <c r="A23" s="9"/>
      <c r="B23" s="9"/>
      <c r="C23" s="9"/>
      <c r="D23" s="35"/>
      <c r="E23" s="47"/>
      <c r="F23" s="47"/>
      <c r="G23" s="61"/>
      <c r="H23" s="75" t="s">
        <v>82</v>
      </c>
      <c r="I23" s="4" t="s">
        <v>43</v>
      </c>
      <c r="J23" s="101" t="s">
        <v>106</v>
      </c>
      <c r="K23" t="s">
        <v>59</v>
      </c>
    </row>
    <row r="24" spans="1:11">
      <c r="A24" s="10"/>
      <c r="B24" s="10"/>
      <c r="C24" s="10"/>
      <c r="D24" s="36"/>
      <c r="E24" s="48"/>
      <c r="F24" s="48"/>
      <c r="G24" s="62"/>
      <c r="H24" s="76"/>
      <c r="I24" s="88" t="str">
        <f>IF(A24="","",VLOOKUP(A24,リスト!$A$2:$C$29,2,FALSE))</f>
        <v/>
      </c>
      <c r="J24" s="102">
        <f>IF(I24="",0,H24*K24)</f>
        <v>0</v>
      </c>
      <c r="K24" s="102" t="str">
        <f>IF(A24="","",VLOOKUP(A24,リスト!$A$2:$C$29,3,FALSE))</f>
        <v/>
      </c>
    </row>
    <row r="25" spans="1:11">
      <c r="A25" s="11"/>
      <c r="B25" s="11"/>
      <c r="C25" s="11"/>
      <c r="D25" s="37"/>
      <c r="E25" s="49"/>
      <c r="F25" s="49"/>
      <c r="G25" s="63"/>
      <c r="H25" s="77"/>
      <c r="I25" s="89"/>
      <c r="J25" s="103"/>
      <c r="K25" s="103"/>
    </row>
    <row r="26" spans="1:11">
      <c r="A26" s="11"/>
      <c r="B26" s="11"/>
      <c r="C26" s="11"/>
      <c r="D26" s="38"/>
      <c r="E26" s="50"/>
      <c r="F26" s="50"/>
      <c r="G26" s="64"/>
      <c r="H26" s="77"/>
      <c r="I26" s="90"/>
      <c r="J26" s="103"/>
      <c r="K26" s="108"/>
    </row>
    <row r="27" spans="1:11" ht="19.5" customHeight="1">
      <c r="A27" s="10"/>
      <c r="B27" s="10"/>
      <c r="C27" s="10"/>
      <c r="D27" s="39"/>
      <c r="E27" s="51"/>
      <c r="F27" s="51"/>
      <c r="G27" s="65"/>
      <c r="H27" s="78"/>
      <c r="I27" s="88" t="str">
        <f>IF(A27="","",VLOOKUP(A27,リスト!$A$2:$C$29,2,FALSE))</f>
        <v/>
      </c>
      <c r="J27" s="102">
        <f>IF(I27="",0,H27*K27)</f>
        <v>0</v>
      </c>
      <c r="K27" s="109" t="str">
        <f>IF(A27="","",VLOOKUP(A27,リスト!$A$2:$C$29,3,FALSE))</f>
        <v/>
      </c>
    </row>
    <row r="28" spans="1:11" ht="19.5" customHeight="1">
      <c r="A28" s="11"/>
      <c r="B28" s="11"/>
      <c r="C28" s="11"/>
      <c r="D28" s="40"/>
      <c r="E28" s="49"/>
      <c r="F28" s="49"/>
      <c r="G28" s="66"/>
      <c r="H28" s="78"/>
      <c r="I28" s="89"/>
      <c r="J28" s="103"/>
      <c r="K28" s="110"/>
    </row>
    <row r="29" spans="1:11" ht="19.5" customHeight="1">
      <c r="A29" s="11"/>
      <c r="B29" s="11"/>
      <c r="C29" s="11"/>
      <c r="D29" s="41"/>
      <c r="E29" s="50"/>
      <c r="F29" s="50"/>
      <c r="G29" s="67"/>
      <c r="H29" s="78"/>
      <c r="I29" s="90"/>
      <c r="J29" s="103"/>
      <c r="K29" s="111"/>
    </row>
    <row r="30" spans="1:11" ht="19.5" customHeight="1">
      <c r="A30" s="12"/>
      <c r="B30" s="21"/>
      <c r="C30" s="27"/>
      <c r="D30" s="39"/>
      <c r="E30" s="51"/>
      <c r="F30" s="51"/>
      <c r="G30" s="65"/>
      <c r="H30" s="78"/>
      <c r="I30" s="88" t="str">
        <f>IF(A30="","",VLOOKUP(A30,リスト!$A$2:$C$29,2,FALSE))</f>
        <v/>
      </c>
      <c r="J30" s="102">
        <f>IF(I30="",0,H30*K30)</f>
        <v>0</v>
      </c>
      <c r="K30" s="109" t="str">
        <f>IF(A30="","",VLOOKUP(A30,リスト!$A$2:$C$29,3,FALSE))</f>
        <v/>
      </c>
    </row>
    <row r="31" spans="1:11" ht="19.5" customHeight="1">
      <c r="A31" s="13"/>
      <c r="B31" s="11"/>
      <c r="C31" s="28"/>
      <c r="D31" s="40"/>
      <c r="E31" s="49"/>
      <c r="F31" s="49"/>
      <c r="G31" s="66"/>
      <c r="H31" s="78"/>
      <c r="I31" s="89"/>
      <c r="J31" s="103"/>
      <c r="K31" s="110"/>
    </row>
    <row r="32" spans="1:11" ht="19.5" customHeight="1">
      <c r="A32" s="14"/>
      <c r="B32" s="22"/>
      <c r="C32" s="29"/>
      <c r="D32" s="41"/>
      <c r="E32" s="50"/>
      <c r="F32" s="50"/>
      <c r="G32" s="66"/>
      <c r="H32" s="79"/>
      <c r="I32" s="90"/>
      <c r="J32" s="103"/>
      <c r="K32" s="111"/>
    </row>
    <row r="33" spans="1:11" ht="19.5">
      <c r="B33" t="s">
        <v>11</v>
      </c>
      <c r="G33" s="68" t="s">
        <v>88</v>
      </c>
      <c r="H33" s="80"/>
      <c r="I33" s="91"/>
      <c r="J33" s="104" t="str">
        <f>IFERROR(IF(J24+J27+J30=0," ",+J24+J27+J30)," ")</f>
        <v xml:space="preserve"> </v>
      </c>
    </row>
    <row r="34" spans="1:11" ht="19.5" customHeight="1">
      <c r="G34" s="69" t="str">
        <v>交付申請額（補助率1/2）</v>
      </c>
      <c r="H34" s="81"/>
      <c r="I34" s="92"/>
      <c r="J34" s="104" t="str">
        <f>IFERROR(IF(J24+J27+J30=0," ",J33/2)," ")</f>
        <v xml:space="preserve"> </v>
      </c>
    </row>
    <row r="35" spans="1:11" ht="10.5" customHeight="1">
      <c r="H35" s="82"/>
      <c r="I35" s="93"/>
      <c r="J35" s="93"/>
    </row>
    <row r="36" spans="1:11">
      <c r="A36" s="3" t="s">
        <v>62</v>
      </c>
    </row>
    <row r="37" spans="1:11" ht="19.5" customHeight="1">
      <c r="A37" s="15" t="s">
        <v>20</v>
      </c>
      <c r="B37" s="15"/>
      <c r="C37" s="15"/>
      <c r="D37" s="42"/>
      <c r="E37" s="42"/>
      <c r="F37" s="42"/>
      <c r="G37" s="15" t="s">
        <v>23</v>
      </c>
      <c r="H37" s="42"/>
      <c r="I37" s="42"/>
      <c r="J37" s="42"/>
    </row>
    <row r="38" spans="1:11" ht="19.5" customHeight="1">
      <c r="A38" s="16" t="s">
        <v>63</v>
      </c>
      <c r="B38" s="23"/>
      <c r="C38" s="23"/>
      <c r="D38" s="43"/>
      <c r="E38" s="52"/>
      <c r="F38" s="52"/>
      <c r="G38" s="15" t="s">
        <v>25</v>
      </c>
      <c r="H38" s="43"/>
      <c r="I38" s="94" t="s">
        <v>26</v>
      </c>
      <c r="J38" s="94"/>
    </row>
    <row r="39" spans="1:11" ht="19.5" customHeight="1">
      <c r="A39" s="16" t="s">
        <v>57</v>
      </c>
      <c r="B39" s="23"/>
      <c r="C39" s="23"/>
      <c r="D39" s="42"/>
      <c r="E39" s="42"/>
      <c r="F39" s="42"/>
      <c r="G39" s="15" t="s">
        <v>65</v>
      </c>
      <c r="H39" s="83"/>
      <c r="I39" s="83"/>
      <c r="J39" s="83"/>
    </row>
    <row r="40" spans="1:11" ht="19.5" customHeight="1">
      <c r="A40" s="15" t="s">
        <v>64</v>
      </c>
      <c r="B40" s="15"/>
      <c r="C40" s="15"/>
      <c r="D40" s="42"/>
      <c r="E40" s="42"/>
      <c r="F40" s="42"/>
      <c r="G40" s="42"/>
      <c r="H40" s="42"/>
      <c r="I40" s="42"/>
      <c r="J40" s="42"/>
    </row>
    <row r="41" spans="1:11">
      <c r="A41" s="17" t="s">
        <v>61</v>
      </c>
    </row>
    <row r="42" spans="1:11" ht="10.5" customHeight="1"/>
    <row r="43" spans="1:11">
      <c r="A43" s="3" t="s">
        <v>66</v>
      </c>
    </row>
    <row r="44" spans="1:11" ht="19.5">
      <c r="A44" t="s">
        <v>29</v>
      </c>
    </row>
    <row r="45" spans="1:11">
      <c r="A45" s="18" t="s">
        <v>30</v>
      </c>
      <c r="B45" s="24" t="s">
        <v>35</v>
      </c>
      <c r="C45" s="24"/>
      <c r="D45" s="24"/>
      <c r="E45" s="24"/>
      <c r="F45" s="24"/>
      <c r="G45" s="24"/>
      <c r="H45" s="24"/>
      <c r="I45" s="24"/>
      <c r="J45" s="105"/>
      <c r="K45" t="s">
        <v>30</v>
      </c>
    </row>
    <row r="46" spans="1:11">
      <c r="A46" s="19" t="s">
        <v>30</v>
      </c>
      <c r="B46" s="25" t="s">
        <v>36</v>
      </c>
      <c r="C46" s="25"/>
      <c r="D46" s="25"/>
      <c r="E46" s="25"/>
      <c r="F46" s="25"/>
      <c r="G46" s="25"/>
      <c r="H46" s="25"/>
      <c r="I46" s="25"/>
      <c r="J46" s="106"/>
      <c r="K46" t="s">
        <v>33</v>
      </c>
    </row>
    <row r="47" spans="1:11" ht="10.9" customHeight="1">
      <c r="A47" s="19"/>
      <c r="B47" s="25" t="s">
        <v>13</v>
      </c>
      <c r="C47" s="25"/>
      <c r="D47" s="25"/>
      <c r="E47" s="25"/>
      <c r="F47" s="25"/>
      <c r="G47" s="25"/>
      <c r="H47" s="25"/>
      <c r="I47" s="25"/>
      <c r="J47" s="106"/>
    </row>
    <row r="48" spans="1:11" ht="19.5">
      <c r="A48" s="20" t="s">
        <v>30</v>
      </c>
      <c r="B48" s="26" t="s">
        <v>60</v>
      </c>
      <c r="C48" s="26"/>
      <c r="D48" s="26"/>
      <c r="E48" s="26"/>
      <c r="F48" s="26"/>
      <c r="G48" s="26"/>
      <c r="H48" s="26"/>
      <c r="I48" s="26"/>
      <c r="J48" s="107"/>
    </row>
    <row r="49" ht="19.899999999999999" customHeight="1"/>
    <row r="50" ht="19.899999999999999" customHeight="1"/>
    <row r="51" ht="19.899999999999999" customHeight="1"/>
    <row r="52" ht="19.899999999999999" customHeight="1"/>
    <row r="54" ht="10.9" customHeight="1"/>
    <row r="57" ht="16.149999999999999" customHeight="1"/>
    <row r="58" ht="16.149999999999999" customHeight="1"/>
    <row r="59" ht="16.149999999999999" customHeight="1"/>
    <row r="60" ht="16.149999999999999" customHeight="1"/>
  </sheetData>
  <sheetProtection password="CC0D" sheet="1" objects="1" scenarios="1"/>
  <protectedRanges>
    <protectedRange sqref="G6" name="範囲1"/>
    <protectedRange sqref="D12:J19" name="範囲2"/>
    <protectedRange sqref="A24:H32" name="範囲3"/>
    <protectedRange sqref="D37:J40" name="範囲4"/>
    <protectedRange sqref="A45:A48" name="範囲5"/>
  </protectedRanges>
  <mergeCells count="52">
    <mergeCell ref="A5:J5"/>
    <mergeCell ref="G6:J6"/>
    <mergeCell ref="A12:C12"/>
    <mergeCell ref="D12:F12"/>
    <mergeCell ref="H12:J12"/>
    <mergeCell ref="I13:J13"/>
    <mergeCell ref="H14:J14"/>
    <mergeCell ref="D15:J15"/>
    <mergeCell ref="D16:J16"/>
    <mergeCell ref="A17:C17"/>
    <mergeCell ref="D17:J17"/>
    <mergeCell ref="A18:C18"/>
    <mergeCell ref="D18:J18"/>
    <mergeCell ref="A19:C19"/>
    <mergeCell ref="D19:J19"/>
    <mergeCell ref="G33:I33"/>
    <mergeCell ref="G34:I34"/>
    <mergeCell ref="A37:C37"/>
    <mergeCell ref="D37:F37"/>
    <mergeCell ref="H37:J37"/>
    <mergeCell ref="A38:C38"/>
    <mergeCell ref="D38:F38"/>
    <mergeCell ref="I38:J38"/>
    <mergeCell ref="A39:C39"/>
    <mergeCell ref="D39:F39"/>
    <mergeCell ref="H39:J39"/>
    <mergeCell ref="A40:C40"/>
    <mergeCell ref="D40:J40"/>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s>
  <phoneticPr fontId="2"/>
  <dataValidations count="2">
    <dataValidation type="list" allowBlank="1" showDropDown="0" showInputMessage="1" showErrorMessage="1" sqref="N14">
      <formula1>#REF!</formula1>
    </dataValidation>
    <dataValidation type="list" allowBlank="1" showDropDown="0" showInputMessage="1" showErrorMessage="1" sqref="A45:A46 A48">
      <formula1>$K$45:$K$46</formula1>
    </dataValidation>
  </dataValidations>
  <pageMargins left="0.70866141732283472" right="0" top="0.19685039370078741" bottom="0.15748031496062992" header="0.31496062992125984" footer="0.31496062992125984"/>
  <pageSetup paperSize="9" scale="94" fitToWidth="1" fitToHeight="1" orientation="portrait" usePrinterDefaults="1" r:id="rId1"/>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A24:C32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30"/>
  <sheetViews>
    <sheetView showZeros="0" view="pageBreakPreview" zoomScale="115" zoomScaleSheetLayoutView="115" workbookViewId="0">
      <selection activeCell="C4" sqref="C4"/>
    </sheetView>
  </sheetViews>
  <sheetFormatPr defaultRowHeight="18.75"/>
  <cols>
    <col min="1" max="1" width="6.25" style="57"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112" t="str">
        <v>障害者支援施設等物価高騰対策事業費補助金  申請（事業実績）書一覧表</v>
      </c>
      <c r="B1" s="117"/>
      <c r="C1" s="117"/>
      <c r="D1" s="117"/>
      <c r="E1" s="117"/>
      <c r="F1" s="117"/>
      <c r="G1" s="117"/>
      <c r="H1" s="133"/>
      <c r="I1" s="2"/>
      <c r="J1" s="2"/>
      <c r="K1" s="141" t="s">
        <v>85</v>
      </c>
      <c r="L1" s="154"/>
      <c r="M1" s="161"/>
      <c r="N1" s="2"/>
      <c r="O1" s="2"/>
    </row>
    <row r="2" spans="1:15" ht="18" customHeight="1">
      <c r="K2" s="142" t="s">
        <v>12</v>
      </c>
      <c r="L2" s="155"/>
      <c r="M2" s="162"/>
    </row>
    <row r="3" spans="1:15" ht="45.6" customHeight="1">
      <c r="A3" s="113" t="s">
        <v>21</v>
      </c>
      <c r="B3" s="118" t="s">
        <v>14</v>
      </c>
      <c r="C3" s="118" t="s">
        <v>41</v>
      </c>
      <c r="D3" s="118" t="s">
        <v>68</v>
      </c>
      <c r="E3" s="118" t="s">
        <v>32</v>
      </c>
      <c r="F3" s="129" t="s">
        <v>107</v>
      </c>
      <c r="G3" s="118" t="s">
        <v>44</v>
      </c>
      <c r="H3" s="134" t="s">
        <v>1</v>
      </c>
      <c r="J3" s="140"/>
      <c r="K3" s="143" t="s">
        <v>83</v>
      </c>
      <c r="L3" s="156" t="s">
        <v>84</v>
      </c>
      <c r="M3" s="163" t="s">
        <v>86</v>
      </c>
    </row>
    <row r="4" spans="1:15" ht="22.15" customHeight="1">
      <c r="A4" s="114"/>
      <c r="B4" s="119"/>
      <c r="C4" s="122"/>
      <c r="D4" s="122"/>
      <c r="E4" s="126" t="str">
        <f>IF(B4="","",VLOOKUP(B4,リスト!$A$2:$C$29,3,FALSE))</f>
        <v/>
      </c>
      <c r="F4" s="130"/>
      <c r="G4" s="126" t="str">
        <f t="shared" ref="G4:G23" si="0">IF(E4="","",E4*F4)</f>
        <v/>
      </c>
      <c r="H4" s="135"/>
      <c r="K4" s="144" t="s">
        <v>22</v>
      </c>
      <c r="L4" s="157" t="s">
        <v>58</v>
      </c>
      <c r="M4" s="164" t="s">
        <v>4</v>
      </c>
      <c r="O4" s="167"/>
    </row>
    <row r="5" spans="1:15" ht="22.15" customHeight="1">
      <c r="A5" s="115"/>
      <c r="B5" s="120"/>
      <c r="C5" s="123"/>
      <c r="D5" s="123"/>
      <c r="E5" s="127" t="str">
        <f>IF(B5="","",VLOOKUP(B5,リスト!$A$2:$C$29,3,FALSE))</f>
        <v/>
      </c>
      <c r="F5" s="123"/>
      <c r="G5" s="127" t="str">
        <f t="shared" si="0"/>
        <v/>
      </c>
      <c r="H5" s="136"/>
      <c r="K5" s="145" t="s">
        <v>27</v>
      </c>
      <c r="L5" s="158" t="s">
        <v>0</v>
      </c>
      <c r="M5" s="165" t="s">
        <v>70</v>
      </c>
    </row>
    <row r="6" spans="1:15" ht="22.15" customHeight="1">
      <c r="A6" s="115"/>
      <c r="B6" s="120"/>
      <c r="C6" s="123"/>
      <c r="D6" s="123"/>
      <c r="E6" s="127" t="str">
        <f>IF(B6="","",VLOOKUP(B6,リスト!$A$2:$C$29,3,FALSE))</f>
        <v/>
      </c>
      <c r="F6" s="123"/>
      <c r="G6" s="127" t="str">
        <f t="shared" si="0"/>
        <v/>
      </c>
      <c r="H6" s="136"/>
      <c r="K6" s="146" t="s">
        <v>50</v>
      </c>
      <c r="L6" s="158" t="s">
        <v>46</v>
      </c>
      <c r="M6" s="165" t="s">
        <v>71</v>
      </c>
    </row>
    <row r="7" spans="1:15" ht="22.15" customHeight="1">
      <c r="A7" s="115"/>
      <c r="B7" s="120"/>
      <c r="C7" s="123"/>
      <c r="D7" s="123"/>
      <c r="E7" s="127" t="str">
        <f>IF(B7="","",VLOOKUP(B7,リスト!$A$2:$C$29,3,FALSE))</f>
        <v/>
      </c>
      <c r="F7" s="123"/>
      <c r="G7" s="127" t="str">
        <f t="shared" si="0"/>
        <v/>
      </c>
      <c r="H7" s="136"/>
      <c r="K7" s="146" t="s">
        <v>45</v>
      </c>
      <c r="L7" s="158" t="s">
        <v>3</v>
      </c>
      <c r="M7" s="165" t="s">
        <v>72</v>
      </c>
    </row>
    <row r="8" spans="1:15" ht="22.15" customHeight="1">
      <c r="A8" s="115"/>
      <c r="B8" s="120"/>
      <c r="C8" s="123"/>
      <c r="D8" s="123"/>
      <c r="E8" s="127" t="str">
        <f>IF(B8="","",VLOOKUP(B8,リスト!$A$2:$C$29,3,FALSE))</f>
        <v/>
      </c>
      <c r="F8" s="123"/>
      <c r="G8" s="127" t="str">
        <f t="shared" si="0"/>
        <v/>
      </c>
      <c r="H8" s="136"/>
      <c r="K8" s="146" t="s">
        <v>51</v>
      </c>
      <c r="L8" s="158" t="s">
        <v>54</v>
      </c>
      <c r="M8" s="165" t="s">
        <v>73</v>
      </c>
    </row>
    <row r="9" spans="1:15" ht="22.15" customHeight="1">
      <c r="A9" s="115"/>
      <c r="B9" s="120"/>
      <c r="C9" s="123"/>
      <c r="D9" s="123"/>
      <c r="E9" s="127" t="str">
        <f>IF(B9="","",VLOOKUP(B9,リスト!$A$2:$C$29,3,FALSE))</f>
        <v/>
      </c>
      <c r="F9" s="123"/>
      <c r="G9" s="127" t="str">
        <f t="shared" si="0"/>
        <v/>
      </c>
      <c r="H9" s="136"/>
      <c r="K9" s="146" t="s">
        <v>49</v>
      </c>
      <c r="L9" s="158" t="s">
        <v>42</v>
      </c>
      <c r="M9" s="165" t="s">
        <v>75</v>
      </c>
    </row>
    <row r="10" spans="1:15" ht="22.15" customHeight="1">
      <c r="A10" s="115"/>
      <c r="B10" s="120"/>
      <c r="C10" s="123"/>
      <c r="D10" s="123"/>
      <c r="E10" s="127" t="str">
        <f>IF(B10="","",VLOOKUP(B10,リスト!$A$2:$C$29,3,FALSE))</f>
        <v/>
      </c>
      <c r="F10" s="123"/>
      <c r="G10" s="127" t="str">
        <f t="shared" si="0"/>
        <v/>
      </c>
      <c r="H10" s="136"/>
      <c r="K10" s="147" t="s">
        <v>52</v>
      </c>
      <c r="L10" s="158" t="s">
        <v>55</v>
      </c>
      <c r="M10" s="165" t="s">
        <v>74</v>
      </c>
    </row>
    <row r="11" spans="1:15" ht="22.15" customHeight="1">
      <c r="A11" s="115"/>
      <c r="B11" s="120"/>
      <c r="C11" s="123"/>
      <c r="D11" s="123"/>
      <c r="E11" s="127" t="str">
        <f>IF(B11="","",VLOOKUP(B11,リスト!$A$2:$C$29,3,FALSE))</f>
        <v/>
      </c>
      <c r="F11" s="123"/>
      <c r="G11" s="127" t="str">
        <f t="shared" si="0"/>
        <v/>
      </c>
      <c r="H11" s="136"/>
      <c r="K11" s="148"/>
      <c r="L11" s="158" t="s">
        <v>37</v>
      </c>
      <c r="M11" s="165" t="s">
        <v>76</v>
      </c>
    </row>
    <row r="12" spans="1:15" ht="22.15" customHeight="1">
      <c r="A12" s="115"/>
      <c r="B12" s="120"/>
      <c r="C12" s="123"/>
      <c r="D12" s="123"/>
      <c r="E12" s="127" t="str">
        <f>IF(B12="","",VLOOKUP(B12,リスト!$A$2:$C$29,3,FALSE))</f>
        <v/>
      </c>
      <c r="F12" s="123"/>
      <c r="G12" s="127" t="str">
        <f t="shared" si="0"/>
        <v/>
      </c>
      <c r="H12" s="136"/>
      <c r="K12" s="149"/>
      <c r="L12" s="159" t="s">
        <v>56</v>
      </c>
      <c r="M12" s="165" t="s">
        <v>77</v>
      </c>
    </row>
    <row r="13" spans="1:15" ht="22.15" customHeight="1">
      <c r="A13" s="115"/>
      <c r="B13" s="120"/>
      <c r="C13" s="123"/>
      <c r="D13" s="123"/>
      <c r="E13" s="127" t="str">
        <f>IF(B13="","",VLOOKUP(B13,リスト!$A$2:$C$29,3,FALSE))</f>
        <v/>
      </c>
      <c r="F13" s="123"/>
      <c r="G13" s="127" t="str">
        <f t="shared" si="0"/>
        <v/>
      </c>
      <c r="H13" s="136"/>
      <c r="K13" s="149"/>
      <c r="L13" s="148"/>
      <c r="M13" s="165" t="s">
        <v>48</v>
      </c>
    </row>
    <row r="14" spans="1:15" ht="22.15" customHeight="1">
      <c r="A14" s="115"/>
      <c r="B14" s="120"/>
      <c r="C14" s="123"/>
      <c r="D14" s="123"/>
      <c r="E14" s="127" t="str">
        <f>IF(B14="","",VLOOKUP(B14,リスト!$A$2:$C$29,3,FALSE))</f>
        <v/>
      </c>
      <c r="F14" s="123"/>
      <c r="G14" s="127" t="str">
        <f t="shared" si="0"/>
        <v/>
      </c>
      <c r="H14" s="136"/>
      <c r="K14" s="149"/>
      <c r="L14" s="149"/>
      <c r="M14" s="165" t="s">
        <v>78</v>
      </c>
    </row>
    <row r="15" spans="1:15" ht="22.15" customHeight="1">
      <c r="A15" s="115"/>
      <c r="B15" s="120"/>
      <c r="C15" s="123"/>
      <c r="D15" s="123"/>
      <c r="E15" s="127" t="str">
        <f>IF(B15="","",VLOOKUP(B15,リスト!$A$2:$C$29,3,FALSE))</f>
        <v/>
      </c>
      <c r="F15" s="123"/>
      <c r="G15" s="127" t="str">
        <f t="shared" si="0"/>
        <v/>
      </c>
      <c r="H15" s="136"/>
      <c r="K15" s="150"/>
      <c r="L15" s="150"/>
      <c r="M15" s="166" t="s">
        <v>79</v>
      </c>
    </row>
    <row r="16" spans="1:15" ht="22.15" customHeight="1">
      <c r="A16" s="115"/>
      <c r="B16" s="120"/>
      <c r="C16" s="123"/>
      <c r="D16" s="123"/>
      <c r="E16" s="127" t="str">
        <f>IF(B16="","",VLOOKUP(B16,リスト!$A$2:$C$29,3,FALSE))</f>
        <v/>
      </c>
      <c r="F16" s="123"/>
      <c r="G16" s="127" t="str">
        <f t="shared" si="0"/>
        <v/>
      </c>
      <c r="H16" s="136"/>
      <c r="K16" s="151"/>
      <c r="L16" s="160"/>
    </row>
    <row r="17" spans="1:12" ht="22.15" customHeight="1">
      <c r="A17" s="115"/>
      <c r="B17" s="120"/>
      <c r="C17" s="123"/>
      <c r="D17" s="123"/>
      <c r="E17" s="127" t="str">
        <f>IF(B17="","",VLOOKUP(B17,リスト!$A$2:$C$29,3,FALSE))</f>
        <v/>
      </c>
      <c r="F17" s="123"/>
      <c r="G17" s="127" t="str">
        <f t="shared" si="0"/>
        <v/>
      </c>
      <c r="H17" s="136"/>
      <c r="K17" s="152"/>
      <c r="L17" s="160"/>
    </row>
    <row r="18" spans="1:12" ht="22.15" customHeight="1">
      <c r="A18" s="115"/>
      <c r="B18" s="120"/>
      <c r="C18" s="123"/>
      <c r="D18" s="123"/>
      <c r="E18" s="127" t="str">
        <f>IF(B18="","",VLOOKUP(B18,リスト!$A$2:$C$29,3,FALSE))</f>
        <v/>
      </c>
      <c r="F18" s="123"/>
      <c r="G18" s="127" t="str">
        <f t="shared" si="0"/>
        <v/>
      </c>
      <c r="H18" s="136"/>
      <c r="K18" s="152"/>
    </row>
    <row r="19" spans="1:12" ht="22.15" customHeight="1">
      <c r="A19" s="115"/>
      <c r="B19" s="120"/>
      <c r="C19" s="123"/>
      <c r="D19" s="123"/>
      <c r="E19" s="127" t="str">
        <f>IF(B19="","",VLOOKUP(B19,リスト!$A$2:$C$29,3,FALSE))</f>
        <v/>
      </c>
      <c r="F19" s="123"/>
      <c r="G19" s="127" t="str">
        <f t="shared" si="0"/>
        <v/>
      </c>
      <c r="H19" s="136"/>
      <c r="K19" s="152"/>
    </row>
    <row r="20" spans="1:12" ht="22.15" customHeight="1">
      <c r="A20" s="115"/>
      <c r="B20" s="120"/>
      <c r="C20" s="123"/>
      <c r="D20" s="123"/>
      <c r="E20" s="127" t="str">
        <f>IF(B20="","",VLOOKUP(B20,リスト!$A$2:$C$29,3,FALSE))</f>
        <v/>
      </c>
      <c r="F20" s="123"/>
      <c r="G20" s="127" t="str">
        <f t="shared" si="0"/>
        <v/>
      </c>
      <c r="H20" s="136"/>
      <c r="K20" s="152"/>
    </row>
    <row r="21" spans="1:12" ht="22.15" customHeight="1">
      <c r="A21" s="115"/>
      <c r="B21" s="120"/>
      <c r="C21" s="123"/>
      <c r="D21" s="123"/>
      <c r="E21" s="127" t="str">
        <f>IF(B21="","",VLOOKUP(B21,リスト!$A$2:$C$29,3,FALSE))</f>
        <v/>
      </c>
      <c r="F21" s="123"/>
      <c r="G21" s="127" t="str">
        <f t="shared" si="0"/>
        <v/>
      </c>
      <c r="H21" s="136"/>
      <c r="K21" s="152"/>
    </row>
    <row r="22" spans="1:12" ht="22.15" customHeight="1">
      <c r="A22" s="115"/>
      <c r="B22" s="120"/>
      <c r="C22" s="123"/>
      <c r="D22" s="123"/>
      <c r="E22" s="127" t="str">
        <f>IF(B22="","",VLOOKUP(B22,リスト!$A$2:$C$29,3,FALSE))</f>
        <v/>
      </c>
      <c r="F22" s="123"/>
      <c r="G22" s="127" t="str">
        <f t="shared" si="0"/>
        <v/>
      </c>
      <c r="H22" s="136"/>
      <c r="K22" s="153"/>
    </row>
    <row r="23" spans="1:12" ht="22.15" customHeight="1">
      <c r="A23" s="116"/>
      <c r="B23" s="121"/>
      <c r="C23" s="124"/>
      <c r="D23" s="124"/>
      <c r="E23" s="128" t="str">
        <f>IF(B23="","",VLOOKUP(B23,リスト!$A$2:$C$29,3,FALSE))</f>
        <v/>
      </c>
      <c r="F23" s="124"/>
      <c r="G23" s="128" t="str">
        <f t="shared" si="0"/>
        <v/>
      </c>
      <c r="H23" s="137"/>
      <c r="K23" s="153"/>
    </row>
    <row r="24" spans="1:12" ht="22.15" customHeight="1">
      <c r="C24" s="125"/>
      <c r="D24" s="125"/>
      <c r="E24" s="82" t="s">
        <v>87</v>
      </c>
      <c r="F24" s="82"/>
      <c r="G24" s="131" t="str">
        <f>IF(G4=""," ",SUM(G4:G23))</f>
        <v xml:space="preserve"> </v>
      </c>
      <c r="H24" s="138" t="str">
        <f>IF(G24=" "," ",IF('申請書（様式第１号）'!J33=G24,"金額合致","金額不一致"))</f>
        <v xml:space="preserve"> </v>
      </c>
      <c r="K24" s="153"/>
    </row>
    <row r="25" spans="1:12" ht="21.75" customHeight="1">
      <c r="E25" s="82" t="s">
        <v>7</v>
      </c>
      <c r="F25" s="82"/>
      <c r="G25" s="132" t="str">
        <f>IF(G4=""," ",G24/2)</f>
        <v xml:space="preserve"> </v>
      </c>
      <c r="H25" s="139" t="str">
        <f>IF(G25=" "," ",IF('申請書（様式第１号）'!J34=G25,"金額合致","金額不一致"))</f>
        <v xml:space="preserve"> </v>
      </c>
      <c r="K25" s="153"/>
    </row>
    <row r="26" spans="1:12" ht="19.5">
      <c r="K26" s="153"/>
    </row>
    <row r="27" spans="1:12">
      <c r="K27" s="153"/>
    </row>
    <row r="28" spans="1:12">
      <c r="K28" s="153"/>
    </row>
    <row r="29" spans="1:12">
      <c r="K29" s="153"/>
    </row>
    <row r="30" spans="1:12">
      <c r="K30" s="153"/>
    </row>
  </sheetData>
  <sheetProtection password="CC0D" sheet="1" objects="1" scenarios="1"/>
  <protectedRanges>
    <protectedRange sqref="A4:D23" name="範囲1"/>
    <protectedRange sqref="F4:F23" name="範囲2"/>
    <protectedRange sqref="H4:H23" name="範囲3"/>
  </protectedRanges>
  <mergeCells count="7">
    <mergeCell ref="A1:H1"/>
    <mergeCell ref="K1:M1"/>
    <mergeCell ref="K2:M2"/>
    <mergeCell ref="E24:F24"/>
    <mergeCell ref="E25:F25"/>
    <mergeCell ref="K11:K15"/>
    <mergeCell ref="L13:L15"/>
  </mergeCells>
  <phoneticPr fontId="2"/>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B4:B23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A1:K48"/>
  <sheetViews>
    <sheetView showZeros="0" view="pageBreakPreview" zoomScaleSheetLayoutView="100" workbookViewId="0">
      <selection activeCell="D13" sqref="D13:F14"/>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105</v>
      </c>
    </row>
    <row r="2" spans="1:10" ht="8.4499999999999993" customHeight="1"/>
    <row r="3" spans="1:10">
      <c r="F3" s="53" t="s">
        <v>9</v>
      </c>
      <c r="G3" s="55"/>
      <c r="H3" s="53" t="s">
        <v>8</v>
      </c>
      <c r="I3" s="55"/>
    </row>
    <row r="4" spans="1:10" ht="7.9" customHeight="1">
      <c r="F4" s="54"/>
      <c r="H4" s="54"/>
    </row>
    <row r="5" spans="1:10">
      <c r="A5" s="2" t="str">
        <v>障害者支援施設等物価高騰対策事業費補助金 支給申請書及び実績報告書</v>
      </c>
      <c r="B5" s="2"/>
      <c r="C5" s="2"/>
      <c r="D5" s="2"/>
      <c r="E5" s="2"/>
      <c r="F5" s="2"/>
      <c r="G5" s="2"/>
      <c r="H5" s="2"/>
      <c r="I5" s="2"/>
      <c r="J5" s="2"/>
    </row>
    <row r="6" spans="1:10">
      <c r="G6" s="169">
        <v>46330</v>
      </c>
      <c r="H6" s="56"/>
      <c r="I6" s="56"/>
      <c r="J6" s="56"/>
    </row>
    <row r="7" spans="1:10" ht="10.9" customHeight="1">
      <c r="G7" s="57"/>
      <c r="H7" s="57"/>
      <c r="I7" s="57"/>
    </row>
    <row r="8" spans="1:10">
      <c r="A8" t="s">
        <v>16</v>
      </c>
    </row>
    <row r="9" spans="1:10">
      <c r="A9" t="str">
        <v>次のとおり、障害者支援施設等物価高騰対策事業費補助金支給の申請と実績の報告をします。</v>
      </c>
    </row>
    <row r="10" spans="1:10" ht="10.9" customHeight="1"/>
    <row r="11" spans="1:10">
      <c r="A11" s="3" t="s">
        <v>6</v>
      </c>
    </row>
    <row r="12" spans="1:10" ht="11.45" customHeight="1">
      <c r="A12" s="4" t="s">
        <v>15</v>
      </c>
      <c r="B12" s="4"/>
      <c r="C12" s="4"/>
      <c r="D12" s="30" t="s">
        <v>90</v>
      </c>
      <c r="E12" s="30"/>
      <c r="F12" s="30"/>
      <c r="G12" s="4" t="s">
        <v>15</v>
      </c>
      <c r="H12" s="170" t="s">
        <v>91</v>
      </c>
      <c r="I12" s="171"/>
      <c r="J12" s="173"/>
    </row>
    <row r="13" spans="1:10">
      <c r="A13" s="5" t="s">
        <v>38</v>
      </c>
      <c r="B13" s="6"/>
      <c r="C13" s="6"/>
      <c r="D13" s="31" t="s">
        <v>34</v>
      </c>
      <c r="E13" s="31"/>
      <c r="F13" s="31"/>
      <c r="G13" s="58" t="s">
        <v>31</v>
      </c>
      <c r="H13" s="71" t="s">
        <v>10</v>
      </c>
      <c r="I13" s="85" t="s">
        <v>17</v>
      </c>
      <c r="J13" s="96"/>
    </row>
    <row r="14" spans="1:10">
      <c r="A14" s="6"/>
      <c r="B14" s="6"/>
      <c r="C14" s="6"/>
      <c r="D14" s="31"/>
      <c r="E14" s="31"/>
      <c r="F14" s="31"/>
      <c r="G14" s="59"/>
      <c r="H14" s="72" t="s">
        <v>89</v>
      </c>
      <c r="I14" s="86"/>
      <c r="J14" s="97"/>
    </row>
    <row r="15" spans="1:10">
      <c r="A15" s="5" t="s">
        <v>19</v>
      </c>
      <c r="B15" s="6"/>
      <c r="C15" s="6"/>
      <c r="D15" s="32" t="s">
        <v>93</v>
      </c>
      <c r="E15" s="44"/>
      <c r="F15" s="44"/>
      <c r="G15" s="44"/>
      <c r="H15" s="73"/>
      <c r="I15" s="73"/>
      <c r="J15" s="98"/>
    </row>
    <row r="16" spans="1:10">
      <c r="A16" s="6"/>
      <c r="B16" s="6"/>
      <c r="C16" s="6"/>
      <c r="D16" s="33" t="s">
        <v>92</v>
      </c>
      <c r="E16" s="45"/>
      <c r="F16" s="45"/>
      <c r="G16" s="45"/>
      <c r="H16" s="45"/>
      <c r="I16" s="45"/>
      <c r="J16" s="99"/>
    </row>
    <row r="17" spans="1:11">
      <c r="A17" s="7" t="s">
        <v>18</v>
      </c>
      <c r="B17" s="7"/>
      <c r="C17" s="7"/>
      <c r="D17" s="31" t="s">
        <v>94</v>
      </c>
      <c r="E17" s="31"/>
      <c r="F17" s="31"/>
      <c r="G17" s="31"/>
      <c r="H17" s="31"/>
      <c r="I17" s="31"/>
      <c r="J17" s="31"/>
    </row>
    <row r="18" spans="1:11">
      <c r="A18" s="7" t="s">
        <v>24</v>
      </c>
      <c r="B18" s="7"/>
      <c r="C18" s="7"/>
      <c r="D18" s="31" t="s">
        <v>95</v>
      </c>
      <c r="E18" s="31"/>
      <c r="F18" s="31"/>
      <c r="G18" s="31"/>
      <c r="H18" s="31"/>
      <c r="I18" s="31"/>
      <c r="J18" s="31"/>
    </row>
    <row r="19" spans="1:11">
      <c r="A19" s="7" t="s">
        <v>47</v>
      </c>
      <c r="B19" s="7"/>
      <c r="C19" s="7"/>
      <c r="D19" s="31" t="s">
        <v>96</v>
      </c>
      <c r="E19" s="31"/>
      <c r="F19" s="31"/>
      <c r="G19" s="31"/>
      <c r="H19" s="31"/>
      <c r="I19" s="31"/>
      <c r="J19" s="31"/>
    </row>
    <row r="20" spans="1:11" ht="10.9" customHeight="1"/>
    <row r="21" spans="1:11">
      <c r="A21" s="3" t="s">
        <v>40</v>
      </c>
    </row>
    <row r="22" spans="1:11" ht="16.149999999999999" customHeight="1">
      <c r="A22" s="8" t="s">
        <v>28</v>
      </c>
      <c r="B22" s="8"/>
      <c r="C22" s="8"/>
      <c r="D22" s="34" t="s">
        <v>2</v>
      </c>
      <c r="E22" s="46"/>
      <c r="F22" s="46"/>
      <c r="G22" s="60"/>
      <c r="H22" s="74" t="s">
        <v>81</v>
      </c>
      <c r="I22" s="87"/>
      <c r="J22" s="100"/>
    </row>
    <row r="23" spans="1:11" ht="32.25" customHeight="1">
      <c r="A23" s="9"/>
      <c r="B23" s="9"/>
      <c r="C23" s="9"/>
      <c r="D23" s="35"/>
      <c r="E23" s="47"/>
      <c r="F23" s="47"/>
      <c r="G23" s="61"/>
      <c r="H23" s="75" t="s">
        <v>82</v>
      </c>
      <c r="I23" s="4" t="s">
        <v>43</v>
      </c>
      <c r="J23" s="101" t="s">
        <v>110</v>
      </c>
      <c r="K23" t="s">
        <v>59</v>
      </c>
    </row>
    <row r="24" spans="1:11">
      <c r="A24" s="10" t="s">
        <v>45</v>
      </c>
      <c r="B24" s="10"/>
      <c r="C24" s="10"/>
      <c r="D24" s="36" t="str">
        <v>山王ハウス　他２先</v>
      </c>
      <c r="E24" s="48"/>
      <c r="F24" s="48"/>
      <c r="G24" s="62"/>
      <c r="H24" s="76">
        <v>30</v>
      </c>
      <c r="I24" s="76" t="str">
        <f>IF(A24="","",VLOOKUP(A24,リスト!$A$2:$C$29,2,FALSE))</f>
        <v>入所系</v>
      </c>
      <c r="J24" s="102">
        <f>IF(I24="",0,H24*K24)</f>
        <v>408000</v>
      </c>
      <c r="K24" s="102">
        <f>IF(A24="","",VLOOKUP(A24,リスト!$A$2:$C$29,3,FALSE))</f>
        <v>13600</v>
      </c>
    </row>
    <row r="25" spans="1:11">
      <c r="A25" s="11"/>
      <c r="B25" s="11"/>
      <c r="C25" s="11"/>
      <c r="D25" s="37"/>
      <c r="E25" s="49"/>
      <c r="F25" s="49"/>
      <c r="G25" s="63"/>
      <c r="H25" s="77"/>
      <c r="I25" s="77"/>
      <c r="J25" s="103"/>
      <c r="K25" s="103"/>
    </row>
    <row r="26" spans="1:11">
      <c r="A26" s="11"/>
      <c r="B26" s="11"/>
      <c r="C26" s="11"/>
      <c r="D26" s="38"/>
      <c r="E26" s="50"/>
      <c r="F26" s="50"/>
      <c r="G26" s="64"/>
      <c r="H26" s="77"/>
      <c r="I26" s="77"/>
      <c r="J26" s="103"/>
      <c r="K26" s="108"/>
    </row>
    <row r="27" spans="1:11" ht="19.5" customHeight="1">
      <c r="A27" s="10" t="s">
        <v>55</v>
      </c>
      <c r="B27" s="10"/>
      <c r="C27" s="10"/>
      <c r="D27" s="39" t="str">
        <v>山王ハウス　他１先</v>
      </c>
      <c r="E27" s="51"/>
      <c r="F27" s="51"/>
      <c r="G27" s="65"/>
      <c r="H27" s="78">
        <v>8</v>
      </c>
      <c r="I27" s="78" t="str">
        <f>IF(A27="","",VLOOKUP(A27,リスト!$A$2:$C$29,2,FALSE))</f>
        <v>通所系</v>
      </c>
      <c r="J27" s="102">
        <f>IF(I27="",0,H27*K27)</f>
        <v>75200</v>
      </c>
      <c r="K27" s="109">
        <f>IF(A27="","",VLOOKUP(A27,リスト!$A$2:$C$29,3,FALSE))</f>
        <v>9400</v>
      </c>
    </row>
    <row r="28" spans="1:11" ht="19.5" customHeight="1">
      <c r="A28" s="11"/>
      <c r="B28" s="11"/>
      <c r="C28" s="11"/>
      <c r="D28" s="40"/>
      <c r="E28" s="49"/>
      <c r="F28" s="49"/>
      <c r="G28" s="66"/>
      <c r="H28" s="78"/>
      <c r="I28" s="78"/>
      <c r="J28" s="103"/>
      <c r="K28" s="110"/>
    </row>
    <row r="29" spans="1:11" ht="19.5" customHeight="1">
      <c r="A29" s="11"/>
      <c r="B29" s="11"/>
      <c r="C29" s="11"/>
      <c r="D29" s="41"/>
      <c r="E29" s="50"/>
      <c r="F29" s="50"/>
      <c r="G29" s="67"/>
      <c r="H29" s="78"/>
      <c r="I29" s="78"/>
      <c r="J29" s="103"/>
      <c r="K29" s="111"/>
    </row>
    <row r="30" spans="1:11" ht="19.5" customHeight="1">
      <c r="A30" s="12" t="s">
        <v>79</v>
      </c>
      <c r="B30" s="21"/>
      <c r="C30" s="27"/>
      <c r="D30" s="39" t="str">
        <v>山王ハウス　他２先</v>
      </c>
      <c r="E30" s="51"/>
      <c r="F30" s="51"/>
      <c r="G30" s="65"/>
      <c r="H30" s="78">
        <v>3</v>
      </c>
      <c r="I30" s="88" t="str">
        <f>IF(A30="","",VLOOKUP(A30,リスト!$A$2:$C$29,2,FALSE))</f>
        <v>訪問・相談系</v>
      </c>
      <c r="J30" s="102">
        <f>IF(I30="",0,H30*K30)</f>
        <v>312000</v>
      </c>
      <c r="K30" s="109">
        <f>IF(A30="","",VLOOKUP(A30,リスト!$A$2:$C$29,3,FALSE))</f>
        <v>104000</v>
      </c>
    </row>
    <row r="31" spans="1:11" ht="19.5" customHeight="1">
      <c r="A31" s="13"/>
      <c r="B31" s="11"/>
      <c r="C31" s="28"/>
      <c r="D31" s="40"/>
      <c r="E31" s="49"/>
      <c r="F31" s="49"/>
      <c r="G31" s="66"/>
      <c r="H31" s="78"/>
      <c r="I31" s="89"/>
      <c r="J31" s="103"/>
      <c r="K31" s="110"/>
    </row>
    <row r="32" spans="1:11" ht="19.5" customHeight="1">
      <c r="A32" s="14"/>
      <c r="B32" s="22"/>
      <c r="C32" s="29"/>
      <c r="D32" s="41"/>
      <c r="E32" s="50"/>
      <c r="F32" s="50"/>
      <c r="G32" s="66"/>
      <c r="H32" s="79"/>
      <c r="I32" s="172"/>
      <c r="J32" s="103"/>
      <c r="K32" s="111"/>
    </row>
    <row r="33" spans="1:11" ht="19.5">
      <c r="B33" t="s">
        <v>11</v>
      </c>
      <c r="G33" s="68" t="s">
        <v>88</v>
      </c>
      <c r="H33" s="80"/>
      <c r="I33" s="91"/>
      <c r="J33" s="104">
        <f>IFERROR(IF(J24+J27+J30=0," ",+J24+J27+J30)," ")</f>
        <v>795200</v>
      </c>
    </row>
    <row r="34" spans="1:11" ht="19.5" customHeight="1">
      <c r="G34" s="69" t="s">
        <v>109</v>
      </c>
      <c r="H34" s="81"/>
      <c r="I34" s="92"/>
      <c r="J34" s="104">
        <f>J33*1/2</f>
        <v>397600</v>
      </c>
    </row>
    <row r="35" spans="1:11" ht="10.5" customHeight="1">
      <c r="H35" s="82"/>
      <c r="I35" s="93"/>
      <c r="J35" s="93"/>
    </row>
    <row r="36" spans="1:11">
      <c r="A36" s="3" t="s">
        <v>62</v>
      </c>
    </row>
    <row r="37" spans="1:11" ht="19.5" customHeight="1">
      <c r="A37" s="15" t="s">
        <v>20</v>
      </c>
      <c r="B37" s="15"/>
      <c r="C37" s="15"/>
      <c r="D37" s="42" t="s">
        <v>100</v>
      </c>
      <c r="E37" s="42"/>
      <c r="F37" s="42"/>
      <c r="G37" s="15" t="s">
        <v>23</v>
      </c>
      <c r="H37" s="42" t="s">
        <v>101</v>
      </c>
      <c r="I37" s="42"/>
      <c r="J37" s="42"/>
    </row>
    <row r="38" spans="1:11" ht="19.5" customHeight="1">
      <c r="A38" s="16" t="s">
        <v>63</v>
      </c>
      <c r="B38" s="23"/>
      <c r="C38" s="23"/>
      <c r="D38" s="168" t="s">
        <v>102</v>
      </c>
      <c r="E38" s="42"/>
      <c r="F38" s="42"/>
      <c r="G38" s="15" t="s">
        <v>25</v>
      </c>
      <c r="H38" s="168" t="s">
        <v>103</v>
      </c>
      <c r="I38" s="94" t="s">
        <v>26</v>
      </c>
      <c r="J38" s="94"/>
    </row>
    <row r="39" spans="1:11" ht="19.5" customHeight="1">
      <c r="A39" s="16" t="s">
        <v>57</v>
      </c>
      <c r="B39" s="23"/>
      <c r="C39" s="23"/>
      <c r="D39" s="42" t="s">
        <v>104</v>
      </c>
      <c r="E39" s="42"/>
      <c r="F39" s="42"/>
      <c r="G39" s="15" t="s">
        <v>65</v>
      </c>
      <c r="H39" s="42">
        <v>1234567</v>
      </c>
      <c r="I39" s="42"/>
      <c r="J39" s="42"/>
    </row>
    <row r="40" spans="1:11" ht="19.5" customHeight="1">
      <c r="A40" s="15" t="s">
        <v>64</v>
      </c>
      <c r="B40" s="15"/>
      <c r="C40" s="15"/>
      <c r="D40" s="42" t="s">
        <v>90</v>
      </c>
      <c r="E40" s="42"/>
      <c r="F40" s="42"/>
      <c r="G40" s="42"/>
      <c r="H40" s="42"/>
      <c r="I40" s="42"/>
      <c r="J40" s="42"/>
    </row>
    <row r="41" spans="1:11">
      <c r="A41" s="17" t="s">
        <v>61</v>
      </c>
    </row>
    <row r="42" spans="1:11" ht="10.5" customHeight="1"/>
    <row r="43" spans="1:11">
      <c r="A43" s="3" t="s">
        <v>66</v>
      </c>
    </row>
    <row r="44" spans="1:11" ht="19.5">
      <c r="A44" t="s">
        <v>29</v>
      </c>
    </row>
    <row r="45" spans="1:11">
      <c r="A45" s="18" t="s">
        <v>33</v>
      </c>
      <c r="B45" s="24" t="s">
        <v>35</v>
      </c>
      <c r="C45" s="24"/>
      <c r="D45" s="24"/>
      <c r="E45" s="24"/>
      <c r="F45" s="24"/>
      <c r="G45" s="24"/>
      <c r="H45" s="24"/>
      <c r="I45" s="24"/>
      <c r="J45" s="105"/>
      <c r="K45" t="s">
        <v>30</v>
      </c>
    </row>
    <row r="46" spans="1:11">
      <c r="A46" s="19" t="s">
        <v>33</v>
      </c>
      <c r="B46" s="25" t="s">
        <v>36</v>
      </c>
      <c r="C46" s="25"/>
      <c r="D46" s="25"/>
      <c r="E46" s="25"/>
      <c r="F46" s="25"/>
      <c r="G46" s="25"/>
      <c r="H46" s="25"/>
      <c r="I46" s="25"/>
      <c r="J46" s="106"/>
      <c r="K46" t="s">
        <v>33</v>
      </c>
    </row>
    <row r="47" spans="1:11" ht="10.9" customHeight="1">
      <c r="A47" s="19"/>
      <c r="B47" s="25" t="s">
        <v>13</v>
      </c>
      <c r="C47" s="25"/>
      <c r="D47" s="25"/>
      <c r="E47" s="25"/>
      <c r="F47" s="25"/>
      <c r="G47" s="25"/>
      <c r="H47" s="25"/>
      <c r="I47" s="25"/>
      <c r="J47" s="106"/>
    </row>
    <row r="48" spans="1:11" ht="19.5">
      <c r="A48" s="20" t="s">
        <v>33</v>
      </c>
      <c r="B48" s="26" t="s">
        <v>60</v>
      </c>
      <c r="C48" s="26"/>
      <c r="D48" s="26"/>
      <c r="E48" s="26"/>
      <c r="F48" s="26"/>
      <c r="G48" s="26"/>
      <c r="H48" s="26"/>
      <c r="I48" s="26"/>
      <c r="J48" s="107"/>
    </row>
    <row r="49" ht="19.899999999999999" customHeight="1"/>
    <row r="50" ht="19.899999999999999" customHeight="1"/>
    <row r="51" ht="19.899999999999999" customHeight="1"/>
    <row r="52" ht="19.899999999999999" customHeight="1"/>
    <row r="54" ht="10.9" customHeight="1"/>
    <row r="57" ht="16.149999999999999" customHeight="1"/>
    <row r="58" ht="16.149999999999999" customHeight="1"/>
    <row r="59" ht="16.149999999999999" customHeight="1"/>
    <row r="60" ht="16.149999999999999" customHeight="1"/>
  </sheetData>
  <sheetProtection password="CC0D" sheet="1" objects="1" scenarios="1"/>
  <mergeCells count="52">
    <mergeCell ref="A5:J5"/>
    <mergeCell ref="G6:J6"/>
    <mergeCell ref="A12:C12"/>
    <mergeCell ref="D12:F12"/>
    <mergeCell ref="H12:J12"/>
    <mergeCell ref="I13:J13"/>
    <mergeCell ref="H14:J14"/>
    <mergeCell ref="D15:J15"/>
    <mergeCell ref="D16:J16"/>
    <mergeCell ref="A17:C17"/>
    <mergeCell ref="D17:J17"/>
    <mergeCell ref="A18:C18"/>
    <mergeCell ref="D18:J18"/>
    <mergeCell ref="A19:C19"/>
    <mergeCell ref="D19:J19"/>
    <mergeCell ref="G33:I33"/>
    <mergeCell ref="G34:I34"/>
    <mergeCell ref="A37:C37"/>
    <mergeCell ref="D37:F37"/>
    <mergeCell ref="H37:J37"/>
    <mergeCell ref="A38:C38"/>
    <mergeCell ref="D38:F38"/>
    <mergeCell ref="I38:J38"/>
    <mergeCell ref="A39:C39"/>
    <mergeCell ref="D39:F39"/>
    <mergeCell ref="H39:J39"/>
    <mergeCell ref="A40:C40"/>
    <mergeCell ref="D40:J40"/>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s>
  <phoneticPr fontId="2"/>
  <dataValidations count="2">
    <dataValidation type="list" allowBlank="1" showDropDown="0" showInputMessage="1" showErrorMessage="1" sqref="N14">
      <formula1>#REF!</formula1>
    </dataValidation>
    <dataValidation type="list" allowBlank="1" showDropDown="0" showInputMessage="1" showErrorMessage="1" sqref="A45:A46 A48">
      <formula1>$K$45:$K$46</formula1>
    </dataValidation>
  </dataValidations>
  <hyperlinks>
    <hyperlink ref="D18" r:id="rId1"/>
  </hyperlinks>
  <pageMargins left="0.70866141732283472" right="0" top="0.19685039370078741" bottom="0.15748031496062992" header="0.31496062992125984" footer="0.31496062992125984"/>
  <pageSetup paperSize="9" scale="94" fitToWidth="1" fitToHeight="1" orientation="portrait" usePrinterDefaults="1" r:id="rId2"/>
  <drawing r:id="rId3"/>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A24:C32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O30"/>
  <sheetViews>
    <sheetView showZeros="0" view="pageBreakPreview" zoomScale="115" zoomScaleSheetLayoutView="115" workbookViewId="0">
      <selection activeCell="C4" sqref="C4"/>
    </sheetView>
  </sheetViews>
  <sheetFormatPr defaultRowHeight="18.75"/>
  <cols>
    <col min="1" max="1" width="6.25" style="57"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112" t="str">
        <v>障害者支援施設等物価高騰対策事業費補助金  申請（事業実績）書一覧表</v>
      </c>
      <c r="B1" s="117"/>
      <c r="C1" s="117"/>
      <c r="D1" s="117"/>
      <c r="E1" s="117"/>
      <c r="F1" s="117"/>
      <c r="G1" s="117"/>
      <c r="H1" s="133"/>
      <c r="I1" s="2"/>
      <c r="J1" s="2"/>
      <c r="K1" s="141" t="s">
        <v>85</v>
      </c>
      <c r="L1" s="154"/>
      <c r="M1" s="161"/>
      <c r="N1" s="2"/>
      <c r="O1" s="2"/>
    </row>
    <row r="2" spans="1:15" ht="18" customHeight="1">
      <c r="K2" s="142" t="s">
        <v>12</v>
      </c>
      <c r="L2" s="155"/>
      <c r="M2" s="162"/>
    </row>
    <row r="3" spans="1:15" ht="45.6" customHeight="1">
      <c r="A3" s="113" t="s">
        <v>21</v>
      </c>
      <c r="B3" s="118" t="s">
        <v>14</v>
      </c>
      <c r="C3" s="118" t="s">
        <v>41</v>
      </c>
      <c r="D3" s="118" t="s">
        <v>68</v>
      </c>
      <c r="E3" s="118" t="s">
        <v>32</v>
      </c>
      <c r="F3" s="129" t="s">
        <v>108</v>
      </c>
      <c r="G3" s="118" t="s">
        <v>44</v>
      </c>
      <c r="H3" s="134" t="s">
        <v>1</v>
      </c>
      <c r="J3" s="140"/>
      <c r="K3" s="143" t="s">
        <v>83</v>
      </c>
      <c r="L3" s="156" t="s">
        <v>84</v>
      </c>
      <c r="M3" s="163" t="s">
        <v>86</v>
      </c>
    </row>
    <row r="4" spans="1:15" ht="22.15" customHeight="1">
      <c r="A4" s="114">
        <v>1</v>
      </c>
      <c r="B4" s="119" t="s">
        <v>45</v>
      </c>
      <c r="C4" s="122" t="str">
        <v>山王ハウス</v>
      </c>
      <c r="D4" s="122" t="s">
        <v>97</v>
      </c>
      <c r="E4" s="126">
        <f>IF(B4="","",VLOOKUP(B4,リスト!$A$2:$C$29,3,FALSE))</f>
        <v>13600</v>
      </c>
      <c r="F4" s="130">
        <v>10</v>
      </c>
      <c r="G4" s="126">
        <f t="shared" ref="G4:G23" si="0">IF(E4="","",E4*F4)</f>
        <v>136000</v>
      </c>
      <c r="H4" s="135"/>
      <c r="K4" s="144" t="s">
        <v>22</v>
      </c>
      <c r="L4" s="157" t="s">
        <v>58</v>
      </c>
      <c r="M4" s="164" t="s">
        <v>4</v>
      </c>
      <c r="O4" s="167"/>
    </row>
    <row r="5" spans="1:15" ht="22.15" customHeight="1">
      <c r="A5" s="115">
        <v>2</v>
      </c>
      <c r="B5" s="120" t="s">
        <v>45</v>
      </c>
      <c r="C5" s="123" t="str">
        <v>旭北ハウス</v>
      </c>
      <c r="D5" s="123" t="s">
        <v>98</v>
      </c>
      <c r="E5" s="127">
        <f>IF(B5="","",VLOOKUP(B5,リスト!$A$2:$C$29,3,FALSE))</f>
        <v>13600</v>
      </c>
      <c r="F5" s="123">
        <v>10</v>
      </c>
      <c r="G5" s="127">
        <f t="shared" si="0"/>
        <v>136000</v>
      </c>
      <c r="H5" s="136"/>
      <c r="K5" s="145" t="s">
        <v>27</v>
      </c>
      <c r="L5" s="158" t="s">
        <v>0</v>
      </c>
      <c r="M5" s="165" t="s">
        <v>70</v>
      </c>
    </row>
    <row r="6" spans="1:15" ht="22.15" customHeight="1">
      <c r="A6" s="115">
        <v>3</v>
      </c>
      <c r="B6" s="120" t="s">
        <v>45</v>
      </c>
      <c r="C6" s="123" t="str">
        <v>八橋ハウス</v>
      </c>
      <c r="D6" s="123" t="s">
        <v>99</v>
      </c>
      <c r="E6" s="127">
        <f>IF(B6="","",VLOOKUP(B6,リスト!$A$2:$C$29,3,FALSE))</f>
        <v>13600</v>
      </c>
      <c r="F6" s="123">
        <v>10</v>
      </c>
      <c r="G6" s="127">
        <f t="shared" si="0"/>
        <v>136000</v>
      </c>
      <c r="H6" s="136"/>
      <c r="K6" s="146" t="s">
        <v>50</v>
      </c>
      <c r="L6" s="158" t="s">
        <v>46</v>
      </c>
      <c r="M6" s="165" t="s">
        <v>71</v>
      </c>
    </row>
    <row r="7" spans="1:15" ht="22.15" customHeight="1">
      <c r="A7" s="115">
        <v>4</v>
      </c>
      <c r="B7" s="120" t="s">
        <v>55</v>
      </c>
      <c r="C7" s="123" t="str">
        <v>山王ハウス</v>
      </c>
      <c r="D7" s="123" t="s">
        <v>97</v>
      </c>
      <c r="E7" s="127">
        <f>IF(B7="","",VLOOKUP(B7,リスト!$A$2:$C$29,3,FALSE))</f>
        <v>9400</v>
      </c>
      <c r="F7" s="123">
        <v>4</v>
      </c>
      <c r="G7" s="127">
        <f t="shared" si="0"/>
        <v>37600</v>
      </c>
      <c r="H7" s="136"/>
      <c r="K7" s="146" t="s">
        <v>45</v>
      </c>
      <c r="L7" s="158" t="s">
        <v>3</v>
      </c>
      <c r="M7" s="165" t="s">
        <v>72</v>
      </c>
    </row>
    <row r="8" spans="1:15" ht="22.15" customHeight="1">
      <c r="A8" s="115">
        <v>5</v>
      </c>
      <c r="B8" s="120" t="s">
        <v>55</v>
      </c>
      <c r="C8" s="123" t="str">
        <v>旭北ハウス</v>
      </c>
      <c r="D8" s="123" t="s">
        <v>98</v>
      </c>
      <c r="E8" s="127">
        <f>IF(B8="","",VLOOKUP(B8,リスト!$A$2:$C$29,3,FALSE))</f>
        <v>9400</v>
      </c>
      <c r="F8" s="123">
        <v>4</v>
      </c>
      <c r="G8" s="127">
        <f t="shared" si="0"/>
        <v>37600</v>
      </c>
      <c r="H8" s="136"/>
      <c r="K8" s="146" t="s">
        <v>51</v>
      </c>
      <c r="L8" s="158" t="s">
        <v>54</v>
      </c>
      <c r="M8" s="165" t="s">
        <v>73</v>
      </c>
    </row>
    <row r="9" spans="1:15" ht="22.15" customHeight="1">
      <c r="A9" s="115">
        <v>6</v>
      </c>
      <c r="B9" s="120" t="s">
        <v>79</v>
      </c>
      <c r="C9" s="123" t="str">
        <v>山王ハウス</v>
      </c>
      <c r="D9" s="123" t="s">
        <v>97</v>
      </c>
      <c r="E9" s="127">
        <f>IF(B9="","",VLOOKUP(B9,リスト!$A$2:$C$29,3,FALSE))</f>
        <v>104000</v>
      </c>
      <c r="F9" s="123">
        <v>1</v>
      </c>
      <c r="G9" s="127">
        <f t="shared" si="0"/>
        <v>104000</v>
      </c>
      <c r="H9" s="136"/>
      <c r="K9" s="146" t="s">
        <v>49</v>
      </c>
      <c r="L9" s="158" t="s">
        <v>42</v>
      </c>
      <c r="M9" s="165" t="s">
        <v>75</v>
      </c>
    </row>
    <row r="10" spans="1:15" ht="22.15" customHeight="1">
      <c r="A10" s="115">
        <v>7</v>
      </c>
      <c r="B10" s="120" t="s">
        <v>79</v>
      </c>
      <c r="C10" s="123" t="str">
        <v>旭北ハウス</v>
      </c>
      <c r="D10" s="123" t="s">
        <v>98</v>
      </c>
      <c r="E10" s="127">
        <f>IF(B10="","",VLOOKUP(B10,リスト!$A$2:$C$29,3,FALSE))</f>
        <v>104000</v>
      </c>
      <c r="F10" s="123">
        <v>1</v>
      </c>
      <c r="G10" s="127">
        <f t="shared" si="0"/>
        <v>104000</v>
      </c>
      <c r="H10" s="136"/>
      <c r="K10" s="147" t="s">
        <v>52</v>
      </c>
      <c r="L10" s="158" t="s">
        <v>55</v>
      </c>
      <c r="M10" s="165" t="s">
        <v>74</v>
      </c>
    </row>
    <row r="11" spans="1:15" ht="22.15" customHeight="1">
      <c r="A11" s="115">
        <v>8</v>
      </c>
      <c r="B11" s="120" t="s">
        <v>79</v>
      </c>
      <c r="C11" s="123" t="str">
        <v>八橋ハウス</v>
      </c>
      <c r="D11" s="123" t="s">
        <v>99</v>
      </c>
      <c r="E11" s="127">
        <f>IF(B11="","",VLOOKUP(B11,リスト!$A$2:$C$29,3,FALSE))</f>
        <v>104000</v>
      </c>
      <c r="F11" s="123">
        <v>1</v>
      </c>
      <c r="G11" s="127">
        <f t="shared" si="0"/>
        <v>104000</v>
      </c>
      <c r="H11" s="136"/>
      <c r="K11" s="148"/>
      <c r="L11" s="158" t="s">
        <v>37</v>
      </c>
      <c r="M11" s="165" t="s">
        <v>76</v>
      </c>
    </row>
    <row r="12" spans="1:15" ht="22.15" customHeight="1">
      <c r="A12" s="115"/>
      <c r="B12" s="120"/>
      <c r="C12" s="123"/>
      <c r="D12" s="123"/>
      <c r="E12" s="127" t="str">
        <f>IF(B12="","",VLOOKUP(B12,リスト!$A$2:$C$29,3,FALSE))</f>
        <v/>
      </c>
      <c r="F12" s="123"/>
      <c r="G12" s="127" t="str">
        <f t="shared" si="0"/>
        <v/>
      </c>
      <c r="H12" s="136"/>
      <c r="K12" s="149"/>
      <c r="L12" s="159" t="s">
        <v>56</v>
      </c>
      <c r="M12" s="165" t="s">
        <v>77</v>
      </c>
    </row>
    <row r="13" spans="1:15" ht="22.15" customHeight="1">
      <c r="A13" s="115"/>
      <c r="B13" s="120"/>
      <c r="C13" s="123"/>
      <c r="D13" s="123"/>
      <c r="E13" s="127" t="str">
        <f>IF(B13="","",VLOOKUP(B13,リスト!$A$2:$C$29,3,FALSE))</f>
        <v/>
      </c>
      <c r="F13" s="123"/>
      <c r="G13" s="127" t="str">
        <f t="shared" si="0"/>
        <v/>
      </c>
      <c r="H13" s="136"/>
      <c r="K13" s="149"/>
      <c r="L13" s="148"/>
      <c r="M13" s="165" t="s">
        <v>48</v>
      </c>
    </row>
    <row r="14" spans="1:15" ht="22.15" customHeight="1">
      <c r="A14" s="115"/>
      <c r="B14" s="120"/>
      <c r="C14" s="123"/>
      <c r="D14" s="123"/>
      <c r="E14" s="127" t="str">
        <f>IF(B14="","",VLOOKUP(B14,リスト!$A$2:$C$29,3,FALSE))</f>
        <v/>
      </c>
      <c r="F14" s="123"/>
      <c r="G14" s="127" t="str">
        <f t="shared" si="0"/>
        <v/>
      </c>
      <c r="H14" s="136"/>
      <c r="K14" s="149"/>
      <c r="L14" s="149"/>
      <c r="M14" s="165" t="s">
        <v>78</v>
      </c>
    </row>
    <row r="15" spans="1:15" ht="22.15" customHeight="1">
      <c r="A15" s="115"/>
      <c r="B15" s="120"/>
      <c r="C15" s="123"/>
      <c r="D15" s="123"/>
      <c r="E15" s="127" t="str">
        <f>IF(B15="","",VLOOKUP(B15,リスト!$A$2:$C$29,3,FALSE))</f>
        <v/>
      </c>
      <c r="F15" s="123"/>
      <c r="G15" s="127" t="str">
        <f t="shared" si="0"/>
        <v/>
      </c>
      <c r="H15" s="136"/>
      <c r="K15" s="150"/>
      <c r="L15" s="150"/>
      <c r="M15" s="166" t="s">
        <v>79</v>
      </c>
    </row>
    <row r="16" spans="1:15" ht="22.15" customHeight="1">
      <c r="A16" s="115"/>
      <c r="B16" s="120"/>
      <c r="C16" s="123"/>
      <c r="D16" s="123"/>
      <c r="E16" s="127" t="str">
        <f>IF(B16="","",VLOOKUP(B16,リスト!$A$2:$C$29,3,FALSE))</f>
        <v/>
      </c>
      <c r="F16" s="123"/>
      <c r="G16" s="127" t="str">
        <f t="shared" si="0"/>
        <v/>
      </c>
      <c r="H16" s="136"/>
      <c r="K16" s="151"/>
      <c r="L16" s="160"/>
    </row>
    <row r="17" spans="1:12" ht="22.15" customHeight="1">
      <c r="A17" s="115"/>
      <c r="B17" s="120"/>
      <c r="C17" s="123"/>
      <c r="D17" s="123"/>
      <c r="E17" s="127" t="str">
        <f>IF(B17="","",VLOOKUP(B17,リスト!$A$2:$C$29,3,FALSE))</f>
        <v/>
      </c>
      <c r="F17" s="123"/>
      <c r="G17" s="127" t="str">
        <f t="shared" si="0"/>
        <v/>
      </c>
      <c r="H17" s="136"/>
      <c r="K17" s="152"/>
      <c r="L17" s="160"/>
    </row>
    <row r="18" spans="1:12" ht="22.15" customHeight="1">
      <c r="A18" s="115"/>
      <c r="B18" s="120"/>
      <c r="C18" s="123"/>
      <c r="D18" s="123"/>
      <c r="E18" s="127" t="str">
        <f>IF(B18="","",VLOOKUP(B18,リスト!$A$2:$C$29,3,FALSE))</f>
        <v/>
      </c>
      <c r="F18" s="123"/>
      <c r="G18" s="127" t="str">
        <f t="shared" si="0"/>
        <v/>
      </c>
      <c r="H18" s="136"/>
      <c r="K18" s="152"/>
    </row>
    <row r="19" spans="1:12" ht="22.15" customHeight="1">
      <c r="A19" s="115"/>
      <c r="B19" s="120"/>
      <c r="C19" s="123"/>
      <c r="D19" s="123"/>
      <c r="E19" s="127" t="str">
        <f>IF(B19="","",VLOOKUP(B19,リスト!$A$2:$C$29,3,FALSE))</f>
        <v/>
      </c>
      <c r="F19" s="123"/>
      <c r="G19" s="127" t="str">
        <f t="shared" si="0"/>
        <v/>
      </c>
      <c r="H19" s="136"/>
      <c r="K19" s="152"/>
    </row>
    <row r="20" spans="1:12" ht="22.15" customHeight="1">
      <c r="A20" s="115"/>
      <c r="B20" s="120"/>
      <c r="C20" s="123"/>
      <c r="D20" s="123"/>
      <c r="E20" s="127" t="str">
        <f>IF(B20="","",VLOOKUP(B20,リスト!$A$2:$C$29,3,FALSE))</f>
        <v/>
      </c>
      <c r="F20" s="123"/>
      <c r="G20" s="127" t="str">
        <f t="shared" si="0"/>
        <v/>
      </c>
      <c r="H20" s="136"/>
      <c r="K20" s="152"/>
    </row>
    <row r="21" spans="1:12" ht="22.15" customHeight="1">
      <c r="A21" s="115"/>
      <c r="B21" s="120"/>
      <c r="C21" s="123"/>
      <c r="D21" s="123"/>
      <c r="E21" s="127" t="str">
        <f>IF(B21="","",VLOOKUP(B21,リスト!$A$2:$C$29,3,FALSE))</f>
        <v/>
      </c>
      <c r="F21" s="123"/>
      <c r="G21" s="127" t="str">
        <f t="shared" si="0"/>
        <v/>
      </c>
      <c r="H21" s="136"/>
      <c r="K21" s="152"/>
    </row>
    <row r="22" spans="1:12" ht="22.15" customHeight="1">
      <c r="A22" s="115"/>
      <c r="B22" s="120"/>
      <c r="C22" s="123"/>
      <c r="D22" s="123"/>
      <c r="E22" s="127" t="str">
        <f>IF(B22="","",VLOOKUP(B22,リスト!$A$2:$C$29,3,FALSE))</f>
        <v/>
      </c>
      <c r="F22" s="123"/>
      <c r="G22" s="127" t="str">
        <f t="shared" si="0"/>
        <v/>
      </c>
      <c r="H22" s="136"/>
      <c r="K22" s="153"/>
    </row>
    <row r="23" spans="1:12" ht="22.15" customHeight="1">
      <c r="A23" s="116"/>
      <c r="B23" s="121"/>
      <c r="C23" s="124"/>
      <c r="D23" s="124"/>
      <c r="E23" s="128" t="str">
        <f>IF(B23="","",VLOOKUP(B23,リスト!$A$2:$C$29,3,FALSE))</f>
        <v/>
      </c>
      <c r="F23" s="124"/>
      <c r="G23" s="128" t="str">
        <f t="shared" si="0"/>
        <v/>
      </c>
      <c r="H23" s="137"/>
      <c r="K23" s="153"/>
    </row>
    <row r="24" spans="1:12" ht="22.15" customHeight="1">
      <c r="C24" s="125"/>
      <c r="D24" s="125"/>
      <c r="E24" s="82" t="s">
        <v>87</v>
      </c>
      <c r="F24" s="82"/>
      <c r="G24" s="174">
        <f>IF(G4=""," ",SUM(G4:G23))</f>
        <v>795200</v>
      </c>
      <c r="H24" s="135" t="str">
        <f>IF(G24=0," ",IF('申請書（様式第１号）【記載例】'!J33=G24,"金額合致","金額不一致"))</f>
        <v>金額合致</v>
      </c>
      <c r="K24" s="153"/>
    </row>
    <row r="25" spans="1:12" ht="21.75" customHeight="1">
      <c r="E25" s="82" t="s">
        <v>7</v>
      </c>
      <c r="F25" s="82"/>
      <c r="G25" s="175">
        <f>IF(G5=""," ",G24/2)</f>
        <v>397600</v>
      </c>
      <c r="H25" s="137" t="str">
        <f>IF(G25=0," ",IF('申請書（様式第１号）【記載例】'!J34=G25,"金額合致","金額不一致"))</f>
        <v>金額合致</v>
      </c>
      <c r="K25" s="153"/>
    </row>
    <row r="26" spans="1:12" ht="19.5">
      <c r="K26" s="153"/>
    </row>
    <row r="27" spans="1:12">
      <c r="K27" s="153"/>
    </row>
    <row r="28" spans="1:12">
      <c r="K28" s="153"/>
    </row>
    <row r="29" spans="1:12">
      <c r="K29" s="153"/>
    </row>
    <row r="30" spans="1:12">
      <c r="K30" s="153"/>
    </row>
  </sheetData>
  <sheetProtection password="CC0D" sheet="1" objects="1" scenarios="1"/>
  <mergeCells count="7">
    <mergeCell ref="A1:H1"/>
    <mergeCell ref="K1:M1"/>
    <mergeCell ref="K2:M2"/>
    <mergeCell ref="E24:F24"/>
    <mergeCell ref="E25:F25"/>
    <mergeCell ref="K11:K15"/>
    <mergeCell ref="L13:L15"/>
  </mergeCells>
  <phoneticPr fontId="2"/>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B4:B23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dimension ref="A1:D34"/>
  <sheetViews>
    <sheetView workbookViewId="0">
      <selection activeCell="A2" sqref="A2"/>
    </sheetView>
  </sheetViews>
  <sheetFormatPr defaultRowHeight="18.75"/>
  <cols>
    <col min="1" max="1" width="26.5" bestFit="1" customWidth="1"/>
  </cols>
  <sheetData>
    <row r="1" spans="1:4">
      <c r="A1" s="176" t="s">
        <v>28</v>
      </c>
      <c r="B1" s="176" t="s">
        <v>43</v>
      </c>
      <c r="C1" s="176" t="s">
        <v>53</v>
      </c>
    </row>
    <row r="2" spans="1:4">
      <c r="A2" s="177" t="s">
        <v>22</v>
      </c>
      <c r="B2" s="177" t="s">
        <v>69</v>
      </c>
      <c r="C2" s="184">
        <v>13600</v>
      </c>
      <c r="D2" s="188"/>
    </row>
    <row r="3" spans="1:4">
      <c r="A3" s="177" t="s">
        <v>27</v>
      </c>
      <c r="B3" s="177" t="s">
        <v>69</v>
      </c>
      <c r="C3" s="184">
        <v>13600</v>
      </c>
      <c r="D3" s="188"/>
    </row>
    <row r="4" spans="1:4">
      <c r="A4" s="177" t="s">
        <v>50</v>
      </c>
      <c r="B4" s="177" t="s">
        <v>69</v>
      </c>
      <c r="C4" s="184">
        <v>13600</v>
      </c>
      <c r="D4" s="188"/>
    </row>
    <row r="5" spans="1:4">
      <c r="A5" s="177" t="s">
        <v>45</v>
      </c>
      <c r="B5" s="177" t="s">
        <v>69</v>
      </c>
      <c r="C5" s="184">
        <v>13600</v>
      </c>
    </row>
    <row r="6" spans="1:4">
      <c r="A6" s="177" t="s">
        <v>51</v>
      </c>
      <c r="B6" s="177" t="s">
        <v>69</v>
      </c>
      <c r="C6" s="184">
        <v>13600</v>
      </c>
    </row>
    <row r="7" spans="1:4">
      <c r="A7" s="177" t="s">
        <v>49</v>
      </c>
      <c r="B7" s="177" t="s">
        <v>69</v>
      </c>
      <c r="C7" s="184">
        <v>13600</v>
      </c>
    </row>
    <row r="8" spans="1:4">
      <c r="A8" s="177" t="s">
        <v>52</v>
      </c>
      <c r="B8" s="177" t="s">
        <v>69</v>
      </c>
      <c r="C8" s="184">
        <v>13600</v>
      </c>
    </row>
    <row r="9" spans="1:4">
      <c r="A9" s="178" t="s">
        <v>58</v>
      </c>
      <c r="B9" s="178" t="s">
        <v>39</v>
      </c>
      <c r="C9" s="185">
        <v>9400</v>
      </c>
    </row>
    <row r="10" spans="1:4">
      <c r="A10" s="178" t="s">
        <v>0</v>
      </c>
      <c r="B10" s="178" t="s">
        <v>39</v>
      </c>
      <c r="C10" s="185">
        <v>9400</v>
      </c>
    </row>
    <row r="11" spans="1:4">
      <c r="A11" s="178" t="s">
        <v>46</v>
      </c>
      <c r="B11" s="178" t="s">
        <v>39</v>
      </c>
      <c r="C11" s="185">
        <v>9400</v>
      </c>
    </row>
    <row r="12" spans="1:4">
      <c r="A12" s="178" t="s">
        <v>3</v>
      </c>
      <c r="B12" s="178" t="s">
        <v>39</v>
      </c>
      <c r="C12" s="185">
        <v>9400</v>
      </c>
    </row>
    <row r="13" spans="1:4">
      <c r="A13" s="178" t="s">
        <v>54</v>
      </c>
      <c r="B13" s="178" t="s">
        <v>39</v>
      </c>
      <c r="C13" s="185">
        <v>9400</v>
      </c>
    </row>
    <row r="14" spans="1:4">
      <c r="A14" s="178" t="s">
        <v>42</v>
      </c>
      <c r="B14" s="178" t="s">
        <v>39</v>
      </c>
      <c r="C14" s="185">
        <v>9400</v>
      </c>
    </row>
    <row r="15" spans="1:4">
      <c r="A15" s="178" t="s">
        <v>55</v>
      </c>
      <c r="B15" s="178" t="s">
        <v>39</v>
      </c>
      <c r="C15" s="185">
        <v>9400</v>
      </c>
    </row>
    <row r="16" spans="1:4">
      <c r="A16" s="178" t="s">
        <v>37</v>
      </c>
      <c r="B16" s="178" t="s">
        <v>39</v>
      </c>
      <c r="C16" s="185">
        <v>9400</v>
      </c>
    </row>
    <row r="17" spans="1:3">
      <c r="A17" s="178" t="s">
        <v>56</v>
      </c>
      <c r="B17" s="178" t="s">
        <v>39</v>
      </c>
      <c r="C17" s="185">
        <v>9400</v>
      </c>
    </row>
    <row r="18" spans="1:3">
      <c r="A18" s="179" t="s">
        <v>4</v>
      </c>
      <c r="B18" s="182" t="s">
        <v>80</v>
      </c>
      <c r="C18" s="186">
        <v>104000</v>
      </c>
    </row>
    <row r="19" spans="1:3">
      <c r="A19" s="179" t="s">
        <v>70</v>
      </c>
      <c r="B19" s="182" t="s">
        <v>80</v>
      </c>
      <c r="C19" s="186">
        <v>104000</v>
      </c>
    </row>
    <row r="20" spans="1:3">
      <c r="A20" s="179" t="s">
        <v>71</v>
      </c>
      <c r="B20" s="182" t="s">
        <v>80</v>
      </c>
      <c r="C20" s="186">
        <v>104000</v>
      </c>
    </row>
    <row r="21" spans="1:3">
      <c r="A21" s="179" t="s">
        <v>72</v>
      </c>
      <c r="B21" s="182" t="s">
        <v>80</v>
      </c>
      <c r="C21" s="186">
        <v>104000</v>
      </c>
    </row>
    <row r="22" spans="1:3">
      <c r="A22" s="179" t="s">
        <v>73</v>
      </c>
      <c r="B22" s="182" t="s">
        <v>80</v>
      </c>
      <c r="C22" s="186">
        <v>104000</v>
      </c>
    </row>
    <row r="23" spans="1:3">
      <c r="A23" s="179" t="s">
        <v>75</v>
      </c>
      <c r="B23" s="182" t="s">
        <v>80</v>
      </c>
      <c r="C23" s="186">
        <v>104000</v>
      </c>
    </row>
    <row r="24" spans="1:3">
      <c r="A24" s="179" t="s">
        <v>74</v>
      </c>
      <c r="B24" s="182" t="s">
        <v>80</v>
      </c>
      <c r="C24" s="186">
        <v>104000</v>
      </c>
    </row>
    <row r="25" spans="1:3">
      <c r="A25" s="179" t="s">
        <v>76</v>
      </c>
      <c r="B25" s="182" t="s">
        <v>80</v>
      </c>
      <c r="C25" s="186">
        <v>104000</v>
      </c>
    </row>
    <row r="26" spans="1:3">
      <c r="A26" s="179" t="s">
        <v>77</v>
      </c>
      <c r="B26" s="182" t="s">
        <v>80</v>
      </c>
      <c r="C26" s="186">
        <v>104000</v>
      </c>
    </row>
    <row r="27" spans="1:3">
      <c r="A27" s="179" t="s">
        <v>48</v>
      </c>
      <c r="B27" s="182" t="s">
        <v>80</v>
      </c>
      <c r="C27" s="186">
        <v>104000</v>
      </c>
    </row>
    <row r="28" spans="1:3">
      <c r="A28" s="179" t="s">
        <v>78</v>
      </c>
      <c r="B28" s="182" t="s">
        <v>80</v>
      </c>
      <c r="C28" s="186">
        <v>104000</v>
      </c>
    </row>
    <row r="29" spans="1:3">
      <c r="A29" s="180" t="s">
        <v>79</v>
      </c>
      <c r="B29" s="183" t="s">
        <v>80</v>
      </c>
      <c r="C29" s="187">
        <v>104000</v>
      </c>
    </row>
    <row r="30" spans="1:3">
      <c r="A30" s="181"/>
    </row>
    <row r="31" spans="1:3">
      <c r="A31" s="181"/>
    </row>
    <row r="32" spans="1:3">
      <c r="A32" s="181"/>
    </row>
    <row r="33" spans="1:1">
      <c r="A33" s="181"/>
    </row>
    <row r="34" spans="1:1">
      <c r="A34" s="181"/>
    </row>
  </sheetData>
  <sheetProtection password="CC0D" sheet="1" objects="1" scenarios="1"/>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申請書（様式第１号）</vt:lpstr>
      <vt:lpstr>申請（事業実績）書一覧</vt:lpstr>
      <vt:lpstr>申請書（様式第１号）【記載例】</vt:lpstr>
      <vt:lpstr>申請（事業実績）書一覧【記載例】</vt:lpstr>
      <vt:lpstr>リスト</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佐藤　宏生</dc:creator>
  <cp:lastModifiedBy>Administrator</cp:lastModifiedBy>
  <cp:lastPrinted>2026-03-02T01:51:01Z</cp:lastPrinted>
  <dcterms:created xsi:type="dcterms:W3CDTF">2025-10-17T07:04:01Z</dcterms:created>
  <dcterms:modified xsi:type="dcterms:W3CDTF">2026-10-13T01:00:57Z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2026-10-13T01:00:57Z</vt:filetime>
  </property>
</Properties>
</file>