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akitasv01\調査統計課\003 企画・解析班\２．業務主要\Ｍ）産業連関表\★a）波及効果分析\★分析ツール等\★02目的特化型分析ツール\08-1-R8更新\"/>
    </mc:Choice>
  </mc:AlternateContent>
  <xr:revisionPtr revIDLastSave="0" documentId="13_ncr:1_{58B92274-E051-4FDE-B493-27208DA98818}" xr6:coauthVersionLast="47" xr6:coauthVersionMax="47" xr10:uidLastSave="{00000000-0000-0000-0000-000000000000}"/>
  <bookViews>
    <workbookView xWindow="-120" yWindow="-120" windowWidth="29040" windowHeight="15720" tabRatio="789" xr2:uid="{00000000-000D-0000-FFFF-FFFF00000000}"/>
  </bookViews>
  <sheets>
    <sheet name="利用の手引き(必ず読んでください！)" sheetId="44" r:id="rId1"/>
    <sheet name="（入力）データ入力表" sheetId="25" r:id="rId2"/>
    <sheet name="分析結果１ページ（総括表）" sheetId="27" r:id="rId3"/>
    <sheet name="２ページ～" sheetId="28" r:id="rId4"/>
    <sheet name="４ページ～" sheetId="29" r:id="rId5"/>
    <sheet name="６ページ～" sheetId="30" r:id="rId6"/>
    <sheet name="８ページ～" sheetId="31" r:id="rId7"/>
    <sheet name="１２ページ～" sheetId="32" r:id="rId8"/>
    <sheet name="建設IO" sheetId="21" r:id="rId9"/>
    <sheet name="建設IO2" sheetId="23" r:id="rId10"/>
    <sheet name="投入係数(建設)" sheetId="24" r:id="rId11"/>
    <sheet name="建設_投入分析" sheetId="20" r:id="rId12"/>
    <sheet name="波及効果計算ｼｰﾄ" sheetId="33" r:id="rId13"/>
    <sheet name="取引基本表" sheetId="34" r:id="rId14"/>
    <sheet name="投入係数" sheetId="35" r:id="rId15"/>
    <sheet name="県内自給率" sheetId="36" r:id="rId16"/>
    <sheet name="開放経済型逆行列係数" sheetId="37" r:id="rId17"/>
    <sheet name="消費パターン" sheetId="38" r:id="rId18"/>
    <sheet name="手順⑤" sheetId="39" r:id="rId19"/>
    <sheet name="手順⑦" sheetId="40" r:id="rId20"/>
    <sheet name="手順⑭" sheetId="41" r:id="rId21"/>
    <sheet name="雇用表" sheetId="42" r:id="rId22"/>
  </sheets>
  <definedNames>
    <definedName name="_TK503" localSheetId="0">#REF!</definedName>
    <definedName name="_TK503">#REF!</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1">'（入力）データ入力表'!$A$1:$Q$86</definedName>
    <definedName name="_xlnm.Print_Area" localSheetId="7">'１２ページ～'!$B$2:$J$61</definedName>
    <definedName name="_xlnm.Print_Area" localSheetId="3">'２ページ～'!$B$2:$F$91</definedName>
    <definedName name="_xlnm.Print_Area" localSheetId="4">'４ページ～'!$B$2:$AH$99</definedName>
    <definedName name="_xlnm.Print_Area" localSheetId="5">'６ページ～'!$B$2:$E$33</definedName>
    <definedName name="_xlnm.Print_Area" localSheetId="6">'８ページ～'!$B$2:$K$183</definedName>
    <definedName name="_xlnm.Print_Area" localSheetId="16">開放経済型逆行列係数!$B$2:$AQ$45</definedName>
    <definedName name="_xlnm.Print_Area" localSheetId="11">建設_投入分析!$A$1:$BU$52</definedName>
    <definedName name="_xlnm.Print_Area" localSheetId="8">建設IO!$A$1:$BX$121</definedName>
    <definedName name="_xlnm.Print_Area" localSheetId="9">建設IO2!$A$1:$BT$51</definedName>
    <definedName name="_xlnm.Print_Area" localSheetId="15">県内自給率!$B$2:$F$45</definedName>
    <definedName name="_xlnm.Print_Area" localSheetId="21">雇用表!$B$2:$M$47</definedName>
    <definedName name="_xlnm.Print_Area" localSheetId="13">取引基本表!$B$2:$BE$53</definedName>
    <definedName name="_xlnm.Print_Area" localSheetId="18">手順⑤!$B$2:$AQ$53</definedName>
    <definedName name="_xlnm.Print_Area" localSheetId="19">手順⑦!$B$2:$E$44</definedName>
    <definedName name="_xlnm.Print_Area" localSheetId="20">手順⑭!$B$2:$E$44</definedName>
    <definedName name="_xlnm.Print_Area" localSheetId="17">消費パターン!$B$2:$F$45</definedName>
    <definedName name="_xlnm.Print_Area" localSheetId="14">投入係数!$B$2:$AQ$53</definedName>
    <definedName name="_xlnm.Print_Area" localSheetId="10">'投入係数(建設)'!$A$1:$BT$51</definedName>
    <definedName name="_xlnm.Print_Area" localSheetId="12">波及効果計算ｼｰﾄ!$B$2:$W$138</definedName>
    <definedName name="_xlnm.Print_Area" localSheetId="2">'分析結果１ページ（総括表）'!$B$2:$H$42</definedName>
    <definedName name="_xlnm.Print_Area" localSheetId="0">'利用の手引き(必ず読んでください！)'!$B$2:$J$140</definedName>
    <definedName name="_xlnm.Print_Titles" localSheetId="16">開放経済型逆行列係数!$B:$C</definedName>
    <definedName name="_xlnm.Print_Titles" localSheetId="8">建設IO!$A:$F,建設IO!$1:$4</definedName>
    <definedName name="_xlnm.Print_Titles" localSheetId="9">建設IO2!$A:$B</definedName>
    <definedName name="_xlnm.Print_Titles" localSheetId="13">取引基本表!$B:$C</definedName>
    <definedName name="_xlnm.Print_Titles" localSheetId="18">手順⑤!$B:$C</definedName>
    <definedName name="_xlnm.Print_Titles" localSheetId="14">投入係数!$B:$C</definedName>
    <definedName name="_xlnm.Print_Titles" localSheetId="10">'投入係数(建設)'!$A:$B</definedName>
    <definedName name="rinku" localSheetId="0">#REF!</definedName>
    <definedName name="rinku">#REF!</definedName>
    <definedName name="SAN" localSheetId="0">#REF!</definedName>
    <definedName name="SAN">#REF!</definedName>
    <definedName name="YON" localSheetId="0">#REF!</definedName>
    <definedName name="YON">#REF!</definedName>
    <definedName name="医療６０" localSheetId="0">#REF!</definedName>
    <definedName name="医療６０">#REF!</definedName>
    <definedName name="医療６１" localSheetId="0">#REF!</definedName>
    <definedName name="医療６１">#REF!</definedName>
    <definedName name="医療６２" localSheetId="0">#REF!</definedName>
    <definedName name="医療６２">#REF!</definedName>
    <definedName name="教育６０" localSheetId="0">#REF!</definedName>
    <definedName name="教育６０">#REF!</definedName>
    <definedName name="教育６１" localSheetId="0">#REF!</definedName>
    <definedName name="教育６１">#REF!</definedName>
    <definedName name="教育６２" localSheetId="0">#REF!</definedName>
    <definedName name="教育６２">#REF!</definedName>
    <definedName name="他サビ６０" localSheetId="0">#REF!</definedName>
    <definedName name="他サビ６０">#REF!</definedName>
    <definedName name="他サビ６１" localSheetId="0">#REF!</definedName>
    <definedName name="他サビ６１">#REF!</definedName>
    <definedName name="他サビ６２" localSheetId="0">#REF!</definedName>
    <definedName name="他サビ６２">#REF!</definedName>
    <definedName name="他構成比" localSheetId="0">#REF!</definedName>
    <definedName name="他構成比">#REF!</definedName>
    <definedName name="保留１" localSheetId="16">#REF!</definedName>
    <definedName name="保留１" localSheetId="13">#REF!</definedName>
    <definedName name="保留１" localSheetId="18">#REF!</definedName>
    <definedName name="保留１" localSheetId="14">#REF!</definedName>
    <definedName name="保留１" localSheetId="0">#REF!</definedName>
    <definedName name="保留１">#REF!</definedName>
    <definedName name="保留13" localSheetId="16">#REF!</definedName>
    <definedName name="保留13" localSheetId="13">#REF!</definedName>
    <definedName name="保留13" localSheetId="18">#REF!</definedName>
    <definedName name="保留13" localSheetId="14">#REF!</definedName>
    <definedName name="保留13" localSheetId="0">#REF!</definedName>
    <definedName name="保留13">#REF!</definedName>
    <definedName name="保留２" localSheetId="16">#REF!</definedName>
    <definedName name="保留２" localSheetId="13">#REF!</definedName>
    <definedName name="保留２" localSheetId="18">#REF!</definedName>
    <definedName name="保留２" localSheetId="14">#REF!</definedName>
    <definedName name="保留２" localSheetId="0">#REF!</definedName>
    <definedName name="保留２">#REF!</definedName>
    <definedName name="保留３" localSheetId="16">#REF!</definedName>
    <definedName name="保留３" localSheetId="13">#REF!</definedName>
    <definedName name="保留３" localSheetId="18">#REF!</definedName>
    <definedName name="保留３" localSheetId="14">#REF!</definedName>
    <definedName name="保留３" localSheetId="0">#REF!</definedName>
    <definedName name="保留３">#REF!</definedName>
    <definedName name="保留４" localSheetId="16">#REF!</definedName>
    <definedName name="保留４" localSheetId="13">#REF!</definedName>
    <definedName name="保留４" localSheetId="18">#REF!</definedName>
    <definedName name="保留４" localSheetId="14">#REF!</definedName>
    <definedName name="保留４" localSheetId="0">#REF!</definedName>
    <definedName name="保留４">#REF!</definedName>
    <definedName name="保留５" localSheetId="16">#REF!</definedName>
    <definedName name="保留５" localSheetId="13">#REF!</definedName>
    <definedName name="保留５" localSheetId="18">#REF!</definedName>
    <definedName name="保留５" localSheetId="14">#REF!</definedName>
    <definedName name="保留５" localSheetId="0">#REF!</definedName>
    <definedName name="保留５">#REF!</definedName>
    <definedName name="保留６" localSheetId="16">#REF!</definedName>
    <definedName name="保留６" localSheetId="13">#REF!</definedName>
    <definedName name="保留６" localSheetId="18">#REF!</definedName>
    <definedName name="保留６" localSheetId="14">#REF!</definedName>
    <definedName name="保留６" localSheetId="0">#REF!</definedName>
    <definedName name="保留６">#REF!</definedName>
    <definedName name="保留９" localSheetId="16">#REF!</definedName>
    <definedName name="保留９" localSheetId="13">#REF!</definedName>
    <definedName name="保留９" localSheetId="18">#REF!</definedName>
    <definedName name="保留９" localSheetId="14">#REF!</definedName>
    <definedName name="保留９" localSheetId="0">#REF!</definedName>
    <definedName name="保留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0" l="1"/>
  <c r="C4" i="24"/>
  <c r="C15" i="23"/>
  <c r="D8" i="38"/>
  <c r="O8" i="25"/>
  <c r="O13" i="25"/>
  <c r="P13" i="25"/>
  <c r="P15" i="25"/>
  <c r="P14" i="25"/>
  <c r="O14" i="25"/>
  <c r="O15" i="25"/>
  <c r="O16" i="25"/>
  <c r="O17" i="25"/>
  <c r="P16" i="25" s="1"/>
  <c r="O18" i="25"/>
  <c r="P17" i="25" s="1"/>
  <c r="O19" i="25"/>
  <c r="P18" i="25" s="1"/>
  <c r="O20" i="25"/>
  <c r="P19" i="25" s="1"/>
  <c r="P20" i="25"/>
  <c r="P21" i="25"/>
  <c r="P22" i="25"/>
  <c r="P39" i="25"/>
  <c r="D45" i="36" l="1"/>
  <c r="D8" i="36"/>
  <c r="D9" i="36"/>
  <c r="D10" i="36"/>
  <c r="D11" i="36"/>
  <c r="D12" i="36"/>
  <c r="D13" i="36"/>
  <c r="D14" i="36"/>
  <c r="D15" i="36"/>
  <c r="D16" i="36"/>
  <c r="D17" i="36"/>
  <c r="D18" i="36"/>
  <c r="D19" i="36"/>
  <c r="D20" i="36"/>
  <c r="D21" i="36"/>
  <c r="D22" i="36"/>
  <c r="D23" i="36"/>
  <c r="D24" i="36"/>
  <c r="D25" i="36"/>
  <c r="D26" i="36"/>
  <c r="D27" i="36"/>
  <c r="D28" i="36"/>
  <c r="D29" i="36"/>
  <c r="D30" i="36"/>
  <c r="D31" i="36"/>
  <c r="D32" i="36"/>
  <c r="D33" i="36"/>
  <c r="D34" i="36"/>
  <c r="D35" i="36"/>
  <c r="D36" i="36"/>
  <c r="D37" i="36"/>
  <c r="D38" i="36"/>
  <c r="D39" i="36"/>
  <c r="D40" i="36"/>
  <c r="D41" i="36"/>
  <c r="D42" i="36"/>
  <c r="D43" i="36"/>
  <c r="D44" i="36"/>
  <c r="D7" i="36"/>
  <c r="D6" i="36"/>
  <c r="B5" i="27" l="1"/>
  <c r="I138" i="33" l="1"/>
  <c r="D44" i="38" l="1"/>
  <c r="D43" i="38"/>
  <c r="D42" i="38"/>
  <c r="D41" i="38"/>
  <c r="D40" i="38"/>
  <c r="D39" i="38"/>
  <c r="D38" i="38"/>
  <c r="D37" i="38"/>
  <c r="D36" i="38"/>
  <c r="D35" i="38"/>
  <c r="D34" i="38"/>
  <c r="D33" i="38"/>
  <c r="D32" i="38"/>
  <c r="D31" i="38"/>
  <c r="D30" i="38"/>
  <c r="D29" i="38"/>
  <c r="D28" i="38"/>
  <c r="D27" i="38"/>
  <c r="D26" i="38"/>
  <c r="D25" i="38"/>
  <c r="D24" i="38"/>
  <c r="D23" i="38"/>
  <c r="D22" i="38"/>
  <c r="D21" i="38"/>
  <c r="D20" i="38"/>
  <c r="D19" i="38"/>
  <c r="D18" i="38"/>
  <c r="D17" i="38"/>
  <c r="D16" i="38"/>
  <c r="D15" i="38"/>
  <c r="D14" i="38"/>
  <c r="D13" i="38"/>
  <c r="D12" i="38"/>
  <c r="D11" i="38"/>
  <c r="D10" i="38"/>
  <c r="D9" i="38"/>
  <c r="D7" i="38"/>
  <c r="D6" i="38"/>
  <c r="E45" i="36"/>
  <c r="E44" i="36"/>
  <c r="D137" i="33" s="1"/>
  <c r="E43" i="36"/>
  <c r="D136" i="33" s="1"/>
  <c r="E45" i="31" s="1"/>
  <c r="E42" i="36"/>
  <c r="D135" i="33" s="1"/>
  <c r="D42" i="32" s="1"/>
  <c r="E41" i="36"/>
  <c r="D134" i="33" s="1"/>
  <c r="D41" i="32" s="1"/>
  <c r="E40" i="36"/>
  <c r="D133" i="33" s="1"/>
  <c r="D40" i="32" s="1"/>
  <c r="E39" i="36"/>
  <c r="D132" i="33" s="1"/>
  <c r="E38" i="36"/>
  <c r="D131" i="33" s="1"/>
  <c r="D38" i="32" s="1"/>
  <c r="E37" i="36"/>
  <c r="D130" i="33" s="1"/>
  <c r="D37" i="32" s="1"/>
  <c r="E36" i="36"/>
  <c r="D129" i="33" s="1"/>
  <c r="E35" i="36"/>
  <c r="E34" i="36"/>
  <c r="D127" i="33" s="1"/>
  <c r="D34" i="32" s="1"/>
  <c r="E33" i="36"/>
  <c r="D126" i="33" s="1"/>
  <c r="D33" i="32" s="1"/>
  <c r="E32" i="36"/>
  <c r="D125" i="33" s="1"/>
  <c r="D32" i="32" s="1"/>
  <c r="E31" i="36"/>
  <c r="D124" i="33" s="1"/>
  <c r="E30" i="36"/>
  <c r="D123" i="33" s="1"/>
  <c r="D30" i="32" s="1"/>
  <c r="E29" i="36"/>
  <c r="D122" i="33" s="1"/>
  <c r="E31" i="31" s="1"/>
  <c r="E28" i="36"/>
  <c r="D121" i="33" s="1"/>
  <c r="D28" i="32" s="1"/>
  <c r="E27" i="36"/>
  <c r="D120" i="33" s="1"/>
  <c r="D27" i="32" s="1"/>
  <c r="E26" i="36"/>
  <c r="D119" i="33" s="1"/>
  <c r="D26" i="32" s="1"/>
  <c r="E25" i="36"/>
  <c r="D118" i="33" s="1"/>
  <c r="E24" i="36"/>
  <c r="D117" i="33" s="1"/>
  <c r="D24" i="32" s="1"/>
  <c r="E23" i="36"/>
  <c r="D116" i="33" s="1"/>
  <c r="D23" i="32" s="1"/>
  <c r="E22" i="36"/>
  <c r="D115" i="33" s="1"/>
  <c r="D22" i="32" s="1"/>
  <c r="E21" i="36"/>
  <c r="D114" i="33" s="1"/>
  <c r="D21" i="32" s="1"/>
  <c r="E20" i="36"/>
  <c r="D113" i="33" s="1"/>
  <c r="E19" i="36"/>
  <c r="D112" i="33" s="1"/>
  <c r="D19" i="32" s="1"/>
  <c r="E18" i="36"/>
  <c r="D111" i="33" s="1"/>
  <c r="D18" i="32" s="1"/>
  <c r="E17" i="36"/>
  <c r="D110" i="33" s="1"/>
  <c r="E16" i="36"/>
  <c r="D109" i="33" s="1"/>
  <c r="D16" i="32" s="1"/>
  <c r="E15" i="36"/>
  <c r="D108" i="33" s="1"/>
  <c r="E14" i="36"/>
  <c r="D107" i="33" s="1"/>
  <c r="D14" i="32" s="1"/>
  <c r="E13" i="36"/>
  <c r="D106" i="33" s="1"/>
  <c r="E12" i="36"/>
  <c r="D105" i="33" s="1"/>
  <c r="E11" i="36"/>
  <c r="D104" i="33" s="1"/>
  <c r="E10" i="36"/>
  <c r="D103" i="33" s="1"/>
  <c r="D10" i="32" s="1"/>
  <c r="E9" i="36"/>
  <c r="D102" i="33" s="1"/>
  <c r="D9" i="32" s="1"/>
  <c r="E8" i="36"/>
  <c r="D101" i="33" s="1"/>
  <c r="D8" i="32" s="1"/>
  <c r="E7" i="36"/>
  <c r="D100" i="33" s="1"/>
  <c r="E6" i="36"/>
  <c r="D99" i="33" s="1"/>
  <c r="L138" i="33"/>
  <c r="J45" i="32" s="1"/>
  <c r="K138" i="33"/>
  <c r="I45" i="32" s="1"/>
  <c r="L137" i="33"/>
  <c r="J44" i="32" s="1"/>
  <c r="K137" i="33"/>
  <c r="I44" i="32" s="1"/>
  <c r="L136" i="33"/>
  <c r="J43" i="32" s="1"/>
  <c r="K136" i="33"/>
  <c r="I43" i="32" s="1"/>
  <c r="L135" i="33"/>
  <c r="J42" i="32" s="1"/>
  <c r="K135" i="33"/>
  <c r="I42" i="32" s="1"/>
  <c r="L134" i="33"/>
  <c r="J41" i="32" s="1"/>
  <c r="K134" i="33"/>
  <c r="I41" i="32" s="1"/>
  <c r="L133" i="33"/>
  <c r="J40" i="32" s="1"/>
  <c r="K133" i="33"/>
  <c r="I40" i="32" s="1"/>
  <c r="L132" i="33"/>
  <c r="J39" i="32" s="1"/>
  <c r="K132" i="33"/>
  <c r="I39" i="32" s="1"/>
  <c r="L131" i="33"/>
  <c r="J38" i="32" s="1"/>
  <c r="K131" i="33"/>
  <c r="I38" i="32" s="1"/>
  <c r="L130" i="33"/>
  <c r="K130" i="33"/>
  <c r="I37" i="32" s="1"/>
  <c r="L129" i="33"/>
  <c r="J36" i="32" s="1"/>
  <c r="K129" i="33"/>
  <c r="I36" i="32" s="1"/>
  <c r="L128" i="33"/>
  <c r="J35" i="32" s="1"/>
  <c r="K128" i="33"/>
  <c r="I35" i="32" s="1"/>
  <c r="D128" i="33"/>
  <c r="D35" i="32" s="1"/>
  <c r="L127" i="33"/>
  <c r="J34" i="32" s="1"/>
  <c r="K127" i="33"/>
  <c r="I34" i="32" s="1"/>
  <c r="L126" i="33"/>
  <c r="J33" i="32" s="1"/>
  <c r="K126" i="33"/>
  <c r="I33" i="32" s="1"/>
  <c r="L125" i="33"/>
  <c r="J32" i="32" s="1"/>
  <c r="K125" i="33"/>
  <c r="I32" i="32" s="1"/>
  <c r="L124" i="33"/>
  <c r="J31" i="32" s="1"/>
  <c r="K124" i="33"/>
  <c r="I31" i="32" s="1"/>
  <c r="L123" i="33"/>
  <c r="E78" i="33" s="1"/>
  <c r="E168" i="31" s="1"/>
  <c r="K123" i="33"/>
  <c r="I30" i="32" s="1"/>
  <c r="L122" i="33"/>
  <c r="J29" i="32" s="1"/>
  <c r="K122" i="33"/>
  <c r="I29" i="32" s="1"/>
  <c r="L121" i="33"/>
  <c r="J28" i="32" s="1"/>
  <c r="K121" i="33"/>
  <c r="I28" i="32" s="1"/>
  <c r="L120" i="33"/>
  <c r="J27" i="32" s="1"/>
  <c r="K120" i="33"/>
  <c r="I27" i="32" s="1"/>
  <c r="L119" i="33"/>
  <c r="J26" i="32" s="1"/>
  <c r="K119" i="33"/>
  <c r="I26" i="32" s="1"/>
  <c r="L118" i="33"/>
  <c r="J25" i="32" s="1"/>
  <c r="K118" i="33"/>
  <c r="I25" i="32" s="1"/>
  <c r="L117" i="33"/>
  <c r="J24" i="32" s="1"/>
  <c r="K117" i="33"/>
  <c r="I24" i="32" s="1"/>
  <c r="L116" i="33"/>
  <c r="J23" i="32" s="1"/>
  <c r="K116" i="33"/>
  <c r="D71" i="33" s="1"/>
  <c r="L115" i="33"/>
  <c r="J22" i="32" s="1"/>
  <c r="K115" i="33"/>
  <c r="I22" i="32" s="1"/>
  <c r="L114" i="33"/>
  <c r="J21" i="32" s="1"/>
  <c r="K114" i="33"/>
  <c r="I21" i="32" s="1"/>
  <c r="L113" i="33"/>
  <c r="J20" i="32" s="1"/>
  <c r="K113" i="33"/>
  <c r="I20" i="32" s="1"/>
  <c r="L112" i="33"/>
  <c r="J19" i="32" s="1"/>
  <c r="K112" i="33"/>
  <c r="I19" i="32" s="1"/>
  <c r="L111" i="33"/>
  <c r="J18" i="32" s="1"/>
  <c r="K111" i="33"/>
  <c r="I18" i="32" s="1"/>
  <c r="L110" i="33"/>
  <c r="J17" i="32" s="1"/>
  <c r="K110" i="33"/>
  <c r="I17" i="32" s="1"/>
  <c r="L109" i="33"/>
  <c r="J16" i="32" s="1"/>
  <c r="K109" i="33"/>
  <c r="I16" i="32" s="1"/>
  <c r="L108" i="33"/>
  <c r="J15" i="32" s="1"/>
  <c r="K108" i="33"/>
  <c r="I15" i="32" s="1"/>
  <c r="L107" i="33"/>
  <c r="J14" i="32" s="1"/>
  <c r="K107" i="33"/>
  <c r="I14" i="32" s="1"/>
  <c r="L106" i="33"/>
  <c r="J13" i="32" s="1"/>
  <c r="K106" i="33"/>
  <c r="I13" i="32" s="1"/>
  <c r="L105" i="33"/>
  <c r="J12" i="32" s="1"/>
  <c r="K105" i="33"/>
  <c r="I12" i="32" s="1"/>
  <c r="L104" i="33"/>
  <c r="J11" i="32" s="1"/>
  <c r="K104" i="33"/>
  <c r="I11" i="32" s="1"/>
  <c r="L103" i="33"/>
  <c r="J10" i="32" s="1"/>
  <c r="K103" i="33"/>
  <c r="L102" i="33"/>
  <c r="J9" i="32" s="1"/>
  <c r="K102" i="33"/>
  <c r="I9" i="32" s="1"/>
  <c r="L101" i="33"/>
  <c r="J8" i="32" s="1"/>
  <c r="K101" i="33"/>
  <c r="I8" i="32" s="1"/>
  <c r="L100" i="33"/>
  <c r="J7" i="32" s="1"/>
  <c r="K100" i="33"/>
  <c r="I7" i="32" s="1"/>
  <c r="L99" i="33"/>
  <c r="J6" i="32" s="1"/>
  <c r="K99" i="33"/>
  <c r="I6" i="32" s="1"/>
  <c r="F99" i="33" a="1"/>
  <c r="F129" i="33" s="1"/>
  <c r="F36" i="32" s="1"/>
  <c r="E99" i="33" a="1"/>
  <c r="E134" i="33" s="1"/>
  <c r="E41" i="32" s="1"/>
  <c r="E43" i="31"/>
  <c r="E39" i="31"/>
  <c r="E37" i="31"/>
  <c r="E35" i="31"/>
  <c r="E18" i="31"/>
  <c r="G45" i="32"/>
  <c r="J37" i="32"/>
  <c r="D13" i="32"/>
  <c r="I10" i="32"/>
  <c r="D46" i="31"/>
  <c r="D45" i="31"/>
  <c r="D44" i="31"/>
  <c r="D43" i="31"/>
  <c r="D42" i="31"/>
  <c r="D41" i="31"/>
  <c r="D40" i="31"/>
  <c r="D39" i="31"/>
  <c r="D38" i="31"/>
  <c r="D37" i="31"/>
  <c r="E36" i="31"/>
  <c r="D36" i="31"/>
  <c r="D35" i="31"/>
  <c r="D34" i="31"/>
  <c r="D33" i="31"/>
  <c r="D32" i="31"/>
  <c r="D31" i="31"/>
  <c r="D29" i="31"/>
  <c r="D28" i="31"/>
  <c r="D27" i="31"/>
  <c r="D26" i="31"/>
  <c r="D25" i="31"/>
  <c r="D24" i="31"/>
  <c r="D23" i="31"/>
  <c r="D22" i="31"/>
  <c r="D21" i="31"/>
  <c r="D20" i="31"/>
  <c r="D19" i="31"/>
  <c r="D18" i="31"/>
  <c r="D17" i="31"/>
  <c r="D16" i="31"/>
  <c r="D15" i="31"/>
  <c r="D14" i="31"/>
  <c r="D13" i="31"/>
  <c r="D12" i="31"/>
  <c r="E11" i="31"/>
  <c r="D11" i="31"/>
  <c r="D10" i="31"/>
  <c r="D9" i="31"/>
  <c r="D8" i="31"/>
  <c r="D16" i="27"/>
  <c r="G3" i="27"/>
  <c r="E82" i="33" l="1"/>
  <c r="E172" i="31" s="1"/>
  <c r="J30" i="32"/>
  <c r="E57" i="33"/>
  <c r="E147" i="31" s="1"/>
  <c r="D69" i="33"/>
  <c r="D75" i="33"/>
  <c r="D165" i="31" s="1"/>
  <c r="I23" i="32"/>
  <c r="E54" i="33"/>
  <c r="E144" i="31" s="1"/>
  <c r="F106" i="33"/>
  <c r="F13" i="32" s="1"/>
  <c r="F134" i="33"/>
  <c r="F41" i="32" s="1"/>
  <c r="F113" i="33"/>
  <c r="F20" i="32" s="1"/>
  <c r="F127" i="33"/>
  <c r="F34" i="32" s="1"/>
  <c r="E41" i="31"/>
  <c r="D39" i="32"/>
  <c r="D25" i="32"/>
  <c r="D12" i="32"/>
  <c r="E14" i="31"/>
  <c r="E33" i="31"/>
  <c r="D31" i="32"/>
  <c r="E61" i="33"/>
  <c r="E151" i="31" s="1"/>
  <c r="E15" i="31"/>
  <c r="D17" i="32"/>
  <c r="E22" i="31"/>
  <c r="D20" i="32"/>
  <c r="D36" i="32"/>
  <c r="E38" i="31"/>
  <c r="E46" i="31"/>
  <c r="D44" i="32"/>
  <c r="E58" i="33"/>
  <c r="E148" i="31" s="1"/>
  <c r="E44" i="31"/>
  <c r="F117" i="33"/>
  <c r="F24" i="32" s="1"/>
  <c r="D6" i="32"/>
  <c r="E32" i="31"/>
  <c r="D43" i="32"/>
  <c r="E21" i="31"/>
  <c r="E26" i="31"/>
  <c r="E23" i="31"/>
  <c r="F102" i="33"/>
  <c r="F9" i="32" s="1"/>
  <c r="F123" i="33"/>
  <c r="F30" i="32" s="1"/>
  <c r="E59" i="33"/>
  <c r="E149" i="31" s="1"/>
  <c r="E13" i="31"/>
  <c r="E55" i="33"/>
  <c r="E145" i="31" s="1"/>
  <c r="E9" i="31"/>
  <c r="E63" i="33"/>
  <c r="E153" i="31" s="1"/>
  <c r="E17" i="31"/>
  <c r="D7" i="32"/>
  <c r="E20" i="31"/>
  <c r="E12" i="31"/>
  <c r="E25" i="31"/>
  <c r="E60" i="33"/>
  <c r="E150" i="31" s="1"/>
  <c r="E64" i="33"/>
  <c r="E154" i="31" s="1"/>
  <c r="F101" i="33"/>
  <c r="F8" i="32" s="1"/>
  <c r="F111" i="33"/>
  <c r="F18" i="32" s="1"/>
  <c r="F122" i="33"/>
  <c r="F29" i="32" s="1"/>
  <c r="F133" i="33"/>
  <c r="F40" i="32" s="1"/>
  <c r="D11" i="32"/>
  <c r="E8" i="31"/>
  <c r="E29" i="31"/>
  <c r="D15" i="32"/>
  <c r="D67" i="33"/>
  <c r="D157" i="31" s="1"/>
  <c r="F107" i="33"/>
  <c r="F14" i="32" s="1"/>
  <c r="F118" i="33"/>
  <c r="F25" i="32" s="1"/>
  <c r="D161" i="31"/>
  <c r="D77" i="33"/>
  <c r="E77" i="33"/>
  <c r="D159" i="31"/>
  <c r="D29" i="32"/>
  <c r="D54" i="33"/>
  <c r="D55" i="33"/>
  <c r="D57" i="33"/>
  <c r="D58" i="33"/>
  <c r="D59" i="33"/>
  <c r="D60" i="33"/>
  <c r="D61" i="33"/>
  <c r="D62" i="33"/>
  <c r="D63" i="33"/>
  <c r="D64" i="33"/>
  <c r="E66" i="33"/>
  <c r="E67" i="33"/>
  <c r="E68" i="33"/>
  <c r="E69" i="33"/>
  <c r="E71" i="33"/>
  <c r="E72" i="33"/>
  <c r="E75" i="33"/>
  <c r="D78" i="33"/>
  <c r="D80" i="33"/>
  <c r="D81" i="33"/>
  <c r="E81" i="33"/>
  <c r="D82" i="33"/>
  <c r="D83" i="33"/>
  <c r="E83" i="33"/>
  <c r="D84" i="33"/>
  <c r="D85" i="33"/>
  <c r="E85" i="33"/>
  <c r="D86" i="33"/>
  <c r="D87" i="33"/>
  <c r="E87" i="33"/>
  <c r="D89" i="33"/>
  <c r="E89" i="33"/>
  <c r="E90" i="33"/>
  <c r="D90" i="33"/>
  <c r="D91" i="33"/>
  <c r="E91" i="33"/>
  <c r="E92" i="33"/>
  <c r="D92" i="33"/>
  <c r="D66" i="33"/>
  <c r="D68" i="33"/>
  <c r="D72" i="33"/>
  <c r="E84" i="33"/>
  <c r="E101" i="33"/>
  <c r="E8" i="32" s="1"/>
  <c r="E106" i="33"/>
  <c r="E13" i="32" s="1"/>
  <c r="E111" i="33"/>
  <c r="E18" i="32" s="1"/>
  <c r="E117" i="33"/>
  <c r="E24" i="32" s="1"/>
  <c r="E122" i="33"/>
  <c r="E29" i="32" s="1"/>
  <c r="E127" i="33"/>
  <c r="E34" i="32" s="1"/>
  <c r="E133" i="33"/>
  <c r="E40" i="32" s="1"/>
  <c r="F136" i="33"/>
  <c r="F43" i="32" s="1"/>
  <c r="F132" i="33"/>
  <c r="F39" i="32" s="1"/>
  <c r="F128" i="33"/>
  <c r="F35" i="32" s="1"/>
  <c r="F124" i="33"/>
  <c r="F31" i="32" s="1"/>
  <c r="F120" i="33"/>
  <c r="F27" i="32" s="1"/>
  <c r="F116" i="33"/>
  <c r="F23" i="32" s="1"/>
  <c r="F112" i="33"/>
  <c r="F19" i="32" s="1"/>
  <c r="F108" i="33"/>
  <c r="F15" i="32" s="1"/>
  <c r="F104" i="33"/>
  <c r="F11" i="32" s="1"/>
  <c r="F100" i="33"/>
  <c r="F7" i="32" s="1"/>
  <c r="F103" i="33"/>
  <c r="F10" i="32" s="1"/>
  <c r="F109" i="33"/>
  <c r="F16" i="32" s="1"/>
  <c r="F114" i="33"/>
  <c r="F21" i="32" s="1"/>
  <c r="F119" i="33"/>
  <c r="F26" i="32" s="1"/>
  <c r="F125" i="33"/>
  <c r="F32" i="32" s="1"/>
  <c r="F130" i="33"/>
  <c r="F37" i="32" s="1"/>
  <c r="F135" i="33"/>
  <c r="F42" i="32" s="1"/>
  <c r="D45" i="38"/>
  <c r="E15" i="38" s="1"/>
  <c r="J108" i="33" s="1"/>
  <c r="H15" i="32" s="1"/>
  <c r="E102" i="33"/>
  <c r="E9" i="32" s="1"/>
  <c r="E107" i="33"/>
  <c r="E14" i="32" s="1"/>
  <c r="E113" i="33"/>
  <c r="E20" i="32" s="1"/>
  <c r="E118" i="33"/>
  <c r="E25" i="32" s="1"/>
  <c r="E123" i="33"/>
  <c r="E30" i="32" s="1"/>
  <c r="E129" i="33"/>
  <c r="E36" i="32" s="1"/>
  <c r="F99" i="33"/>
  <c r="F6" i="32" s="1"/>
  <c r="F105" i="33"/>
  <c r="F12" i="32" s="1"/>
  <c r="F110" i="33"/>
  <c r="F17" i="32" s="1"/>
  <c r="F115" i="33"/>
  <c r="F22" i="32" s="1"/>
  <c r="F121" i="33"/>
  <c r="F28" i="32" s="1"/>
  <c r="F126" i="33"/>
  <c r="F33" i="32" s="1"/>
  <c r="F131" i="33"/>
  <c r="F38" i="32" s="1"/>
  <c r="F137" i="33"/>
  <c r="F44" i="32" s="1"/>
  <c r="E136" i="33"/>
  <c r="E43" i="32" s="1"/>
  <c r="E132" i="33"/>
  <c r="E39" i="32" s="1"/>
  <c r="E128" i="33"/>
  <c r="E35" i="32" s="1"/>
  <c r="E124" i="33"/>
  <c r="E31" i="32" s="1"/>
  <c r="E120" i="33"/>
  <c r="E27" i="32" s="1"/>
  <c r="E116" i="33"/>
  <c r="E23" i="32" s="1"/>
  <c r="E112" i="33"/>
  <c r="E19" i="32" s="1"/>
  <c r="E108" i="33"/>
  <c r="E15" i="32" s="1"/>
  <c r="E104" i="33"/>
  <c r="E11" i="32" s="1"/>
  <c r="E100" i="33"/>
  <c r="E7" i="32" s="1"/>
  <c r="E103" i="33"/>
  <c r="E10" i="32" s="1"/>
  <c r="E109" i="33"/>
  <c r="E16" i="32" s="1"/>
  <c r="E114" i="33"/>
  <c r="E21" i="32" s="1"/>
  <c r="E119" i="33"/>
  <c r="E26" i="32" s="1"/>
  <c r="E125" i="33"/>
  <c r="E32" i="32" s="1"/>
  <c r="E130" i="33"/>
  <c r="E37" i="32" s="1"/>
  <c r="E135" i="33"/>
  <c r="E42" i="32" s="1"/>
  <c r="E99" i="33"/>
  <c r="E6" i="32" s="1"/>
  <c r="E105" i="33"/>
  <c r="E12" i="32" s="1"/>
  <c r="E110" i="33"/>
  <c r="E17" i="32" s="1"/>
  <c r="E115" i="33"/>
  <c r="E22" i="32" s="1"/>
  <c r="E121" i="33"/>
  <c r="E28" i="32" s="1"/>
  <c r="E126" i="33"/>
  <c r="E33" i="32" s="1"/>
  <c r="E131" i="33"/>
  <c r="E38" i="32" s="1"/>
  <c r="E137" i="33"/>
  <c r="E44" i="32" s="1"/>
  <c r="E13" i="38" l="1"/>
  <c r="J106" i="33" s="1"/>
  <c r="H13" i="32" s="1"/>
  <c r="E33" i="38"/>
  <c r="J126" i="33" s="1"/>
  <c r="H33" i="32" s="1"/>
  <c r="E6" i="38"/>
  <c r="E65" i="33"/>
  <c r="E155" i="31" s="1"/>
  <c r="E19" i="31"/>
  <c r="D73" i="33"/>
  <c r="D163" i="31" s="1"/>
  <c r="E27" i="31"/>
  <c r="E73" i="33"/>
  <c r="E163" i="31" s="1"/>
  <c r="D65" i="33"/>
  <c r="D155" i="31" s="1"/>
  <c r="E79" i="33"/>
  <c r="G14" i="31"/>
  <c r="D79" i="33"/>
  <c r="D169" i="31" s="1"/>
  <c r="E86" i="33"/>
  <c r="E176" i="31" s="1"/>
  <c r="E40" i="31"/>
  <c r="E80" i="33"/>
  <c r="E170" i="31" s="1"/>
  <c r="E34" i="31"/>
  <c r="F40" i="31"/>
  <c r="G21" i="31"/>
  <c r="G19" i="31"/>
  <c r="E62" i="33"/>
  <c r="E152" i="31" s="1"/>
  <c r="E16" i="31"/>
  <c r="E56" i="33"/>
  <c r="E146" i="31" s="1"/>
  <c r="E10" i="31"/>
  <c r="F45" i="31"/>
  <c r="F13" i="31"/>
  <c r="D56" i="33"/>
  <c r="D146" i="31" s="1"/>
  <c r="E44" i="38"/>
  <c r="J137" i="33" s="1"/>
  <c r="H44" i="32" s="1"/>
  <c r="E36" i="38"/>
  <c r="J129" i="33" s="1"/>
  <c r="H36" i="32" s="1"/>
  <c r="E28" i="38"/>
  <c r="J121" i="33" s="1"/>
  <c r="H28" i="32" s="1"/>
  <c r="E20" i="38"/>
  <c r="J113" i="33" s="1"/>
  <c r="H20" i="32" s="1"/>
  <c r="E12" i="38"/>
  <c r="J105" i="33" s="1"/>
  <c r="H12" i="32" s="1"/>
  <c r="D162" i="31"/>
  <c r="D181" i="31"/>
  <c r="F41" i="31"/>
  <c r="D176" i="31"/>
  <c r="G38" i="31"/>
  <c r="E165" i="31"/>
  <c r="G18" i="31"/>
  <c r="E7" i="38"/>
  <c r="J100" i="33" s="1"/>
  <c r="H7" i="32" s="1"/>
  <c r="E25" i="38"/>
  <c r="J118" i="33" s="1"/>
  <c r="H25" i="32" s="1"/>
  <c r="E27" i="38"/>
  <c r="J120" i="33" s="1"/>
  <c r="H27" i="32" s="1"/>
  <c r="E8" i="38"/>
  <c r="J101" i="33" s="1"/>
  <c r="H8" i="32" s="1"/>
  <c r="E180" i="31"/>
  <c r="F39" i="31"/>
  <c r="G37" i="31"/>
  <c r="E171" i="31"/>
  <c r="F29" i="31"/>
  <c r="E161" i="31"/>
  <c r="F17" i="31"/>
  <c r="E34" i="38"/>
  <c r="J127" i="33" s="1"/>
  <c r="H34" i="32" s="1"/>
  <c r="D154" i="31"/>
  <c r="D150" i="31"/>
  <c r="D167" i="31"/>
  <c r="E29" i="38"/>
  <c r="J122" i="33" s="1"/>
  <c r="H29" i="32" s="1"/>
  <c r="E31" i="38"/>
  <c r="J124" i="33" s="1"/>
  <c r="H31" i="32" s="1"/>
  <c r="E17" i="38"/>
  <c r="J110" i="33" s="1"/>
  <c r="H17" i="32" s="1"/>
  <c r="E19" i="38"/>
  <c r="J112" i="33" s="1"/>
  <c r="H19" i="32" s="1"/>
  <c r="E32" i="38"/>
  <c r="J125" i="33" s="1"/>
  <c r="H32" i="32" s="1"/>
  <c r="E174" i="31"/>
  <c r="D156" i="31"/>
  <c r="D182" i="31"/>
  <c r="E181" i="31"/>
  <c r="F43" i="31"/>
  <c r="D179" i="31"/>
  <c r="E177" i="31"/>
  <c r="D173" i="31"/>
  <c r="D172" i="31"/>
  <c r="G35" i="31"/>
  <c r="G34" i="31"/>
  <c r="E169" i="31"/>
  <c r="E70" i="33"/>
  <c r="D70" i="33"/>
  <c r="E24" i="31"/>
  <c r="E159" i="31"/>
  <c r="E158" i="31"/>
  <c r="E157" i="31"/>
  <c r="E156" i="31"/>
  <c r="G16" i="31"/>
  <c r="E30" i="38"/>
  <c r="J123" i="33" s="1"/>
  <c r="H30" i="32" s="1"/>
  <c r="E14" i="38"/>
  <c r="J107" i="33" s="1"/>
  <c r="H14" i="32" s="1"/>
  <c r="D153" i="31"/>
  <c r="D149" i="31"/>
  <c r="D145" i="31"/>
  <c r="J99" i="33"/>
  <c r="H6" i="32" s="1"/>
  <c r="E35" i="38"/>
  <c r="J128" i="33" s="1"/>
  <c r="H35" i="32" s="1"/>
  <c r="E16" i="38"/>
  <c r="J109" i="33" s="1"/>
  <c r="H16" i="32" s="1"/>
  <c r="D180" i="31"/>
  <c r="D177" i="31"/>
  <c r="E173" i="31"/>
  <c r="G26" i="31"/>
  <c r="G10" i="31"/>
  <c r="E37" i="38"/>
  <c r="J130" i="33" s="1"/>
  <c r="H37" i="32" s="1"/>
  <c r="D158" i="31"/>
  <c r="F44" i="31"/>
  <c r="G43" i="31"/>
  <c r="D175" i="31"/>
  <c r="G36" i="31"/>
  <c r="F32" i="31"/>
  <c r="E74" i="33"/>
  <c r="D74" i="33"/>
  <c r="E28" i="31"/>
  <c r="E162" i="31"/>
  <c r="G22" i="31"/>
  <c r="G15" i="31"/>
  <c r="G11" i="31"/>
  <c r="E18" i="38"/>
  <c r="J111" i="33" s="1"/>
  <c r="H18" i="32" s="1"/>
  <c r="E21" i="38"/>
  <c r="J114" i="33" s="1"/>
  <c r="H21" i="32" s="1"/>
  <c r="E23" i="38"/>
  <c r="J116" i="33" s="1"/>
  <c r="H23" i="32" s="1"/>
  <c r="E41" i="38"/>
  <c r="J134" i="33" s="1"/>
  <c r="H41" i="32" s="1"/>
  <c r="E9" i="38"/>
  <c r="J102" i="33" s="1"/>
  <c r="H9" i="32" s="1"/>
  <c r="E43" i="38"/>
  <c r="J136" i="33" s="1"/>
  <c r="H43" i="32" s="1"/>
  <c r="E11" i="38"/>
  <c r="J104" i="33" s="1"/>
  <c r="H11" i="32" s="1"/>
  <c r="E24" i="38"/>
  <c r="J117" i="33" s="1"/>
  <c r="H24" i="32" s="1"/>
  <c r="E182" i="31"/>
  <c r="D88" i="33"/>
  <c r="E88" i="33"/>
  <c r="E42" i="31"/>
  <c r="E175" i="31"/>
  <c r="D171" i="31"/>
  <c r="D170" i="31"/>
  <c r="G32" i="31"/>
  <c r="E42" i="38"/>
  <c r="J135" i="33" s="1"/>
  <c r="H42" i="32" s="1"/>
  <c r="E26" i="38"/>
  <c r="J119" i="33" s="1"/>
  <c r="H26" i="32" s="1"/>
  <c r="E10" i="38"/>
  <c r="J103" i="33" s="1"/>
  <c r="H10" i="32" s="1"/>
  <c r="D152" i="31"/>
  <c r="D148" i="31"/>
  <c r="D144" i="31"/>
  <c r="E167" i="31"/>
  <c r="E38" i="38"/>
  <c r="J131" i="33" s="1"/>
  <c r="H38" i="32" s="1"/>
  <c r="E22" i="38"/>
  <c r="J115" i="33" s="1"/>
  <c r="H22" i="32" s="1"/>
  <c r="D147" i="31"/>
  <c r="G31" i="31"/>
  <c r="E179" i="31"/>
  <c r="G39" i="31"/>
  <c r="F33" i="31"/>
  <c r="D168" i="31"/>
  <c r="G27" i="31"/>
  <c r="F16" i="31"/>
  <c r="D151" i="31"/>
  <c r="E39" i="38"/>
  <c r="J132" i="33" s="1"/>
  <c r="H39" i="32" s="1"/>
  <c r="E40" i="38"/>
  <c r="J133" i="33" s="1"/>
  <c r="H40" i="32" s="1"/>
  <c r="D174" i="31"/>
  <c r="G20" i="31"/>
  <c r="F20" i="31" l="1"/>
  <c r="F25" i="31"/>
  <c r="F31" i="31"/>
  <c r="G8" i="31"/>
  <c r="F15" i="31"/>
  <c r="F21" i="31"/>
  <c r="F35" i="31"/>
  <c r="G40" i="31"/>
  <c r="F42" i="31"/>
  <c r="G44" i="31"/>
  <c r="F46" i="31"/>
  <c r="E45" i="38"/>
  <c r="J138" i="33" s="1"/>
  <c r="H45" i="32" s="1"/>
  <c r="G12" i="31"/>
  <c r="F18" i="31"/>
  <c r="F26" i="31"/>
  <c r="F37" i="31"/>
  <c r="G23" i="31"/>
  <c r="F8" i="31"/>
  <c r="G25" i="31"/>
  <c r="G33" i="31"/>
  <c r="F28" i="31"/>
  <c r="F10" i="31"/>
  <c r="F24" i="31"/>
  <c r="G46" i="31"/>
  <c r="F9" i="31"/>
  <c r="G9" i="31"/>
  <c r="G17" i="31"/>
  <c r="F22" i="31"/>
  <c r="F36" i="31"/>
  <c r="G41" i="31"/>
  <c r="G45" i="31"/>
  <c r="G28" i="31"/>
  <c r="F14" i="31"/>
  <c r="G24" i="31"/>
  <c r="F27" i="31"/>
  <c r="F38" i="31"/>
  <c r="F12" i="31"/>
  <c r="G13" i="31"/>
  <c r="G29" i="31"/>
  <c r="E178" i="31"/>
  <c r="D178" i="31"/>
  <c r="F11" i="31"/>
  <c r="F19" i="31"/>
  <c r="F23" i="31"/>
  <c r="G42" i="31"/>
  <c r="D164" i="31"/>
  <c r="E164" i="31"/>
  <c r="F34" i="31"/>
  <c r="D160" i="31"/>
  <c r="E160" i="31"/>
  <c r="B52" i="20" l="1"/>
  <c r="B51" i="20"/>
  <c r="B50" i="20"/>
  <c r="B49" i="20"/>
  <c r="B48" i="20"/>
  <c r="B47" i="20"/>
  <c r="B46" i="20"/>
  <c r="B45" i="20"/>
  <c r="B44" i="20"/>
  <c r="B43" i="20"/>
  <c r="B7" i="20"/>
  <c r="B8" i="20"/>
  <c r="B9" i="20"/>
  <c r="B10" i="20"/>
  <c r="B11" i="20"/>
  <c r="B12" i="20"/>
  <c r="B13" i="20"/>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6" i="20"/>
  <c r="B5" i="20"/>
  <c r="A52" i="20"/>
  <c r="A51" i="20"/>
  <c r="A50" i="20"/>
  <c r="A49" i="20"/>
  <c r="A48" i="20"/>
  <c r="A47" i="20"/>
  <c r="A46" i="20"/>
  <c r="A45" i="20"/>
  <c r="A44" i="20"/>
  <c r="A43" i="20"/>
  <c r="A7" i="20"/>
  <c r="A8" i="20"/>
  <c r="A9" i="20"/>
  <c r="A10" i="20"/>
  <c r="A11" i="20"/>
  <c r="A12" i="20"/>
  <c r="A13" i="20"/>
  <c r="A14" i="20"/>
  <c r="A15" i="20"/>
  <c r="A16" i="20"/>
  <c r="A17" i="20"/>
  <c r="A18" i="20"/>
  <c r="A19" i="20"/>
  <c r="A20" i="20"/>
  <c r="A21" i="20"/>
  <c r="A22" i="20"/>
  <c r="A23" i="20"/>
  <c r="A24" i="20"/>
  <c r="A25" i="20"/>
  <c r="A26" i="20"/>
  <c r="A27" i="20"/>
  <c r="A28" i="20"/>
  <c r="A29" i="20"/>
  <c r="A30" i="20"/>
  <c r="A31" i="20"/>
  <c r="A32" i="20"/>
  <c r="A33" i="20"/>
  <c r="A34" i="20"/>
  <c r="A35" i="20"/>
  <c r="A36" i="20"/>
  <c r="A37" i="20"/>
  <c r="A38" i="20"/>
  <c r="A39" i="20"/>
  <c r="A40" i="20"/>
  <c r="A41" i="20"/>
  <c r="A42" i="20"/>
  <c r="A6" i="20"/>
  <c r="A5" i="20"/>
  <c r="BT3" i="20"/>
  <c r="E3" i="20"/>
  <c r="F3" i="20"/>
  <c r="G3" i="20"/>
  <c r="H3" i="20"/>
  <c r="I3" i="20"/>
  <c r="J3" i="20"/>
  <c r="K3" i="20"/>
  <c r="L3" i="20"/>
  <c r="M3" i="20"/>
  <c r="N3" i="20"/>
  <c r="O3" i="20"/>
  <c r="P3" i="20"/>
  <c r="Q3" i="20"/>
  <c r="R3" i="20"/>
  <c r="S3" i="20"/>
  <c r="T3" i="20"/>
  <c r="U3" i="20"/>
  <c r="V3" i="20"/>
  <c r="W3" i="20"/>
  <c r="X3" i="20"/>
  <c r="Y3" i="20"/>
  <c r="Z3" i="20"/>
  <c r="AA3" i="20"/>
  <c r="AB3" i="20"/>
  <c r="AC3" i="20"/>
  <c r="AD3" i="20"/>
  <c r="AE3" i="20"/>
  <c r="AF3" i="20"/>
  <c r="AG3" i="20"/>
  <c r="AH3" i="20"/>
  <c r="AI3" i="20"/>
  <c r="AJ3" i="20"/>
  <c r="AK3" i="20"/>
  <c r="AL3" i="20"/>
  <c r="AM3" i="20"/>
  <c r="AN3" i="20"/>
  <c r="AO3" i="20"/>
  <c r="AP3" i="20"/>
  <c r="AQ3" i="20"/>
  <c r="AR3" i="20"/>
  <c r="AS3" i="20"/>
  <c r="AT3" i="20"/>
  <c r="AU3" i="20"/>
  <c r="AV3" i="20"/>
  <c r="AW3" i="20"/>
  <c r="AX3" i="20"/>
  <c r="AY3" i="20"/>
  <c r="AZ3" i="20"/>
  <c r="BA3" i="20"/>
  <c r="BB3" i="20"/>
  <c r="BC3" i="20"/>
  <c r="BD3" i="20"/>
  <c r="BE3" i="20"/>
  <c r="BF3" i="20"/>
  <c r="BG3" i="20"/>
  <c r="BH3" i="20"/>
  <c r="BI3" i="20"/>
  <c r="BJ3" i="20"/>
  <c r="BK3" i="20"/>
  <c r="BL3" i="20"/>
  <c r="BM3" i="20"/>
  <c r="BN3" i="20"/>
  <c r="BO3" i="20"/>
  <c r="BP3" i="20"/>
  <c r="BQ3" i="20"/>
  <c r="BR3" i="20"/>
  <c r="BS3" i="20"/>
  <c r="D3" i="20"/>
  <c r="C3" i="20"/>
  <c r="A51" i="24"/>
  <c r="A50" i="24"/>
  <c r="A49" i="24"/>
  <c r="A48" i="24"/>
  <c r="A47" i="24"/>
  <c r="A46" i="24"/>
  <c r="A45" i="24"/>
  <c r="A44" i="24"/>
  <c r="A43" i="24"/>
  <c r="A42" i="24"/>
  <c r="A6" i="24"/>
  <c r="A7" i="24"/>
  <c r="A8" i="24"/>
  <c r="A9" i="24"/>
  <c r="A10" i="24"/>
  <c r="A11" i="24"/>
  <c r="A12" i="24"/>
  <c r="A13" i="24"/>
  <c r="A14" i="24"/>
  <c r="A15" i="24"/>
  <c r="A16" i="24"/>
  <c r="A17" i="24"/>
  <c r="A18" i="24"/>
  <c r="A19" i="24"/>
  <c r="A20" i="24"/>
  <c r="A21" i="24"/>
  <c r="A22" i="24"/>
  <c r="A23" i="24"/>
  <c r="A24" i="24"/>
  <c r="A25" i="24"/>
  <c r="A26" i="24"/>
  <c r="A27" i="24"/>
  <c r="A28" i="24"/>
  <c r="A29" i="24"/>
  <c r="A30" i="24"/>
  <c r="A31" i="24"/>
  <c r="A32" i="24"/>
  <c r="A33" i="24"/>
  <c r="A34" i="24"/>
  <c r="A35" i="24"/>
  <c r="A36" i="24"/>
  <c r="A37" i="24"/>
  <c r="A38" i="24"/>
  <c r="A39" i="24"/>
  <c r="A40" i="24"/>
  <c r="A41" i="24"/>
  <c r="A5" i="24"/>
  <c r="A4" i="24"/>
  <c r="B51" i="24"/>
  <c r="B50" i="24"/>
  <c r="B49" i="24"/>
  <c r="B48" i="24"/>
  <c r="B47" i="24"/>
  <c r="B46" i="24"/>
  <c r="B45" i="24"/>
  <c r="B44" i="24"/>
  <c r="B43" i="24"/>
  <c r="B42" i="24"/>
  <c r="B6"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5" i="24"/>
  <c r="B4" i="24"/>
  <c r="BT3" i="24"/>
  <c r="F3" i="24"/>
  <c r="G3" i="24"/>
  <c r="H3" i="24"/>
  <c r="I3" i="24"/>
  <c r="J3" i="24"/>
  <c r="K3" i="24"/>
  <c r="L3" i="24"/>
  <c r="M3" i="24"/>
  <c r="N3" i="24"/>
  <c r="O3" i="24"/>
  <c r="P3" i="24"/>
  <c r="Q3" i="24"/>
  <c r="R3" i="24"/>
  <c r="S3" i="24"/>
  <c r="T3" i="24"/>
  <c r="U3" i="24"/>
  <c r="V3" i="24"/>
  <c r="W3" i="24"/>
  <c r="X3" i="24"/>
  <c r="Y3" i="24"/>
  <c r="Z3" i="24"/>
  <c r="AA3" i="24"/>
  <c r="AB3" i="24"/>
  <c r="AC3" i="24"/>
  <c r="AD3" i="24"/>
  <c r="AE3" i="24"/>
  <c r="AF3" i="24"/>
  <c r="AG3" i="24"/>
  <c r="AH3" i="24"/>
  <c r="AI3" i="24"/>
  <c r="AJ3" i="24"/>
  <c r="AK3" i="24"/>
  <c r="AL3" i="24"/>
  <c r="AM3" i="24"/>
  <c r="AN3" i="24"/>
  <c r="AO3" i="24"/>
  <c r="AP3" i="24"/>
  <c r="AQ3" i="24"/>
  <c r="AR3" i="24"/>
  <c r="AS3" i="24"/>
  <c r="AT3" i="24"/>
  <c r="AU3" i="24"/>
  <c r="AV3" i="24"/>
  <c r="AW3" i="24"/>
  <c r="AX3" i="24"/>
  <c r="AY3" i="24"/>
  <c r="AZ3" i="24"/>
  <c r="BA3" i="24"/>
  <c r="BB3" i="24"/>
  <c r="BC3" i="24"/>
  <c r="BD3" i="24"/>
  <c r="BE3" i="24"/>
  <c r="BF3" i="24"/>
  <c r="BG3" i="24"/>
  <c r="BH3" i="24"/>
  <c r="BI3" i="24"/>
  <c r="BJ3" i="24"/>
  <c r="BK3" i="24"/>
  <c r="BL3" i="24"/>
  <c r="BM3" i="24"/>
  <c r="BN3" i="24"/>
  <c r="BO3" i="24"/>
  <c r="BP3" i="24"/>
  <c r="BQ3" i="24"/>
  <c r="BR3" i="24"/>
  <c r="BS3" i="24"/>
  <c r="E3" i="24"/>
  <c r="D3" i="24"/>
  <c r="C3" i="24"/>
  <c r="D3" i="23"/>
  <c r="E3" i="23"/>
  <c r="F3" i="23"/>
  <c r="G3" i="23"/>
  <c r="H3" i="23"/>
  <c r="I3" i="23"/>
  <c r="J3" i="23"/>
  <c r="K3" i="23"/>
  <c r="L3" i="23"/>
  <c r="M3" i="23"/>
  <c r="N3" i="23"/>
  <c r="O3" i="23"/>
  <c r="P3" i="23"/>
  <c r="Q3" i="23"/>
  <c r="R3" i="23"/>
  <c r="S3" i="23"/>
  <c r="T3" i="23"/>
  <c r="U3" i="23"/>
  <c r="V3" i="23"/>
  <c r="W3" i="23"/>
  <c r="X3" i="23"/>
  <c r="Y3" i="23"/>
  <c r="Z3" i="23"/>
  <c r="AA3" i="23"/>
  <c r="AB3" i="23"/>
  <c r="AC3" i="23"/>
  <c r="AD3" i="23"/>
  <c r="AE3" i="23"/>
  <c r="AF3" i="23"/>
  <c r="AG3" i="23"/>
  <c r="AH3" i="23"/>
  <c r="AI3" i="23"/>
  <c r="AJ3" i="23"/>
  <c r="AK3" i="23"/>
  <c r="AL3" i="23"/>
  <c r="AM3" i="23"/>
  <c r="AN3" i="23"/>
  <c r="AO3" i="23"/>
  <c r="AP3" i="23"/>
  <c r="AQ3" i="23"/>
  <c r="AR3" i="23"/>
  <c r="AS3" i="23"/>
  <c r="AT3" i="23"/>
  <c r="AU3" i="23"/>
  <c r="AV3" i="23"/>
  <c r="AW3" i="23"/>
  <c r="AX3" i="23"/>
  <c r="AY3" i="23"/>
  <c r="AZ3" i="23"/>
  <c r="BA3" i="23"/>
  <c r="BB3" i="23"/>
  <c r="BC3" i="23"/>
  <c r="BD3" i="23"/>
  <c r="BE3" i="23"/>
  <c r="BF3" i="23"/>
  <c r="BG3" i="23"/>
  <c r="BH3" i="23"/>
  <c r="BI3" i="23"/>
  <c r="BJ3" i="23"/>
  <c r="BK3" i="23"/>
  <c r="BL3" i="23"/>
  <c r="BM3" i="23"/>
  <c r="BN3" i="23"/>
  <c r="BO3" i="23"/>
  <c r="BP3" i="23"/>
  <c r="BQ3" i="23"/>
  <c r="BR3" i="23"/>
  <c r="BS3" i="23"/>
  <c r="BT3" i="23"/>
  <c r="C3" i="23"/>
  <c r="D4" i="23"/>
  <c r="E4" i="23"/>
  <c r="F4" i="23"/>
  <c r="G4" i="23"/>
  <c r="H4" i="23"/>
  <c r="I4" i="23"/>
  <c r="J4" i="23"/>
  <c r="K4" i="23"/>
  <c r="L4" i="23"/>
  <c r="M4" i="23"/>
  <c r="N4" i="23"/>
  <c r="O4" i="23"/>
  <c r="P4" i="23"/>
  <c r="Q4" i="23"/>
  <c r="R4" i="23"/>
  <c r="S4" i="23"/>
  <c r="T4" i="23"/>
  <c r="U4" i="23"/>
  <c r="V4" i="23"/>
  <c r="W4" i="23"/>
  <c r="X4" i="23"/>
  <c r="Y4" i="23"/>
  <c r="Z4" i="23"/>
  <c r="AA4" i="23"/>
  <c r="AB4" i="23"/>
  <c r="AC4" i="23"/>
  <c r="AD4" i="23"/>
  <c r="AE4" i="23"/>
  <c r="AF4" i="23"/>
  <c r="AG4" i="23"/>
  <c r="AH4" i="23"/>
  <c r="AI4" i="23"/>
  <c r="AJ4" i="23"/>
  <c r="AK4" i="23"/>
  <c r="AL4" i="23"/>
  <c r="AM4" i="23"/>
  <c r="AN4" i="23"/>
  <c r="AO4" i="23"/>
  <c r="AP4" i="23"/>
  <c r="AQ4" i="23"/>
  <c r="AR4" i="23"/>
  <c r="AS4" i="23"/>
  <c r="AT4" i="23"/>
  <c r="AU4" i="23"/>
  <c r="AV4" i="23"/>
  <c r="AW4" i="23"/>
  <c r="AX4" i="23"/>
  <c r="AY4" i="23"/>
  <c r="AZ4" i="23"/>
  <c r="BA4" i="23"/>
  <c r="BB4" i="23"/>
  <c r="BC4" i="23"/>
  <c r="BD4" i="23"/>
  <c r="BE4" i="23"/>
  <c r="BF4" i="23"/>
  <c r="BG4" i="23"/>
  <c r="BH4" i="23"/>
  <c r="BI4" i="23"/>
  <c r="BJ4" i="23"/>
  <c r="BK4" i="23"/>
  <c r="BL4" i="23"/>
  <c r="BM4" i="23"/>
  <c r="BN4" i="23"/>
  <c r="BO4" i="23"/>
  <c r="BP4" i="23"/>
  <c r="BQ4" i="23"/>
  <c r="BR4" i="23"/>
  <c r="BS4" i="23"/>
  <c r="BT4" i="23"/>
  <c r="D5" i="23"/>
  <c r="E5" i="23"/>
  <c r="F5" i="23"/>
  <c r="G5" i="23"/>
  <c r="H5" i="23"/>
  <c r="I5" i="23"/>
  <c r="J5" i="23"/>
  <c r="K5" i="23"/>
  <c r="L5" i="23"/>
  <c r="M5" i="23"/>
  <c r="N5" i="23"/>
  <c r="O5" i="23"/>
  <c r="P5" i="23"/>
  <c r="Q5" i="23"/>
  <c r="R5" i="23"/>
  <c r="S5" i="23"/>
  <c r="T5" i="23"/>
  <c r="U5" i="23"/>
  <c r="V5" i="23"/>
  <c r="W5" i="23"/>
  <c r="X5" i="23"/>
  <c r="Y5" i="23"/>
  <c r="Z5" i="23"/>
  <c r="AA5" i="23"/>
  <c r="AB5" i="23"/>
  <c r="AC5" i="23"/>
  <c r="AD5" i="23"/>
  <c r="AE5" i="23"/>
  <c r="AF5" i="23"/>
  <c r="AG5" i="23"/>
  <c r="AH5" i="23"/>
  <c r="AI5" i="23"/>
  <c r="AJ5" i="23"/>
  <c r="AK5" i="23"/>
  <c r="AL5" i="23"/>
  <c r="AM5" i="23"/>
  <c r="AN5" i="23"/>
  <c r="AO5" i="23"/>
  <c r="AP5" i="23"/>
  <c r="AQ5" i="23"/>
  <c r="AR5" i="23"/>
  <c r="AS5" i="23"/>
  <c r="AT5" i="23"/>
  <c r="AU5" i="23"/>
  <c r="AV5" i="23"/>
  <c r="AW5" i="23"/>
  <c r="AX5" i="23"/>
  <c r="AY5" i="23"/>
  <c r="AZ5" i="23"/>
  <c r="BA5" i="23"/>
  <c r="BB5" i="23"/>
  <c r="BC5" i="23"/>
  <c r="BD5" i="23"/>
  <c r="BE5" i="23"/>
  <c r="BF5" i="23"/>
  <c r="BG5" i="23"/>
  <c r="BH5" i="23"/>
  <c r="BI5" i="23"/>
  <c r="BJ5" i="23"/>
  <c r="BK5" i="23"/>
  <c r="BL5" i="23"/>
  <c r="BM5" i="23"/>
  <c r="BN5" i="23"/>
  <c r="BO5" i="23"/>
  <c r="BP5" i="23"/>
  <c r="BQ5" i="23"/>
  <c r="BR5" i="23"/>
  <c r="BS5" i="23"/>
  <c r="BT5" i="23"/>
  <c r="D6" i="23"/>
  <c r="E6" i="23"/>
  <c r="F6" i="23"/>
  <c r="G6" i="23"/>
  <c r="H6" i="23"/>
  <c r="I6" i="23"/>
  <c r="J6" i="23"/>
  <c r="K6" i="23"/>
  <c r="L6" i="23"/>
  <c r="M6" i="23"/>
  <c r="N6" i="23"/>
  <c r="O6" i="23"/>
  <c r="P6" i="23"/>
  <c r="Q6" i="23"/>
  <c r="R6" i="23"/>
  <c r="S6" i="23"/>
  <c r="T6" i="23"/>
  <c r="U6" i="23"/>
  <c r="V6" i="23"/>
  <c r="W6" i="23"/>
  <c r="X6" i="23"/>
  <c r="Y6" i="23"/>
  <c r="Z6" i="23"/>
  <c r="AA6" i="23"/>
  <c r="AB6" i="23"/>
  <c r="AC6" i="23"/>
  <c r="AD6" i="23"/>
  <c r="AE6" i="23"/>
  <c r="AF6" i="23"/>
  <c r="AG6" i="23"/>
  <c r="AH6" i="23"/>
  <c r="AI6" i="23"/>
  <c r="AJ6" i="23"/>
  <c r="AK6" i="23"/>
  <c r="AL6" i="23"/>
  <c r="AM6" i="23"/>
  <c r="AN6" i="23"/>
  <c r="AO6" i="23"/>
  <c r="AP6" i="23"/>
  <c r="AQ6" i="23"/>
  <c r="AR6" i="23"/>
  <c r="AS6" i="23"/>
  <c r="AT6" i="23"/>
  <c r="AU6" i="23"/>
  <c r="AV6" i="23"/>
  <c r="AW6" i="23"/>
  <c r="AX6" i="23"/>
  <c r="AY6" i="23"/>
  <c r="AZ6" i="23"/>
  <c r="BA6" i="23"/>
  <c r="BB6" i="23"/>
  <c r="BC6" i="23"/>
  <c r="BD6" i="23"/>
  <c r="BE6" i="23"/>
  <c r="BF6" i="23"/>
  <c r="BG6" i="23"/>
  <c r="BH6" i="23"/>
  <c r="BI6" i="23"/>
  <c r="BJ6" i="23"/>
  <c r="BK6" i="23"/>
  <c r="BL6" i="23"/>
  <c r="BM6" i="23"/>
  <c r="BN6" i="23"/>
  <c r="BO6" i="23"/>
  <c r="BP6" i="23"/>
  <c r="BQ6" i="23"/>
  <c r="BR6" i="23"/>
  <c r="BS6" i="23"/>
  <c r="BT6" i="23"/>
  <c r="D7" i="23"/>
  <c r="E7" i="23"/>
  <c r="F7" i="23"/>
  <c r="G7" i="23"/>
  <c r="H7" i="23"/>
  <c r="I7" i="23"/>
  <c r="J7" i="23"/>
  <c r="K7" i="23"/>
  <c r="L7" i="23"/>
  <c r="M7" i="23"/>
  <c r="N7" i="23"/>
  <c r="O7" i="23"/>
  <c r="P7" i="23"/>
  <c r="Q7" i="23"/>
  <c r="R7" i="23"/>
  <c r="S7" i="23"/>
  <c r="T7" i="23"/>
  <c r="U7" i="23"/>
  <c r="V7" i="23"/>
  <c r="W7" i="23"/>
  <c r="X7" i="23"/>
  <c r="Y7" i="23"/>
  <c r="Z7" i="23"/>
  <c r="AA7" i="23"/>
  <c r="AB7" i="23"/>
  <c r="AC7" i="23"/>
  <c r="AD7" i="23"/>
  <c r="AE7" i="23"/>
  <c r="AF7" i="23"/>
  <c r="AG7" i="23"/>
  <c r="AH7" i="23"/>
  <c r="AI7" i="23"/>
  <c r="AJ7" i="23"/>
  <c r="AK7" i="23"/>
  <c r="AL7" i="23"/>
  <c r="AM7" i="23"/>
  <c r="AN7" i="23"/>
  <c r="AO7" i="23"/>
  <c r="AP7" i="23"/>
  <c r="AQ7" i="23"/>
  <c r="AR7" i="23"/>
  <c r="AS7" i="23"/>
  <c r="AT7" i="23"/>
  <c r="AU7" i="23"/>
  <c r="AV7" i="23"/>
  <c r="AW7" i="23"/>
  <c r="AX7" i="23"/>
  <c r="AY7" i="23"/>
  <c r="AZ7" i="23"/>
  <c r="BA7" i="23"/>
  <c r="BB7" i="23"/>
  <c r="BC7" i="23"/>
  <c r="BD7" i="23"/>
  <c r="BE7" i="23"/>
  <c r="BF7" i="23"/>
  <c r="BG7" i="23"/>
  <c r="BH7" i="23"/>
  <c r="BI7" i="23"/>
  <c r="BJ7" i="23"/>
  <c r="BK7" i="23"/>
  <c r="BL7" i="23"/>
  <c r="BM7" i="23"/>
  <c r="BN7" i="23"/>
  <c r="BO7" i="23"/>
  <c r="BP7" i="23"/>
  <c r="BQ7" i="23"/>
  <c r="BR7" i="23"/>
  <c r="BS7" i="23"/>
  <c r="BT7" i="23"/>
  <c r="D8" i="23"/>
  <c r="E8" i="23"/>
  <c r="F8" i="23"/>
  <c r="G8" i="23"/>
  <c r="H8" i="23"/>
  <c r="I8" i="23"/>
  <c r="J8" i="23"/>
  <c r="K8" i="23"/>
  <c r="L8" i="23"/>
  <c r="M8" i="23"/>
  <c r="N8" i="23"/>
  <c r="O8" i="23"/>
  <c r="P8" i="23"/>
  <c r="Q8" i="23"/>
  <c r="R8" i="23"/>
  <c r="S8" i="23"/>
  <c r="T8" i="23"/>
  <c r="U8" i="23"/>
  <c r="V8" i="23"/>
  <c r="W8" i="23"/>
  <c r="X8" i="23"/>
  <c r="Y8" i="23"/>
  <c r="Z8" i="23"/>
  <c r="AA8" i="23"/>
  <c r="AB8" i="23"/>
  <c r="AC8" i="23"/>
  <c r="AD8" i="23"/>
  <c r="AE8" i="23"/>
  <c r="AF8" i="23"/>
  <c r="AG8" i="23"/>
  <c r="AH8" i="23"/>
  <c r="AI8" i="23"/>
  <c r="AJ8" i="23"/>
  <c r="AK8" i="23"/>
  <c r="AL8" i="23"/>
  <c r="AM8" i="23"/>
  <c r="AN8" i="23"/>
  <c r="AO8" i="23"/>
  <c r="AP8" i="23"/>
  <c r="AQ8" i="23"/>
  <c r="AR8" i="23"/>
  <c r="AS8" i="23"/>
  <c r="AT8" i="23"/>
  <c r="AU8" i="23"/>
  <c r="AV8" i="23"/>
  <c r="AW8" i="23"/>
  <c r="AX8" i="23"/>
  <c r="AY8" i="23"/>
  <c r="AZ8" i="23"/>
  <c r="BA8" i="23"/>
  <c r="BB8" i="23"/>
  <c r="BC8" i="23"/>
  <c r="BD8" i="23"/>
  <c r="BE8" i="23"/>
  <c r="BF8" i="23"/>
  <c r="BG8" i="23"/>
  <c r="BH8" i="23"/>
  <c r="BI8" i="23"/>
  <c r="BJ8" i="23"/>
  <c r="BK8" i="23"/>
  <c r="BL8" i="23"/>
  <c r="BM8" i="23"/>
  <c r="BN8" i="23"/>
  <c r="BO8" i="23"/>
  <c r="BP8" i="23"/>
  <c r="BQ8" i="23"/>
  <c r="BR8" i="23"/>
  <c r="BS8" i="23"/>
  <c r="BT8" i="23"/>
  <c r="D9" i="23"/>
  <c r="E9" i="23"/>
  <c r="F9" i="23"/>
  <c r="G9" i="23"/>
  <c r="H9" i="23"/>
  <c r="I9" i="23"/>
  <c r="J9" i="23"/>
  <c r="K9" i="23"/>
  <c r="L9" i="23"/>
  <c r="M9" i="23"/>
  <c r="N9" i="23"/>
  <c r="O9" i="23"/>
  <c r="P9" i="23"/>
  <c r="Q9" i="23"/>
  <c r="R9" i="23"/>
  <c r="S9" i="23"/>
  <c r="T9" i="23"/>
  <c r="U9" i="23"/>
  <c r="V9" i="23"/>
  <c r="W9" i="23"/>
  <c r="X9" i="23"/>
  <c r="Y9" i="23"/>
  <c r="Z9" i="23"/>
  <c r="AA9" i="23"/>
  <c r="AB9" i="23"/>
  <c r="AC9" i="23"/>
  <c r="AD9" i="23"/>
  <c r="AE9" i="23"/>
  <c r="AF9" i="23"/>
  <c r="AG9" i="23"/>
  <c r="AH9" i="23"/>
  <c r="AI9" i="23"/>
  <c r="AJ9" i="23"/>
  <c r="AK9" i="23"/>
  <c r="AL9" i="23"/>
  <c r="AM9" i="23"/>
  <c r="AN9" i="23"/>
  <c r="AO9" i="23"/>
  <c r="AP9" i="23"/>
  <c r="AQ9" i="23"/>
  <c r="AR9" i="23"/>
  <c r="AS9" i="23"/>
  <c r="AT9" i="23"/>
  <c r="AU9" i="23"/>
  <c r="AV9" i="23"/>
  <c r="AW9" i="23"/>
  <c r="AX9" i="23"/>
  <c r="AY9" i="23"/>
  <c r="AZ9" i="23"/>
  <c r="BA9" i="23"/>
  <c r="BB9" i="23"/>
  <c r="BC9" i="23"/>
  <c r="BD9" i="23"/>
  <c r="BE9" i="23"/>
  <c r="BF9" i="23"/>
  <c r="BG9" i="23"/>
  <c r="BH9" i="23"/>
  <c r="BI9" i="23"/>
  <c r="BJ9" i="23"/>
  <c r="BK9" i="23"/>
  <c r="BL9" i="23"/>
  <c r="BM9" i="23"/>
  <c r="BN9" i="23"/>
  <c r="BO9" i="23"/>
  <c r="BP9" i="23"/>
  <c r="BQ9" i="23"/>
  <c r="BR9" i="23"/>
  <c r="BS9" i="23"/>
  <c r="BT9" i="23"/>
  <c r="D10" i="23"/>
  <c r="E10" i="23"/>
  <c r="F10" i="23"/>
  <c r="G10" i="23"/>
  <c r="H10" i="23"/>
  <c r="I10" i="23"/>
  <c r="J10" i="23"/>
  <c r="K10" i="23"/>
  <c r="L10" i="23"/>
  <c r="M10" i="23"/>
  <c r="N10" i="23"/>
  <c r="O10" i="23"/>
  <c r="P10" i="23"/>
  <c r="Q10" i="23"/>
  <c r="R10" i="23"/>
  <c r="S10" i="23"/>
  <c r="T10" i="23"/>
  <c r="U10" i="23"/>
  <c r="V10" i="23"/>
  <c r="W10" i="23"/>
  <c r="X10" i="23"/>
  <c r="Y10" i="23"/>
  <c r="Z10" i="23"/>
  <c r="AA10" i="23"/>
  <c r="AB10" i="23"/>
  <c r="AC10" i="23"/>
  <c r="AD10" i="23"/>
  <c r="AE10" i="23"/>
  <c r="AF10" i="23"/>
  <c r="AG10" i="23"/>
  <c r="AH10" i="23"/>
  <c r="AI10" i="23"/>
  <c r="AJ10" i="23"/>
  <c r="AK10" i="23"/>
  <c r="AL10" i="23"/>
  <c r="AM10" i="23"/>
  <c r="AN10" i="23"/>
  <c r="AO10" i="23"/>
  <c r="AP10" i="23"/>
  <c r="AQ10" i="23"/>
  <c r="AR10" i="23"/>
  <c r="AS10" i="23"/>
  <c r="AT10" i="23"/>
  <c r="AU10" i="23"/>
  <c r="AV10" i="23"/>
  <c r="AW10" i="23"/>
  <c r="AX10" i="23"/>
  <c r="AY10" i="23"/>
  <c r="AZ10" i="23"/>
  <c r="BA10" i="23"/>
  <c r="BB10" i="23"/>
  <c r="BC10" i="23"/>
  <c r="BD10" i="23"/>
  <c r="BE10" i="23"/>
  <c r="BF10" i="23"/>
  <c r="BG10" i="23"/>
  <c r="BH10" i="23"/>
  <c r="BI10" i="23"/>
  <c r="BJ10" i="23"/>
  <c r="BK10" i="23"/>
  <c r="BL10" i="23"/>
  <c r="BM10" i="23"/>
  <c r="BN10" i="23"/>
  <c r="BO10" i="23"/>
  <c r="BP10" i="23"/>
  <c r="BQ10" i="23"/>
  <c r="BR10" i="23"/>
  <c r="BS10" i="23"/>
  <c r="BT10" i="23"/>
  <c r="D11" i="23"/>
  <c r="E11" i="23"/>
  <c r="F11" i="23"/>
  <c r="G11" i="23"/>
  <c r="H11" i="23"/>
  <c r="I11" i="23"/>
  <c r="J11" i="23"/>
  <c r="K11" i="23"/>
  <c r="L11" i="23"/>
  <c r="M11" i="23"/>
  <c r="N11" i="23"/>
  <c r="O11" i="23"/>
  <c r="P11" i="23"/>
  <c r="Q11" i="23"/>
  <c r="R11" i="23"/>
  <c r="S11" i="23"/>
  <c r="T11" i="23"/>
  <c r="U11" i="23"/>
  <c r="V11" i="23"/>
  <c r="W11" i="23"/>
  <c r="X11" i="23"/>
  <c r="Y11" i="23"/>
  <c r="Z11" i="23"/>
  <c r="AA11" i="23"/>
  <c r="AB11" i="23"/>
  <c r="AC11" i="23"/>
  <c r="AD11" i="23"/>
  <c r="AE11" i="23"/>
  <c r="AF11" i="23"/>
  <c r="AG11" i="23"/>
  <c r="AH11" i="23"/>
  <c r="AI11" i="23"/>
  <c r="AJ11" i="23"/>
  <c r="AK11" i="23"/>
  <c r="AL11" i="23"/>
  <c r="AM11" i="23"/>
  <c r="AN11" i="23"/>
  <c r="AO11" i="23"/>
  <c r="AP11" i="23"/>
  <c r="AQ11" i="23"/>
  <c r="AR11" i="23"/>
  <c r="AS11" i="23"/>
  <c r="AT11" i="23"/>
  <c r="AU11" i="23"/>
  <c r="AV11" i="23"/>
  <c r="AW11" i="23"/>
  <c r="AX11" i="23"/>
  <c r="AY11" i="23"/>
  <c r="AZ11" i="23"/>
  <c r="BA11" i="23"/>
  <c r="BB11" i="23"/>
  <c r="BC11" i="23"/>
  <c r="BD11" i="23"/>
  <c r="BE11" i="23"/>
  <c r="BF11" i="23"/>
  <c r="BG11" i="23"/>
  <c r="BH11" i="23"/>
  <c r="BI11" i="23"/>
  <c r="BJ11" i="23"/>
  <c r="BK11" i="23"/>
  <c r="BL11" i="23"/>
  <c r="BM11" i="23"/>
  <c r="BN11" i="23"/>
  <c r="BO11" i="23"/>
  <c r="BP11" i="23"/>
  <c r="BQ11" i="23"/>
  <c r="BR11" i="23"/>
  <c r="BS11" i="23"/>
  <c r="BT11" i="23"/>
  <c r="D12" i="23"/>
  <c r="E12" i="23"/>
  <c r="F12" i="23"/>
  <c r="G12" i="23"/>
  <c r="H12" i="23"/>
  <c r="I12" i="23"/>
  <c r="J12" i="23"/>
  <c r="K12" i="23"/>
  <c r="L12" i="23"/>
  <c r="M12" i="23"/>
  <c r="N12" i="23"/>
  <c r="O12" i="23"/>
  <c r="P12" i="23"/>
  <c r="Q12" i="23"/>
  <c r="R12" i="23"/>
  <c r="S12" i="23"/>
  <c r="T12" i="23"/>
  <c r="U12" i="23"/>
  <c r="V12" i="23"/>
  <c r="W12" i="23"/>
  <c r="X12" i="23"/>
  <c r="Y12" i="23"/>
  <c r="Z12" i="23"/>
  <c r="AA12" i="23"/>
  <c r="AB12" i="23"/>
  <c r="AC12" i="23"/>
  <c r="AD12" i="23"/>
  <c r="AE12" i="23"/>
  <c r="AF12" i="23"/>
  <c r="AG12" i="23"/>
  <c r="AH12" i="23"/>
  <c r="AI12" i="23"/>
  <c r="AJ12" i="23"/>
  <c r="AK12" i="23"/>
  <c r="AL12" i="23"/>
  <c r="AM12" i="23"/>
  <c r="AN12" i="23"/>
  <c r="AO12" i="23"/>
  <c r="AP12" i="23"/>
  <c r="AQ12" i="23"/>
  <c r="AR12" i="23"/>
  <c r="AS12" i="23"/>
  <c r="AT12" i="23"/>
  <c r="AU12" i="23"/>
  <c r="AV12" i="23"/>
  <c r="AW12" i="23"/>
  <c r="AX12" i="23"/>
  <c r="AY12" i="23"/>
  <c r="AZ12" i="23"/>
  <c r="BA12" i="23"/>
  <c r="BB12" i="23"/>
  <c r="BC12" i="23"/>
  <c r="BD12" i="23"/>
  <c r="BE12" i="23"/>
  <c r="BF12" i="23"/>
  <c r="BG12" i="23"/>
  <c r="BH12" i="23"/>
  <c r="BI12" i="23"/>
  <c r="BJ12" i="23"/>
  <c r="BK12" i="23"/>
  <c r="BL12" i="23"/>
  <c r="BM12" i="23"/>
  <c r="BN12" i="23"/>
  <c r="BO12" i="23"/>
  <c r="BP12" i="23"/>
  <c r="BQ12" i="23"/>
  <c r="BR12" i="23"/>
  <c r="BS12" i="23"/>
  <c r="BT12" i="23"/>
  <c r="D13" i="23"/>
  <c r="E13" i="23"/>
  <c r="F13" i="23"/>
  <c r="G13" i="23"/>
  <c r="H13" i="23"/>
  <c r="I13" i="23"/>
  <c r="J13" i="23"/>
  <c r="K13" i="23"/>
  <c r="L13" i="23"/>
  <c r="M13" i="23"/>
  <c r="N13" i="23"/>
  <c r="O13" i="23"/>
  <c r="P13" i="23"/>
  <c r="Q13" i="23"/>
  <c r="R13" i="23"/>
  <c r="S13" i="23"/>
  <c r="T13" i="23"/>
  <c r="U13" i="23"/>
  <c r="V13" i="23"/>
  <c r="W13" i="23"/>
  <c r="X13" i="23"/>
  <c r="Y13" i="23"/>
  <c r="Z13" i="23"/>
  <c r="AA13" i="23"/>
  <c r="AB13" i="23"/>
  <c r="AC13" i="23"/>
  <c r="AD13" i="23"/>
  <c r="AE13" i="23"/>
  <c r="AF13" i="23"/>
  <c r="AG13" i="23"/>
  <c r="AH13" i="23"/>
  <c r="AI13" i="23"/>
  <c r="AJ13" i="23"/>
  <c r="AK13" i="23"/>
  <c r="AL13" i="23"/>
  <c r="AM13" i="23"/>
  <c r="AN13" i="23"/>
  <c r="AO13" i="23"/>
  <c r="AP13" i="23"/>
  <c r="AQ13" i="23"/>
  <c r="AR13" i="23"/>
  <c r="AS13" i="23"/>
  <c r="AT13" i="23"/>
  <c r="AU13" i="23"/>
  <c r="AV13" i="23"/>
  <c r="AW13" i="23"/>
  <c r="AX13" i="23"/>
  <c r="AY13" i="23"/>
  <c r="AZ13" i="23"/>
  <c r="BA13" i="23"/>
  <c r="BB13" i="23"/>
  <c r="BC13" i="23"/>
  <c r="BD13" i="23"/>
  <c r="BE13" i="23"/>
  <c r="BF13" i="23"/>
  <c r="BG13" i="23"/>
  <c r="BH13" i="23"/>
  <c r="BI13" i="23"/>
  <c r="BJ13" i="23"/>
  <c r="BK13" i="23"/>
  <c r="BL13" i="23"/>
  <c r="BM13" i="23"/>
  <c r="BN13" i="23"/>
  <c r="BO13" i="23"/>
  <c r="BP13" i="23"/>
  <c r="BQ13" i="23"/>
  <c r="BR13" i="23"/>
  <c r="BS13" i="23"/>
  <c r="BT13" i="23"/>
  <c r="D14" i="23"/>
  <c r="E14" i="23"/>
  <c r="F14" i="23"/>
  <c r="G14" i="23"/>
  <c r="H14" i="23"/>
  <c r="I14" i="23"/>
  <c r="J14" i="23"/>
  <c r="K14" i="23"/>
  <c r="L14" i="23"/>
  <c r="M14" i="23"/>
  <c r="N14" i="23"/>
  <c r="O14" i="23"/>
  <c r="P14" i="23"/>
  <c r="Q14" i="23"/>
  <c r="R14" i="23"/>
  <c r="S14" i="23"/>
  <c r="T14" i="23"/>
  <c r="U14" i="23"/>
  <c r="V14" i="23"/>
  <c r="W14" i="23"/>
  <c r="X14" i="23"/>
  <c r="Y14" i="23"/>
  <c r="Z14" i="23"/>
  <c r="AA14" i="23"/>
  <c r="AB14" i="23"/>
  <c r="AC14" i="23"/>
  <c r="AD14" i="23"/>
  <c r="AE14" i="23"/>
  <c r="AF14" i="23"/>
  <c r="AG14" i="23"/>
  <c r="AH14" i="23"/>
  <c r="AI14" i="23"/>
  <c r="AJ14" i="23"/>
  <c r="AK14" i="23"/>
  <c r="AL14" i="23"/>
  <c r="AM14" i="23"/>
  <c r="AN14" i="23"/>
  <c r="AO14" i="23"/>
  <c r="AP14" i="23"/>
  <c r="AQ14" i="23"/>
  <c r="AR14" i="23"/>
  <c r="AS14" i="23"/>
  <c r="AT14" i="23"/>
  <c r="AU14" i="23"/>
  <c r="AV14" i="23"/>
  <c r="AW14" i="23"/>
  <c r="AX14" i="23"/>
  <c r="AY14" i="23"/>
  <c r="AZ14" i="23"/>
  <c r="BA14" i="23"/>
  <c r="BB14" i="23"/>
  <c r="BC14" i="23"/>
  <c r="BD14" i="23"/>
  <c r="BE14" i="23"/>
  <c r="BF14" i="23"/>
  <c r="BG14" i="23"/>
  <c r="BH14" i="23"/>
  <c r="BI14" i="23"/>
  <c r="BJ14" i="23"/>
  <c r="BK14" i="23"/>
  <c r="BL14" i="23"/>
  <c r="BM14" i="23"/>
  <c r="BN14" i="23"/>
  <c r="BO14" i="23"/>
  <c r="BP14" i="23"/>
  <c r="BQ14" i="23"/>
  <c r="BR14" i="23"/>
  <c r="BS14" i="23"/>
  <c r="BT14" i="23"/>
  <c r="D15" i="23"/>
  <c r="E15" i="23"/>
  <c r="F15" i="23"/>
  <c r="G15" i="23"/>
  <c r="H15" i="23"/>
  <c r="I15" i="23"/>
  <c r="J15" i="23"/>
  <c r="K15" i="23"/>
  <c r="L15" i="23"/>
  <c r="M15" i="23"/>
  <c r="N15" i="23"/>
  <c r="O15" i="23"/>
  <c r="P15" i="23"/>
  <c r="Q15" i="23"/>
  <c r="R15" i="23"/>
  <c r="S15" i="23"/>
  <c r="T15" i="23"/>
  <c r="U15" i="23"/>
  <c r="V15" i="23"/>
  <c r="W15" i="23"/>
  <c r="X15" i="23"/>
  <c r="Y15" i="23"/>
  <c r="Z15" i="23"/>
  <c r="AA15" i="23"/>
  <c r="AB15" i="23"/>
  <c r="AC15" i="23"/>
  <c r="AD15" i="23"/>
  <c r="AE15" i="23"/>
  <c r="AF15" i="23"/>
  <c r="AG15" i="23"/>
  <c r="AH15" i="23"/>
  <c r="AI15" i="23"/>
  <c r="AJ15" i="23"/>
  <c r="AK15" i="23"/>
  <c r="AL15" i="23"/>
  <c r="AM15" i="23"/>
  <c r="AN15" i="23"/>
  <c r="AO15" i="23"/>
  <c r="AP15" i="23"/>
  <c r="AQ15" i="23"/>
  <c r="AR15" i="23"/>
  <c r="AS15" i="23"/>
  <c r="AT15" i="23"/>
  <c r="AU15" i="23"/>
  <c r="AV15" i="23"/>
  <c r="AW15" i="23"/>
  <c r="AX15" i="23"/>
  <c r="AY15" i="23"/>
  <c r="AZ15" i="23"/>
  <c r="BA15" i="23"/>
  <c r="BB15" i="23"/>
  <c r="BC15" i="23"/>
  <c r="BD15" i="23"/>
  <c r="BE15" i="23"/>
  <c r="BF15" i="23"/>
  <c r="BG15" i="23"/>
  <c r="BH15" i="23"/>
  <c r="BI15" i="23"/>
  <c r="BJ15" i="23"/>
  <c r="BK15" i="23"/>
  <c r="BL15" i="23"/>
  <c r="BM15" i="23"/>
  <c r="BN15" i="23"/>
  <c r="BO15" i="23"/>
  <c r="BP15" i="23"/>
  <c r="BQ15" i="23"/>
  <c r="BR15" i="23"/>
  <c r="BS15" i="23"/>
  <c r="BT15" i="23"/>
  <c r="D16" i="23"/>
  <c r="E16" i="23"/>
  <c r="F16" i="23"/>
  <c r="G16" i="23"/>
  <c r="H16" i="23"/>
  <c r="I16" i="23"/>
  <c r="J16" i="23"/>
  <c r="K16" i="23"/>
  <c r="L16" i="23"/>
  <c r="M16" i="23"/>
  <c r="N16" i="23"/>
  <c r="O16" i="23"/>
  <c r="P16" i="23"/>
  <c r="Q16" i="23"/>
  <c r="R16" i="23"/>
  <c r="S16" i="23"/>
  <c r="T16" i="23"/>
  <c r="U16" i="23"/>
  <c r="V16" i="23"/>
  <c r="W16" i="23"/>
  <c r="X16" i="23"/>
  <c r="Y16" i="23"/>
  <c r="Z16" i="23"/>
  <c r="AA16" i="23"/>
  <c r="AB16" i="23"/>
  <c r="AC16" i="23"/>
  <c r="AD16" i="23"/>
  <c r="AE16" i="23"/>
  <c r="AF16" i="23"/>
  <c r="AG16" i="23"/>
  <c r="AH16" i="23"/>
  <c r="AI16" i="23"/>
  <c r="AJ16" i="23"/>
  <c r="AK16" i="23"/>
  <c r="AL16" i="23"/>
  <c r="AM16" i="23"/>
  <c r="AN16" i="23"/>
  <c r="AO16" i="23"/>
  <c r="AP16" i="23"/>
  <c r="AQ16" i="23"/>
  <c r="AR16" i="23"/>
  <c r="AS16" i="23"/>
  <c r="AT16" i="23"/>
  <c r="AU16" i="23"/>
  <c r="AV16" i="23"/>
  <c r="AW16" i="23"/>
  <c r="AX16" i="23"/>
  <c r="AY16" i="23"/>
  <c r="AZ16" i="23"/>
  <c r="BA16" i="23"/>
  <c r="BB16" i="23"/>
  <c r="BC16" i="23"/>
  <c r="BD16" i="23"/>
  <c r="BE16" i="23"/>
  <c r="BF16" i="23"/>
  <c r="BG16" i="23"/>
  <c r="BH16" i="23"/>
  <c r="BI16" i="23"/>
  <c r="BJ16" i="23"/>
  <c r="BK16" i="23"/>
  <c r="BL16" i="23"/>
  <c r="BM16" i="23"/>
  <c r="BN16" i="23"/>
  <c r="BO16" i="23"/>
  <c r="BP16" i="23"/>
  <c r="BQ16" i="23"/>
  <c r="BR16" i="23"/>
  <c r="BS16" i="23"/>
  <c r="BT16" i="23"/>
  <c r="D17" i="23"/>
  <c r="E17" i="23"/>
  <c r="F17" i="23"/>
  <c r="G17" i="23"/>
  <c r="H17" i="23"/>
  <c r="I17" i="23"/>
  <c r="J17" i="23"/>
  <c r="K17" i="23"/>
  <c r="L17" i="23"/>
  <c r="M17" i="23"/>
  <c r="N17" i="23"/>
  <c r="O17" i="23"/>
  <c r="P17" i="23"/>
  <c r="Q17" i="23"/>
  <c r="R17" i="23"/>
  <c r="S17" i="23"/>
  <c r="T17" i="23"/>
  <c r="U17" i="23"/>
  <c r="V17" i="23"/>
  <c r="W17" i="23"/>
  <c r="X17" i="23"/>
  <c r="Y17" i="23"/>
  <c r="Z17" i="23"/>
  <c r="AA17" i="23"/>
  <c r="AB17" i="23"/>
  <c r="AC17" i="23"/>
  <c r="AD17" i="23"/>
  <c r="AE17" i="23"/>
  <c r="AF17" i="23"/>
  <c r="AG17" i="23"/>
  <c r="AH17" i="23"/>
  <c r="AI17" i="23"/>
  <c r="AJ17" i="23"/>
  <c r="AK17" i="23"/>
  <c r="AL17" i="23"/>
  <c r="AM17" i="23"/>
  <c r="AN17" i="23"/>
  <c r="AO17" i="23"/>
  <c r="AP17" i="23"/>
  <c r="AQ17" i="23"/>
  <c r="AR17" i="23"/>
  <c r="AS17" i="23"/>
  <c r="AT17" i="23"/>
  <c r="AU17" i="23"/>
  <c r="AV17" i="23"/>
  <c r="AW17" i="23"/>
  <c r="AX17" i="23"/>
  <c r="AY17" i="23"/>
  <c r="AZ17" i="23"/>
  <c r="BA17" i="23"/>
  <c r="BB17" i="23"/>
  <c r="BC17" i="23"/>
  <c r="BD17" i="23"/>
  <c r="BE17" i="23"/>
  <c r="BF17" i="23"/>
  <c r="BG17" i="23"/>
  <c r="BH17" i="23"/>
  <c r="BI17" i="23"/>
  <c r="BJ17" i="23"/>
  <c r="BK17" i="23"/>
  <c r="BL17" i="23"/>
  <c r="BM17" i="23"/>
  <c r="BN17" i="23"/>
  <c r="BO17" i="23"/>
  <c r="BP17" i="23"/>
  <c r="BQ17" i="23"/>
  <c r="BR17" i="23"/>
  <c r="BS17" i="23"/>
  <c r="BT17" i="23"/>
  <c r="D18" i="23"/>
  <c r="E18" i="23"/>
  <c r="F18" i="23"/>
  <c r="G18" i="23"/>
  <c r="H18" i="23"/>
  <c r="I18" i="23"/>
  <c r="J18" i="23"/>
  <c r="K18" i="23"/>
  <c r="L18" i="23"/>
  <c r="M18" i="23"/>
  <c r="N18" i="23"/>
  <c r="O18" i="23"/>
  <c r="P18" i="23"/>
  <c r="Q18" i="23"/>
  <c r="R18" i="23"/>
  <c r="S18" i="23"/>
  <c r="T18" i="23"/>
  <c r="U18" i="23"/>
  <c r="V18" i="23"/>
  <c r="W18" i="23"/>
  <c r="X18" i="23"/>
  <c r="Y18" i="23"/>
  <c r="Z18" i="23"/>
  <c r="AA18" i="23"/>
  <c r="AB18" i="23"/>
  <c r="AC18" i="23"/>
  <c r="AD18" i="23"/>
  <c r="AE18" i="23"/>
  <c r="AF18" i="23"/>
  <c r="AG18" i="23"/>
  <c r="AH18" i="23"/>
  <c r="AI18" i="23"/>
  <c r="AJ18" i="23"/>
  <c r="AK18" i="23"/>
  <c r="AL18" i="23"/>
  <c r="AM18" i="23"/>
  <c r="AN18" i="23"/>
  <c r="AO18" i="23"/>
  <c r="AP18" i="23"/>
  <c r="AQ18" i="23"/>
  <c r="AR18" i="23"/>
  <c r="AS18" i="23"/>
  <c r="AT18" i="23"/>
  <c r="AU18" i="23"/>
  <c r="AV18" i="23"/>
  <c r="AW18" i="23"/>
  <c r="AX18" i="23"/>
  <c r="AY18" i="23"/>
  <c r="AZ18" i="23"/>
  <c r="BA18" i="23"/>
  <c r="BB18" i="23"/>
  <c r="BC18" i="23"/>
  <c r="BD18" i="23"/>
  <c r="BE18" i="23"/>
  <c r="BF18" i="23"/>
  <c r="BG18" i="23"/>
  <c r="BH18" i="23"/>
  <c r="BI18" i="23"/>
  <c r="BJ18" i="23"/>
  <c r="BK18" i="23"/>
  <c r="BL18" i="23"/>
  <c r="BM18" i="23"/>
  <c r="BN18" i="23"/>
  <c r="BO18" i="23"/>
  <c r="BP18" i="23"/>
  <c r="BQ18" i="23"/>
  <c r="BR18" i="23"/>
  <c r="BS18" i="23"/>
  <c r="BT18" i="23"/>
  <c r="D19" i="23"/>
  <c r="E19" i="23"/>
  <c r="F19" i="23"/>
  <c r="G19" i="23"/>
  <c r="H19" i="23"/>
  <c r="I19" i="23"/>
  <c r="J19" i="23"/>
  <c r="K19" i="23"/>
  <c r="L19" i="23"/>
  <c r="M19" i="23"/>
  <c r="N19" i="23"/>
  <c r="O19" i="23"/>
  <c r="P19" i="23"/>
  <c r="Q19" i="23"/>
  <c r="R19" i="23"/>
  <c r="S19" i="23"/>
  <c r="T19" i="23"/>
  <c r="U19" i="23"/>
  <c r="V19" i="23"/>
  <c r="W19" i="23"/>
  <c r="X19" i="23"/>
  <c r="Y19" i="23"/>
  <c r="Z19" i="23"/>
  <c r="AA19" i="23"/>
  <c r="AB19" i="23"/>
  <c r="AC19" i="23"/>
  <c r="AD19" i="23"/>
  <c r="AE19" i="23"/>
  <c r="AF19" i="23"/>
  <c r="AG19" i="23"/>
  <c r="AH19" i="23"/>
  <c r="AI19" i="23"/>
  <c r="AJ19" i="23"/>
  <c r="AK19" i="23"/>
  <c r="AL19" i="23"/>
  <c r="AM19" i="23"/>
  <c r="AN19" i="23"/>
  <c r="AO19" i="23"/>
  <c r="AP19" i="23"/>
  <c r="AQ19" i="23"/>
  <c r="AR19" i="23"/>
  <c r="AS19" i="23"/>
  <c r="AT19" i="23"/>
  <c r="AU19" i="23"/>
  <c r="AV19" i="23"/>
  <c r="AW19" i="23"/>
  <c r="AX19" i="23"/>
  <c r="AY19" i="23"/>
  <c r="AZ19" i="23"/>
  <c r="BA19" i="23"/>
  <c r="BB19" i="23"/>
  <c r="BC19" i="23"/>
  <c r="BD19" i="23"/>
  <c r="BE19" i="23"/>
  <c r="BF19" i="23"/>
  <c r="BG19" i="23"/>
  <c r="BH19" i="23"/>
  <c r="BI19" i="23"/>
  <c r="BJ19" i="23"/>
  <c r="BK19" i="23"/>
  <c r="BL19" i="23"/>
  <c r="BM19" i="23"/>
  <c r="BN19" i="23"/>
  <c r="BO19" i="23"/>
  <c r="BP19" i="23"/>
  <c r="BQ19" i="23"/>
  <c r="BR19" i="23"/>
  <c r="BS19" i="23"/>
  <c r="BT19" i="23"/>
  <c r="D20" i="23"/>
  <c r="E20" i="23"/>
  <c r="F20" i="23"/>
  <c r="G20" i="23"/>
  <c r="H20" i="23"/>
  <c r="I20" i="23"/>
  <c r="J20" i="23"/>
  <c r="K20" i="23"/>
  <c r="L20" i="23"/>
  <c r="M20" i="23"/>
  <c r="N20" i="23"/>
  <c r="O20" i="23"/>
  <c r="P20" i="23"/>
  <c r="Q20" i="23"/>
  <c r="R20" i="23"/>
  <c r="S20" i="23"/>
  <c r="T20" i="23"/>
  <c r="U20" i="23"/>
  <c r="V20" i="23"/>
  <c r="W20" i="23"/>
  <c r="X20" i="23"/>
  <c r="Y20" i="23"/>
  <c r="Z20" i="23"/>
  <c r="AA20" i="23"/>
  <c r="AB20" i="23"/>
  <c r="AC20" i="23"/>
  <c r="AD20" i="23"/>
  <c r="AE20" i="23"/>
  <c r="AF20" i="23"/>
  <c r="AG20" i="23"/>
  <c r="AH20" i="23"/>
  <c r="AI20" i="23"/>
  <c r="AJ20" i="23"/>
  <c r="AK20" i="23"/>
  <c r="AL20" i="23"/>
  <c r="AM20" i="23"/>
  <c r="AN20" i="23"/>
  <c r="AO20" i="23"/>
  <c r="AP20" i="23"/>
  <c r="AQ20" i="23"/>
  <c r="AR20" i="23"/>
  <c r="AS20" i="23"/>
  <c r="AT20" i="23"/>
  <c r="AU20" i="23"/>
  <c r="AV20" i="23"/>
  <c r="AW20" i="23"/>
  <c r="AX20" i="23"/>
  <c r="AY20" i="23"/>
  <c r="AZ20" i="23"/>
  <c r="BA20" i="23"/>
  <c r="BB20" i="23"/>
  <c r="BC20" i="23"/>
  <c r="BD20" i="23"/>
  <c r="BE20" i="23"/>
  <c r="BF20" i="23"/>
  <c r="BG20" i="23"/>
  <c r="BH20" i="23"/>
  <c r="BI20" i="23"/>
  <c r="BJ20" i="23"/>
  <c r="BK20" i="23"/>
  <c r="BL20" i="23"/>
  <c r="BM20" i="23"/>
  <c r="BN20" i="23"/>
  <c r="BO20" i="23"/>
  <c r="BP20" i="23"/>
  <c r="BQ20" i="23"/>
  <c r="BR20" i="23"/>
  <c r="BS20" i="23"/>
  <c r="BT20" i="23"/>
  <c r="D21" i="23"/>
  <c r="E21" i="23"/>
  <c r="F21" i="23"/>
  <c r="G21" i="23"/>
  <c r="H21" i="23"/>
  <c r="I21" i="23"/>
  <c r="J21" i="23"/>
  <c r="K21" i="23"/>
  <c r="L21" i="23"/>
  <c r="M21" i="23"/>
  <c r="N21" i="23"/>
  <c r="O21" i="23"/>
  <c r="P21" i="23"/>
  <c r="Q21" i="23"/>
  <c r="R21" i="23"/>
  <c r="S21" i="23"/>
  <c r="T21" i="23"/>
  <c r="U21" i="23"/>
  <c r="V21" i="23"/>
  <c r="W21" i="23"/>
  <c r="X21" i="23"/>
  <c r="Y21" i="23"/>
  <c r="Z21" i="23"/>
  <c r="AA21" i="23"/>
  <c r="AB21" i="23"/>
  <c r="AC21" i="23"/>
  <c r="AD21" i="23"/>
  <c r="AE21" i="23"/>
  <c r="AF21" i="23"/>
  <c r="AG21" i="23"/>
  <c r="AH21" i="23"/>
  <c r="AI21" i="23"/>
  <c r="AJ21" i="23"/>
  <c r="AK21" i="23"/>
  <c r="AL21" i="23"/>
  <c r="AM21" i="23"/>
  <c r="AN21" i="23"/>
  <c r="AO21" i="23"/>
  <c r="AP21" i="23"/>
  <c r="AQ21" i="23"/>
  <c r="AR21" i="23"/>
  <c r="AS21" i="23"/>
  <c r="AT21" i="23"/>
  <c r="AU21" i="23"/>
  <c r="AV21" i="23"/>
  <c r="AW21" i="23"/>
  <c r="AX21" i="23"/>
  <c r="AY21" i="23"/>
  <c r="AZ21" i="23"/>
  <c r="BA21" i="23"/>
  <c r="BB21" i="23"/>
  <c r="BC21" i="23"/>
  <c r="BD21" i="23"/>
  <c r="BE21" i="23"/>
  <c r="BF21" i="23"/>
  <c r="BG21" i="23"/>
  <c r="BH21" i="23"/>
  <c r="BI21" i="23"/>
  <c r="BJ21" i="23"/>
  <c r="BK21" i="23"/>
  <c r="BL21" i="23"/>
  <c r="BM21" i="23"/>
  <c r="BN21" i="23"/>
  <c r="BO21" i="23"/>
  <c r="BP21" i="23"/>
  <c r="BQ21" i="23"/>
  <c r="BR21" i="23"/>
  <c r="BS21" i="23"/>
  <c r="BT21" i="23"/>
  <c r="D22" i="23"/>
  <c r="E22" i="23"/>
  <c r="F22" i="23"/>
  <c r="G22" i="23"/>
  <c r="H22" i="23"/>
  <c r="I22" i="23"/>
  <c r="J22" i="23"/>
  <c r="K22" i="23"/>
  <c r="L22" i="23"/>
  <c r="M22" i="23"/>
  <c r="N22" i="23"/>
  <c r="O22" i="23"/>
  <c r="P22" i="23"/>
  <c r="Q22" i="23"/>
  <c r="R22" i="23"/>
  <c r="S22" i="23"/>
  <c r="T22" i="23"/>
  <c r="U22" i="23"/>
  <c r="V22" i="23"/>
  <c r="W22" i="23"/>
  <c r="X22" i="23"/>
  <c r="Y22" i="23"/>
  <c r="Z22" i="23"/>
  <c r="AA22" i="23"/>
  <c r="AB22" i="23"/>
  <c r="AC22" i="23"/>
  <c r="AD22" i="23"/>
  <c r="AE22" i="23"/>
  <c r="AF22" i="23"/>
  <c r="AG22" i="23"/>
  <c r="AH22" i="23"/>
  <c r="AI22" i="23"/>
  <c r="AJ22" i="23"/>
  <c r="AK22" i="23"/>
  <c r="AL22" i="23"/>
  <c r="AM22" i="23"/>
  <c r="AN22" i="23"/>
  <c r="AO22" i="23"/>
  <c r="AP22" i="23"/>
  <c r="AQ22" i="23"/>
  <c r="AR22" i="23"/>
  <c r="AS22" i="23"/>
  <c r="AT22" i="23"/>
  <c r="AU22" i="23"/>
  <c r="AV22" i="23"/>
  <c r="AW22" i="23"/>
  <c r="AX22" i="23"/>
  <c r="AY22" i="23"/>
  <c r="AZ22" i="23"/>
  <c r="BA22" i="23"/>
  <c r="BB22" i="23"/>
  <c r="BC22" i="23"/>
  <c r="BD22" i="23"/>
  <c r="BE22" i="23"/>
  <c r="BF22" i="23"/>
  <c r="BG22" i="23"/>
  <c r="BH22" i="23"/>
  <c r="BI22" i="23"/>
  <c r="BJ22" i="23"/>
  <c r="BK22" i="23"/>
  <c r="BL22" i="23"/>
  <c r="BM22" i="23"/>
  <c r="BN22" i="23"/>
  <c r="BO22" i="23"/>
  <c r="BP22" i="23"/>
  <c r="BQ22" i="23"/>
  <c r="BR22" i="23"/>
  <c r="BS22" i="23"/>
  <c r="BT22" i="23"/>
  <c r="D23" i="23"/>
  <c r="E23" i="23"/>
  <c r="F23" i="23"/>
  <c r="G23" i="23"/>
  <c r="H23" i="23"/>
  <c r="I23" i="23"/>
  <c r="J23" i="23"/>
  <c r="K23" i="23"/>
  <c r="L23" i="23"/>
  <c r="M23" i="23"/>
  <c r="N23" i="23"/>
  <c r="O23" i="23"/>
  <c r="P23" i="23"/>
  <c r="Q23" i="23"/>
  <c r="R23" i="23"/>
  <c r="S23" i="23"/>
  <c r="T23" i="23"/>
  <c r="U23" i="23"/>
  <c r="V23" i="23"/>
  <c r="W23" i="23"/>
  <c r="X23" i="23"/>
  <c r="Y23" i="23"/>
  <c r="Z23" i="23"/>
  <c r="AA23" i="23"/>
  <c r="AB23" i="23"/>
  <c r="AC23" i="23"/>
  <c r="AD23" i="23"/>
  <c r="AE23" i="23"/>
  <c r="AF23" i="23"/>
  <c r="AG23" i="23"/>
  <c r="AH23" i="23"/>
  <c r="AI23" i="23"/>
  <c r="AJ23" i="23"/>
  <c r="AK23" i="23"/>
  <c r="AL23" i="23"/>
  <c r="AM23" i="23"/>
  <c r="AN23" i="23"/>
  <c r="AO23" i="23"/>
  <c r="AP23" i="23"/>
  <c r="AQ23" i="23"/>
  <c r="AR23" i="23"/>
  <c r="AS23" i="23"/>
  <c r="AT23" i="23"/>
  <c r="AU23" i="23"/>
  <c r="AV23" i="23"/>
  <c r="AW23" i="23"/>
  <c r="AX23" i="23"/>
  <c r="AY23" i="23"/>
  <c r="AZ23" i="23"/>
  <c r="BA23" i="23"/>
  <c r="BB23" i="23"/>
  <c r="BC23" i="23"/>
  <c r="BD23" i="23"/>
  <c r="BE23" i="23"/>
  <c r="BF23" i="23"/>
  <c r="BG23" i="23"/>
  <c r="BH23" i="23"/>
  <c r="BI23" i="23"/>
  <c r="BJ23" i="23"/>
  <c r="BK23" i="23"/>
  <c r="BL23" i="23"/>
  <c r="BM23" i="23"/>
  <c r="BN23" i="23"/>
  <c r="BO23" i="23"/>
  <c r="BP23" i="23"/>
  <c r="BQ23" i="23"/>
  <c r="BR23" i="23"/>
  <c r="BS23" i="23"/>
  <c r="BT23" i="23"/>
  <c r="D24" i="23"/>
  <c r="E24" i="23"/>
  <c r="F24" i="23"/>
  <c r="G24" i="23"/>
  <c r="H24" i="23"/>
  <c r="I24" i="23"/>
  <c r="J24" i="23"/>
  <c r="K24" i="23"/>
  <c r="L24" i="23"/>
  <c r="M24" i="23"/>
  <c r="N24" i="23"/>
  <c r="O24" i="23"/>
  <c r="P24" i="23"/>
  <c r="Q24" i="23"/>
  <c r="R24" i="23"/>
  <c r="S24" i="23"/>
  <c r="T24" i="23"/>
  <c r="U24" i="23"/>
  <c r="V24" i="23"/>
  <c r="W24" i="23"/>
  <c r="X24" i="23"/>
  <c r="Y24" i="23"/>
  <c r="Z24" i="23"/>
  <c r="AA24" i="23"/>
  <c r="AB24" i="23"/>
  <c r="AC24" i="23"/>
  <c r="AD24" i="23"/>
  <c r="AE24" i="23"/>
  <c r="AF24" i="23"/>
  <c r="AG24" i="23"/>
  <c r="AH24" i="23"/>
  <c r="AI24" i="23"/>
  <c r="AJ24" i="23"/>
  <c r="AK24" i="23"/>
  <c r="AL24" i="23"/>
  <c r="AM24" i="23"/>
  <c r="AN24" i="23"/>
  <c r="AO24" i="23"/>
  <c r="AP24" i="23"/>
  <c r="AQ24" i="23"/>
  <c r="AR24" i="23"/>
  <c r="AS24" i="23"/>
  <c r="AT24" i="23"/>
  <c r="AU24" i="23"/>
  <c r="AV24" i="23"/>
  <c r="AW24" i="23"/>
  <c r="AX24" i="23"/>
  <c r="AY24" i="23"/>
  <c r="AZ24" i="23"/>
  <c r="BA24" i="23"/>
  <c r="BB24" i="23"/>
  <c r="BC24" i="23"/>
  <c r="BD24" i="23"/>
  <c r="BE24" i="23"/>
  <c r="BF24" i="23"/>
  <c r="BG24" i="23"/>
  <c r="BH24" i="23"/>
  <c r="BI24" i="23"/>
  <c r="BJ24" i="23"/>
  <c r="BK24" i="23"/>
  <c r="BL24" i="23"/>
  <c r="BM24" i="23"/>
  <c r="BN24" i="23"/>
  <c r="BO24" i="23"/>
  <c r="BP24" i="23"/>
  <c r="BQ24" i="23"/>
  <c r="BR24" i="23"/>
  <c r="BS24" i="23"/>
  <c r="BT24" i="23"/>
  <c r="D25" i="23"/>
  <c r="E25" i="23"/>
  <c r="F25" i="23"/>
  <c r="G25" i="23"/>
  <c r="H25" i="23"/>
  <c r="I25" i="23"/>
  <c r="J25" i="23"/>
  <c r="K25" i="23"/>
  <c r="L25" i="23"/>
  <c r="M25" i="23"/>
  <c r="N25" i="23"/>
  <c r="O25" i="23"/>
  <c r="P25" i="23"/>
  <c r="Q25" i="23"/>
  <c r="R25" i="23"/>
  <c r="S25" i="23"/>
  <c r="T25" i="23"/>
  <c r="U25" i="23"/>
  <c r="V25" i="23"/>
  <c r="W25" i="23"/>
  <c r="X25" i="23"/>
  <c r="Y25" i="23"/>
  <c r="Z25" i="23"/>
  <c r="AA25" i="23"/>
  <c r="AB25" i="23"/>
  <c r="AC25" i="23"/>
  <c r="AD25" i="23"/>
  <c r="AE25" i="23"/>
  <c r="AF25" i="23"/>
  <c r="AG25" i="23"/>
  <c r="AH25" i="23"/>
  <c r="AI25" i="23"/>
  <c r="AJ25" i="23"/>
  <c r="AK25" i="23"/>
  <c r="AL25" i="23"/>
  <c r="AM25" i="23"/>
  <c r="AN25" i="23"/>
  <c r="AO25" i="23"/>
  <c r="AP25" i="23"/>
  <c r="AQ25" i="23"/>
  <c r="AR25" i="23"/>
  <c r="AS25" i="23"/>
  <c r="AT25" i="23"/>
  <c r="AU25" i="23"/>
  <c r="AV25" i="23"/>
  <c r="AW25" i="23"/>
  <c r="AX25" i="23"/>
  <c r="AY25" i="23"/>
  <c r="AZ25" i="23"/>
  <c r="BA25" i="23"/>
  <c r="BB25" i="23"/>
  <c r="BC25" i="23"/>
  <c r="BD25" i="23"/>
  <c r="BE25" i="23"/>
  <c r="BF25" i="23"/>
  <c r="BG25" i="23"/>
  <c r="BH25" i="23"/>
  <c r="BI25" i="23"/>
  <c r="BJ25" i="23"/>
  <c r="BK25" i="23"/>
  <c r="BL25" i="23"/>
  <c r="BM25" i="23"/>
  <c r="BN25" i="23"/>
  <c r="BO25" i="23"/>
  <c r="BP25" i="23"/>
  <c r="BQ25" i="23"/>
  <c r="BR25" i="23"/>
  <c r="BS25" i="23"/>
  <c r="BT25" i="23"/>
  <c r="D26" i="23"/>
  <c r="E26" i="23"/>
  <c r="F26" i="23"/>
  <c r="G26" i="23"/>
  <c r="H26" i="23"/>
  <c r="I26" i="23"/>
  <c r="J26" i="23"/>
  <c r="K26" i="23"/>
  <c r="L26" i="23"/>
  <c r="M26" i="23"/>
  <c r="N26" i="23"/>
  <c r="O26" i="23"/>
  <c r="P26" i="23"/>
  <c r="Q26" i="23"/>
  <c r="R26" i="23"/>
  <c r="S26" i="23"/>
  <c r="T26" i="23"/>
  <c r="U26" i="23"/>
  <c r="V26" i="23"/>
  <c r="W26" i="23"/>
  <c r="X26" i="23"/>
  <c r="Y26" i="23"/>
  <c r="Z26" i="23"/>
  <c r="AA26" i="23"/>
  <c r="AB26" i="23"/>
  <c r="AC26" i="23"/>
  <c r="AD26" i="23"/>
  <c r="AE26" i="23"/>
  <c r="AF26" i="23"/>
  <c r="AG26" i="23"/>
  <c r="AH26" i="23"/>
  <c r="AI26" i="23"/>
  <c r="AJ26" i="23"/>
  <c r="AK26" i="23"/>
  <c r="AL26" i="23"/>
  <c r="AM26" i="23"/>
  <c r="AN26" i="23"/>
  <c r="AO26" i="23"/>
  <c r="AP26" i="23"/>
  <c r="AQ26" i="23"/>
  <c r="AR26" i="23"/>
  <c r="AS26" i="23"/>
  <c r="AT26" i="23"/>
  <c r="AU26" i="23"/>
  <c r="AV26" i="23"/>
  <c r="AW26" i="23"/>
  <c r="AX26" i="23"/>
  <c r="AY26" i="23"/>
  <c r="AZ26" i="23"/>
  <c r="BA26" i="23"/>
  <c r="BB26" i="23"/>
  <c r="BC26" i="23"/>
  <c r="BD26" i="23"/>
  <c r="BE26" i="23"/>
  <c r="BF26" i="23"/>
  <c r="BG26" i="23"/>
  <c r="BH26" i="23"/>
  <c r="BI26" i="23"/>
  <c r="BJ26" i="23"/>
  <c r="BK26" i="23"/>
  <c r="BL26" i="23"/>
  <c r="BM26" i="23"/>
  <c r="BN26" i="23"/>
  <c r="BO26" i="23"/>
  <c r="BP26" i="23"/>
  <c r="BQ26" i="23"/>
  <c r="BR26" i="23"/>
  <c r="BS26" i="23"/>
  <c r="BT26" i="23"/>
  <c r="D27" i="23"/>
  <c r="E27" i="23"/>
  <c r="F27" i="23"/>
  <c r="G27" i="23"/>
  <c r="H27" i="23"/>
  <c r="I27" i="23"/>
  <c r="J27" i="23"/>
  <c r="K27" i="23"/>
  <c r="L27" i="23"/>
  <c r="M27" i="23"/>
  <c r="N27" i="23"/>
  <c r="O27" i="23"/>
  <c r="P27" i="23"/>
  <c r="Q27" i="23"/>
  <c r="R27" i="23"/>
  <c r="S27" i="23"/>
  <c r="T27" i="23"/>
  <c r="U27" i="23"/>
  <c r="V27" i="23"/>
  <c r="W27" i="23"/>
  <c r="X27" i="23"/>
  <c r="Y27" i="23"/>
  <c r="Z27" i="23"/>
  <c r="AA27" i="23"/>
  <c r="AB27" i="23"/>
  <c r="AC27" i="23"/>
  <c r="AD27" i="23"/>
  <c r="AE27" i="23"/>
  <c r="AF27" i="23"/>
  <c r="AG27" i="23"/>
  <c r="AH27" i="23"/>
  <c r="AI27" i="23"/>
  <c r="AJ27" i="23"/>
  <c r="AK27" i="23"/>
  <c r="AL27" i="23"/>
  <c r="AM27" i="23"/>
  <c r="AN27" i="23"/>
  <c r="AO27" i="23"/>
  <c r="AP27" i="23"/>
  <c r="AQ27" i="23"/>
  <c r="AR27" i="23"/>
  <c r="AS27" i="23"/>
  <c r="AT27" i="23"/>
  <c r="AU27" i="23"/>
  <c r="AV27" i="23"/>
  <c r="AW27" i="23"/>
  <c r="AX27" i="23"/>
  <c r="AY27" i="23"/>
  <c r="AZ27" i="23"/>
  <c r="BA27" i="23"/>
  <c r="BB27" i="23"/>
  <c r="BC27" i="23"/>
  <c r="BD27" i="23"/>
  <c r="BE27" i="23"/>
  <c r="BF27" i="23"/>
  <c r="BG27" i="23"/>
  <c r="BH27" i="23"/>
  <c r="BI27" i="23"/>
  <c r="BJ27" i="23"/>
  <c r="BK27" i="23"/>
  <c r="BL27" i="23"/>
  <c r="BM27" i="23"/>
  <c r="BN27" i="23"/>
  <c r="BO27" i="23"/>
  <c r="BP27" i="23"/>
  <c r="BQ27" i="23"/>
  <c r="BR27" i="23"/>
  <c r="BS27" i="23"/>
  <c r="BT27" i="23"/>
  <c r="D28" i="23"/>
  <c r="E28" i="23"/>
  <c r="F28" i="23"/>
  <c r="G28" i="23"/>
  <c r="H28" i="23"/>
  <c r="I28" i="23"/>
  <c r="J28" i="23"/>
  <c r="K28" i="23"/>
  <c r="L28" i="23"/>
  <c r="M28" i="23"/>
  <c r="N28" i="23"/>
  <c r="O28" i="23"/>
  <c r="P28" i="23"/>
  <c r="Q28" i="23"/>
  <c r="R28" i="23"/>
  <c r="S28" i="23"/>
  <c r="T28" i="23"/>
  <c r="U28" i="23"/>
  <c r="V28" i="23"/>
  <c r="W28" i="23"/>
  <c r="X28" i="23"/>
  <c r="Y28" i="23"/>
  <c r="Z28" i="23"/>
  <c r="AA28" i="23"/>
  <c r="AB28" i="23"/>
  <c r="AC28" i="23"/>
  <c r="AD28" i="23"/>
  <c r="AE28" i="23"/>
  <c r="AF28" i="23"/>
  <c r="AG28" i="23"/>
  <c r="AH28" i="23"/>
  <c r="AI28" i="23"/>
  <c r="AJ28" i="23"/>
  <c r="AK28" i="23"/>
  <c r="AL28" i="23"/>
  <c r="AM28" i="23"/>
  <c r="AN28" i="23"/>
  <c r="AO28" i="23"/>
  <c r="AP28" i="23"/>
  <c r="AQ28" i="23"/>
  <c r="AR28" i="23"/>
  <c r="AS28" i="23"/>
  <c r="AT28" i="23"/>
  <c r="AU28" i="23"/>
  <c r="AV28" i="23"/>
  <c r="AW28" i="23"/>
  <c r="AX28" i="23"/>
  <c r="AY28" i="23"/>
  <c r="AZ28" i="23"/>
  <c r="BA28" i="23"/>
  <c r="BB28" i="23"/>
  <c r="BC28" i="23"/>
  <c r="BD28" i="23"/>
  <c r="BE28" i="23"/>
  <c r="BF28" i="23"/>
  <c r="BG28" i="23"/>
  <c r="BH28" i="23"/>
  <c r="BI28" i="23"/>
  <c r="BJ28" i="23"/>
  <c r="BK28" i="23"/>
  <c r="BL28" i="23"/>
  <c r="BM28" i="23"/>
  <c r="BN28" i="23"/>
  <c r="BO28" i="23"/>
  <c r="BP28" i="23"/>
  <c r="BQ28" i="23"/>
  <c r="BR28" i="23"/>
  <c r="BS28" i="23"/>
  <c r="BT28" i="23"/>
  <c r="D29" i="23"/>
  <c r="E29" i="23"/>
  <c r="F29" i="23"/>
  <c r="G29" i="23"/>
  <c r="H29" i="23"/>
  <c r="I29" i="23"/>
  <c r="J29" i="23"/>
  <c r="K29" i="23"/>
  <c r="L29" i="23"/>
  <c r="M29" i="23"/>
  <c r="N29" i="23"/>
  <c r="O29" i="23"/>
  <c r="P29" i="23"/>
  <c r="Q29" i="23"/>
  <c r="R29" i="23"/>
  <c r="S29" i="23"/>
  <c r="T29" i="23"/>
  <c r="U29" i="23"/>
  <c r="V29" i="23"/>
  <c r="W29" i="23"/>
  <c r="X29" i="23"/>
  <c r="Y29" i="23"/>
  <c r="Z29" i="23"/>
  <c r="AA29" i="23"/>
  <c r="AB29" i="23"/>
  <c r="AC29" i="23"/>
  <c r="AD29" i="23"/>
  <c r="AE29" i="23"/>
  <c r="AF29" i="23"/>
  <c r="AG29" i="23"/>
  <c r="AH29" i="23"/>
  <c r="AI29" i="23"/>
  <c r="AJ29" i="23"/>
  <c r="AK29" i="23"/>
  <c r="AL29" i="23"/>
  <c r="AM29" i="23"/>
  <c r="AN29" i="23"/>
  <c r="AO29" i="23"/>
  <c r="AP29" i="23"/>
  <c r="AQ29" i="23"/>
  <c r="AR29" i="23"/>
  <c r="AS29" i="23"/>
  <c r="AT29" i="23"/>
  <c r="AU29" i="23"/>
  <c r="AV29" i="23"/>
  <c r="AW29" i="23"/>
  <c r="AX29" i="23"/>
  <c r="AY29" i="23"/>
  <c r="AZ29" i="23"/>
  <c r="BA29" i="23"/>
  <c r="BB29" i="23"/>
  <c r="BC29" i="23"/>
  <c r="BD29" i="23"/>
  <c r="BE29" i="23"/>
  <c r="BF29" i="23"/>
  <c r="BG29" i="23"/>
  <c r="BH29" i="23"/>
  <c r="BI29" i="23"/>
  <c r="BJ29" i="23"/>
  <c r="BK29" i="23"/>
  <c r="BL29" i="23"/>
  <c r="BM29" i="23"/>
  <c r="BN29" i="23"/>
  <c r="BO29" i="23"/>
  <c r="BP29" i="23"/>
  <c r="BQ29" i="23"/>
  <c r="BR29" i="23"/>
  <c r="BS29" i="23"/>
  <c r="BT29" i="23"/>
  <c r="D30" i="23"/>
  <c r="E30" i="23"/>
  <c r="F30" i="23"/>
  <c r="G30" i="23"/>
  <c r="H30" i="23"/>
  <c r="I30" i="23"/>
  <c r="J30" i="23"/>
  <c r="K30" i="23"/>
  <c r="L30" i="23"/>
  <c r="M30" i="23"/>
  <c r="N30" i="23"/>
  <c r="O30" i="23"/>
  <c r="P30" i="23"/>
  <c r="Q30" i="23"/>
  <c r="R30" i="23"/>
  <c r="S30" i="23"/>
  <c r="T30" i="23"/>
  <c r="U30" i="23"/>
  <c r="V30" i="23"/>
  <c r="W30" i="23"/>
  <c r="X30" i="23"/>
  <c r="Y30" i="23"/>
  <c r="Z30" i="23"/>
  <c r="AA30" i="23"/>
  <c r="AB30" i="23"/>
  <c r="AC30" i="23"/>
  <c r="AD30" i="23"/>
  <c r="AE30" i="23"/>
  <c r="AF30" i="23"/>
  <c r="AG30" i="23"/>
  <c r="AH30" i="23"/>
  <c r="AI30" i="23"/>
  <c r="AJ30" i="23"/>
  <c r="AK30" i="23"/>
  <c r="AL30" i="23"/>
  <c r="AM30" i="23"/>
  <c r="AN30" i="23"/>
  <c r="AO30" i="23"/>
  <c r="AP30" i="23"/>
  <c r="AQ30" i="23"/>
  <c r="AR30" i="23"/>
  <c r="AS30" i="23"/>
  <c r="AT30" i="23"/>
  <c r="AU30" i="23"/>
  <c r="AV30" i="23"/>
  <c r="AW30" i="23"/>
  <c r="AX30" i="23"/>
  <c r="AY30" i="23"/>
  <c r="AZ30" i="23"/>
  <c r="BA30" i="23"/>
  <c r="BB30" i="23"/>
  <c r="BC30" i="23"/>
  <c r="BD30" i="23"/>
  <c r="BE30" i="23"/>
  <c r="BF30" i="23"/>
  <c r="BG30" i="23"/>
  <c r="BH30" i="23"/>
  <c r="BI30" i="23"/>
  <c r="BJ30" i="23"/>
  <c r="BK30" i="23"/>
  <c r="BL30" i="23"/>
  <c r="BM30" i="23"/>
  <c r="BN30" i="23"/>
  <c r="BO30" i="23"/>
  <c r="BP30" i="23"/>
  <c r="BQ30" i="23"/>
  <c r="BR30" i="23"/>
  <c r="BS30" i="23"/>
  <c r="BT30" i="23"/>
  <c r="D31" i="23"/>
  <c r="E31" i="23"/>
  <c r="F31" i="23"/>
  <c r="G31" i="23"/>
  <c r="H31" i="23"/>
  <c r="I31" i="23"/>
  <c r="J31" i="23"/>
  <c r="K31" i="23"/>
  <c r="L31" i="23"/>
  <c r="M31" i="23"/>
  <c r="N31" i="23"/>
  <c r="O31" i="23"/>
  <c r="P31" i="23"/>
  <c r="Q31" i="23"/>
  <c r="R31" i="23"/>
  <c r="S31" i="23"/>
  <c r="T31" i="23"/>
  <c r="U31" i="23"/>
  <c r="V31" i="23"/>
  <c r="W31" i="23"/>
  <c r="X31" i="23"/>
  <c r="Y31" i="23"/>
  <c r="Z31" i="23"/>
  <c r="AA31" i="23"/>
  <c r="AB31" i="23"/>
  <c r="AC31" i="23"/>
  <c r="AD31" i="23"/>
  <c r="AE31" i="23"/>
  <c r="AF31" i="23"/>
  <c r="AG31" i="23"/>
  <c r="AH31" i="23"/>
  <c r="AI31" i="23"/>
  <c r="AJ31" i="23"/>
  <c r="AK31" i="23"/>
  <c r="AL31" i="23"/>
  <c r="AM31" i="23"/>
  <c r="AN31" i="23"/>
  <c r="AO31" i="23"/>
  <c r="AP31" i="23"/>
  <c r="AQ31" i="23"/>
  <c r="AR31" i="23"/>
  <c r="AS31" i="23"/>
  <c r="AT31" i="23"/>
  <c r="AU31" i="23"/>
  <c r="AV31" i="23"/>
  <c r="AW31" i="23"/>
  <c r="AX31" i="23"/>
  <c r="AY31" i="23"/>
  <c r="AZ31" i="23"/>
  <c r="BA31" i="23"/>
  <c r="BB31" i="23"/>
  <c r="BC31" i="23"/>
  <c r="BD31" i="23"/>
  <c r="BE31" i="23"/>
  <c r="BF31" i="23"/>
  <c r="BG31" i="23"/>
  <c r="BH31" i="23"/>
  <c r="BI31" i="23"/>
  <c r="BJ31" i="23"/>
  <c r="BK31" i="23"/>
  <c r="BL31" i="23"/>
  <c r="BM31" i="23"/>
  <c r="BN31" i="23"/>
  <c r="BO31" i="23"/>
  <c r="BP31" i="23"/>
  <c r="BQ31" i="23"/>
  <c r="BR31" i="23"/>
  <c r="BS31" i="23"/>
  <c r="BT31" i="23"/>
  <c r="D32" i="23"/>
  <c r="E32" i="23"/>
  <c r="F32" i="23"/>
  <c r="G32" i="23"/>
  <c r="H32" i="23"/>
  <c r="I32" i="23"/>
  <c r="J32" i="23"/>
  <c r="K32" i="23"/>
  <c r="L32" i="23"/>
  <c r="M32" i="23"/>
  <c r="N32" i="23"/>
  <c r="O32" i="23"/>
  <c r="P32" i="23"/>
  <c r="Q32" i="23"/>
  <c r="R32" i="23"/>
  <c r="S32" i="23"/>
  <c r="T32" i="23"/>
  <c r="U32" i="23"/>
  <c r="V32" i="23"/>
  <c r="W32" i="23"/>
  <c r="X32" i="23"/>
  <c r="Y32" i="23"/>
  <c r="Y32" i="24" s="1"/>
  <c r="Z32" i="23"/>
  <c r="AA32" i="23"/>
  <c r="AB32" i="23"/>
  <c r="AC32" i="23"/>
  <c r="AC32" i="24" s="1"/>
  <c r="AD32" i="23"/>
  <c r="AE32" i="23"/>
  <c r="AF32" i="23"/>
  <c r="AG32" i="23"/>
  <c r="AG32" i="24" s="1"/>
  <c r="AH32" i="23"/>
  <c r="AI32" i="23"/>
  <c r="AJ32" i="23"/>
  <c r="AK32" i="23"/>
  <c r="AK32" i="24" s="1"/>
  <c r="AL32" i="23"/>
  <c r="AM32" i="23"/>
  <c r="AN32" i="23"/>
  <c r="AO32" i="23"/>
  <c r="AO32" i="24" s="1"/>
  <c r="AP32" i="23"/>
  <c r="AQ32" i="23"/>
  <c r="AR32" i="23"/>
  <c r="AS32" i="23"/>
  <c r="AS32" i="24" s="1"/>
  <c r="AT32" i="23"/>
  <c r="AU32" i="23"/>
  <c r="AV32" i="23"/>
  <c r="AW32" i="23"/>
  <c r="AW32" i="24" s="1"/>
  <c r="AX32" i="23"/>
  <c r="AY32" i="23"/>
  <c r="AZ32" i="23"/>
  <c r="BA32" i="23"/>
  <c r="BA32" i="24" s="1"/>
  <c r="BB32" i="23"/>
  <c r="BC32" i="23"/>
  <c r="BD32" i="23"/>
  <c r="BE32" i="23"/>
  <c r="BE32" i="24" s="1"/>
  <c r="BF32" i="23"/>
  <c r="BG32" i="23"/>
  <c r="BH32" i="23"/>
  <c r="BI32" i="23"/>
  <c r="BI32" i="24" s="1"/>
  <c r="BJ32" i="23"/>
  <c r="BK32" i="23"/>
  <c r="BL32" i="23"/>
  <c r="BM32" i="23"/>
  <c r="BM32" i="24" s="1"/>
  <c r="BN32" i="23"/>
  <c r="BO32" i="23"/>
  <c r="BP32" i="23"/>
  <c r="BQ32" i="23"/>
  <c r="BQ32" i="24" s="1"/>
  <c r="BR32" i="23"/>
  <c r="BS32" i="23"/>
  <c r="BT32" i="23"/>
  <c r="D33" i="23"/>
  <c r="D33" i="24" s="1"/>
  <c r="E33" i="23"/>
  <c r="F33" i="23"/>
  <c r="G33" i="23"/>
  <c r="H33" i="23"/>
  <c r="H33" i="24" s="1"/>
  <c r="I33" i="23"/>
  <c r="J33" i="23"/>
  <c r="K33" i="23"/>
  <c r="L33" i="23"/>
  <c r="L33" i="24" s="1"/>
  <c r="M33" i="23"/>
  <c r="N33" i="23"/>
  <c r="O33" i="23"/>
  <c r="P33" i="23"/>
  <c r="P33" i="24" s="1"/>
  <c r="Q33" i="23"/>
  <c r="R33" i="23"/>
  <c r="S33" i="23"/>
  <c r="T33" i="23"/>
  <c r="T33" i="24" s="1"/>
  <c r="U33" i="23"/>
  <c r="V33" i="23"/>
  <c r="W33" i="23"/>
  <c r="X33" i="23"/>
  <c r="X33" i="24" s="1"/>
  <c r="Y33" i="23"/>
  <c r="Z33" i="23"/>
  <c r="AA33" i="23"/>
  <c r="AB33" i="23"/>
  <c r="AB33" i="24" s="1"/>
  <c r="AC33" i="23"/>
  <c r="AD33" i="23"/>
  <c r="AE33" i="23"/>
  <c r="AF33" i="23"/>
  <c r="AF33" i="24" s="1"/>
  <c r="AG33" i="23"/>
  <c r="AH33" i="23"/>
  <c r="AI33" i="23"/>
  <c r="AJ33" i="23"/>
  <c r="AK33" i="23"/>
  <c r="AL33" i="23"/>
  <c r="AM33" i="23"/>
  <c r="AN33" i="23"/>
  <c r="AN33" i="24" s="1"/>
  <c r="AO33" i="23"/>
  <c r="AP33" i="23"/>
  <c r="AQ33" i="23"/>
  <c r="AR33" i="23"/>
  <c r="AR33" i="24" s="1"/>
  <c r="AS33" i="23"/>
  <c r="AT33" i="23"/>
  <c r="AU33" i="23"/>
  <c r="AV33" i="23"/>
  <c r="AV33" i="24" s="1"/>
  <c r="AW33" i="23"/>
  <c r="AX33" i="23"/>
  <c r="AY33" i="23"/>
  <c r="AZ33" i="23"/>
  <c r="AZ33" i="24" s="1"/>
  <c r="BA33" i="23"/>
  <c r="BB33" i="23"/>
  <c r="BC33" i="23"/>
  <c r="BD33" i="23"/>
  <c r="BD33" i="24" s="1"/>
  <c r="BE33" i="23"/>
  <c r="BF33" i="23"/>
  <c r="BG33" i="23"/>
  <c r="BH33" i="23"/>
  <c r="BH33" i="24" s="1"/>
  <c r="BI33" i="23"/>
  <c r="BJ33" i="23"/>
  <c r="BK33" i="23"/>
  <c r="BL33" i="23"/>
  <c r="BL33" i="24" s="1"/>
  <c r="BM33" i="23"/>
  <c r="BN33" i="23"/>
  <c r="BO33" i="23"/>
  <c r="BP33" i="23"/>
  <c r="BP33" i="24" s="1"/>
  <c r="BQ33" i="23"/>
  <c r="BR33" i="23"/>
  <c r="BS33" i="23"/>
  <c r="BT33" i="23"/>
  <c r="BT33" i="24" s="1"/>
  <c r="D34" i="23"/>
  <c r="E34" i="23"/>
  <c r="F34" i="23"/>
  <c r="G34" i="23"/>
  <c r="G34" i="24" s="1"/>
  <c r="H34" i="23"/>
  <c r="I34" i="23"/>
  <c r="J34" i="23"/>
  <c r="K34" i="23"/>
  <c r="K34" i="24" s="1"/>
  <c r="L34" i="23"/>
  <c r="M34" i="23"/>
  <c r="N34" i="23"/>
  <c r="O34" i="23"/>
  <c r="O34" i="24" s="1"/>
  <c r="P34" i="23"/>
  <c r="Q34" i="23"/>
  <c r="R34" i="23"/>
  <c r="S34" i="23"/>
  <c r="S34" i="24" s="1"/>
  <c r="T34" i="23"/>
  <c r="U34" i="23"/>
  <c r="V34" i="23"/>
  <c r="W34" i="23"/>
  <c r="W34" i="24" s="1"/>
  <c r="X34" i="23"/>
  <c r="Y34" i="23"/>
  <c r="Z34" i="23"/>
  <c r="AA34" i="23"/>
  <c r="AA34" i="24" s="1"/>
  <c r="AB34" i="23"/>
  <c r="AC34" i="23"/>
  <c r="AD34" i="23"/>
  <c r="AE34" i="23"/>
  <c r="AE34" i="24" s="1"/>
  <c r="AF34" i="23"/>
  <c r="AG34" i="23"/>
  <c r="AH34" i="23"/>
  <c r="AI34" i="23"/>
  <c r="AI34" i="24" s="1"/>
  <c r="AJ34" i="23"/>
  <c r="AK34" i="23"/>
  <c r="AL34" i="23"/>
  <c r="AM34" i="23"/>
  <c r="AM34" i="24" s="1"/>
  <c r="AN34" i="23"/>
  <c r="AO34" i="23"/>
  <c r="AP34" i="23"/>
  <c r="AQ34" i="23"/>
  <c r="AQ34" i="24" s="1"/>
  <c r="AR34" i="23"/>
  <c r="AS34" i="23"/>
  <c r="AT34" i="23"/>
  <c r="AU34" i="23"/>
  <c r="AU34" i="24" s="1"/>
  <c r="AV34" i="23"/>
  <c r="AW34" i="23"/>
  <c r="AX34" i="23"/>
  <c r="AY34" i="23"/>
  <c r="AY34" i="24" s="1"/>
  <c r="AZ34" i="23"/>
  <c r="BA34" i="23"/>
  <c r="BB34" i="23"/>
  <c r="BC34" i="23"/>
  <c r="BC34" i="24" s="1"/>
  <c r="BD34" i="23"/>
  <c r="BE34" i="23"/>
  <c r="BF34" i="23"/>
  <c r="BG34" i="23"/>
  <c r="BG34" i="24" s="1"/>
  <c r="BH34" i="23"/>
  <c r="BI34" i="23"/>
  <c r="BJ34" i="23"/>
  <c r="BK34" i="23"/>
  <c r="BK34" i="24" s="1"/>
  <c r="BL34" i="23"/>
  <c r="BM34" i="23"/>
  <c r="BN34" i="23"/>
  <c r="BO34" i="23"/>
  <c r="BO34" i="24" s="1"/>
  <c r="BP34" i="23"/>
  <c r="BQ34" i="23"/>
  <c r="BR34" i="23"/>
  <c r="BS34" i="23"/>
  <c r="BS34" i="24" s="1"/>
  <c r="BT34" i="23"/>
  <c r="D35" i="23"/>
  <c r="E35" i="23"/>
  <c r="F35" i="23"/>
  <c r="G35" i="23"/>
  <c r="H35" i="23"/>
  <c r="I35" i="23"/>
  <c r="J35" i="23"/>
  <c r="K35" i="23"/>
  <c r="L35" i="23"/>
  <c r="M35" i="23"/>
  <c r="N35" i="23"/>
  <c r="O35" i="23"/>
  <c r="P35" i="23"/>
  <c r="Q35" i="23"/>
  <c r="R35" i="23"/>
  <c r="S35" i="23"/>
  <c r="T35" i="23"/>
  <c r="U35" i="23"/>
  <c r="V35" i="23"/>
  <c r="W35" i="23"/>
  <c r="X35" i="23"/>
  <c r="Y35" i="23"/>
  <c r="Z35" i="23"/>
  <c r="AA35" i="23"/>
  <c r="AB35" i="23"/>
  <c r="AC35" i="23"/>
  <c r="AD35" i="23"/>
  <c r="AE35" i="23"/>
  <c r="AF35" i="23"/>
  <c r="AG35" i="23"/>
  <c r="AH35" i="23"/>
  <c r="AI35" i="23"/>
  <c r="AJ35" i="23"/>
  <c r="AK35" i="23"/>
  <c r="AL35" i="23"/>
  <c r="AM35" i="23"/>
  <c r="AN35" i="23"/>
  <c r="AO35" i="23"/>
  <c r="AP35" i="23"/>
  <c r="AQ35" i="23"/>
  <c r="AR35" i="23"/>
  <c r="AS35" i="23"/>
  <c r="AT35" i="23"/>
  <c r="AU35" i="23"/>
  <c r="AV35" i="23"/>
  <c r="AW35" i="23"/>
  <c r="AX35" i="23"/>
  <c r="AY35" i="23"/>
  <c r="AZ35" i="23"/>
  <c r="BA35" i="23"/>
  <c r="BB35" i="23"/>
  <c r="BC35" i="23"/>
  <c r="BD35" i="23"/>
  <c r="BE35" i="23"/>
  <c r="BF35" i="23"/>
  <c r="BG35" i="23"/>
  <c r="BH35" i="23"/>
  <c r="BI35" i="23"/>
  <c r="BJ35" i="23"/>
  <c r="BK35" i="23"/>
  <c r="BL35" i="23"/>
  <c r="BM35" i="23"/>
  <c r="BN35" i="23"/>
  <c r="BO35" i="23"/>
  <c r="BP35" i="23"/>
  <c r="BQ35" i="23"/>
  <c r="BR35" i="23"/>
  <c r="BS35" i="23"/>
  <c r="BT35" i="23"/>
  <c r="D36" i="23"/>
  <c r="E36" i="23"/>
  <c r="E36" i="24" s="1"/>
  <c r="F36" i="23"/>
  <c r="G36" i="23"/>
  <c r="H36" i="23"/>
  <c r="I36" i="23"/>
  <c r="I36" i="24" s="1"/>
  <c r="J36" i="23"/>
  <c r="K36" i="23"/>
  <c r="L36" i="23"/>
  <c r="M36" i="23"/>
  <c r="M36" i="24" s="1"/>
  <c r="N36" i="23"/>
  <c r="O36" i="23"/>
  <c r="P36" i="23"/>
  <c r="Q36" i="23"/>
  <c r="Q36" i="24" s="1"/>
  <c r="R36" i="23"/>
  <c r="S36" i="23"/>
  <c r="T36" i="23"/>
  <c r="U36" i="23"/>
  <c r="U36" i="24" s="1"/>
  <c r="V36" i="23"/>
  <c r="W36" i="23"/>
  <c r="X36" i="23"/>
  <c r="Y36" i="23"/>
  <c r="Y36" i="24" s="1"/>
  <c r="Z36" i="23"/>
  <c r="AA36" i="23"/>
  <c r="AB36" i="23"/>
  <c r="AC36" i="23"/>
  <c r="AC36" i="24" s="1"/>
  <c r="AD36" i="23"/>
  <c r="AE36" i="23"/>
  <c r="AF36" i="23"/>
  <c r="AG36" i="23"/>
  <c r="AG36" i="24" s="1"/>
  <c r="AH36" i="23"/>
  <c r="AI36" i="23"/>
  <c r="AJ36" i="23"/>
  <c r="AK36" i="23"/>
  <c r="AK36" i="24" s="1"/>
  <c r="AL36" i="23"/>
  <c r="AM36" i="23"/>
  <c r="AN36" i="23"/>
  <c r="AO36" i="23"/>
  <c r="AO36" i="24" s="1"/>
  <c r="AP36" i="23"/>
  <c r="AQ36" i="23"/>
  <c r="AR36" i="23"/>
  <c r="AS36" i="23"/>
  <c r="AS36" i="24" s="1"/>
  <c r="AT36" i="23"/>
  <c r="AU36" i="23"/>
  <c r="AV36" i="23"/>
  <c r="AW36" i="23"/>
  <c r="AW36" i="24" s="1"/>
  <c r="AX36" i="23"/>
  <c r="AY36" i="23"/>
  <c r="AZ36" i="23"/>
  <c r="BA36" i="23"/>
  <c r="BA36" i="24" s="1"/>
  <c r="BB36" i="23"/>
  <c r="BC36" i="23"/>
  <c r="BD36" i="23"/>
  <c r="BE36" i="23"/>
  <c r="BE36" i="24" s="1"/>
  <c r="BF36" i="23"/>
  <c r="BG36" i="23"/>
  <c r="BH36" i="23"/>
  <c r="BI36" i="23"/>
  <c r="BI36" i="24" s="1"/>
  <c r="BJ36" i="23"/>
  <c r="BK36" i="23"/>
  <c r="BL36" i="23"/>
  <c r="BM36" i="23"/>
  <c r="BM36" i="24" s="1"/>
  <c r="BN36" i="23"/>
  <c r="BO36" i="23"/>
  <c r="BP36" i="23"/>
  <c r="BQ36" i="23"/>
  <c r="BQ36" i="24" s="1"/>
  <c r="BR36" i="23"/>
  <c r="BS36" i="23"/>
  <c r="BT36" i="23"/>
  <c r="D37" i="23"/>
  <c r="D37" i="24" s="1"/>
  <c r="E37" i="23"/>
  <c r="F37" i="23"/>
  <c r="G37" i="23"/>
  <c r="H37" i="23"/>
  <c r="H37" i="24" s="1"/>
  <c r="I37" i="23"/>
  <c r="J37" i="23"/>
  <c r="K37" i="23"/>
  <c r="L37" i="23"/>
  <c r="L37" i="24" s="1"/>
  <c r="M37" i="23"/>
  <c r="N37" i="23"/>
  <c r="O37" i="23"/>
  <c r="P37" i="23"/>
  <c r="P37" i="24" s="1"/>
  <c r="Q37" i="23"/>
  <c r="R37" i="23"/>
  <c r="S37" i="23"/>
  <c r="T37" i="23"/>
  <c r="T37" i="24" s="1"/>
  <c r="U37" i="23"/>
  <c r="V37" i="23"/>
  <c r="W37" i="23"/>
  <c r="X37" i="23"/>
  <c r="X37" i="24" s="1"/>
  <c r="Y37" i="23"/>
  <c r="Z37" i="23"/>
  <c r="AA37" i="23"/>
  <c r="AB37" i="23"/>
  <c r="AB37" i="24" s="1"/>
  <c r="AC37" i="23"/>
  <c r="AD37" i="23"/>
  <c r="AE37" i="23"/>
  <c r="AF37" i="23"/>
  <c r="AF37" i="24" s="1"/>
  <c r="AG37" i="23"/>
  <c r="AH37" i="23"/>
  <c r="AI37" i="23"/>
  <c r="AJ37" i="23"/>
  <c r="AJ37" i="24" s="1"/>
  <c r="AK37" i="23"/>
  <c r="AL37" i="23"/>
  <c r="AM37" i="23"/>
  <c r="AN37" i="23"/>
  <c r="AN37" i="24" s="1"/>
  <c r="AO37" i="23"/>
  <c r="AP37" i="23"/>
  <c r="AQ37" i="23"/>
  <c r="AR37" i="23"/>
  <c r="AR37" i="24" s="1"/>
  <c r="AS37" i="23"/>
  <c r="AT37" i="23"/>
  <c r="AU37" i="23"/>
  <c r="AV37" i="23"/>
  <c r="AV37" i="24" s="1"/>
  <c r="AW37" i="23"/>
  <c r="AX37" i="23"/>
  <c r="AY37" i="23"/>
  <c r="AZ37" i="23"/>
  <c r="AZ37" i="24" s="1"/>
  <c r="BA37" i="23"/>
  <c r="BB37" i="23"/>
  <c r="BC37" i="23"/>
  <c r="BD37" i="23"/>
  <c r="BD37" i="24" s="1"/>
  <c r="BE37" i="23"/>
  <c r="BF37" i="23"/>
  <c r="BG37" i="23"/>
  <c r="BH37" i="23"/>
  <c r="BH37" i="24" s="1"/>
  <c r="BI37" i="23"/>
  <c r="BJ37" i="23"/>
  <c r="BK37" i="23"/>
  <c r="BL37" i="23"/>
  <c r="BL37" i="24" s="1"/>
  <c r="BM37" i="23"/>
  <c r="BN37" i="23"/>
  <c r="BO37" i="23"/>
  <c r="BP37" i="23"/>
  <c r="BP37" i="24" s="1"/>
  <c r="BQ37" i="23"/>
  <c r="BR37" i="23"/>
  <c r="BS37" i="23"/>
  <c r="BT37" i="23"/>
  <c r="BT37" i="24" s="1"/>
  <c r="D38" i="23"/>
  <c r="E38" i="23"/>
  <c r="F38" i="23"/>
  <c r="G38" i="23"/>
  <c r="G38" i="24" s="1"/>
  <c r="H38" i="23"/>
  <c r="I38" i="23"/>
  <c r="J38" i="23"/>
  <c r="K38" i="23"/>
  <c r="K38" i="24" s="1"/>
  <c r="L38" i="23"/>
  <c r="M38" i="23"/>
  <c r="N38" i="23"/>
  <c r="O38" i="23"/>
  <c r="O38" i="24" s="1"/>
  <c r="P38" i="23"/>
  <c r="Q38" i="23"/>
  <c r="R38" i="23"/>
  <c r="S38" i="23"/>
  <c r="S38" i="24" s="1"/>
  <c r="T38" i="23"/>
  <c r="U38" i="23"/>
  <c r="V38" i="23"/>
  <c r="W38" i="23"/>
  <c r="W38" i="24" s="1"/>
  <c r="X38" i="23"/>
  <c r="Y38" i="23"/>
  <c r="Z38" i="23"/>
  <c r="AA38" i="23"/>
  <c r="AA38" i="24" s="1"/>
  <c r="AB38" i="23"/>
  <c r="AC38" i="23"/>
  <c r="AD38" i="23"/>
  <c r="AE38" i="23"/>
  <c r="AE38" i="24" s="1"/>
  <c r="AF38" i="23"/>
  <c r="AG38" i="23"/>
  <c r="AH38" i="23"/>
  <c r="AI38" i="23"/>
  <c r="AI38" i="24" s="1"/>
  <c r="AJ38" i="23"/>
  <c r="AK38" i="23"/>
  <c r="AL38" i="23"/>
  <c r="AM38" i="23"/>
  <c r="AM38" i="24" s="1"/>
  <c r="AN38" i="23"/>
  <c r="AO38" i="23"/>
  <c r="AP38" i="23"/>
  <c r="AQ38" i="23"/>
  <c r="AQ38" i="24" s="1"/>
  <c r="AR38" i="23"/>
  <c r="AS38" i="23"/>
  <c r="AT38" i="23"/>
  <c r="AU38" i="23"/>
  <c r="AU38" i="24" s="1"/>
  <c r="AV38" i="23"/>
  <c r="AW38" i="23"/>
  <c r="AX38" i="23"/>
  <c r="AY38" i="23"/>
  <c r="AY38" i="24" s="1"/>
  <c r="AZ38" i="23"/>
  <c r="BA38" i="23"/>
  <c r="BB38" i="23"/>
  <c r="BC38" i="23"/>
  <c r="BC38" i="24" s="1"/>
  <c r="BD38" i="23"/>
  <c r="BE38" i="23"/>
  <c r="BF38" i="23"/>
  <c r="BG38" i="23"/>
  <c r="BG38" i="24" s="1"/>
  <c r="BH38" i="23"/>
  <c r="BI38" i="23"/>
  <c r="BJ38" i="23"/>
  <c r="BK38" i="23"/>
  <c r="BK38" i="24" s="1"/>
  <c r="BL38" i="23"/>
  <c r="BM38" i="23"/>
  <c r="BN38" i="23"/>
  <c r="BO38" i="23"/>
  <c r="BO38" i="24" s="1"/>
  <c r="BP38" i="23"/>
  <c r="BQ38" i="23"/>
  <c r="BR38" i="23"/>
  <c r="BS38" i="23"/>
  <c r="BS38" i="24" s="1"/>
  <c r="BT38" i="23"/>
  <c r="D39" i="23"/>
  <c r="E39" i="23"/>
  <c r="F39" i="23"/>
  <c r="G39" i="23"/>
  <c r="H39" i="23"/>
  <c r="I39" i="23"/>
  <c r="J39" i="23"/>
  <c r="K39" i="23"/>
  <c r="L39" i="23"/>
  <c r="M39" i="23"/>
  <c r="N39" i="23"/>
  <c r="O39" i="23"/>
  <c r="P39" i="23"/>
  <c r="Q39" i="23"/>
  <c r="R39" i="23"/>
  <c r="S39" i="23"/>
  <c r="T39" i="23"/>
  <c r="U39" i="23"/>
  <c r="V39" i="23"/>
  <c r="W39" i="23"/>
  <c r="X39" i="23"/>
  <c r="Y39" i="23"/>
  <c r="Z39" i="23"/>
  <c r="AA39" i="23"/>
  <c r="AB39" i="23"/>
  <c r="AC39" i="23"/>
  <c r="AD39" i="23"/>
  <c r="AE39" i="23"/>
  <c r="AF39" i="23"/>
  <c r="AG39" i="23"/>
  <c r="AH39" i="23"/>
  <c r="AI39" i="23"/>
  <c r="AJ39" i="23"/>
  <c r="AK39" i="23"/>
  <c r="AL39" i="23"/>
  <c r="AM39" i="23"/>
  <c r="AN39" i="23"/>
  <c r="AO39" i="23"/>
  <c r="AP39" i="23"/>
  <c r="AQ39" i="23"/>
  <c r="AR39" i="23"/>
  <c r="AS39" i="23"/>
  <c r="AT39" i="23"/>
  <c r="AU39" i="23"/>
  <c r="AV39" i="23"/>
  <c r="AW39" i="23"/>
  <c r="AX39" i="23"/>
  <c r="AY39" i="23"/>
  <c r="AZ39" i="23"/>
  <c r="BA39" i="23"/>
  <c r="BB39" i="23"/>
  <c r="BC39" i="23"/>
  <c r="BD39" i="23"/>
  <c r="BE39" i="23"/>
  <c r="BF39" i="23"/>
  <c r="BG39" i="23"/>
  <c r="BH39" i="23"/>
  <c r="BI39" i="23"/>
  <c r="BJ39" i="23"/>
  <c r="BK39" i="23"/>
  <c r="BL39" i="23"/>
  <c r="BM39" i="23"/>
  <c r="BN39" i="23"/>
  <c r="BO39" i="23"/>
  <c r="BP39" i="23"/>
  <c r="BQ39" i="23"/>
  <c r="BR39" i="23"/>
  <c r="BS39" i="23"/>
  <c r="BT39" i="23"/>
  <c r="D40" i="23"/>
  <c r="E40" i="23"/>
  <c r="E40" i="24" s="1"/>
  <c r="F40" i="23"/>
  <c r="G40" i="23"/>
  <c r="H40" i="23"/>
  <c r="I40" i="23"/>
  <c r="I40" i="24" s="1"/>
  <c r="J40" i="23"/>
  <c r="K40" i="23"/>
  <c r="L40" i="23"/>
  <c r="M40" i="23"/>
  <c r="M40" i="24" s="1"/>
  <c r="N40" i="23"/>
  <c r="O40" i="23"/>
  <c r="P40" i="23"/>
  <c r="Q40" i="23"/>
  <c r="Q40" i="24" s="1"/>
  <c r="R40" i="23"/>
  <c r="S40" i="23"/>
  <c r="T40" i="23"/>
  <c r="U40" i="23"/>
  <c r="U40" i="24" s="1"/>
  <c r="V40" i="23"/>
  <c r="W40" i="23"/>
  <c r="X40" i="23"/>
  <c r="Y40" i="23"/>
  <c r="Y40" i="24" s="1"/>
  <c r="Z40" i="23"/>
  <c r="AA40" i="23"/>
  <c r="AB40" i="23"/>
  <c r="AC40" i="23"/>
  <c r="AC40" i="24" s="1"/>
  <c r="AD40" i="23"/>
  <c r="AE40" i="23"/>
  <c r="AF40" i="23"/>
  <c r="AG40" i="23"/>
  <c r="AG40" i="24" s="1"/>
  <c r="AH40" i="23"/>
  <c r="AI40" i="23"/>
  <c r="AJ40" i="23"/>
  <c r="AK40" i="23"/>
  <c r="AK40" i="24" s="1"/>
  <c r="AL40" i="23"/>
  <c r="AM40" i="23"/>
  <c r="AN40" i="23"/>
  <c r="AO40" i="23"/>
  <c r="AO40" i="24" s="1"/>
  <c r="AP40" i="23"/>
  <c r="AQ40" i="23"/>
  <c r="AR40" i="23"/>
  <c r="AS40" i="23"/>
  <c r="AS40" i="24" s="1"/>
  <c r="AT40" i="23"/>
  <c r="AU40" i="23"/>
  <c r="AV40" i="23"/>
  <c r="AW40" i="23"/>
  <c r="AW40" i="24" s="1"/>
  <c r="AX40" i="23"/>
  <c r="AY40" i="23"/>
  <c r="AZ40" i="23"/>
  <c r="BA40" i="23"/>
  <c r="BA40" i="24" s="1"/>
  <c r="BB40" i="23"/>
  <c r="BC40" i="23"/>
  <c r="BD40" i="23"/>
  <c r="BE40" i="23"/>
  <c r="BE40" i="24" s="1"/>
  <c r="BF40" i="23"/>
  <c r="BG40" i="23"/>
  <c r="BH40" i="23"/>
  <c r="BI40" i="23"/>
  <c r="BI40" i="24" s="1"/>
  <c r="BJ40" i="23"/>
  <c r="BK40" i="23"/>
  <c r="BL40" i="23"/>
  <c r="BM40" i="23"/>
  <c r="BM40" i="24" s="1"/>
  <c r="BN40" i="23"/>
  <c r="BO40" i="23"/>
  <c r="BP40" i="23"/>
  <c r="BQ40" i="23"/>
  <c r="BQ40" i="24" s="1"/>
  <c r="BR40" i="23"/>
  <c r="BS40" i="23"/>
  <c r="BT40" i="23"/>
  <c r="D41" i="23"/>
  <c r="D41" i="24" s="1"/>
  <c r="E41" i="23"/>
  <c r="F41" i="23"/>
  <c r="G41" i="23"/>
  <c r="H41" i="23"/>
  <c r="H41" i="24" s="1"/>
  <c r="I41" i="23"/>
  <c r="J41" i="23"/>
  <c r="K41" i="23"/>
  <c r="L41" i="23"/>
  <c r="L41" i="24" s="1"/>
  <c r="M41" i="23"/>
  <c r="N41" i="23"/>
  <c r="O41" i="23"/>
  <c r="P41" i="23"/>
  <c r="P41" i="24" s="1"/>
  <c r="Q41" i="23"/>
  <c r="R41" i="23"/>
  <c r="S41" i="23"/>
  <c r="T41" i="23"/>
  <c r="T41" i="24" s="1"/>
  <c r="U41" i="23"/>
  <c r="V41" i="23"/>
  <c r="W41" i="23"/>
  <c r="X41" i="23"/>
  <c r="X41" i="24" s="1"/>
  <c r="Y41" i="23"/>
  <c r="Z41" i="23"/>
  <c r="AA41" i="23"/>
  <c r="AB41" i="23"/>
  <c r="AB41" i="24" s="1"/>
  <c r="AC41" i="23"/>
  <c r="AD41" i="23"/>
  <c r="AE41" i="23"/>
  <c r="AF41" i="23"/>
  <c r="AF41" i="24" s="1"/>
  <c r="AG41" i="23"/>
  <c r="AH41" i="23"/>
  <c r="AI41" i="23"/>
  <c r="AJ41" i="23"/>
  <c r="AJ41" i="24" s="1"/>
  <c r="AK41" i="23"/>
  <c r="AL41" i="23"/>
  <c r="AM41" i="23"/>
  <c r="AN41" i="23"/>
  <c r="AN41" i="24" s="1"/>
  <c r="AO41" i="23"/>
  <c r="AP41" i="23"/>
  <c r="AQ41" i="23"/>
  <c r="AR41" i="23"/>
  <c r="AR41" i="24" s="1"/>
  <c r="AS41" i="23"/>
  <c r="AT41" i="23"/>
  <c r="AU41" i="23"/>
  <c r="AV41" i="23"/>
  <c r="AV41" i="24" s="1"/>
  <c r="AW41" i="23"/>
  <c r="AX41" i="23"/>
  <c r="AY41" i="23"/>
  <c r="AZ41" i="23"/>
  <c r="AZ41" i="24" s="1"/>
  <c r="BA41" i="23"/>
  <c r="BB41" i="23"/>
  <c r="BC41" i="23"/>
  <c r="BD41" i="23"/>
  <c r="BD41" i="24" s="1"/>
  <c r="BE41" i="23"/>
  <c r="BF41" i="23"/>
  <c r="BG41" i="23"/>
  <c r="BH41" i="23"/>
  <c r="BH41" i="24" s="1"/>
  <c r="BI41" i="23"/>
  <c r="BJ41" i="23"/>
  <c r="BK41" i="23"/>
  <c r="BL41" i="23"/>
  <c r="BL41" i="24" s="1"/>
  <c r="BM41" i="23"/>
  <c r="BN41" i="23"/>
  <c r="BO41" i="23"/>
  <c r="BP41" i="23"/>
  <c r="BP41" i="24" s="1"/>
  <c r="BQ41" i="23"/>
  <c r="BR41" i="23"/>
  <c r="BS41" i="23"/>
  <c r="BT41" i="23"/>
  <c r="BT41" i="24" s="1"/>
  <c r="D42" i="23"/>
  <c r="E42" i="23"/>
  <c r="F42" i="23"/>
  <c r="G42" i="23"/>
  <c r="G42" i="24" s="1"/>
  <c r="H42" i="23"/>
  <c r="I42" i="23"/>
  <c r="J42" i="23"/>
  <c r="K42" i="23"/>
  <c r="K42" i="24" s="1"/>
  <c r="L42" i="23"/>
  <c r="M42" i="23"/>
  <c r="N42" i="23"/>
  <c r="O42" i="23"/>
  <c r="O42" i="24" s="1"/>
  <c r="P42" i="23"/>
  <c r="Q42" i="23"/>
  <c r="R42" i="23"/>
  <c r="S42" i="23"/>
  <c r="S42" i="24" s="1"/>
  <c r="T42" i="23"/>
  <c r="U42" i="23"/>
  <c r="V42" i="23"/>
  <c r="W42" i="23"/>
  <c r="W42" i="24" s="1"/>
  <c r="X42" i="23"/>
  <c r="Y42" i="23"/>
  <c r="Z42" i="23"/>
  <c r="AA42" i="23"/>
  <c r="AA42" i="24" s="1"/>
  <c r="AB42" i="23"/>
  <c r="AC42" i="23"/>
  <c r="AD42" i="23"/>
  <c r="AE42" i="23"/>
  <c r="AE42" i="24" s="1"/>
  <c r="AF42" i="23"/>
  <c r="AG42" i="23"/>
  <c r="AH42" i="23"/>
  <c r="AI42" i="23"/>
  <c r="AI42" i="24" s="1"/>
  <c r="AJ42" i="23"/>
  <c r="AK42" i="23"/>
  <c r="AL42" i="23"/>
  <c r="AM42" i="23"/>
  <c r="AM42" i="24" s="1"/>
  <c r="AN42" i="23"/>
  <c r="AO42" i="23"/>
  <c r="AP42" i="23"/>
  <c r="AQ42" i="23"/>
  <c r="AQ42" i="24" s="1"/>
  <c r="AR42" i="23"/>
  <c r="AS42" i="23"/>
  <c r="AT42" i="23"/>
  <c r="AU42" i="23"/>
  <c r="AU42" i="24" s="1"/>
  <c r="AV42" i="23"/>
  <c r="AW42" i="23"/>
  <c r="AX42" i="23"/>
  <c r="AY42" i="23"/>
  <c r="AY42" i="24" s="1"/>
  <c r="AZ42" i="23"/>
  <c r="BA42" i="23"/>
  <c r="BB42" i="23"/>
  <c r="BC42" i="23"/>
  <c r="BC42" i="24" s="1"/>
  <c r="BD42" i="23"/>
  <c r="BE42" i="23"/>
  <c r="BF42" i="23"/>
  <c r="BG42" i="23"/>
  <c r="BG42" i="24" s="1"/>
  <c r="BH42" i="23"/>
  <c r="BI42" i="23"/>
  <c r="BJ42" i="23"/>
  <c r="BK42" i="23"/>
  <c r="BK42" i="24" s="1"/>
  <c r="BL42" i="23"/>
  <c r="BM42" i="23"/>
  <c r="BN42" i="23"/>
  <c r="BO42" i="23"/>
  <c r="BO42" i="24" s="1"/>
  <c r="BP42" i="23"/>
  <c r="BQ42" i="23"/>
  <c r="BR42" i="23"/>
  <c r="BS42" i="23"/>
  <c r="BS42" i="24" s="1"/>
  <c r="BT42" i="23"/>
  <c r="D43" i="23"/>
  <c r="E43" i="23"/>
  <c r="F43" i="23"/>
  <c r="G43" i="23"/>
  <c r="H43" i="23"/>
  <c r="I43" i="23"/>
  <c r="J43" i="23"/>
  <c r="K43" i="23"/>
  <c r="L43" i="23"/>
  <c r="M43" i="23"/>
  <c r="N43" i="23"/>
  <c r="O43" i="23"/>
  <c r="P43" i="23"/>
  <c r="Q43" i="23"/>
  <c r="R43" i="23"/>
  <c r="S43" i="23"/>
  <c r="T43" i="23"/>
  <c r="U43" i="23"/>
  <c r="V43" i="23"/>
  <c r="W43" i="23"/>
  <c r="X43" i="23"/>
  <c r="Y43" i="23"/>
  <c r="Z43" i="23"/>
  <c r="AA43" i="23"/>
  <c r="AB43" i="23"/>
  <c r="AC43" i="23"/>
  <c r="AD43" i="23"/>
  <c r="AE43" i="23"/>
  <c r="AF43" i="23"/>
  <c r="AG43" i="23"/>
  <c r="AH43" i="23"/>
  <c r="AI43" i="23"/>
  <c r="AJ43" i="23"/>
  <c r="AK43" i="23"/>
  <c r="AL43" i="23"/>
  <c r="AM43" i="23"/>
  <c r="AN43" i="23"/>
  <c r="AO43" i="23"/>
  <c r="AP43" i="23"/>
  <c r="AQ43" i="23"/>
  <c r="AR43" i="23"/>
  <c r="AS43" i="23"/>
  <c r="AT43" i="23"/>
  <c r="AU43" i="23"/>
  <c r="AV43" i="23"/>
  <c r="AW43" i="23"/>
  <c r="AX43" i="23"/>
  <c r="AY43" i="23"/>
  <c r="AZ43" i="23"/>
  <c r="BA43" i="23"/>
  <c r="BB43" i="23"/>
  <c r="BC43" i="23"/>
  <c r="BD43" i="23"/>
  <c r="BE43" i="23"/>
  <c r="BF43" i="23"/>
  <c r="BG43" i="23"/>
  <c r="BH43" i="23"/>
  <c r="BI43" i="23"/>
  <c r="BJ43" i="23"/>
  <c r="BK43" i="23"/>
  <c r="BL43" i="23"/>
  <c r="BM43" i="23"/>
  <c r="BN43" i="23"/>
  <c r="BO43" i="23"/>
  <c r="BP43" i="23"/>
  <c r="BQ43" i="23"/>
  <c r="BR43" i="23"/>
  <c r="BS43" i="23"/>
  <c r="BT43" i="23"/>
  <c r="D44" i="23"/>
  <c r="E44" i="23"/>
  <c r="F44" i="23"/>
  <c r="G44" i="23"/>
  <c r="H44" i="23"/>
  <c r="I44" i="23"/>
  <c r="J44" i="23"/>
  <c r="K44" i="23"/>
  <c r="L44" i="23"/>
  <c r="M44" i="23"/>
  <c r="N44" i="23"/>
  <c r="O44" i="23"/>
  <c r="P44" i="23"/>
  <c r="Q44" i="23"/>
  <c r="R44" i="23"/>
  <c r="S44" i="23"/>
  <c r="T44" i="23"/>
  <c r="U44" i="23"/>
  <c r="V44" i="23"/>
  <c r="W44" i="23"/>
  <c r="X44" i="23"/>
  <c r="Y44" i="23"/>
  <c r="Z44" i="23"/>
  <c r="AA44" i="23"/>
  <c r="AB44" i="23"/>
  <c r="AC44" i="23"/>
  <c r="AD44" i="23"/>
  <c r="AE44" i="23"/>
  <c r="AF44" i="23"/>
  <c r="AG44" i="23"/>
  <c r="AH44" i="23"/>
  <c r="AI44" i="23"/>
  <c r="AJ44" i="23"/>
  <c r="AK44" i="23"/>
  <c r="AL44" i="23"/>
  <c r="AM44" i="23"/>
  <c r="AN44" i="23"/>
  <c r="AO44" i="23"/>
  <c r="AP44" i="23"/>
  <c r="AQ44" i="23"/>
  <c r="AR44" i="23"/>
  <c r="AS44" i="23"/>
  <c r="AT44" i="23"/>
  <c r="AU44" i="23"/>
  <c r="AV44" i="23"/>
  <c r="AW44" i="23"/>
  <c r="AX44" i="23"/>
  <c r="AY44" i="23"/>
  <c r="AZ44" i="23"/>
  <c r="BA44" i="23"/>
  <c r="BB44" i="23"/>
  <c r="BC44" i="23"/>
  <c r="BD44" i="23"/>
  <c r="BE44" i="23"/>
  <c r="BF44" i="23"/>
  <c r="BG44" i="23"/>
  <c r="BH44" i="23"/>
  <c r="BI44" i="23"/>
  <c r="BJ44" i="23"/>
  <c r="BK44" i="23"/>
  <c r="BL44" i="23"/>
  <c r="BM44" i="23"/>
  <c r="BN44" i="23"/>
  <c r="BO44" i="23"/>
  <c r="BP44" i="23"/>
  <c r="BQ44" i="23"/>
  <c r="BR44" i="23"/>
  <c r="BS44" i="23"/>
  <c r="BT44" i="23"/>
  <c r="D45" i="23"/>
  <c r="D45" i="24" s="1"/>
  <c r="E45" i="23"/>
  <c r="F45" i="23"/>
  <c r="G45" i="23"/>
  <c r="H45" i="23"/>
  <c r="H45" i="24" s="1"/>
  <c r="I45" i="23"/>
  <c r="J45" i="23"/>
  <c r="K45" i="23"/>
  <c r="L45" i="23"/>
  <c r="L45" i="24" s="1"/>
  <c r="M45" i="23"/>
  <c r="N45" i="23"/>
  <c r="O45" i="23"/>
  <c r="P45" i="23"/>
  <c r="P45" i="24" s="1"/>
  <c r="Q45" i="23"/>
  <c r="R45" i="23"/>
  <c r="S45" i="23"/>
  <c r="T45" i="23"/>
  <c r="T45" i="24" s="1"/>
  <c r="U45" i="23"/>
  <c r="V45" i="23"/>
  <c r="W45" i="23"/>
  <c r="X45" i="23"/>
  <c r="X45" i="24" s="1"/>
  <c r="Y45" i="23"/>
  <c r="Z45" i="23"/>
  <c r="AA45" i="23"/>
  <c r="AB45" i="23"/>
  <c r="AB45" i="24" s="1"/>
  <c r="AC45" i="23"/>
  <c r="AD45" i="23"/>
  <c r="AE45" i="23"/>
  <c r="AF45" i="23"/>
  <c r="AF45" i="24" s="1"/>
  <c r="AG45" i="23"/>
  <c r="AH45" i="23"/>
  <c r="AI45" i="23"/>
  <c r="AJ45" i="23"/>
  <c r="AJ45" i="24" s="1"/>
  <c r="AK45" i="23"/>
  <c r="AL45" i="23"/>
  <c r="AM45" i="23"/>
  <c r="AN45" i="23"/>
  <c r="AN45" i="24" s="1"/>
  <c r="AO45" i="23"/>
  <c r="AP45" i="23"/>
  <c r="AQ45" i="23"/>
  <c r="AR45" i="23"/>
  <c r="AR45" i="24" s="1"/>
  <c r="AS45" i="23"/>
  <c r="AT45" i="23"/>
  <c r="AU45" i="23"/>
  <c r="AV45" i="23"/>
  <c r="AV45" i="24" s="1"/>
  <c r="AW45" i="23"/>
  <c r="AX45" i="23"/>
  <c r="AY45" i="23"/>
  <c r="AZ45" i="23"/>
  <c r="AZ45" i="24" s="1"/>
  <c r="BA45" i="23"/>
  <c r="BB45" i="23"/>
  <c r="BC45" i="23"/>
  <c r="BD45" i="23"/>
  <c r="BD45" i="24" s="1"/>
  <c r="BE45" i="23"/>
  <c r="BF45" i="23"/>
  <c r="BG45" i="23"/>
  <c r="BH45" i="23"/>
  <c r="BH45" i="24" s="1"/>
  <c r="BI45" i="23"/>
  <c r="BJ45" i="23"/>
  <c r="BK45" i="23"/>
  <c r="BL45" i="23"/>
  <c r="BL45" i="24" s="1"/>
  <c r="BM45" i="23"/>
  <c r="BN45" i="23"/>
  <c r="BO45" i="23"/>
  <c r="BP45" i="23"/>
  <c r="BP45" i="24" s="1"/>
  <c r="BQ45" i="23"/>
  <c r="BR45" i="23"/>
  <c r="BS45" i="23"/>
  <c r="BT45" i="23"/>
  <c r="BT45" i="24" s="1"/>
  <c r="D46" i="23"/>
  <c r="E46" i="23"/>
  <c r="F46" i="23"/>
  <c r="G46" i="23"/>
  <c r="G46" i="24" s="1"/>
  <c r="H46" i="23"/>
  <c r="I46" i="23"/>
  <c r="J46" i="23"/>
  <c r="K46" i="23"/>
  <c r="K46" i="24" s="1"/>
  <c r="L46" i="23"/>
  <c r="M46" i="23"/>
  <c r="N46" i="23"/>
  <c r="O46" i="23"/>
  <c r="O46" i="24" s="1"/>
  <c r="P46" i="23"/>
  <c r="Q46" i="23"/>
  <c r="R46" i="23"/>
  <c r="S46" i="23"/>
  <c r="S46" i="24" s="1"/>
  <c r="T46" i="23"/>
  <c r="U46" i="23"/>
  <c r="V46" i="23"/>
  <c r="W46" i="23"/>
  <c r="W46" i="24" s="1"/>
  <c r="X46" i="23"/>
  <c r="Y46" i="23"/>
  <c r="Z46" i="23"/>
  <c r="AA46" i="23"/>
  <c r="AA46" i="24" s="1"/>
  <c r="AB46" i="23"/>
  <c r="AC46" i="23"/>
  <c r="AD46" i="23"/>
  <c r="AE46" i="23"/>
  <c r="AE46" i="24" s="1"/>
  <c r="AF46" i="23"/>
  <c r="AG46" i="23"/>
  <c r="AH46" i="23"/>
  <c r="AI46" i="23"/>
  <c r="AI46" i="24" s="1"/>
  <c r="AJ46" i="23"/>
  <c r="AK46" i="23"/>
  <c r="AL46" i="23"/>
  <c r="AM46" i="23"/>
  <c r="AM46" i="24" s="1"/>
  <c r="AN46" i="23"/>
  <c r="AO46" i="23"/>
  <c r="AP46" i="23"/>
  <c r="AQ46" i="23"/>
  <c r="AQ46" i="24" s="1"/>
  <c r="AR46" i="23"/>
  <c r="AS46" i="23"/>
  <c r="AT46" i="23"/>
  <c r="AU46" i="23"/>
  <c r="AU46" i="24" s="1"/>
  <c r="AV46" i="23"/>
  <c r="AW46" i="23"/>
  <c r="AX46" i="23"/>
  <c r="AY46" i="23"/>
  <c r="AY46" i="24" s="1"/>
  <c r="AZ46" i="23"/>
  <c r="BA46" i="23"/>
  <c r="BB46" i="23"/>
  <c r="BC46" i="23"/>
  <c r="BC46" i="24" s="1"/>
  <c r="BD46" i="23"/>
  <c r="BE46" i="23"/>
  <c r="BF46" i="23"/>
  <c r="BG46" i="23"/>
  <c r="BG46" i="24" s="1"/>
  <c r="BH46" i="23"/>
  <c r="BI46" i="23"/>
  <c r="BJ46" i="23"/>
  <c r="BK46" i="23"/>
  <c r="BK46" i="24" s="1"/>
  <c r="BL46" i="23"/>
  <c r="BM46" i="23"/>
  <c r="BN46" i="23"/>
  <c r="BO46" i="23"/>
  <c r="BO46" i="24" s="1"/>
  <c r="BP46" i="23"/>
  <c r="BQ46" i="23"/>
  <c r="BR46" i="23"/>
  <c r="BS46" i="23"/>
  <c r="BS46" i="24" s="1"/>
  <c r="BT46" i="23"/>
  <c r="D47" i="23"/>
  <c r="E47" i="23"/>
  <c r="F47" i="23"/>
  <c r="G47" i="23"/>
  <c r="H47" i="23"/>
  <c r="I47" i="23"/>
  <c r="J47" i="23"/>
  <c r="K47" i="23"/>
  <c r="L47" i="23"/>
  <c r="M47" i="23"/>
  <c r="N47" i="23"/>
  <c r="O47" i="23"/>
  <c r="P47" i="23"/>
  <c r="Q47" i="23"/>
  <c r="R47" i="23"/>
  <c r="S47" i="23"/>
  <c r="T47" i="23"/>
  <c r="U47" i="23"/>
  <c r="V47" i="23"/>
  <c r="W47" i="23"/>
  <c r="X47" i="23"/>
  <c r="Y47" i="23"/>
  <c r="Z47" i="23"/>
  <c r="AA47" i="23"/>
  <c r="AB47" i="23"/>
  <c r="AC47" i="23"/>
  <c r="AD47" i="23"/>
  <c r="AE47" i="23"/>
  <c r="AF47" i="23"/>
  <c r="AG47" i="23"/>
  <c r="AH47" i="23"/>
  <c r="AI47" i="23"/>
  <c r="AJ47" i="23"/>
  <c r="AK47" i="23"/>
  <c r="AL47" i="23"/>
  <c r="AM47" i="23"/>
  <c r="AN47" i="23"/>
  <c r="AO47" i="23"/>
  <c r="AP47" i="23"/>
  <c r="AQ47" i="23"/>
  <c r="AR47" i="23"/>
  <c r="AS47" i="23"/>
  <c r="AT47" i="23"/>
  <c r="AU47" i="23"/>
  <c r="AV47" i="23"/>
  <c r="AW47" i="23"/>
  <c r="AX47" i="23"/>
  <c r="AY47" i="23"/>
  <c r="AZ47" i="23"/>
  <c r="BA47" i="23"/>
  <c r="BB47" i="23"/>
  <c r="BC47" i="23"/>
  <c r="BD47" i="23"/>
  <c r="BE47" i="23"/>
  <c r="BF47" i="23"/>
  <c r="BG47" i="23"/>
  <c r="BH47" i="23"/>
  <c r="BI47" i="23"/>
  <c r="BJ47" i="23"/>
  <c r="BK47" i="23"/>
  <c r="BL47" i="23"/>
  <c r="BM47" i="23"/>
  <c r="BN47" i="23"/>
  <c r="BO47" i="23"/>
  <c r="BP47" i="23"/>
  <c r="BQ47" i="23"/>
  <c r="BR47" i="23"/>
  <c r="BS47" i="23"/>
  <c r="BT47" i="23"/>
  <c r="D48" i="23"/>
  <c r="E48" i="23"/>
  <c r="E48" i="24" s="1"/>
  <c r="F48" i="23"/>
  <c r="G48" i="23"/>
  <c r="H48" i="23"/>
  <c r="I48" i="23"/>
  <c r="I48" i="24" s="1"/>
  <c r="J48" i="23"/>
  <c r="K48" i="23"/>
  <c r="L48" i="23"/>
  <c r="M48" i="23"/>
  <c r="M48" i="24" s="1"/>
  <c r="N48" i="23"/>
  <c r="O48" i="23"/>
  <c r="P48" i="23"/>
  <c r="Q48" i="23"/>
  <c r="Q48" i="24" s="1"/>
  <c r="R48" i="23"/>
  <c r="S48" i="23"/>
  <c r="T48" i="23"/>
  <c r="U48" i="23"/>
  <c r="U48" i="24" s="1"/>
  <c r="V48" i="23"/>
  <c r="W48" i="23"/>
  <c r="X48" i="23"/>
  <c r="Y48" i="23"/>
  <c r="Y48" i="24" s="1"/>
  <c r="Z48" i="23"/>
  <c r="AA48" i="23"/>
  <c r="AB48" i="23"/>
  <c r="AC48" i="23"/>
  <c r="AC48" i="24" s="1"/>
  <c r="AD48" i="23"/>
  <c r="AE48" i="23"/>
  <c r="AF48" i="23"/>
  <c r="AG48" i="23"/>
  <c r="AG48" i="24" s="1"/>
  <c r="AH48" i="23"/>
  <c r="AI48" i="23"/>
  <c r="AJ48" i="23"/>
  <c r="AK48" i="23"/>
  <c r="AK48" i="24" s="1"/>
  <c r="AL48" i="23"/>
  <c r="AM48" i="23"/>
  <c r="AN48" i="23"/>
  <c r="AO48" i="23"/>
  <c r="AO48" i="24" s="1"/>
  <c r="AP48" i="23"/>
  <c r="AQ48" i="23"/>
  <c r="AR48" i="23"/>
  <c r="AS48" i="23"/>
  <c r="AS48" i="24" s="1"/>
  <c r="AT48" i="23"/>
  <c r="AU48" i="23"/>
  <c r="AV48" i="23"/>
  <c r="AW48" i="23"/>
  <c r="AW48" i="24" s="1"/>
  <c r="AX48" i="23"/>
  <c r="AY48" i="23"/>
  <c r="AZ48" i="23"/>
  <c r="BA48" i="23"/>
  <c r="BA48" i="24" s="1"/>
  <c r="BB48" i="23"/>
  <c r="BC48" i="23"/>
  <c r="BD48" i="23"/>
  <c r="BE48" i="23"/>
  <c r="BE48" i="24" s="1"/>
  <c r="BF48" i="23"/>
  <c r="BG48" i="23"/>
  <c r="BH48" i="23"/>
  <c r="BI48" i="23"/>
  <c r="BI48" i="24" s="1"/>
  <c r="BJ48" i="23"/>
  <c r="BK48" i="23"/>
  <c r="BL48" i="23"/>
  <c r="BM48" i="23"/>
  <c r="BM48" i="24" s="1"/>
  <c r="BN48" i="23"/>
  <c r="BO48" i="23"/>
  <c r="BP48" i="23"/>
  <c r="BQ48" i="23"/>
  <c r="BQ48" i="24" s="1"/>
  <c r="BR48" i="23"/>
  <c r="BS48" i="23"/>
  <c r="BT48" i="23"/>
  <c r="D49" i="23"/>
  <c r="D49" i="24" s="1"/>
  <c r="E49" i="23"/>
  <c r="F49" i="23"/>
  <c r="G49" i="23"/>
  <c r="H49" i="23"/>
  <c r="H49" i="24" s="1"/>
  <c r="I49" i="23"/>
  <c r="J49" i="23"/>
  <c r="K49" i="23"/>
  <c r="L49" i="23"/>
  <c r="L49" i="24" s="1"/>
  <c r="M49" i="23"/>
  <c r="N49" i="23"/>
  <c r="O49" i="23"/>
  <c r="P49" i="23"/>
  <c r="P49" i="24" s="1"/>
  <c r="Q49" i="23"/>
  <c r="R49" i="23"/>
  <c r="S49" i="23"/>
  <c r="T49" i="23"/>
  <c r="T49" i="24" s="1"/>
  <c r="U49" i="23"/>
  <c r="V49" i="23"/>
  <c r="W49" i="23"/>
  <c r="X49" i="23"/>
  <c r="X49" i="24" s="1"/>
  <c r="Y49" i="23"/>
  <c r="Z49" i="23"/>
  <c r="AA49" i="23"/>
  <c r="AB49" i="23"/>
  <c r="AB49" i="24" s="1"/>
  <c r="AC49" i="23"/>
  <c r="AD49" i="23"/>
  <c r="AE49" i="23"/>
  <c r="AF49" i="23"/>
  <c r="AF49" i="24" s="1"/>
  <c r="AG49" i="23"/>
  <c r="AH49" i="23"/>
  <c r="AI49" i="23"/>
  <c r="AJ49" i="23"/>
  <c r="AJ49" i="24" s="1"/>
  <c r="AK49" i="23"/>
  <c r="AL49" i="23"/>
  <c r="AM49" i="23"/>
  <c r="AN49" i="23"/>
  <c r="AN49" i="24" s="1"/>
  <c r="AO49" i="23"/>
  <c r="AP49" i="23"/>
  <c r="AQ49" i="23"/>
  <c r="AR49" i="23"/>
  <c r="AR49" i="24" s="1"/>
  <c r="AS49" i="23"/>
  <c r="AT49" i="23"/>
  <c r="AU49" i="23"/>
  <c r="AV49" i="23"/>
  <c r="AV49" i="24" s="1"/>
  <c r="AW49" i="23"/>
  <c r="AX49" i="23"/>
  <c r="AY49" i="23"/>
  <c r="AZ49" i="23"/>
  <c r="AZ49" i="24" s="1"/>
  <c r="BA49" i="23"/>
  <c r="BB49" i="23"/>
  <c r="BC49" i="23"/>
  <c r="BD49" i="23"/>
  <c r="BD49" i="24" s="1"/>
  <c r="BE49" i="23"/>
  <c r="BF49" i="23"/>
  <c r="BG49" i="23"/>
  <c r="BH49" i="23"/>
  <c r="BH49" i="24" s="1"/>
  <c r="BI49" i="23"/>
  <c r="BJ49" i="23"/>
  <c r="BK49" i="23"/>
  <c r="BL49" i="23"/>
  <c r="BL49" i="24" s="1"/>
  <c r="BM49" i="23"/>
  <c r="BN49" i="23"/>
  <c r="BO49" i="23"/>
  <c r="BP49" i="23"/>
  <c r="BP49" i="24" s="1"/>
  <c r="BQ49" i="23"/>
  <c r="BR49" i="23"/>
  <c r="BS49" i="23"/>
  <c r="BT49" i="23"/>
  <c r="BT49" i="24" s="1"/>
  <c r="D50" i="23"/>
  <c r="E50" i="23"/>
  <c r="F50" i="23"/>
  <c r="G50" i="23"/>
  <c r="G50" i="24" s="1"/>
  <c r="H50" i="23"/>
  <c r="I50" i="23"/>
  <c r="J50" i="23"/>
  <c r="K50" i="23"/>
  <c r="K50" i="24" s="1"/>
  <c r="L50" i="23"/>
  <c r="M50" i="23"/>
  <c r="N50" i="23"/>
  <c r="O50" i="23"/>
  <c r="O50" i="24" s="1"/>
  <c r="P50" i="23"/>
  <c r="Q50" i="23"/>
  <c r="R50" i="23"/>
  <c r="S50" i="23"/>
  <c r="S50" i="24" s="1"/>
  <c r="T50" i="23"/>
  <c r="U50" i="23"/>
  <c r="V50" i="23"/>
  <c r="W50" i="23"/>
  <c r="W50" i="24" s="1"/>
  <c r="X50" i="23"/>
  <c r="Y50" i="23"/>
  <c r="Z50" i="23"/>
  <c r="AA50" i="23"/>
  <c r="AA50" i="24" s="1"/>
  <c r="AB50" i="23"/>
  <c r="AC50" i="23"/>
  <c r="AD50" i="23"/>
  <c r="AE50" i="23"/>
  <c r="AE50" i="24" s="1"/>
  <c r="AF50" i="23"/>
  <c r="AG50" i="23"/>
  <c r="AH50" i="23"/>
  <c r="AI50" i="23"/>
  <c r="AI50" i="24" s="1"/>
  <c r="AJ50" i="23"/>
  <c r="AK50" i="23"/>
  <c r="AL50" i="23"/>
  <c r="AM50" i="23"/>
  <c r="AM50" i="24" s="1"/>
  <c r="AN50" i="23"/>
  <c r="AO50" i="23"/>
  <c r="AP50" i="23"/>
  <c r="AQ50" i="23"/>
  <c r="AQ50" i="24" s="1"/>
  <c r="AR50" i="23"/>
  <c r="AS50" i="23"/>
  <c r="AT50" i="23"/>
  <c r="AU50" i="23"/>
  <c r="AU50" i="24" s="1"/>
  <c r="AV50" i="23"/>
  <c r="AW50" i="23"/>
  <c r="AX50" i="23"/>
  <c r="AY50" i="23"/>
  <c r="AY50" i="24" s="1"/>
  <c r="AZ50" i="23"/>
  <c r="BA50" i="23"/>
  <c r="BB50" i="23"/>
  <c r="BC50" i="23"/>
  <c r="BC50" i="24" s="1"/>
  <c r="BD50" i="23"/>
  <c r="BE50" i="23"/>
  <c r="BF50" i="23"/>
  <c r="BG50" i="23"/>
  <c r="BG50" i="24" s="1"/>
  <c r="BH50" i="23"/>
  <c r="BI50" i="23"/>
  <c r="BJ50" i="23"/>
  <c r="BK50" i="23"/>
  <c r="BK50" i="24" s="1"/>
  <c r="BL50" i="23"/>
  <c r="BM50" i="23"/>
  <c r="BN50" i="23"/>
  <c r="BO50" i="23"/>
  <c r="BO50" i="24" s="1"/>
  <c r="BP50" i="23"/>
  <c r="BQ50" i="23"/>
  <c r="BR50" i="23"/>
  <c r="BS50" i="23"/>
  <c r="BS50" i="24" s="1"/>
  <c r="BT50" i="23"/>
  <c r="D51" i="23"/>
  <c r="D51" i="24" s="1"/>
  <c r="E51" i="23"/>
  <c r="E51" i="24" s="1"/>
  <c r="F51" i="23"/>
  <c r="F51" i="24" s="1"/>
  <c r="G51" i="23"/>
  <c r="G51" i="24" s="1"/>
  <c r="H51" i="23"/>
  <c r="H51" i="24" s="1"/>
  <c r="I51" i="23"/>
  <c r="I51" i="24" s="1"/>
  <c r="J51" i="23"/>
  <c r="J51" i="24" s="1"/>
  <c r="K51" i="23"/>
  <c r="K51" i="24" s="1"/>
  <c r="L51" i="23"/>
  <c r="L51" i="24" s="1"/>
  <c r="M51" i="23"/>
  <c r="M51" i="24" s="1"/>
  <c r="N51" i="23"/>
  <c r="N51" i="24" s="1"/>
  <c r="O51" i="23"/>
  <c r="O51" i="24" s="1"/>
  <c r="P51" i="23"/>
  <c r="P51" i="24" s="1"/>
  <c r="Q51" i="23"/>
  <c r="Q51" i="24" s="1"/>
  <c r="R51" i="23"/>
  <c r="R51" i="24" s="1"/>
  <c r="S51" i="23"/>
  <c r="S51" i="24" s="1"/>
  <c r="T51" i="23"/>
  <c r="T51" i="24" s="1"/>
  <c r="U51" i="23"/>
  <c r="U51" i="24" s="1"/>
  <c r="V51" i="23"/>
  <c r="V51" i="24" s="1"/>
  <c r="W51" i="23"/>
  <c r="W51" i="24" s="1"/>
  <c r="X51" i="23"/>
  <c r="X51" i="24" s="1"/>
  <c r="Y51" i="23"/>
  <c r="Y51" i="24" s="1"/>
  <c r="Z51" i="23"/>
  <c r="Z51" i="24" s="1"/>
  <c r="AA51" i="23"/>
  <c r="AA51" i="24" s="1"/>
  <c r="AB51" i="23"/>
  <c r="AB51" i="24" s="1"/>
  <c r="AC51" i="23"/>
  <c r="AC51" i="24" s="1"/>
  <c r="AD51" i="23"/>
  <c r="AD51" i="24" s="1"/>
  <c r="AE51" i="23"/>
  <c r="AE51" i="24" s="1"/>
  <c r="AF51" i="23"/>
  <c r="AF51" i="24" s="1"/>
  <c r="AG51" i="23"/>
  <c r="AG51" i="24" s="1"/>
  <c r="AH51" i="23"/>
  <c r="AH51" i="24" s="1"/>
  <c r="AI51" i="23"/>
  <c r="AI51" i="24" s="1"/>
  <c r="AJ51" i="23"/>
  <c r="AJ51" i="24" s="1"/>
  <c r="AK51" i="23"/>
  <c r="AK51" i="24" s="1"/>
  <c r="AL51" i="23"/>
  <c r="AL51" i="24" s="1"/>
  <c r="AM51" i="23"/>
  <c r="AM51" i="24" s="1"/>
  <c r="AN51" i="23"/>
  <c r="AN51" i="24" s="1"/>
  <c r="AO51" i="23"/>
  <c r="AO51" i="24" s="1"/>
  <c r="AP51" i="23"/>
  <c r="AP51" i="24" s="1"/>
  <c r="AQ51" i="23"/>
  <c r="AQ51" i="24" s="1"/>
  <c r="AR51" i="23"/>
  <c r="AR51" i="24" s="1"/>
  <c r="AS51" i="23"/>
  <c r="AS51" i="24" s="1"/>
  <c r="AT51" i="23"/>
  <c r="AT51" i="24" s="1"/>
  <c r="AU51" i="23"/>
  <c r="AU51" i="24" s="1"/>
  <c r="AV51" i="23"/>
  <c r="AV51" i="24" s="1"/>
  <c r="AW51" i="23"/>
  <c r="AW51" i="24" s="1"/>
  <c r="AX51" i="23"/>
  <c r="AX51" i="24" s="1"/>
  <c r="AY51" i="23"/>
  <c r="AY51" i="24" s="1"/>
  <c r="AZ51" i="23"/>
  <c r="AZ51" i="24" s="1"/>
  <c r="BA51" i="23"/>
  <c r="BA51" i="24" s="1"/>
  <c r="BB51" i="23"/>
  <c r="BB51" i="24" s="1"/>
  <c r="BC51" i="23"/>
  <c r="BC51" i="24" s="1"/>
  <c r="BD51" i="23"/>
  <c r="BD51" i="24" s="1"/>
  <c r="BE51" i="23"/>
  <c r="BE51" i="24" s="1"/>
  <c r="BF51" i="23"/>
  <c r="BF51" i="24" s="1"/>
  <c r="BG51" i="23"/>
  <c r="BG51" i="24" s="1"/>
  <c r="BH51" i="23"/>
  <c r="BH51" i="24" s="1"/>
  <c r="BI51" i="23"/>
  <c r="BI51" i="24" s="1"/>
  <c r="BJ51" i="23"/>
  <c r="BJ51" i="24" s="1"/>
  <c r="BK51" i="23"/>
  <c r="BK51" i="24" s="1"/>
  <c r="BL51" i="23"/>
  <c r="BL51" i="24" s="1"/>
  <c r="BM51" i="23"/>
  <c r="BM51" i="24" s="1"/>
  <c r="BN51" i="23"/>
  <c r="BN51" i="24" s="1"/>
  <c r="BO51" i="23"/>
  <c r="BO51" i="24" s="1"/>
  <c r="BP51" i="23"/>
  <c r="BP51" i="24" s="1"/>
  <c r="BQ51" i="23"/>
  <c r="BQ51" i="24" s="1"/>
  <c r="BR51" i="23"/>
  <c r="BR51" i="24" s="1"/>
  <c r="BS51" i="23"/>
  <c r="BS51" i="24" s="1"/>
  <c r="BT51" i="23"/>
  <c r="BT51" i="24" s="1"/>
  <c r="C20" i="23"/>
  <c r="C19" i="23"/>
  <c r="C18" i="23"/>
  <c r="C25" i="23"/>
  <c r="C13" i="23"/>
  <c r="AJ33" i="24" l="1"/>
  <c r="BQ50" i="24"/>
  <c r="BI50" i="24"/>
  <c r="BA50" i="24"/>
  <c r="AS50" i="24"/>
  <c r="AO50" i="24"/>
  <c r="AG50" i="24"/>
  <c r="AC50" i="24"/>
  <c r="Y50" i="24"/>
  <c r="U50" i="24"/>
  <c r="Q50" i="24"/>
  <c r="M50" i="24"/>
  <c r="I50" i="24"/>
  <c r="E50" i="24"/>
  <c r="BM50" i="24"/>
  <c r="BE50" i="24"/>
  <c r="AW50" i="24"/>
  <c r="AK50" i="24"/>
  <c r="BQ49" i="24"/>
  <c r="BM49" i="24"/>
  <c r="BI49" i="24"/>
  <c r="BE49" i="24"/>
  <c r="BA49" i="24"/>
  <c r="AW49" i="24"/>
  <c r="AS49" i="24"/>
  <c r="AO49" i="24"/>
  <c r="AK49" i="24"/>
  <c r="AG49" i="24"/>
  <c r="AC49" i="24"/>
  <c r="Y49" i="24"/>
  <c r="U49" i="24"/>
  <c r="Q49" i="24"/>
  <c r="M49" i="24"/>
  <c r="I49" i="24"/>
  <c r="E49" i="24"/>
  <c r="U32" i="24"/>
  <c r="Q32" i="24"/>
  <c r="M32" i="24"/>
  <c r="I32" i="24"/>
  <c r="E32" i="24"/>
  <c r="BS30" i="24"/>
  <c r="BO30" i="24"/>
  <c r="BK30" i="24"/>
  <c r="BG30" i="24"/>
  <c r="BC30" i="24"/>
  <c r="AY30" i="24"/>
  <c r="AU30" i="24"/>
  <c r="AQ30" i="24"/>
  <c r="AM30" i="24"/>
  <c r="AI30" i="24"/>
  <c r="AE30" i="24"/>
  <c r="AA30" i="24"/>
  <c r="W30" i="24"/>
  <c r="S30" i="24"/>
  <c r="O30" i="24"/>
  <c r="K30" i="24"/>
  <c r="G30" i="24"/>
  <c r="BT29" i="24"/>
  <c r="BP29" i="24"/>
  <c r="BL29" i="24"/>
  <c r="BH29" i="24"/>
  <c r="BD29" i="24"/>
  <c r="AZ29" i="24"/>
  <c r="AV29" i="24"/>
  <c r="AR29" i="24"/>
  <c r="AN29" i="24"/>
  <c r="AJ29" i="24"/>
  <c r="AF29" i="24"/>
  <c r="AB29" i="24"/>
  <c r="X29" i="24"/>
  <c r="T29" i="24"/>
  <c r="P29" i="24"/>
  <c r="L29" i="24"/>
  <c r="H29" i="24"/>
  <c r="D29" i="24"/>
  <c r="BQ28" i="24"/>
  <c r="BM28" i="24"/>
  <c r="BI28" i="24"/>
  <c r="BE28" i="24"/>
  <c r="BA28" i="24"/>
  <c r="AW28" i="24"/>
  <c r="AS28" i="24"/>
  <c r="AO28" i="24"/>
  <c r="AK28" i="24"/>
  <c r="AG28" i="24"/>
  <c r="AC28" i="24"/>
  <c r="Y28" i="24"/>
  <c r="U28" i="24"/>
  <c r="Q28" i="24"/>
  <c r="M28" i="24"/>
  <c r="I28" i="24"/>
  <c r="E28" i="24"/>
  <c r="BS26" i="24"/>
  <c r="BO26" i="24"/>
  <c r="BK26" i="24"/>
  <c r="BG26" i="24"/>
  <c r="BC26" i="24"/>
  <c r="AY26" i="24"/>
  <c r="AU26" i="24"/>
  <c r="AQ26" i="24"/>
  <c r="AM26" i="24"/>
  <c r="AI26" i="24"/>
  <c r="AE26" i="24"/>
  <c r="AA26" i="24"/>
  <c r="W26" i="24"/>
  <c r="S26" i="24"/>
  <c r="O26" i="24"/>
  <c r="K26" i="24"/>
  <c r="G26" i="24"/>
  <c r="BT25" i="24"/>
  <c r="BP25" i="24"/>
  <c r="BL25" i="24"/>
  <c r="BH25" i="24"/>
  <c r="BD25" i="24"/>
  <c r="AZ25" i="24"/>
  <c r="AV25" i="24"/>
  <c r="AR25" i="24"/>
  <c r="AN25" i="24"/>
  <c r="AJ25" i="24"/>
  <c r="AF25" i="24"/>
  <c r="BN47" i="24"/>
  <c r="BB47" i="24"/>
  <c r="AL47" i="24"/>
  <c r="Z47" i="24"/>
  <c r="N47" i="24"/>
  <c r="BI44" i="24"/>
  <c r="AW44" i="24"/>
  <c r="AK44" i="24"/>
  <c r="AG44" i="24"/>
  <c r="U44" i="24"/>
  <c r="I44" i="24"/>
  <c r="E44" i="24"/>
  <c r="BJ43" i="24"/>
  <c r="AX43" i="24"/>
  <c r="AL43" i="24"/>
  <c r="Z43" i="24"/>
  <c r="N43" i="24"/>
  <c r="AX39" i="24"/>
  <c r="Z39" i="24"/>
  <c r="F39" i="24"/>
  <c r="BN35" i="24"/>
  <c r="BB35" i="24"/>
  <c r="AP35" i="24"/>
  <c r="V35" i="24"/>
  <c r="BF31" i="24"/>
  <c r="AH31" i="24"/>
  <c r="F31" i="24"/>
  <c r="BF27" i="24"/>
  <c r="AT27" i="24"/>
  <c r="Z27" i="24"/>
  <c r="N27" i="24"/>
  <c r="BR50" i="24"/>
  <c r="BN50" i="24"/>
  <c r="BJ50" i="24"/>
  <c r="BF50" i="24"/>
  <c r="BB50" i="24"/>
  <c r="AX50" i="24"/>
  <c r="AT50" i="24"/>
  <c r="AP50" i="24"/>
  <c r="AL50" i="24"/>
  <c r="AH50" i="24"/>
  <c r="AD50" i="24"/>
  <c r="Z50" i="24"/>
  <c r="V50" i="24"/>
  <c r="R50" i="24"/>
  <c r="N50" i="24"/>
  <c r="J50" i="24"/>
  <c r="F50" i="24"/>
  <c r="BS49" i="24"/>
  <c r="BO49" i="24"/>
  <c r="BK49" i="24"/>
  <c r="BG49" i="24"/>
  <c r="BC49" i="24"/>
  <c r="AY49" i="24"/>
  <c r="AU49" i="24"/>
  <c r="AQ49" i="24"/>
  <c r="AM49" i="24"/>
  <c r="AI49" i="24"/>
  <c r="AE49" i="24"/>
  <c r="AA49" i="24"/>
  <c r="W49" i="24"/>
  <c r="S49" i="24"/>
  <c r="O49" i="24"/>
  <c r="K49" i="24"/>
  <c r="G49" i="24"/>
  <c r="BT48" i="24"/>
  <c r="BP48" i="24"/>
  <c r="BL48" i="24"/>
  <c r="BH48" i="24"/>
  <c r="BD48" i="24"/>
  <c r="AZ48" i="24"/>
  <c r="AV48" i="24"/>
  <c r="AR48" i="24"/>
  <c r="AN48" i="24"/>
  <c r="AJ48" i="24"/>
  <c r="AF48" i="24"/>
  <c r="AB48" i="24"/>
  <c r="X48" i="24"/>
  <c r="T48" i="24"/>
  <c r="P48" i="24"/>
  <c r="L48" i="24"/>
  <c r="H48" i="24"/>
  <c r="D48" i="24"/>
  <c r="BQ47" i="24"/>
  <c r="BM47" i="24"/>
  <c r="BI47" i="24"/>
  <c r="BE47" i="24"/>
  <c r="BA47" i="24"/>
  <c r="AW47" i="24"/>
  <c r="AS47" i="24"/>
  <c r="AO47" i="24"/>
  <c r="AK47" i="24"/>
  <c r="AG47" i="24"/>
  <c r="AC47" i="24"/>
  <c r="Y47" i="24"/>
  <c r="U47" i="24"/>
  <c r="Q47" i="24"/>
  <c r="M47" i="24"/>
  <c r="I47" i="24"/>
  <c r="E47" i="24"/>
  <c r="BR46" i="24"/>
  <c r="BN46" i="24"/>
  <c r="BJ46" i="24"/>
  <c r="BF46" i="24"/>
  <c r="BB46" i="24"/>
  <c r="AX46" i="24"/>
  <c r="AT46" i="24"/>
  <c r="AP46" i="24"/>
  <c r="AL46" i="24"/>
  <c r="AH46" i="24"/>
  <c r="AD46" i="24"/>
  <c r="Z46" i="24"/>
  <c r="V46" i="24"/>
  <c r="R46" i="24"/>
  <c r="N46" i="24"/>
  <c r="J46" i="24"/>
  <c r="F46" i="24"/>
  <c r="BS45" i="24"/>
  <c r="BO45" i="24"/>
  <c r="BK45" i="24"/>
  <c r="BG45" i="24"/>
  <c r="BC45" i="24"/>
  <c r="AY45" i="24"/>
  <c r="AU45" i="24"/>
  <c r="AQ45" i="24"/>
  <c r="AM45" i="24"/>
  <c r="AI45" i="24"/>
  <c r="AE45" i="24"/>
  <c r="AA45" i="24"/>
  <c r="W45" i="24"/>
  <c r="S45" i="24"/>
  <c r="O45" i="24"/>
  <c r="K45" i="24"/>
  <c r="G45" i="24"/>
  <c r="BT44" i="24"/>
  <c r="BP44" i="24"/>
  <c r="BL44" i="24"/>
  <c r="BH44" i="24"/>
  <c r="BD44" i="24"/>
  <c r="AZ44" i="24"/>
  <c r="AV44" i="24"/>
  <c r="AR44" i="24"/>
  <c r="AN44" i="24"/>
  <c r="AJ44" i="24"/>
  <c r="AF44" i="24"/>
  <c r="AB44" i="24"/>
  <c r="X44" i="24"/>
  <c r="T44" i="24"/>
  <c r="P44" i="24"/>
  <c r="L44" i="24"/>
  <c r="H44" i="24"/>
  <c r="D44" i="24"/>
  <c r="BQ43" i="24"/>
  <c r="BM43" i="24"/>
  <c r="BI43" i="24"/>
  <c r="BE43" i="24"/>
  <c r="BA43" i="24"/>
  <c r="AW43" i="24"/>
  <c r="AS43" i="24"/>
  <c r="AO43" i="24"/>
  <c r="AK43" i="24"/>
  <c r="AG43" i="24"/>
  <c r="AC43" i="24"/>
  <c r="Y43" i="24"/>
  <c r="U43" i="24"/>
  <c r="Q43" i="24"/>
  <c r="M43" i="24"/>
  <c r="I43" i="24"/>
  <c r="E43" i="24"/>
  <c r="BR42" i="24"/>
  <c r="BN42" i="24"/>
  <c r="BJ42" i="24"/>
  <c r="BF42" i="24"/>
  <c r="BB42" i="24"/>
  <c r="AX42" i="24"/>
  <c r="AT42" i="24"/>
  <c r="AP42" i="24"/>
  <c r="AL42" i="24"/>
  <c r="AH42" i="24"/>
  <c r="AD42" i="24"/>
  <c r="Z42" i="24"/>
  <c r="V42" i="24"/>
  <c r="R42" i="24"/>
  <c r="N42" i="24"/>
  <c r="J42" i="24"/>
  <c r="F42" i="24"/>
  <c r="BS41" i="24"/>
  <c r="BO41" i="24"/>
  <c r="BK41" i="24"/>
  <c r="BG41" i="24"/>
  <c r="BC41" i="24"/>
  <c r="AY41" i="24"/>
  <c r="AU41" i="24"/>
  <c r="AQ41" i="24"/>
  <c r="AM41" i="24"/>
  <c r="AI41" i="24"/>
  <c r="AE41" i="24"/>
  <c r="AA41" i="24"/>
  <c r="W41" i="24"/>
  <c r="S41" i="24"/>
  <c r="O41" i="24"/>
  <c r="K41" i="24"/>
  <c r="G41" i="24"/>
  <c r="BT40" i="24"/>
  <c r="BP40" i="24"/>
  <c r="BL40" i="24"/>
  <c r="BH40" i="24"/>
  <c r="BD40" i="24"/>
  <c r="AZ40" i="24"/>
  <c r="AV40" i="24"/>
  <c r="AR40" i="24"/>
  <c r="AN40" i="24"/>
  <c r="AJ40" i="24"/>
  <c r="AF40" i="24"/>
  <c r="AB40" i="24"/>
  <c r="X40" i="24"/>
  <c r="T40" i="24"/>
  <c r="P40" i="24"/>
  <c r="L40" i="24"/>
  <c r="H40" i="24"/>
  <c r="D40" i="24"/>
  <c r="BQ39" i="24"/>
  <c r="BR47" i="24"/>
  <c r="BF47" i="24"/>
  <c r="AT47" i="24"/>
  <c r="AH47" i="24"/>
  <c r="V47" i="24"/>
  <c r="J47" i="24"/>
  <c r="F47" i="24"/>
  <c r="BM44" i="24"/>
  <c r="BA44" i="24"/>
  <c r="AO44" i="24"/>
  <c r="AC44" i="24"/>
  <c r="Q44" i="24"/>
  <c r="BR43" i="24"/>
  <c r="BB43" i="24"/>
  <c r="AP43" i="24"/>
  <c r="AD43" i="24"/>
  <c r="V43" i="24"/>
  <c r="J43" i="24"/>
  <c r="BN39" i="24"/>
  <c r="BF39" i="24"/>
  <c r="AT39" i="24"/>
  <c r="AL39" i="24"/>
  <c r="AD39" i="24"/>
  <c r="V39" i="24"/>
  <c r="R39" i="24"/>
  <c r="N39" i="24"/>
  <c r="BF35" i="24"/>
  <c r="AT35" i="24"/>
  <c r="AH35" i="24"/>
  <c r="Z35" i="24"/>
  <c r="N35" i="24"/>
  <c r="F35" i="24"/>
  <c r="BN31" i="24"/>
  <c r="BB31" i="24"/>
  <c r="AT31" i="24"/>
  <c r="AL31" i="24"/>
  <c r="Z31" i="24"/>
  <c r="R31" i="24"/>
  <c r="N31" i="24"/>
  <c r="BR27" i="24"/>
  <c r="BJ27" i="24"/>
  <c r="BB27" i="24"/>
  <c r="AP27" i="24"/>
  <c r="AH27" i="24"/>
  <c r="V27" i="24"/>
  <c r="F27" i="24"/>
  <c r="BR49" i="24"/>
  <c r="BN49" i="24"/>
  <c r="BJ49" i="24"/>
  <c r="BF49" i="24"/>
  <c r="BB49" i="24"/>
  <c r="AX49" i="24"/>
  <c r="AT49" i="24"/>
  <c r="AP49" i="24"/>
  <c r="AL49" i="24"/>
  <c r="AH49" i="24"/>
  <c r="AD49" i="24"/>
  <c r="Z49" i="24"/>
  <c r="V49" i="24"/>
  <c r="R49" i="24"/>
  <c r="N49" i="24"/>
  <c r="J49" i="24"/>
  <c r="F49" i="24"/>
  <c r="BS48" i="24"/>
  <c r="BO48" i="24"/>
  <c r="BK48" i="24"/>
  <c r="BG48" i="24"/>
  <c r="BC48" i="24"/>
  <c r="AY48" i="24"/>
  <c r="AU48" i="24"/>
  <c r="AQ48" i="24"/>
  <c r="AM48" i="24"/>
  <c r="AI48" i="24"/>
  <c r="AE48" i="24"/>
  <c r="AA48" i="24"/>
  <c r="W48" i="24"/>
  <c r="S48" i="24"/>
  <c r="O48" i="24"/>
  <c r="K48" i="24"/>
  <c r="G48" i="24"/>
  <c r="BT47" i="24"/>
  <c r="BP47" i="24"/>
  <c r="BL47" i="24"/>
  <c r="BH47" i="24"/>
  <c r="BD47" i="24"/>
  <c r="AZ47" i="24"/>
  <c r="AV47" i="24"/>
  <c r="AR47" i="24"/>
  <c r="AN47" i="24"/>
  <c r="AJ47" i="24"/>
  <c r="AF47" i="24"/>
  <c r="AB47" i="24"/>
  <c r="X47" i="24"/>
  <c r="T47" i="24"/>
  <c r="P47" i="24"/>
  <c r="L47" i="24"/>
  <c r="H47" i="24"/>
  <c r="D47" i="24"/>
  <c r="BQ46" i="24"/>
  <c r="BM46" i="24"/>
  <c r="BI46" i="24"/>
  <c r="BE46" i="24"/>
  <c r="BA46" i="24"/>
  <c r="AW46" i="24"/>
  <c r="AS46" i="24"/>
  <c r="AO46" i="24"/>
  <c r="AK46" i="24"/>
  <c r="AG46" i="24"/>
  <c r="AC46" i="24"/>
  <c r="Y46" i="24"/>
  <c r="U46" i="24"/>
  <c r="Q46" i="24"/>
  <c r="M46" i="24"/>
  <c r="I46" i="24"/>
  <c r="E46" i="24"/>
  <c r="BR45" i="24"/>
  <c r="BN45" i="24"/>
  <c r="BJ45" i="24"/>
  <c r="BF45" i="24"/>
  <c r="BB45" i="24"/>
  <c r="AX45" i="24"/>
  <c r="AT45" i="24"/>
  <c r="AP45" i="24"/>
  <c r="AL45" i="24"/>
  <c r="AH45" i="24"/>
  <c r="AD45" i="24"/>
  <c r="Z45" i="24"/>
  <c r="V45" i="24"/>
  <c r="R45" i="24"/>
  <c r="N45" i="24"/>
  <c r="J45" i="24"/>
  <c r="F45" i="24"/>
  <c r="BS44" i="24"/>
  <c r="BO44" i="24"/>
  <c r="BK44" i="24"/>
  <c r="BG44" i="24"/>
  <c r="BC44" i="24"/>
  <c r="AY44" i="24"/>
  <c r="AU44" i="24"/>
  <c r="AQ44" i="24"/>
  <c r="AM44" i="24"/>
  <c r="AI44" i="24"/>
  <c r="AE44" i="24"/>
  <c r="AA44" i="24"/>
  <c r="W44" i="24"/>
  <c r="S44" i="24"/>
  <c r="O44" i="24"/>
  <c r="K44" i="24"/>
  <c r="G44" i="24"/>
  <c r="BT43" i="24"/>
  <c r="BP43" i="24"/>
  <c r="BL43" i="24"/>
  <c r="BH43" i="24"/>
  <c r="BD43" i="24"/>
  <c r="AZ43" i="24"/>
  <c r="AV43" i="24"/>
  <c r="AR43" i="24"/>
  <c r="AN43" i="24"/>
  <c r="AJ43" i="24"/>
  <c r="AF43" i="24"/>
  <c r="AB43" i="24"/>
  <c r="X43" i="24"/>
  <c r="T43" i="24"/>
  <c r="P43" i="24"/>
  <c r="L43" i="24"/>
  <c r="H43" i="24"/>
  <c r="D43" i="24"/>
  <c r="BQ42" i="24"/>
  <c r="BM42" i="24"/>
  <c r="BI42" i="24"/>
  <c r="BE42" i="24"/>
  <c r="BA42" i="24"/>
  <c r="AW42" i="24"/>
  <c r="AS42" i="24"/>
  <c r="AO42" i="24"/>
  <c r="AK42" i="24"/>
  <c r="AG42" i="24"/>
  <c r="AC42" i="24"/>
  <c r="Y42" i="24"/>
  <c r="U42" i="24"/>
  <c r="Q42" i="24"/>
  <c r="M42" i="24"/>
  <c r="I42" i="24"/>
  <c r="E42" i="24"/>
  <c r="BR41" i="24"/>
  <c r="BN41" i="24"/>
  <c r="BJ41" i="24"/>
  <c r="BF41" i="24"/>
  <c r="BB41" i="24"/>
  <c r="AX41" i="24"/>
  <c r="AT41" i="24"/>
  <c r="AP41" i="24"/>
  <c r="AL41" i="24"/>
  <c r="AH41" i="24"/>
  <c r="AD41" i="24"/>
  <c r="Z41" i="24"/>
  <c r="V41" i="24"/>
  <c r="R41" i="24"/>
  <c r="N41" i="24"/>
  <c r="J41" i="24"/>
  <c r="F41" i="24"/>
  <c r="BS40" i="24"/>
  <c r="BO40" i="24"/>
  <c r="BK40" i="24"/>
  <c r="BG40" i="24"/>
  <c r="BC40" i="24"/>
  <c r="AY40" i="24"/>
  <c r="AU40" i="24"/>
  <c r="AQ40" i="24"/>
  <c r="AM40" i="24"/>
  <c r="AI40" i="24"/>
  <c r="AE40" i="24"/>
  <c r="AA40" i="24"/>
  <c r="W40" i="24"/>
  <c r="S40" i="24"/>
  <c r="O40" i="24"/>
  <c r="K40" i="24"/>
  <c r="G40" i="24"/>
  <c r="BT39" i="24"/>
  <c r="BP39" i="24"/>
  <c r="BL39" i="24"/>
  <c r="BH39" i="24"/>
  <c r="BD39" i="24"/>
  <c r="AZ39" i="24"/>
  <c r="AV39" i="24"/>
  <c r="AR39" i="24"/>
  <c r="AN39" i="24"/>
  <c r="AJ39" i="24"/>
  <c r="AF39" i="24"/>
  <c r="AB39" i="24"/>
  <c r="X39" i="24"/>
  <c r="T39" i="24"/>
  <c r="P39" i="24"/>
  <c r="L39" i="24"/>
  <c r="H39" i="24"/>
  <c r="D39" i="24"/>
  <c r="BQ38" i="24"/>
  <c r="BM38" i="24"/>
  <c r="BI38" i="24"/>
  <c r="BE38" i="24"/>
  <c r="BA38" i="24"/>
  <c r="AW38" i="24"/>
  <c r="AS38" i="24"/>
  <c r="AO38" i="24"/>
  <c r="AK38" i="24"/>
  <c r="AG38" i="24"/>
  <c r="AC38" i="24"/>
  <c r="Y38" i="24"/>
  <c r="U38" i="24"/>
  <c r="Q38" i="24"/>
  <c r="M38" i="24"/>
  <c r="I38" i="24"/>
  <c r="E38" i="24"/>
  <c r="BR37" i="24"/>
  <c r="BN37" i="24"/>
  <c r="BJ37" i="24"/>
  <c r="BF37" i="24"/>
  <c r="BB37" i="24"/>
  <c r="AX37" i="24"/>
  <c r="AT37" i="24"/>
  <c r="AP37" i="24"/>
  <c r="AL37" i="24"/>
  <c r="AH37" i="24"/>
  <c r="AD37" i="24"/>
  <c r="Z37" i="24"/>
  <c r="V37" i="24"/>
  <c r="R37" i="24"/>
  <c r="N37" i="24"/>
  <c r="J37" i="24"/>
  <c r="F37" i="24"/>
  <c r="BS36" i="24"/>
  <c r="BO36" i="24"/>
  <c r="BK36" i="24"/>
  <c r="BG36" i="24"/>
  <c r="BC36" i="24"/>
  <c r="AY36" i="24"/>
  <c r="AU36" i="24"/>
  <c r="AQ36" i="24"/>
  <c r="AM36" i="24"/>
  <c r="AI36" i="24"/>
  <c r="AE36" i="24"/>
  <c r="AA36" i="24"/>
  <c r="W36" i="24"/>
  <c r="S36" i="24"/>
  <c r="O36" i="24"/>
  <c r="K36" i="24"/>
  <c r="G36" i="24"/>
  <c r="BT35" i="24"/>
  <c r="BP35" i="24"/>
  <c r="BL35" i="24"/>
  <c r="BH35" i="24"/>
  <c r="BD35" i="24"/>
  <c r="AZ35" i="24"/>
  <c r="AV35" i="24"/>
  <c r="AR35" i="24"/>
  <c r="AN35" i="24"/>
  <c r="AJ35" i="24"/>
  <c r="AF35" i="24"/>
  <c r="AB35" i="24"/>
  <c r="X35" i="24"/>
  <c r="T35" i="24"/>
  <c r="P35" i="24"/>
  <c r="L35" i="24"/>
  <c r="H35" i="24"/>
  <c r="D35" i="24"/>
  <c r="BQ34" i="24"/>
  <c r="BM34" i="24"/>
  <c r="BI34" i="24"/>
  <c r="BE34" i="24"/>
  <c r="BA34" i="24"/>
  <c r="AW34" i="24"/>
  <c r="AS34" i="24"/>
  <c r="AO34" i="24"/>
  <c r="AK34" i="24"/>
  <c r="AG34" i="24"/>
  <c r="AC34" i="24"/>
  <c r="Y34" i="24"/>
  <c r="U34" i="24"/>
  <c r="Q34" i="24"/>
  <c r="M34" i="24"/>
  <c r="I34" i="24"/>
  <c r="E34" i="24"/>
  <c r="BR33" i="24"/>
  <c r="BN33" i="24"/>
  <c r="BJ33" i="24"/>
  <c r="BF33" i="24"/>
  <c r="BB33" i="24"/>
  <c r="AX33" i="24"/>
  <c r="AT33" i="24"/>
  <c r="AP33" i="24"/>
  <c r="AL33" i="24"/>
  <c r="AH33" i="24"/>
  <c r="AD33" i="24"/>
  <c r="Z33" i="24"/>
  <c r="V33" i="24"/>
  <c r="R33" i="24"/>
  <c r="N33" i="24"/>
  <c r="J33" i="24"/>
  <c r="BJ47" i="24"/>
  <c r="AX47" i="24"/>
  <c r="AP47" i="24"/>
  <c r="AD47" i="24"/>
  <c r="R47" i="24"/>
  <c r="BQ44" i="24"/>
  <c r="BE44" i="24"/>
  <c r="AS44" i="24"/>
  <c r="Y44" i="24"/>
  <c r="M44" i="24"/>
  <c r="BN43" i="24"/>
  <c r="BF43" i="24"/>
  <c r="AT43" i="24"/>
  <c r="AH43" i="24"/>
  <c r="R43" i="24"/>
  <c r="F43" i="24"/>
  <c r="BR39" i="24"/>
  <c r="BJ39" i="24"/>
  <c r="BB39" i="24"/>
  <c r="AP39" i="24"/>
  <c r="AH39" i="24"/>
  <c r="J39" i="24"/>
  <c r="BR35" i="24"/>
  <c r="BJ35" i="24"/>
  <c r="AX35" i="24"/>
  <c r="AL35" i="24"/>
  <c r="AD35" i="24"/>
  <c r="R35" i="24"/>
  <c r="J35" i="24"/>
  <c r="BR31" i="24"/>
  <c r="BJ31" i="24"/>
  <c r="AX31" i="24"/>
  <c r="AP31" i="24"/>
  <c r="AD31" i="24"/>
  <c r="V31" i="24"/>
  <c r="J31" i="24"/>
  <c r="BN27" i="24"/>
  <c r="AX27" i="24"/>
  <c r="AL27" i="24"/>
  <c r="AD27" i="24"/>
  <c r="R27" i="24"/>
  <c r="J27" i="24"/>
  <c r="BT50" i="24"/>
  <c r="BP50" i="24"/>
  <c r="BL50" i="24"/>
  <c r="BH50" i="24"/>
  <c r="BD50" i="24"/>
  <c r="AZ50" i="24"/>
  <c r="AV50" i="24"/>
  <c r="AR50" i="24"/>
  <c r="AN50" i="24"/>
  <c r="AJ50" i="24"/>
  <c r="AF50" i="24"/>
  <c r="AB50" i="24"/>
  <c r="X50" i="24"/>
  <c r="T50" i="24"/>
  <c r="P50" i="24"/>
  <c r="L50" i="24"/>
  <c r="H50" i="24"/>
  <c r="D50" i="24"/>
  <c r="BR48" i="24"/>
  <c r="BN48" i="24"/>
  <c r="BJ48" i="24"/>
  <c r="BF48" i="24"/>
  <c r="BB48" i="24"/>
  <c r="AX48" i="24"/>
  <c r="AT48" i="24"/>
  <c r="AP48" i="24"/>
  <c r="AL48" i="24"/>
  <c r="AH48" i="24"/>
  <c r="AD48" i="24"/>
  <c r="Z48" i="24"/>
  <c r="V48" i="24"/>
  <c r="R48" i="24"/>
  <c r="N48" i="24"/>
  <c r="J48" i="24"/>
  <c r="F48" i="24"/>
  <c r="BS47" i="24"/>
  <c r="BO47" i="24"/>
  <c r="BK47" i="24"/>
  <c r="BG47" i="24"/>
  <c r="BC47" i="24"/>
  <c r="AY47" i="24"/>
  <c r="AU47" i="24"/>
  <c r="AQ47" i="24"/>
  <c r="AM47" i="24"/>
  <c r="AI47" i="24"/>
  <c r="AE47" i="24"/>
  <c r="AA47" i="24"/>
  <c r="W47" i="24"/>
  <c r="S47" i="24"/>
  <c r="O47" i="24"/>
  <c r="K47" i="24"/>
  <c r="G47" i="24"/>
  <c r="BT46" i="24"/>
  <c r="BP46" i="24"/>
  <c r="BL46" i="24"/>
  <c r="BH46" i="24"/>
  <c r="BD46" i="24"/>
  <c r="AZ46" i="24"/>
  <c r="AV46" i="24"/>
  <c r="AR46" i="24"/>
  <c r="AN46" i="24"/>
  <c r="AJ46" i="24"/>
  <c r="AF46" i="24"/>
  <c r="AB46" i="24"/>
  <c r="X46" i="24"/>
  <c r="T46" i="24"/>
  <c r="P46" i="24"/>
  <c r="L46" i="24"/>
  <c r="H46" i="24"/>
  <c r="D46" i="24"/>
  <c r="BQ45" i="24"/>
  <c r="BM45" i="24"/>
  <c r="BI45" i="24"/>
  <c r="BE45" i="24"/>
  <c r="BA45" i="24"/>
  <c r="AW45" i="24"/>
  <c r="AS45" i="24"/>
  <c r="AO45" i="24"/>
  <c r="AK45" i="24"/>
  <c r="AG45" i="24"/>
  <c r="AC45" i="24"/>
  <c r="Y45" i="24"/>
  <c r="U45" i="24"/>
  <c r="Q45" i="24"/>
  <c r="M45" i="24"/>
  <c r="I45" i="24"/>
  <c r="E45" i="24"/>
  <c r="BR44" i="24"/>
  <c r="BN44" i="24"/>
  <c r="BJ44" i="24"/>
  <c r="BF44" i="24"/>
  <c r="BB44" i="24"/>
  <c r="AX44" i="24"/>
  <c r="AT44" i="24"/>
  <c r="AP44" i="24"/>
  <c r="AL44" i="24"/>
  <c r="AH44" i="24"/>
  <c r="AD44" i="24"/>
  <c r="Z44" i="24"/>
  <c r="V44" i="24"/>
  <c r="R44" i="24"/>
  <c r="N44" i="24"/>
  <c r="J44" i="24"/>
  <c r="F44" i="24"/>
  <c r="BS43" i="24"/>
  <c r="BO43" i="24"/>
  <c r="BK43" i="24"/>
  <c r="BG43" i="24"/>
  <c r="BC43" i="24"/>
  <c r="AY43" i="24"/>
  <c r="AU43" i="24"/>
  <c r="AQ43" i="24"/>
  <c r="AM43" i="24"/>
  <c r="AI43" i="24"/>
  <c r="AE43" i="24"/>
  <c r="AA43" i="24"/>
  <c r="W43" i="24"/>
  <c r="S43" i="24"/>
  <c r="O43" i="24"/>
  <c r="K43" i="24"/>
  <c r="G43" i="24"/>
  <c r="BT42" i="24"/>
  <c r="BP42" i="24"/>
  <c r="BL42" i="24"/>
  <c r="BH42" i="24"/>
  <c r="BD42" i="24"/>
  <c r="AZ42" i="24"/>
  <c r="AV42" i="24"/>
  <c r="AR42" i="24"/>
  <c r="AN42" i="24"/>
  <c r="AJ42" i="24"/>
  <c r="AF42" i="24"/>
  <c r="AB42" i="24"/>
  <c r="X42" i="24"/>
  <c r="T42" i="24"/>
  <c r="P42" i="24"/>
  <c r="L42" i="24"/>
  <c r="H42" i="24"/>
  <c r="D42" i="24"/>
  <c r="BQ41" i="24"/>
  <c r="BM41" i="24"/>
  <c r="BI41" i="24"/>
  <c r="BE41" i="24"/>
  <c r="BA41" i="24"/>
  <c r="AW41" i="24"/>
  <c r="AS41" i="24"/>
  <c r="AO41" i="24"/>
  <c r="AK41" i="24"/>
  <c r="AG41" i="24"/>
  <c r="AC41" i="24"/>
  <c r="Y41" i="24"/>
  <c r="U41" i="24"/>
  <c r="Q41" i="24"/>
  <c r="M41" i="24"/>
  <c r="I41" i="24"/>
  <c r="E41" i="24"/>
  <c r="BR40" i="24"/>
  <c r="BN40" i="24"/>
  <c r="BJ40" i="24"/>
  <c r="BF40" i="24"/>
  <c r="BB40" i="24"/>
  <c r="AX40" i="24"/>
  <c r="AT40" i="24"/>
  <c r="AP40" i="24"/>
  <c r="AL40" i="24"/>
  <c r="AH40" i="24"/>
  <c r="AD40" i="24"/>
  <c r="Z40" i="24"/>
  <c r="V40" i="24"/>
  <c r="R40" i="24"/>
  <c r="N40" i="24"/>
  <c r="J40" i="24"/>
  <c r="F40" i="24"/>
  <c r="BS39" i="24"/>
  <c r="BO39" i="24"/>
  <c r="BK39" i="24"/>
  <c r="BG39" i="24"/>
  <c r="BC39" i="24"/>
  <c r="AY39" i="24"/>
  <c r="AU39" i="24"/>
  <c r="AQ39" i="24"/>
  <c r="AM39" i="24"/>
  <c r="AI39" i="24"/>
  <c r="AE39" i="24"/>
  <c r="AA39" i="24"/>
  <c r="W39" i="24"/>
  <c r="S39" i="24"/>
  <c r="O39" i="24"/>
  <c r="K39" i="24"/>
  <c r="G39" i="24"/>
  <c r="BT38" i="24"/>
  <c r="BP38" i="24"/>
  <c r="BL38" i="24"/>
  <c r="BH38" i="24"/>
  <c r="BD38" i="24"/>
  <c r="AZ38" i="24"/>
  <c r="AV38" i="24"/>
  <c r="AR38" i="24"/>
  <c r="AN38" i="24"/>
  <c r="AJ38" i="24"/>
  <c r="AF38" i="24"/>
  <c r="AB38" i="24"/>
  <c r="X38" i="24"/>
  <c r="T38" i="24"/>
  <c r="P38" i="24"/>
  <c r="L38" i="24"/>
  <c r="H38" i="24"/>
  <c r="D38" i="24"/>
  <c r="BQ37" i="24"/>
  <c r="BM37" i="24"/>
  <c r="BI37" i="24"/>
  <c r="BE37" i="24"/>
  <c r="BA37" i="24"/>
  <c r="AW37" i="24"/>
  <c r="AS37" i="24"/>
  <c r="AO37" i="24"/>
  <c r="AK37" i="24"/>
  <c r="AG37" i="24"/>
  <c r="AC37" i="24"/>
  <c r="Y37" i="24"/>
  <c r="U37" i="24"/>
  <c r="Q37" i="24"/>
  <c r="M37" i="24"/>
  <c r="I37" i="24"/>
  <c r="E37" i="24"/>
  <c r="BR36" i="24"/>
  <c r="BN36" i="24"/>
  <c r="BJ36" i="24"/>
  <c r="BF36" i="24"/>
  <c r="BB36" i="24"/>
  <c r="AX36" i="24"/>
  <c r="AT36" i="24"/>
  <c r="AP36" i="24"/>
  <c r="AL36" i="24"/>
  <c r="AH36" i="24"/>
  <c r="AD36" i="24"/>
  <c r="Z36" i="24"/>
  <c r="V36" i="24"/>
  <c r="R36" i="24"/>
  <c r="N36" i="24"/>
  <c r="J36" i="24"/>
  <c r="F36" i="24"/>
  <c r="BS35" i="24"/>
  <c r="BO35" i="24"/>
  <c r="BK35" i="24"/>
  <c r="BG35" i="24"/>
  <c r="BC35" i="24"/>
  <c r="AY35" i="24"/>
  <c r="AU35" i="24"/>
  <c r="AQ35" i="24"/>
  <c r="AM35" i="24"/>
  <c r="AI35" i="24"/>
  <c r="AE35" i="24"/>
  <c r="AA35" i="24"/>
  <c r="W35" i="24"/>
  <c r="S35" i="24"/>
  <c r="O35" i="24"/>
  <c r="K35" i="24"/>
  <c r="G35" i="24"/>
  <c r="BT34" i="24"/>
  <c r="BP34" i="24"/>
  <c r="BL34" i="24"/>
  <c r="BH34" i="24"/>
  <c r="BD34" i="24"/>
  <c r="AZ34" i="24"/>
  <c r="AV34" i="24"/>
  <c r="AR34" i="24"/>
  <c r="AN34" i="24"/>
  <c r="AJ34" i="24"/>
  <c r="AF34" i="24"/>
  <c r="AB34" i="24"/>
  <c r="X34" i="24"/>
  <c r="T34" i="24"/>
  <c r="P34" i="24"/>
  <c r="L34" i="24"/>
  <c r="H34" i="24"/>
  <c r="D34" i="24"/>
  <c r="BQ33" i="24"/>
  <c r="BM33" i="24"/>
  <c r="BI33" i="24"/>
  <c r="BE33" i="24"/>
  <c r="BA33" i="24"/>
  <c r="AW33" i="24"/>
  <c r="AS33" i="24"/>
  <c r="AO33" i="24"/>
  <c r="AK33" i="24"/>
  <c r="AG33" i="24"/>
  <c r="AC33" i="24"/>
  <c r="Y33" i="24"/>
  <c r="U33" i="24"/>
  <c r="Q33" i="24"/>
  <c r="M33" i="24"/>
  <c r="I33" i="24"/>
  <c r="E33" i="24"/>
  <c r="BR32" i="24"/>
  <c r="BN32" i="24"/>
  <c r="BJ32" i="24"/>
  <c r="BF32" i="24"/>
  <c r="BB32" i="24"/>
  <c r="AX32" i="24"/>
  <c r="AT32" i="24"/>
  <c r="AP32" i="24"/>
  <c r="AL32" i="24"/>
  <c r="AH32" i="24"/>
  <c r="AD32" i="24"/>
  <c r="Z32" i="24"/>
  <c r="V32" i="24"/>
  <c r="R32" i="24"/>
  <c r="N32" i="24"/>
  <c r="J32" i="24"/>
  <c r="F32" i="24"/>
  <c r="BS31" i="24"/>
  <c r="BO31" i="24"/>
  <c r="BK31" i="24"/>
  <c r="BG31" i="24"/>
  <c r="BM39" i="24"/>
  <c r="BI39" i="24"/>
  <c r="BE39" i="24"/>
  <c r="BA39" i="24"/>
  <c r="AW39" i="24"/>
  <c r="AS39" i="24"/>
  <c r="AO39" i="24"/>
  <c r="AK39" i="24"/>
  <c r="AG39" i="24"/>
  <c r="AC39" i="24"/>
  <c r="Y39" i="24"/>
  <c r="U39" i="24"/>
  <c r="Q39" i="24"/>
  <c r="M39" i="24"/>
  <c r="I39" i="24"/>
  <c r="E39" i="24"/>
  <c r="BR38" i="24"/>
  <c r="BN38" i="24"/>
  <c r="BJ38" i="24"/>
  <c r="BF38" i="24"/>
  <c r="BB38" i="24"/>
  <c r="AX38" i="24"/>
  <c r="AT38" i="24"/>
  <c r="AP38" i="24"/>
  <c r="AL38" i="24"/>
  <c r="AH38" i="24"/>
  <c r="AD38" i="24"/>
  <c r="Z38" i="24"/>
  <c r="V38" i="24"/>
  <c r="R38" i="24"/>
  <c r="N38" i="24"/>
  <c r="J38" i="24"/>
  <c r="F38" i="24"/>
  <c r="BS37" i="24"/>
  <c r="BO37" i="24"/>
  <c r="BK37" i="24"/>
  <c r="BG37" i="24"/>
  <c r="BC37" i="24"/>
  <c r="AY37" i="24"/>
  <c r="AU37" i="24"/>
  <c r="AQ37" i="24"/>
  <c r="AM37" i="24"/>
  <c r="AI37" i="24"/>
  <c r="AE37" i="24"/>
  <c r="AA37" i="24"/>
  <c r="W37" i="24"/>
  <c r="S37" i="24"/>
  <c r="O37" i="24"/>
  <c r="K37" i="24"/>
  <c r="G37" i="24"/>
  <c r="BT36" i="24"/>
  <c r="BP36" i="24"/>
  <c r="BL36" i="24"/>
  <c r="BH36" i="24"/>
  <c r="BD36" i="24"/>
  <c r="AZ36" i="24"/>
  <c r="AV36" i="24"/>
  <c r="AR36" i="24"/>
  <c r="AN36" i="24"/>
  <c r="AJ36" i="24"/>
  <c r="AF36" i="24"/>
  <c r="AB36" i="24"/>
  <c r="X36" i="24"/>
  <c r="T36" i="24"/>
  <c r="P36" i="24"/>
  <c r="L36" i="24"/>
  <c r="H36" i="24"/>
  <c r="D36" i="24"/>
  <c r="BQ35" i="24"/>
  <c r="BM35" i="24"/>
  <c r="BI35" i="24"/>
  <c r="BE35" i="24"/>
  <c r="BA35" i="24"/>
  <c r="AW35" i="24"/>
  <c r="AS35" i="24"/>
  <c r="AO35" i="24"/>
  <c r="AK35" i="24"/>
  <c r="AG35" i="24"/>
  <c r="AC35" i="24"/>
  <c r="Y35" i="24"/>
  <c r="U35" i="24"/>
  <c r="Q35" i="24"/>
  <c r="M35" i="24"/>
  <c r="I35" i="24"/>
  <c r="E35" i="24"/>
  <c r="BR34" i="24"/>
  <c r="BN34" i="24"/>
  <c r="BJ34" i="24"/>
  <c r="BF34" i="24"/>
  <c r="BB34" i="24"/>
  <c r="AX34" i="24"/>
  <c r="AT34" i="24"/>
  <c r="AP34" i="24"/>
  <c r="AL34" i="24"/>
  <c r="AH34" i="24"/>
  <c r="AD34" i="24"/>
  <c r="Z34" i="24"/>
  <c r="V34" i="24"/>
  <c r="R34" i="24"/>
  <c r="N34" i="24"/>
  <c r="J34" i="24"/>
  <c r="F34" i="24"/>
  <c r="BS33" i="24"/>
  <c r="BO33" i="24"/>
  <c r="BK33" i="24"/>
  <c r="BG33" i="24"/>
  <c r="BC33" i="24"/>
  <c r="AY33" i="24"/>
  <c r="AU33" i="24"/>
  <c r="AQ33" i="24"/>
  <c r="AM33" i="24"/>
  <c r="AI33" i="24"/>
  <c r="AE33" i="24"/>
  <c r="AA33" i="24"/>
  <c r="W33" i="24"/>
  <c r="S33" i="24"/>
  <c r="O33" i="24"/>
  <c r="K33" i="24"/>
  <c r="G33" i="24"/>
  <c r="BT32" i="24"/>
  <c r="BP32" i="24"/>
  <c r="BL32" i="24"/>
  <c r="BH32" i="24"/>
  <c r="BD32" i="24"/>
  <c r="AZ32" i="24"/>
  <c r="AV32" i="24"/>
  <c r="AR32" i="24"/>
  <c r="AN32" i="24"/>
  <c r="AJ32" i="24"/>
  <c r="AF32" i="24"/>
  <c r="AB32" i="24"/>
  <c r="X32" i="24"/>
  <c r="T32" i="24"/>
  <c r="P32" i="24"/>
  <c r="L32" i="24"/>
  <c r="H32" i="24"/>
  <c r="D32" i="24"/>
  <c r="BQ31" i="24"/>
  <c r="BM31" i="24"/>
  <c r="BI31" i="24"/>
  <c r="BE31" i="24"/>
  <c r="BA31" i="24"/>
  <c r="AW31" i="24"/>
  <c r="AS31" i="24"/>
  <c r="AO31" i="24"/>
  <c r="AK31" i="24"/>
  <c r="AG31" i="24"/>
  <c r="AC31" i="24"/>
  <c r="Y31" i="24"/>
  <c r="U31" i="24"/>
  <c r="Q31" i="24"/>
  <c r="M31" i="24"/>
  <c r="I31" i="24"/>
  <c r="E31" i="24"/>
  <c r="BR30" i="24"/>
  <c r="BN30" i="24"/>
  <c r="BJ30" i="24"/>
  <c r="BF30" i="24"/>
  <c r="BB30" i="24"/>
  <c r="AX30" i="24"/>
  <c r="AT30" i="24"/>
  <c r="AP30" i="24"/>
  <c r="AL30" i="24"/>
  <c r="AH30" i="24"/>
  <c r="AD30" i="24"/>
  <c r="Z30" i="24"/>
  <c r="V30" i="24"/>
  <c r="R30" i="24"/>
  <c r="N30" i="24"/>
  <c r="J30" i="24"/>
  <c r="F30" i="24"/>
  <c r="BS29" i="24"/>
  <c r="BO29" i="24"/>
  <c r="BK29" i="24"/>
  <c r="BG29" i="24"/>
  <c r="BC29" i="24"/>
  <c r="AY29" i="24"/>
  <c r="AU29" i="24"/>
  <c r="AQ29" i="24"/>
  <c r="AM29" i="24"/>
  <c r="AI29" i="24"/>
  <c r="AE29" i="24"/>
  <c r="AA29" i="24"/>
  <c r="W29" i="24"/>
  <c r="S29" i="24"/>
  <c r="O29" i="24"/>
  <c r="K29" i="24"/>
  <c r="G29" i="24"/>
  <c r="BT28" i="24"/>
  <c r="BP28" i="24"/>
  <c r="BL28" i="24"/>
  <c r="BH28" i="24"/>
  <c r="BD28" i="24"/>
  <c r="AZ28" i="24"/>
  <c r="AV28" i="24"/>
  <c r="AR28" i="24"/>
  <c r="AN28" i="24"/>
  <c r="AJ28" i="24"/>
  <c r="AF28" i="24"/>
  <c r="AB28" i="24"/>
  <c r="X28" i="24"/>
  <c r="T28" i="24"/>
  <c r="P28" i="24"/>
  <c r="L28" i="24"/>
  <c r="H28" i="24"/>
  <c r="D28" i="24"/>
  <c r="BQ27" i="24"/>
  <c r="BM27" i="24"/>
  <c r="BI27" i="24"/>
  <c r="BE27" i="24"/>
  <c r="BA27" i="24"/>
  <c r="AW27" i="24"/>
  <c r="AS27" i="24"/>
  <c r="AO27" i="24"/>
  <c r="AK27" i="24"/>
  <c r="AG27" i="24"/>
  <c r="AC27" i="24"/>
  <c r="Y27" i="24"/>
  <c r="U27" i="24"/>
  <c r="Q27" i="24"/>
  <c r="M27" i="24"/>
  <c r="I27" i="24"/>
  <c r="E27" i="24"/>
  <c r="BR26" i="24"/>
  <c r="BN26" i="24"/>
  <c r="BJ26" i="24"/>
  <c r="BF26" i="24"/>
  <c r="BB26" i="24"/>
  <c r="AX26" i="24"/>
  <c r="AT26" i="24"/>
  <c r="AP26" i="24"/>
  <c r="AL26" i="24"/>
  <c r="AH26" i="24"/>
  <c r="AD26" i="24"/>
  <c r="Z26" i="24"/>
  <c r="V26" i="24"/>
  <c r="R26" i="24"/>
  <c r="N26" i="24"/>
  <c r="J26" i="24"/>
  <c r="F26" i="24"/>
  <c r="BS25" i="24"/>
  <c r="BO25" i="24"/>
  <c r="BK25" i="24"/>
  <c r="BG25" i="24"/>
  <c r="BC25" i="24"/>
  <c r="AY25" i="24"/>
  <c r="AU25" i="24"/>
  <c r="AQ25" i="24"/>
  <c r="AM25" i="24"/>
  <c r="AI25" i="24"/>
  <c r="AE25" i="24"/>
  <c r="AA25" i="24"/>
  <c r="W25" i="24"/>
  <c r="S25" i="24"/>
  <c r="O25" i="24"/>
  <c r="K25" i="24"/>
  <c r="G25" i="24"/>
  <c r="BT24" i="24"/>
  <c r="BP24" i="24"/>
  <c r="BL24" i="24"/>
  <c r="BH24" i="24"/>
  <c r="BD24" i="24"/>
  <c r="AZ24" i="24"/>
  <c r="AV24" i="24"/>
  <c r="AR24" i="24"/>
  <c r="AN24" i="24"/>
  <c r="AJ24" i="24"/>
  <c r="AF24" i="24"/>
  <c r="AB24" i="24"/>
  <c r="X24" i="24"/>
  <c r="T24" i="24"/>
  <c r="P24" i="24"/>
  <c r="L24" i="24"/>
  <c r="H24" i="24"/>
  <c r="D24" i="24"/>
  <c r="BQ23" i="24"/>
  <c r="BM23" i="24"/>
  <c r="BI23" i="24"/>
  <c r="BE23" i="24"/>
  <c r="BA23" i="24"/>
  <c r="AW23" i="24"/>
  <c r="AS23" i="24"/>
  <c r="AO23" i="24"/>
  <c r="AK23" i="24"/>
  <c r="AG23" i="24"/>
  <c r="AC23" i="24"/>
  <c r="Y23" i="24"/>
  <c r="U23" i="24"/>
  <c r="Q23" i="24"/>
  <c r="M23" i="24"/>
  <c r="I23" i="24"/>
  <c r="E23" i="24"/>
  <c r="BR22" i="24"/>
  <c r="BN22" i="24"/>
  <c r="BJ22" i="24"/>
  <c r="BF22" i="24"/>
  <c r="BB22" i="24"/>
  <c r="AX22" i="24"/>
  <c r="AT22" i="24"/>
  <c r="AP22" i="24"/>
  <c r="AL22" i="24"/>
  <c r="AH22" i="24"/>
  <c r="AD22" i="24"/>
  <c r="Z22" i="24"/>
  <c r="V22" i="24"/>
  <c r="R22" i="24"/>
  <c r="N22" i="24"/>
  <c r="J22" i="24"/>
  <c r="F22" i="24"/>
  <c r="BS21" i="24"/>
  <c r="BO21" i="24"/>
  <c r="BK21" i="24"/>
  <c r="BG21" i="24"/>
  <c r="BC21" i="24"/>
  <c r="AY21" i="24"/>
  <c r="AU21" i="24"/>
  <c r="AQ21" i="24"/>
  <c r="F33" i="24"/>
  <c r="BS32" i="24"/>
  <c r="BO32" i="24"/>
  <c r="BK32" i="24"/>
  <c r="BG32" i="24"/>
  <c r="BC32" i="24"/>
  <c r="AY32" i="24"/>
  <c r="AU32" i="24"/>
  <c r="AQ32" i="24"/>
  <c r="AM32" i="24"/>
  <c r="AI32" i="24"/>
  <c r="AE32" i="24"/>
  <c r="AA32" i="24"/>
  <c r="W32" i="24"/>
  <c r="S32" i="24"/>
  <c r="O32" i="24"/>
  <c r="K32" i="24"/>
  <c r="G32" i="24"/>
  <c r="BT31" i="24"/>
  <c r="BP31" i="24"/>
  <c r="BL31" i="24"/>
  <c r="BH31" i="24"/>
  <c r="BD31" i="24"/>
  <c r="AZ31" i="24"/>
  <c r="AV31" i="24"/>
  <c r="AR31" i="24"/>
  <c r="AN31" i="24"/>
  <c r="AJ31" i="24"/>
  <c r="AF31" i="24"/>
  <c r="AB31" i="24"/>
  <c r="X31" i="24"/>
  <c r="T31" i="24"/>
  <c r="P31" i="24"/>
  <c r="L31" i="24"/>
  <c r="H31" i="24"/>
  <c r="D31" i="24"/>
  <c r="BQ30" i="24"/>
  <c r="BM30" i="24"/>
  <c r="BI30" i="24"/>
  <c r="BE30" i="24"/>
  <c r="BA30" i="24"/>
  <c r="AW30" i="24"/>
  <c r="AS30" i="24"/>
  <c r="AO30" i="24"/>
  <c r="AK30" i="24"/>
  <c r="AG30" i="24"/>
  <c r="AC30" i="24"/>
  <c r="Y30" i="24"/>
  <c r="U30" i="24"/>
  <c r="Q30" i="24"/>
  <c r="M30" i="24"/>
  <c r="I30" i="24"/>
  <c r="E30" i="24"/>
  <c r="BR29" i="24"/>
  <c r="BN29" i="24"/>
  <c r="BJ29" i="24"/>
  <c r="BF29" i="24"/>
  <c r="BB29" i="24"/>
  <c r="AX29" i="24"/>
  <c r="AT29" i="24"/>
  <c r="AP29" i="24"/>
  <c r="AL29" i="24"/>
  <c r="AH29" i="24"/>
  <c r="AD29" i="24"/>
  <c r="Z29" i="24"/>
  <c r="V29" i="24"/>
  <c r="R29" i="24"/>
  <c r="N29" i="24"/>
  <c r="J29" i="24"/>
  <c r="F29" i="24"/>
  <c r="BS28" i="24"/>
  <c r="BO28" i="24"/>
  <c r="BK28" i="24"/>
  <c r="BG28" i="24"/>
  <c r="BC28" i="24"/>
  <c r="AY28" i="24"/>
  <c r="AU28" i="24"/>
  <c r="AQ28" i="24"/>
  <c r="AM28" i="24"/>
  <c r="AI28" i="24"/>
  <c r="AE28" i="24"/>
  <c r="AA28" i="24"/>
  <c r="W28" i="24"/>
  <c r="S28" i="24"/>
  <c r="O28" i="24"/>
  <c r="K28" i="24"/>
  <c r="G28" i="24"/>
  <c r="BT27" i="24"/>
  <c r="BP27" i="24"/>
  <c r="BL27" i="24"/>
  <c r="BH27" i="24"/>
  <c r="BD27" i="24"/>
  <c r="AZ27" i="24"/>
  <c r="AV27" i="24"/>
  <c r="AR27" i="24"/>
  <c r="AN27" i="24"/>
  <c r="AJ27" i="24"/>
  <c r="AF27" i="24"/>
  <c r="AB27" i="24"/>
  <c r="X27" i="24"/>
  <c r="T27" i="24"/>
  <c r="P27" i="24"/>
  <c r="L27" i="24"/>
  <c r="H27" i="24"/>
  <c r="D27" i="24"/>
  <c r="BQ26" i="24"/>
  <c r="BM26" i="24"/>
  <c r="BI26" i="24"/>
  <c r="BE26" i="24"/>
  <c r="BA26" i="24"/>
  <c r="AW26" i="24"/>
  <c r="AS26" i="24"/>
  <c r="AO26" i="24"/>
  <c r="AK26" i="24"/>
  <c r="AG26" i="24"/>
  <c r="AC26" i="24"/>
  <c r="Y26" i="24"/>
  <c r="U26" i="24"/>
  <c r="Q26" i="24"/>
  <c r="M26" i="24"/>
  <c r="I26" i="24"/>
  <c r="E26" i="24"/>
  <c r="BR25" i="24"/>
  <c r="BN25" i="24"/>
  <c r="BJ25" i="24"/>
  <c r="BF25" i="24"/>
  <c r="BB25" i="24"/>
  <c r="AX25" i="24"/>
  <c r="AT25" i="24"/>
  <c r="AP25" i="24"/>
  <c r="AL25" i="24"/>
  <c r="AH25" i="24"/>
  <c r="AD25" i="24"/>
  <c r="Z25" i="24"/>
  <c r="V25" i="24"/>
  <c r="R25" i="24"/>
  <c r="N25" i="24"/>
  <c r="J25" i="24"/>
  <c r="F25" i="24"/>
  <c r="BS24" i="24"/>
  <c r="BO24" i="24"/>
  <c r="BK24" i="24"/>
  <c r="BG24" i="24"/>
  <c r="BC24" i="24"/>
  <c r="AY24" i="24"/>
  <c r="AU24" i="24"/>
  <c r="AQ24" i="24"/>
  <c r="AM24" i="24"/>
  <c r="AI24" i="24"/>
  <c r="AE24" i="24"/>
  <c r="AA24" i="24"/>
  <c r="W24" i="24"/>
  <c r="S24" i="24"/>
  <c r="O24" i="24"/>
  <c r="K24" i="24"/>
  <c r="G24" i="24"/>
  <c r="BT23" i="24"/>
  <c r="BP23" i="24"/>
  <c r="BL23" i="24"/>
  <c r="BH23" i="24"/>
  <c r="BD23" i="24"/>
  <c r="AZ23" i="24"/>
  <c r="AV23" i="24"/>
  <c r="AR23" i="24"/>
  <c r="AN23" i="24"/>
  <c r="AJ23" i="24"/>
  <c r="AF23" i="24"/>
  <c r="AB23" i="24"/>
  <c r="X23" i="24"/>
  <c r="T23" i="24"/>
  <c r="P23" i="24"/>
  <c r="L23" i="24"/>
  <c r="H23" i="24"/>
  <c r="D23" i="24"/>
  <c r="BQ22" i="24"/>
  <c r="BM22" i="24"/>
  <c r="BI22" i="24"/>
  <c r="BE22" i="24"/>
  <c r="BA22" i="24"/>
  <c r="AW22" i="24"/>
  <c r="AS22" i="24"/>
  <c r="AO22" i="24"/>
  <c r="AK22" i="24"/>
  <c r="AG22" i="24"/>
  <c r="AC22" i="24"/>
  <c r="Y22" i="24"/>
  <c r="U22" i="24"/>
  <c r="Q22" i="24"/>
  <c r="M22" i="24"/>
  <c r="I22" i="24"/>
  <c r="E22" i="24"/>
  <c r="BR21" i="24"/>
  <c r="BN21" i="24"/>
  <c r="BJ21" i="24"/>
  <c r="BF21" i="24"/>
  <c r="BB21" i="24"/>
  <c r="AX21" i="24"/>
  <c r="AT21" i="24"/>
  <c r="AP21" i="24"/>
  <c r="AL21" i="24"/>
  <c r="AH21" i="24"/>
  <c r="AD21" i="24"/>
  <c r="Z21" i="24"/>
  <c r="V21" i="24"/>
  <c r="R21" i="24"/>
  <c r="N21" i="24"/>
  <c r="J21" i="24"/>
  <c r="F21" i="24"/>
  <c r="BS20" i="24"/>
  <c r="BO20" i="24"/>
  <c r="BK20" i="24"/>
  <c r="BG20" i="24"/>
  <c r="BC20" i="24"/>
  <c r="AY20" i="24"/>
  <c r="AU20" i="24"/>
  <c r="AQ20" i="24"/>
  <c r="AM20" i="24"/>
  <c r="AI20" i="24"/>
  <c r="AE20" i="24"/>
  <c r="AA20" i="24"/>
  <c r="W20" i="24"/>
  <c r="S20" i="24"/>
  <c r="O20" i="24"/>
  <c r="K20" i="24"/>
  <c r="G20" i="24"/>
  <c r="BT19" i="24"/>
  <c r="BP19" i="24"/>
  <c r="BL19" i="24"/>
  <c r="BH19" i="24"/>
  <c r="BD19" i="24"/>
  <c r="AZ19" i="24"/>
  <c r="AV19" i="24"/>
  <c r="AR19" i="24"/>
  <c r="AN19" i="24"/>
  <c r="AJ19" i="24"/>
  <c r="AF19" i="24"/>
  <c r="AB19" i="24"/>
  <c r="X19" i="24"/>
  <c r="T19" i="24"/>
  <c r="P19" i="24"/>
  <c r="L19" i="24"/>
  <c r="H19" i="24"/>
  <c r="D19" i="24"/>
  <c r="BQ18" i="24"/>
  <c r="BM18" i="24"/>
  <c r="BI18" i="24"/>
  <c r="BE18" i="24"/>
  <c r="BA18" i="24"/>
  <c r="AW18" i="24"/>
  <c r="AS18" i="24"/>
  <c r="AO18" i="24"/>
  <c r="AK18" i="24"/>
  <c r="AG18" i="24"/>
  <c r="AC18" i="24"/>
  <c r="Y18" i="24"/>
  <c r="U18" i="24"/>
  <c r="Q18" i="24"/>
  <c r="M18" i="24"/>
  <c r="I18" i="24"/>
  <c r="E18" i="24"/>
  <c r="BR17" i="24"/>
  <c r="BN17" i="24"/>
  <c r="BJ17" i="24"/>
  <c r="BF17" i="24"/>
  <c r="BB17" i="24"/>
  <c r="AX17" i="24"/>
  <c r="AT17" i="24"/>
  <c r="AP17" i="24"/>
  <c r="AL17" i="24"/>
  <c r="AH17" i="24"/>
  <c r="AD17" i="24"/>
  <c r="Z17" i="24"/>
  <c r="V17" i="24"/>
  <c r="R17" i="24"/>
  <c r="N17" i="24"/>
  <c r="J17" i="24"/>
  <c r="F17" i="24"/>
  <c r="BS16" i="24"/>
  <c r="BO16" i="24"/>
  <c r="BK16" i="24"/>
  <c r="BG16" i="24"/>
  <c r="BC16" i="24"/>
  <c r="AY16" i="24"/>
  <c r="AU16" i="24"/>
  <c r="AQ16" i="24"/>
  <c r="AM16" i="24"/>
  <c r="AI16" i="24"/>
  <c r="AE16" i="24"/>
  <c r="AA16" i="24"/>
  <c r="W16" i="24"/>
  <c r="S16" i="24"/>
  <c r="O16" i="24"/>
  <c r="K16" i="24"/>
  <c r="G16" i="24"/>
  <c r="BT15" i="24"/>
  <c r="BP15" i="24"/>
  <c r="BL15" i="24"/>
  <c r="BH15" i="24"/>
  <c r="BD15" i="24"/>
  <c r="AZ15" i="24"/>
  <c r="AV15" i="24"/>
  <c r="AR15" i="24"/>
  <c r="AN15" i="24"/>
  <c r="AJ15" i="24"/>
  <c r="AF15" i="24"/>
  <c r="AB15" i="24"/>
  <c r="X15" i="24"/>
  <c r="T15" i="24"/>
  <c r="P15" i="24"/>
  <c r="L15" i="24"/>
  <c r="H15" i="24"/>
  <c r="D15" i="24"/>
  <c r="BQ14" i="24"/>
  <c r="BM14" i="24"/>
  <c r="BI14" i="24"/>
  <c r="BE14" i="24"/>
  <c r="BA14" i="24"/>
  <c r="AW14" i="24"/>
  <c r="AS14" i="24"/>
  <c r="AO14" i="24"/>
  <c r="AK14" i="24"/>
  <c r="AG14" i="24"/>
  <c r="AC14" i="24"/>
  <c r="Y14" i="24"/>
  <c r="U14" i="24"/>
  <c r="Q14" i="24"/>
  <c r="M14" i="24"/>
  <c r="I14" i="24"/>
  <c r="E14" i="24"/>
  <c r="BR13" i="24"/>
  <c r="BN13" i="24"/>
  <c r="BJ13" i="24"/>
  <c r="BF13" i="24"/>
  <c r="BB13" i="24"/>
  <c r="AX13" i="24"/>
  <c r="AT13" i="24"/>
  <c r="AP13" i="24"/>
  <c r="AL13" i="24"/>
  <c r="AH13" i="24"/>
  <c r="AD13" i="24"/>
  <c r="Z13" i="24"/>
  <c r="BC31" i="24"/>
  <c r="AY31" i="24"/>
  <c r="AU31" i="24"/>
  <c r="AQ31" i="24"/>
  <c r="AM31" i="24"/>
  <c r="AI31" i="24"/>
  <c r="AE31" i="24"/>
  <c r="AA31" i="24"/>
  <c r="W31" i="24"/>
  <c r="S31" i="24"/>
  <c r="O31" i="24"/>
  <c r="K31" i="24"/>
  <c r="G31" i="24"/>
  <c r="BT30" i="24"/>
  <c r="BP30" i="24"/>
  <c r="BL30" i="24"/>
  <c r="BH30" i="24"/>
  <c r="BD30" i="24"/>
  <c r="AZ30" i="24"/>
  <c r="AV30" i="24"/>
  <c r="AR30" i="24"/>
  <c r="AN30" i="24"/>
  <c r="AJ30" i="24"/>
  <c r="AF30" i="24"/>
  <c r="AB30" i="24"/>
  <c r="X30" i="24"/>
  <c r="T30" i="24"/>
  <c r="P30" i="24"/>
  <c r="L30" i="24"/>
  <c r="H30" i="24"/>
  <c r="D30" i="24"/>
  <c r="BQ29" i="24"/>
  <c r="BM29" i="24"/>
  <c r="BI29" i="24"/>
  <c r="BE29" i="24"/>
  <c r="BA29" i="24"/>
  <c r="AW29" i="24"/>
  <c r="AS29" i="24"/>
  <c r="AO29" i="24"/>
  <c r="AK29" i="24"/>
  <c r="AG29" i="24"/>
  <c r="AC29" i="24"/>
  <c r="Y29" i="24"/>
  <c r="U29" i="24"/>
  <c r="Q29" i="24"/>
  <c r="M29" i="24"/>
  <c r="I29" i="24"/>
  <c r="E29" i="24"/>
  <c r="BR28" i="24"/>
  <c r="BN28" i="24"/>
  <c r="BJ28" i="24"/>
  <c r="BF28" i="24"/>
  <c r="BB28" i="24"/>
  <c r="AX28" i="24"/>
  <c r="AT28" i="24"/>
  <c r="AP28" i="24"/>
  <c r="AL28" i="24"/>
  <c r="AH28" i="24"/>
  <c r="AD28" i="24"/>
  <c r="Z28" i="24"/>
  <c r="V28" i="24"/>
  <c r="R28" i="24"/>
  <c r="N28" i="24"/>
  <c r="J28" i="24"/>
  <c r="F28" i="24"/>
  <c r="BS27" i="24"/>
  <c r="BO27" i="24"/>
  <c r="BK27" i="24"/>
  <c r="BG27" i="24"/>
  <c r="BC27" i="24"/>
  <c r="AY27" i="24"/>
  <c r="AU27" i="24"/>
  <c r="AQ27" i="24"/>
  <c r="AM27" i="24"/>
  <c r="AI27" i="24"/>
  <c r="AE27" i="24"/>
  <c r="AA27" i="24"/>
  <c r="W27" i="24"/>
  <c r="S27" i="24"/>
  <c r="O27" i="24"/>
  <c r="K27" i="24"/>
  <c r="G27" i="24"/>
  <c r="BT26" i="24"/>
  <c r="BP26" i="24"/>
  <c r="BL26" i="24"/>
  <c r="BH26" i="24"/>
  <c r="BD26" i="24"/>
  <c r="AZ26" i="24"/>
  <c r="AV26" i="24"/>
  <c r="AR26" i="24"/>
  <c r="AN26" i="24"/>
  <c r="AJ26" i="24"/>
  <c r="AF26" i="24"/>
  <c r="AB26" i="24"/>
  <c r="X26" i="24"/>
  <c r="T26" i="24"/>
  <c r="P26" i="24"/>
  <c r="L26" i="24"/>
  <c r="H26" i="24"/>
  <c r="D26" i="24"/>
  <c r="BQ25" i="24"/>
  <c r="BM25" i="24"/>
  <c r="BI25" i="24"/>
  <c r="BE25" i="24"/>
  <c r="BA25" i="24"/>
  <c r="AW25" i="24"/>
  <c r="AS25" i="24"/>
  <c r="AO25" i="24"/>
  <c r="AK25" i="24"/>
  <c r="AG25" i="24"/>
  <c r="AC25" i="24"/>
  <c r="Y25" i="24"/>
  <c r="U25" i="24"/>
  <c r="Q25" i="24"/>
  <c r="M25" i="24"/>
  <c r="I25" i="24"/>
  <c r="E25" i="24"/>
  <c r="BR24" i="24"/>
  <c r="BN24" i="24"/>
  <c r="BJ24" i="24"/>
  <c r="BF24" i="24"/>
  <c r="BB24" i="24"/>
  <c r="AX24" i="24"/>
  <c r="AT24" i="24"/>
  <c r="AP24" i="24"/>
  <c r="AL24" i="24"/>
  <c r="AH24" i="24"/>
  <c r="AD24" i="24"/>
  <c r="Z24" i="24"/>
  <c r="V24" i="24"/>
  <c r="R24" i="24"/>
  <c r="N24" i="24"/>
  <c r="J24" i="24"/>
  <c r="F24" i="24"/>
  <c r="BS23" i="24"/>
  <c r="BO23" i="24"/>
  <c r="BK23" i="24"/>
  <c r="BG23" i="24"/>
  <c r="BC23" i="24"/>
  <c r="AY23" i="24"/>
  <c r="AU23" i="24"/>
  <c r="AQ23" i="24"/>
  <c r="AM23" i="24"/>
  <c r="AI23" i="24"/>
  <c r="AE23" i="24"/>
  <c r="AA23" i="24"/>
  <c r="W23" i="24"/>
  <c r="S23" i="24"/>
  <c r="O23" i="24"/>
  <c r="K23" i="24"/>
  <c r="AB25" i="24"/>
  <c r="X25" i="24"/>
  <c r="T25" i="24"/>
  <c r="P25" i="24"/>
  <c r="L25" i="24"/>
  <c r="H25" i="24"/>
  <c r="D25" i="24"/>
  <c r="BQ24" i="24"/>
  <c r="BM24" i="24"/>
  <c r="BI24" i="24"/>
  <c r="BE24" i="24"/>
  <c r="BA24" i="24"/>
  <c r="AW24" i="24"/>
  <c r="AS24" i="24"/>
  <c r="AO24" i="24"/>
  <c r="AK24" i="24"/>
  <c r="AG24" i="24"/>
  <c r="AC24" i="24"/>
  <c r="Y24" i="24"/>
  <c r="U24" i="24"/>
  <c r="Q24" i="24"/>
  <c r="M24" i="24"/>
  <c r="I24" i="24"/>
  <c r="E24" i="24"/>
  <c r="BR23" i="24"/>
  <c r="BN23" i="24"/>
  <c r="BJ23" i="24"/>
  <c r="BF23" i="24"/>
  <c r="BB23" i="24"/>
  <c r="AX23" i="24"/>
  <c r="AT23" i="24"/>
  <c r="AP23" i="24"/>
  <c r="AL23" i="24"/>
  <c r="AH23" i="24"/>
  <c r="AD23" i="24"/>
  <c r="Z23" i="24"/>
  <c r="V23" i="24"/>
  <c r="R23" i="24"/>
  <c r="N23" i="24"/>
  <c r="J23" i="24"/>
  <c r="F23" i="24"/>
  <c r="BS22" i="24"/>
  <c r="BO22" i="24"/>
  <c r="BK22" i="24"/>
  <c r="BG22" i="24"/>
  <c r="BC22" i="24"/>
  <c r="AY22" i="24"/>
  <c r="AU22" i="24"/>
  <c r="AQ22" i="24"/>
  <c r="AM22" i="24"/>
  <c r="AI22" i="24"/>
  <c r="AE22" i="24"/>
  <c r="AA22" i="24"/>
  <c r="W22" i="24"/>
  <c r="S22" i="24"/>
  <c r="O22" i="24"/>
  <c r="K22" i="24"/>
  <c r="G22" i="24"/>
  <c r="BT21" i="24"/>
  <c r="BP21" i="24"/>
  <c r="BL21" i="24"/>
  <c r="BH21" i="24"/>
  <c r="BD21" i="24"/>
  <c r="AZ21" i="24"/>
  <c r="AV21" i="24"/>
  <c r="AR21" i="24"/>
  <c r="AN21" i="24"/>
  <c r="AJ21" i="24"/>
  <c r="AF21" i="24"/>
  <c r="AB21" i="24"/>
  <c r="X21" i="24"/>
  <c r="T21" i="24"/>
  <c r="P21" i="24"/>
  <c r="L21" i="24"/>
  <c r="H21" i="24"/>
  <c r="D21" i="24"/>
  <c r="BQ20" i="24"/>
  <c r="BM20" i="24"/>
  <c r="BI20" i="24"/>
  <c r="BE20" i="24"/>
  <c r="BA20" i="24"/>
  <c r="AW20" i="24"/>
  <c r="AS20" i="24"/>
  <c r="AO20" i="24"/>
  <c r="AK20" i="24"/>
  <c r="AG20" i="24"/>
  <c r="AC20" i="24"/>
  <c r="Y20" i="24"/>
  <c r="U20" i="24"/>
  <c r="Q20" i="24"/>
  <c r="M20" i="24"/>
  <c r="I20" i="24"/>
  <c r="E20" i="24"/>
  <c r="BR19" i="24"/>
  <c r="BN19" i="24"/>
  <c r="BJ19" i="24"/>
  <c r="BF19" i="24"/>
  <c r="BB19" i="24"/>
  <c r="AX19" i="24"/>
  <c r="AT19" i="24"/>
  <c r="AP19" i="24"/>
  <c r="AL19" i="24"/>
  <c r="AH19" i="24"/>
  <c r="AD19" i="24"/>
  <c r="Z19" i="24"/>
  <c r="V19" i="24"/>
  <c r="R19" i="24"/>
  <c r="N19" i="24"/>
  <c r="J19" i="24"/>
  <c r="F19" i="24"/>
  <c r="BS18" i="24"/>
  <c r="BO18" i="24"/>
  <c r="BK18" i="24"/>
  <c r="BG18" i="24"/>
  <c r="BC18" i="24"/>
  <c r="AY18" i="24"/>
  <c r="AU18" i="24"/>
  <c r="AQ18" i="24"/>
  <c r="AM18" i="24"/>
  <c r="AI18" i="24"/>
  <c r="AE18" i="24"/>
  <c r="AA18" i="24"/>
  <c r="W18" i="24"/>
  <c r="S18" i="24"/>
  <c r="O18" i="24"/>
  <c r="K18" i="24"/>
  <c r="G18" i="24"/>
  <c r="BT17" i="24"/>
  <c r="BP17" i="24"/>
  <c r="BL17" i="24"/>
  <c r="BH17" i="24"/>
  <c r="BD17" i="24"/>
  <c r="AZ17" i="24"/>
  <c r="AV17" i="24"/>
  <c r="AR17" i="24"/>
  <c r="AN17" i="24"/>
  <c r="AJ17" i="24"/>
  <c r="AF17" i="24"/>
  <c r="AB17" i="24"/>
  <c r="X17" i="24"/>
  <c r="T17" i="24"/>
  <c r="P17" i="24"/>
  <c r="L17" i="24"/>
  <c r="H17" i="24"/>
  <c r="D17" i="24"/>
  <c r="BQ16" i="24"/>
  <c r="BM16" i="24"/>
  <c r="BI16" i="24"/>
  <c r="BE16" i="24"/>
  <c r="BA16" i="24"/>
  <c r="AW16" i="24"/>
  <c r="AS16" i="24"/>
  <c r="AO16" i="24"/>
  <c r="AK16" i="24"/>
  <c r="AG16" i="24"/>
  <c r="AC16" i="24"/>
  <c r="Y16" i="24"/>
  <c r="U16" i="24"/>
  <c r="Q16" i="24"/>
  <c r="M16" i="24"/>
  <c r="I16" i="24"/>
  <c r="E16" i="24"/>
  <c r="BR15" i="24"/>
  <c r="BN15" i="24"/>
  <c r="BJ15" i="24"/>
  <c r="BF15" i="24"/>
  <c r="BB15" i="24"/>
  <c r="AX15" i="24"/>
  <c r="AT15" i="24"/>
  <c r="AP15" i="24"/>
  <c r="AL15" i="24"/>
  <c r="AH15" i="24"/>
  <c r="AD15" i="24"/>
  <c r="Z15" i="24"/>
  <c r="V15" i="24"/>
  <c r="R15" i="24"/>
  <c r="N15" i="24"/>
  <c r="J15" i="24"/>
  <c r="F15" i="24"/>
  <c r="BS14" i="24"/>
  <c r="BO14" i="24"/>
  <c r="BK14" i="24"/>
  <c r="BG14" i="24"/>
  <c r="BC14" i="24"/>
  <c r="AY14" i="24"/>
  <c r="AU14" i="24"/>
  <c r="AQ14" i="24"/>
  <c r="AM14" i="24"/>
  <c r="AI14" i="24"/>
  <c r="AE14" i="24"/>
  <c r="AA14" i="24"/>
  <c r="W14" i="24"/>
  <c r="S14" i="24"/>
  <c r="O14" i="24"/>
  <c r="K14" i="24"/>
  <c r="G14" i="24"/>
  <c r="BT13" i="24"/>
  <c r="BP13" i="24"/>
  <c r="BL13" i="24"/>
  <c r="BH13" i="24"/>
  <c r="BD13" i="24"/>
  <c r="AZ13" i="24"/>
  <c r="AV13" i="24"/>
  <c r="AR13" i="24"/>
  <c r="AN13" i="24"/>
  <c r="AJ13" i="24"/>
  <c r="AF13" i="24"/>
  <c r="AB13" i="24"/>
  <c r="X13" i="24"/>
  <c r="T13" i="24"/>
  <c r="P13" i="24"/>
  <c r="L13" i="24"/>
  <c r="H13" i="24"/>
  <c r="D13" i="24"/>
  <c r="BQ12" i="24"/>
  <c r="BM12" i="24"/>
  <c r="BI12" i="24"/>
  <c r="BE12" i="24"/>
  <c r="BA12" i="24"/>
  <c r="AW12" i="24"/>
  <c r="AS12" i="24"/>
  <c r="AO12" i="24"/>
  <c r="AK12" i="24"/>
  <c r="AG12" i="24"/>
  <c r="AC12" i="24"/>
  <c r="Y12" i="24"/>
  <c r="U12" i="24"/>
  <c r="Q12" i="24"/>
  <c r="M12" i="24"/>
  <c r="I12" i="24"/>
  <c r="E12" i="24"/>
  <c r="BR11" i="24"/>
  <c r="BN11" i="24"/>
  <c r="BJ11" i="24"/>
  <c r="BF11" i="24"/>
  <c r="BB11" i="24"/>
  <c r="AX11" i="24"/>
  <c r="AT11" i="24"/>
  <c r="AP11" i="24"/>
  <c r="AL11" i="24"/>
  <c r="AH11" i="24"/>
  <c r="AD11" i="24"/>
  <c r="Z11" i="24"/>
  <c r="V11" i="24"/>
  <c r="R11" i="24"/>
  <c r="N11" i="24"/>
  <c r="J11" i="24"/>
  <c r="F11" i="24"/>
  <c r="BS10" i="24"/>
  <c r="BO10" i="24"/>
  <c r="BK10" i="24"/>
  <c r="BG10" i="24"/>
  <c r="BC10" i="24"/>
  <c r="AY10" i="24"/>
  <c r="AU10" i="24"/>
  <c r="AQ10" i="24"/>
  <c r="AM10" i="24"/>
  <c r="AI10" i="24"/>
  <c r="AE10" i="24"/>
  <c r="AA10" i="24"/>
  <c r="W10" i="24"/>
  <c r="S10" i="24"/>
  <c r="O10" i="24"/>
  <c r="K10" i="24"/>
  <c r="G10" i="24"/>
  <c r="BT9" i="24"/>
  <c r="BP9" i="24"/>
  <c r="BL9" i="24"/>
  <c r="BH9" i="24"/>
  <c r="BD9" i="24"/>
  <c r="AZ9" i="24"/>
  <c r="AV9" i="24"/>
  <c r="AR9" i="24"/>
  <c r="AN9" i="24"/>
  <c r="AJ9" i="24"/>
  <c r="AF9" i="24"/>
  <c r="AB9" i="24"/>
  <c r="X9" i="24"/>
  <c r="T9" i="24"/>
  <c r="P9" i="24"/>
  <c r="L9" i="24"/>
  <c r="H9" i="24"/>
  <c r="D9" i="24"/>
  <c r="BQ8" i="24"/>
  <c r="BM8" i="24"/>
  <c r="BI8" i="24"/>
  <c r="AM21" i="24"/>
  <c r="AI21" i="24"/>
  <c r="AE21" i="24"/>
  <c r="AA21" i="24"/>
  <c r="W21" i="24"/>
  <c r="S21" i="24"/>
  <c r="O21" i="24"/>
  <c r="K21" i="24"/>
  <c r="G21" i="24"/>
  <c r="BT20" i="24"/>
  <c r="BP20" i="24"/>
  <c r="BL20" i="24"/>
  <c r="BH20" i="24"/>
  <c r="BD20" i="24"/>
  <c r="AZ20" i="24"/>
  <c r="AV20" i="24"/>
  <c r="AR20" i="24"/>
  <c r="AN20" i="24"/>
  <c r="AJ20" i="24"/>
  <c r="AF20" i="24"/>
  <c r="AB20" i="24"/>
  <c r="X20" i="24"/>
  <c r="T20" i="24"/>
  <c r="P20" i="24"/>
  <c r="L20" i="24"/>
  <c r="H20" i="24"/>
  <c r="D20" i="24"/>
  <c r="BQ19" i="24"/>
  <c r="BM19" i="24"/>
  <c r="BI19" i="24"/>
  <c r="BE19" i="24"/>
  <c r="BA19" i="24"/>
  <c r="AW19" i="24"/>
  <c r="AS19" i="24"/>
  <c r="AO19" i="24"/>
  <c r="AK19" i="24"/>
  <c r="AG19" i="24"/>
  <c r="AC19" i="24"/>
  <c r="Y19" i="24"/>
  <c r="U19" i="24"/>
  <c r="Q19" i="24"/>
  <c r="M19" i="24"/>
  <c r="I19" i="24"/>
  <c r="E19" i="24"/>
  <c r="BR18" i="24"/>
  <c r="BN18" i="24"/>
  <c r="BJ18" i="24"/>
  <c r="BF18" i="24"/>
  <c r="BB18" i="24"/>
  <c r="AX18" i="24"/>
  <c r="AT18" i="24"/>
  <c r="AP18" i="24"/>
  <c r="AL18" i="24"/>
  <c r="AH18" i="24"/>
  <c r="AD18" i="24"/>
  <c r="Z18" i="24"/>
  <c r="V18" i="24"/>
  <c r="R18" i="24"/>
  <c r="N18" i="24"/>
  <c r="J18" i="24"/>
  <c r="F18" i="24"/>
  <c r="BS17" i="24"/>
  <c r="BO17" i="24"/>
  <c r="BK17" i="24"/>
  <c r="BG17" i="24"/>
  <c r="BC17" i="24"/>
  <c r="AY17" i="24"/>
  <c r="AU17" i="24"/>
  <c r="AQ17" i="24"/>
  <c r="AM17" i="24"/>
  <c r="AI17" i="24"/>
  <c r="AE17" i="24"/>
  <c r="AA17" i="24"/>
  <c r="W17" i="24"/>
  <c r="S17" i="24"/>
  <c r="O17" i="24"/>
  <c r="K17" i="24"/>
  <c r="G17" i="24"/>
  <c r="BT16" i="24"/>
  <c r="BP16" i="24"/>
  <c r="BL16" i="24"/>
  <c r="BH16" i="24"/>
  <c r="BD16" i="24"/>
  <c r="AZ16" i="24"/>
  <c r="AV16" i="24"/>
  <c r="AR16" i="24"/>
  <c r="AN16" i="24"/>
  <c r="AJ16" i="24"/>
  <c r="AF16" i="24"/>
  <c r="AB16" i="24"/>
  <c r="X16" i="24"/>
  <c r="T16" i="24"/>
  <c r="P16" i="24"/>
  <c r="L16" i="24"/>
  <c r="H16" i="24"/>
  <c r="D16" i="24"/>
  <c r="BQ15" i="24"/>
  <c r="BM15" i="24"/>
  <c r="BI15" i="24"/>
  <c r="BE15" i="24"/>
  <c r="BA15" i="24"/>
  <c r="AW15" i="24"/>
  <c r="AS15" i="24"/>
  <c r="AO15" i="24"/>
  <c r="AK15" i="24"/>
  <c r="AG15" i="24"/>
  <c r="AC15" i="24"/>
  <c r="Y15" i="24"/>
  <c r="U15" i="24"/>
  <c r="Q15" i="24"/>
  <c r="M15" i="24"/>
  <c r="I15" i="24"/>
  <c r="E15" i="24"/>
  <c r="BR14" i="24"/>
  <c r="BN14" i="24"/>
  <c r="BJ14" i="24"/>
  <c r="BF14" i="24"/>
  <c r="BB14" i="24"/>
  <c r="AX14" i="24"/>
  <c r="AT14" i="24"/>
  <c r="AP14" i="24"/>
  <c r="AL14" i="24"/>
  <c r="AH14" i="24"/>
  <c r="AD14" i="24"/>
  <c r="Z14" i="24"/>
  <c r="V14" i="24"/>
  <c r="R14" i="24"/>
  <c r="N14" i="24"/>
  <c r="J14" i="24"/>
  <c r="F14" i="24"/>
  <c r="BS13" i="24"/>
  <c r="BO13" i="24"/>
  <c r="BK13" i="24"/>
  <c r="BG13" i="24"/>
  <c r="BC13" i="24"/>
  <c r="AY13" i="24"/>
  <c r="AU13" i="24"/>
  <c r="AQ13" i="24"/>
  <c r="AM13" i="24"/>
  <c r="AI13" i="24"/>
  <c r="AE13" i="24"/>
  <c r="AA13" i="24"/>
  <c r="W13" i="24"/>
  <c r="S13" i="24"/>
  <c r="O13" i="24"/>
  <c r="K13" i="24"/>
  <c r="G13" i="24"/>
  <c r="BT12" i="24"/>
  <c r="BP12" i="24"/>
  <c r="BL12" i="24"/>
  <c r="BH12" i="24"/>
  <c r="BD12" i="24"/>
  <c r="AZ12" i="24"/>
  <c r="AV12" i="24"/>
  <c r="AR12" i="24"/>
  <c r="AN12" i="24"/>
  <c r="AJ12" i="24"/>
  <c r="AF12" i="24"/>
  <c r="AB12" i="24"/>
  <c r="X12" i="24"/>
  <c r="T12" i="24"/>
  <c r="P12" i="24"/>
  <c r="L12" i="24"/>
  <c r="H12" i="24"/>
  <c r="D12" i="24"/>
  <c r="BQ11" i="24"/>
  <c r="BM11" i="24"/>
  <c r="BI11" i="24"/>
  <c r="BE11" i="24"/>
  <c r="BA11" i="24"/>
  <c r="AW11" i="24"/>
  <c r="AS11" i="24"/>
  <c r="AO11" i="24"/>
  <c r="AK11" i="24"/>
  <c r="AG11" i="24"/>
  <c r="AC11" i="24"/>
  <c r="Y11" i="24"/>
  <c r="U11" i="24"/>
  <c r="Q11" i="24"/>
  <c r="M11" i="24"/>
  <c r="I11" i="24"/>
  <c r="E11" i="24"/>
  <c r="BR10" i="24"/>
  <c r="BN10" i="24"/>
  <c r="BJ10" i="24"/>
  <c r="BF10" i="24"/>
  <c r="BB10" i="24"/>
  <c r="AX10" i="24"/>
  <c r="AT10" i="24"/>
  <c r="AP10" i="24"/>
  <c r="AL10" i="24"/>
  <c r="AH10" i="24"/>
  <c r="AD10" i="24"/>
  <c r="Z10" i="24"/>
  <c r="V10" i="24"/>
  <c r="R10" i="24"/>
  <c r="N10" i="24"/>
  <c r="J10" i="24"/>
  <c r="F10" i="24"/>
  <c r="BS9" i="24"/>
  <c r="BO9" i="24"/>
  <c r="BK9" i="24"/>
  <c r="BG9" i="24"/>
  <c r="BC9" i="24"/>
  <c r="AY9" i="24"/>
  <c r="AU9" i="24"/>
  <c r="AQ9" i="24"/>
  <c r="AM9" i="24"/>
  <c r="AI9" i="24"/>
  <c r="AE9" i="24"/>
  <c r="AA9" i="24"/>
  <c r="W9" i="24"/>
  <c r="S9" i="24"/>
  <c r="O9" i="24"/>
  <c r="K9" i="24"/>
  <c r="G9" i="24"/>
  <c r="BT8" i="24"/>
  <c r="BP8" i="24"/>
  <c r="BL8" i="24"/>
  <c r="V13" i="24"/>
  <c r="R13" i="24"/>
  <c r="N13" i="24"/>
  <c r="J13" i="24"/>
  <c r="F13" i="24"/>
  <c r="BS12" i="24"/>
  <c r="BO12" i="24"/>
  <c r="BK12" i="24"/>
  <c r="BG12" i="24"/>
  <c r="BC12" i="24"/>
  <c r="AY12" i="24"/>
  <c r="AU12" i="24"/>
  <c r="AQ12" i="24"/>
  <c r="AM12" i="24"/>
  <c r="AI12" i="24"/>
  <c r="AE12" i="24"/>
  <c r="AA12" i="24"/>
  <c r="W12" i="24"/>
  <c r="S12" i="24"/>
  <c r="O12" i="24"/>
  <c r="K12" i="24"/>
  <c r="G12" i="24"/>
  <c r="BT11" i="24"/>
  <c r="BP11" i="24"/>
  <c r="BL11" i="24"/>
  <c r="BH11" i="24"/>
  <c r="BD11" i="24"/>
  <c r="AZ11" i="24"/>
  <c r="AV11" i="24"/>
  <c r="AR11" i="24"/>
  <c r="AN11" i="24"/>
  <c r="AJ11" i="24"/>
  <c r="AF11" i="24"/>
  <c r="AB11" i="24"/>
  <c r="X11" i="24"/>
  <c r="T11" i="24"/>
  <c r="P11" i="24"/>
  <c r="L11" i="24"/>
  <c r="H11" i="24"/>
  <c r="D11" i="24"/>
  <c r="BQ10" i="24"/>
  <c r="BM10" i="24"/>
  <c r="BI10" i="24"/>
  <c r="BE10" i="24"/>
  <c r="BA10" i="24"/>
  <c r="AW10" i="24"/>
  <c r="AS10" i="24"/>
  <c r="AO10" i="24"/>
  <c r="AK10" i="24"/>
  <c r="AG10" i="24"/>
  <c r="AC10" i="24"/>
  <c r="Y10" i="24"/>
  <c r="U10" i="24"/>
  <c r="Q10" i="24"/>
  <c r="M10" i="24"/>
  <c r="I10" i="24"/>
  <c r="E10" i="24"/>
  <c r="BR9" i="24"/>
  <c r="BN9" i="24"/>
  <c r="BJ9" i="24"/>
  <c r="BF9" i="24"/>
  <c r="BB9" i="24"/>
  <c r="AX9" i="24"/>
  <c r="AT9" i="24"/>
  <c r="AP9" i="24"/>
  <c r="AL9" i="24"/>
  <c r="AH9" i="24"/>
  <c r="AD9" i="24"/>
  <c r="Z9" i="24"/>
  <c r="V9" i="24"/>
  <c r="R9" i="24"/>
  <c r="N9" i="24"/>
  <c r="J9" i="24"/>
  <c r="F9" i="24"/>
  <c r="BS8" i="24"/>
  <c r="BO8" i="24"/>
  <c r="BK8" i="24"/>
  <c r="BG8" i="24"/>
  <c r="BC8" i="24"/>
  <c r="AY8" i="24"/>
  <c r="AU8" i="24"/>
  <c r="AQ8" i="24"/>
  <c r="AM8" i="24"/>
  <c r="AI8" i="24"/>
  <c r="AE8" i="24"/>
  <c r="AA8" i="24"/>
  <c r="W8" i="24"/>
  <c r="S8" i="24"/>
  <c r="O8" i="24"/>
  <c r="K8" i="24"/>
  <c r="G8" i="24"/>
  <c r="BT7" i="24"/>
  <c r="BP7" i="24"/>
  <c r="BL7" i="24"/>
  <c r="BH7" i="24"/>
  <c r="BD7" i="24"/>
  <c r="AZ7" i="24"/>
  <c r="AV7" i="24"/>
  <c r="AR7" i="24"/>
  <c r="AN7" i="24"/>
  <c r="AJ7" i="24"/>
  <c r="AF7" i="24"/>
  <c r="AB7" i="24"/>
  <c r="X7" i="24"/>
  <c r="T7" i="24"/>
  <c r="P7" i="24"/>
  <c r="L7" i="24"/>
  <c r="H7" i="24"/>
  <c r="D7" i="24"/>
  <c r="BQ6" i="24"/>
  <c r="BM6" i="24"/>
  <c r="BI6" i="24"/>
  <c r="BE6" i="24"/>
  <c r="BA6" i="24"/>
  <c r="AW6" i="24"/>
  <c r="AS6" i="24"/>
  <c r="AO6" i="24"/>
  <c r="AK6" i="24"/>
  <c r="AG6" i="24"/>
  <c r="AC6" i="24"/>
  <c r="Y6" i="24"/>
  <c r="U6" i="24"/>
  <c r="Q6" i="24"/>
  <c r="M6" i="24"/>
  <c r="I6" i="24"/>
  <c r="E6" i="24"/>
  <c r="BR5" i="24"/>
  <c r="BN5" i="24"/>
  <c r="BJ5" i="24"/>
  <c r="BF5" i="24"/>
  <c r="BB5" i="24"/>
  <c r="G23" i="24"/>
  <c r="BT22" i="24"/>
  <c r="BP22" i="24"/>
  <c r="BL22" i="24"/>
  <c r="BH22" i="24"/>
  <c r="BD22" i="24"/>
  <c r="AZ22" i="24"/>
  <c r="AV22" i="24"/>
  <c r="AR22" i="24"/>
  <c r="AN22" i="24"/>
  <c r="AJ22" i="24"/>
  <c r="AF22" i="24"/>
  <c r="AB22" i="24"/>
  <c r="X22" i="24"/>
  <c r="T22" i="24"/>
  <c r="P22" i="24"/>
  <c r="L22" i="24"/>
  <c r="H22" i="24"/>
  <c r="D22" i="24"/>
  <c r="BQ21" i="24"/>
  <c r="BM21" i="24"/>
  <c r="BI21" i="24"/>
  <c r="BE21" i="24"/>
  <c r="BA21" i="24"/>
  <c r="AW21" i="24"/>
  <c r="AS21" i="24"/>
  <c r="AO21" i="24"/>
  <c r="AK21" i="24"/>
  <c r="AG21" i="24"/>
  <c r="AC21" i="24"/>
  <c r="Y21" i="24"/>
  <c r="U21" i="24"/>
  <c r="Q21" i="24"/>
  <c r="M21" i="24"/>
  <c r="I21" i="24"/>
  <c r="E21" i="24"/>
  <c r="BR20" i="24"/>
  <c r="BN20" i="24"/>
  <c r="BJ20" i="24"/>
  <c r="BF20" i="24"/>
  <c r="BB20" i="24"/>
  <c r="AX20" i="24"/>
  <c r="AT20" i="24"/>
  <c r="AP20" i="24"/>
  <c r="AL20" i="24"/>
  <c r="AH20" i="24"/>
  <c r="AD20" i="24"/>
  <c r="Z20" i="24"/>
  <c r="V20" i="24"/>
  <c r="R20" i="24"/>
  <c r="N20" i="24"/>
  <c r="J20" i="24"/>
  <c r="F20" i="24"/>
  <c r="BS19" i="24"/>
  <c r="BO19" i="24"/>
  <c r="BK19" i="24"/>
  <c r="BG19" i="24"/>
  <c r="BC19" i="24"/>
  <c r="AY19" i="24"/>
  <c r="AU19" i="24"/>
  <c r="AQ19" i="24"/>
  <c r="AM19" i="24"/>
  <c r="AI19" i="24"/>
  <c r="AE19" i="24"/>
  <c r="AA19" i="24"/>
  <c r="W19" i="24"/>
  <c r="S19" i="24"/>
  <c r="O19" i="24"/>
  <c r="K19" i="24"/>
  <c r="G19" i="24"/>
  <c r="BT18" i="24"/>
  <c r="BP18" i="24"/>
  <c r="BL18" i="24"/>
  <c r="BH18" i="24"/>
  <c r="BD18" i="24"/>
  <c r="AZ18" i="24"/>
  <c r="AV18" i="24"/>
  <c r="AR18" i="24"/>
  <c r="AN18" i="24"/>
  <c r="AJ18" i="24"/>
  <c r="AF18" i="24"/>
  <c r="AB18" i="24"/>
  <c r="X18" i="24"/>
  <c r="T18" i="24"/>
  <c r="P18" i="24"/>
  <c r="L18" i="24"/>
  <c r="H18" i="24"/>
  <c r="D18" i="24"/>
  <c r="BQ17" i="24"/>
  <c r="BM17" i="24"/>
  <c r="BI17" i="24"/>
  <c r="BE17" i="24"/>
  <c r="BA17" i="24"/>
  <c r="AW17" i="24"/>
  <c r="AS17" i="24"/>
  <c r="AO17" i="24"/>
  <c r="AK17" i="24"/>
  <c r="AG17" i="24"/>
  <c r="AC17" i="24"/>
  <c r="Y17" i="24"/>
  <c r="U17" i="24"/>
  <c r="Q17" i="24"/>
  <c r="M17" i="24"/>
  <c r="I17" i="24"/>
  <c r="E17" i="24"/>
  <c r="BR16" i="24"/>
  <c r="BN16" i="24"/>
  <c r="BJ16" i="24"/>
  <c r="BF16" i="24"/>
  <c r="BB16" i="24"/>
  <c r="AX16" i="24"/>
  <c r="AT16" i="24"/>
  <c r="AP16" i="24"/>
  <c r="AL16" i="24"/>
  <c r="AH16" i="24"/>
  <c r="AD16" i="24"/>
  <c r="Z16" i="24"/>
  <c r="V16" i="24"/>
  <c r="R16" i="24"/>
  <c r="N16" i="24"/>
  <c r="J16" i="24"/>
  <c r="F16" i="24"/>
  <c r="BS15" i="24"/>
  <c r="BO15" i="24"/>
  <c r="BK15" i="24"/>
  <c r="BG15" i="24"/>
  <c r="BC15" i="24"/>
  <c r="AY15" i="24"/>
  <c r="AU15" i="24"/>
  <c r="AQ15" i="24"/>
  <c r="AM15" i="24"/>
  <c r="AI15" i="24"/>
  <c r="AE15" i="24"/>
  <c r="AA15" i="24"/>
  <c r="W15" i="24"/>
  <c r="S15" i="24"/>
  <c r="O15" i="24"/>
  <c r="K15" i="24"/>
  <c r="G15" i="24"/>
  <c r="BT14" i="24"/>
  <c r="BP14" i="24"/>
  <c r="BL14" i="24"/>
  <c r="BH14" i="24"/>
  <c r="BD14" i="24"/>
  <c r="AZ14" i="24"/>
  <c r="AV14" i="24"/>
  <c r="AR14" i="24"/>
  <c r="AN14" i="24"/>
  <c r="AJ14" i="24"/>
  <c r="AF14" i="24"/>
  <c r="AB14" i="24"/>
  <c r="X14" i="24"/>
  <c r="T14" i="24"/>
  <c r="P14" i="24"/>
  <c r="L14" i="24"/>
  <c r="H14" i="24"/>
  <c r="D14" i="24"/>
  <c r="BQ13" i="24"/>
  <c r="BM13" i="24"/>
  <c r="BI13" i="24"/>
  <c r="BE13" i="24"/>
  <c r="BA13" i="24"/>
  <c r="AW13" i="24"/>
  <c r="AS13" i="24"/>
  <c r="AO13" i="24"/>
  <c r="AK13" i="24"/>
  <c r="AG13" i="24"/>
  <c r="AC13" i="24"/>
  <c r="Y13" i="24"/>
  <c r="U13" i="24"/>
  <c r="Q13" i="24"/>
  <c r="M13" i="24"/>
  <c r="I13" i="24"/>
  <c r="E13" i="24"/>
  <c r="BR12" i="24"/>
  <c r="BN12" i="24"/>
  <c r="BJ12" i="24"/>
  <c r="BF12" i="24"/>
  <c r="BB12" i="24"/>
  <c r="AX12" i="24"/>
  <c r="AT12" i="24"/>
  <c r="AP12" i="24"/>
  <c r="AL12" i="24"/>
  <c r="AH12" i="24"/>
  <c r="AD12" i="24"/>
  <c r="Z12" i="24"/>
  <c r="V12" i="24"/>
  <c r="R12" i="24"/>
  <c r="N12" i="24"/>
  <c r="J12" i="24"/>
  <c r="F12" i="24"/>
  <c r="BS11" i="24"/>
  <c r="BO11" i="24"/>
  <c r="BK11" i="24"/>
  <c r="BG11" i="24"/>
  <c r="BC11" i="24"/>
  <c r="AY11" i="24"/>
  <c r="AU11" i="24"/>
  <c r="AQ11" i="24"/>
  <c r="AM11" i="24"/>
  <c r="AI11" i="24"/>
  <c r="AE11" i="24"/>
  <c r="AA11" i="24"/>
  <c r="W11" i="24"/>
  <c r="S11" i="24"/>
  <c r="O11" i="24"/>
  <c r="K11" i="24"/>
  <c r="G11" i="24"/>
  <c r="BT10" i="24"/>
  <c r="BP10" i="24"/>
  <c r="BL10" i="24"/>
  <c r="BH10" i="24"/>
  <c r="BD10" i="24"/>
  <c r="AZ10" i="24"/>
  <c r="AV10" i="24"/>
  <c r="AR10" i="24"/>
  <c r="AN10" i="24"/>
  <c r="AJ10" i="24"/>
  <c r="AF10" i="24"/>
  <c r="AB10" i="24"/>
  <c r="X10" i="24"/>
  <c r="T10" i="24"/>
  <c r="P10" i="24"/>
  <c r="L10" i="24"/>
  <c r="H10" i="24"/>
  <c r="D10" i="24"/>
  <c r="BQ9" i="24"/>
  <c r="BM9" i="24"/>
  <c r="BI9" i="24"/>
  <c r="BE9" i="24"/>
  <c r="BA9" i="24"/>
  <c r="AW9" i="24"/>
  <c r="AS9" i="24"/>
  <c r="AO9" i="24"/>
  <c r="AK9" i="24"/>
  <c r="AG9" i="24"/>
  <c r="AC9" i="24"/>
  <c r="Y9" i="24"/>
  <c r="U9" i="24"/>
  <c r="Q9" i="24"/>
  <c r="M9" i="24"/>
  <c r="I9" i="24"/>
  <c r="E9" i="24"/>
  <c r="BR8" i="24"/>
  <c r="BN8" i="24"/>
  <c r="BJ8" i="24"/>
  <c r="BF8" i="24"/>
  <c r="BB8" i="24"/>
  <c r="AX8" i="24"/>
  <c r="AT8" i="24"/>
  <c r="AP8" i="24"/>
  <c r="AL8" i="24"/>
  <c r="AH8" i="24"/>
  <c r="AD8" i="24"/>
  <c r="Z8" i="24"/>
  <c r="V8" i="24"/>
  <c r="R8" i="24"/>
  <c r="N8" i="24"/>
  <c r="J8" i="24"/>
  <c r="F8" i="24"/>
  <c r="BS7" i="24"/>
  <c r="BO7" i="24"/>
  <c r="BK7" i="24"/>
  <c r="BG7" i="24"/>
  <c r="BC7" i="24"/>
  <c r="AY7" i="24"/>
  <c r="AU7" i="24"/>
  <c r="AQ7" i="24"/>
  <c r="AM7" i="24"/>
  <c r="AI7" i="24"/>
  <c r="AE7" i="24"/>
  <c r="AA7" i="24"/>
  <c r="W7" i="24"/>
  <c r="S7" i="24"/>
  <c r="O7" i="24"/>
  <c r="K7" i="24"/>
  <c r="G7" i="24"/>
  <c r="BT6" i="24"/>
  <c r="BP6" i="24"/>
  <c r="BL6" i="24"/>
  <c r="BH6" i="24"/>
  <c r="BD6" i="24"/>
  <c r="AZ6" i="24"/>
  <c r="AV6" i="24"/>
  <c r="AR6" i="24"/>
  <c r="AN6" i="24"/>
  <c r="AJ6" i="24"/>
  <c r="AF6" i="24"/>
  <c r="AB6" i="24"/>
  <c r="X6" i="24"/>
  <c r="T6" i="24"/>
  <c r="P6" i="24"/>
  <c r="L6" i="24"/>
  <c r="H6" i="24"/>
  <c r="D6" i="24"/>
  <c r="BQ5" i="24"/>
  <c r="BM5" i="24"/>
  <c r="BI5" i="24"/>
  <c r="BE5" i="24"/>
  <c r="BA5" i="24"/>
  <c r="AW5" i="24"/>
  <c r="AS5" i="24"/>
  <c r="AO5" i="24"/>
  <c r="AK5" i="24"/>
  <c r="AG5" i="24"/>
  <c r="AC5" i="24"/>
  <c r="Y5" i="24"/>
  <c r="U5" i="24"/>
  <c r="Q5" i="24"/>
  <c r="M5" i="24"/>
  <c r="I5" i="24"/>
  <c r="E5" i="24"/>
  <c r="BR4" i="24"/>
  <c r="BN4" i="24"/>
  <c r="BJ4" i="24"/>
  <c r="BF4" i="24"/>
  <c r="BB4" i="24"/>
  <c r="AX4" i="24"/>
  <c r="AT4" i="24"/>
  <c r="AP4" i="24"/>
  <c r="AL4" i="24"/>
  <c r="AH4" i="24"/>
  <c r="AD4" i="24"/>
  <c r="Z4" i="24"/>
  <c r="V4" i="24"/>
  <c r="R4" i="24"/>
  <c r="N4" i="24"/>
  <c r="J4" i="24"/>
  <c r="F4" i="24"/>
  <c r="BE8" i="24"/>
  <c r="BA8" i="24"/>
  <c r="AW8" i="24"/>
  <c r="AS8" i="24"/>
  <c r="AO8" i="24"/>
  <c r="AK8" i="24"/>
  <c r="AG8" i="24"/>
  <c r="AC8" i="24"/>
  <c r="Y8" i="24"/>
  <c r="U8" i="24"/>
  <c r="Q8" i="24"/>
  <c r="M8" i="24"/>
  <c r="I8" i="24"/>
  <c r="E8" i="24"/>
  <c r="BR7" i="24"/>
  <c r="BN7" i="24"/>
  <c r="BJ7" i="24"/>
  <c r="BF7" i="24"/>
  <c r="BB7" i="24"/>
  <c r="AX7" i="24"/>
  <c r="AT7" i="24"/>
  <c r="AP7" i="24"/>
  <c r="AL7" i="24"/>
  <c r="AH7" i="24"/>
  <c r="AD7" i="24"/>
  <c r="Z7" i="24"/>
  <c r="V7" i="24"/>
  <c r="R7" i="24"/>
  <c r="N7" i="24"/>
  <c r="J7" i="24"/>
  <c r="F7" i="24"/>
  <c r="BS6" i="24"/>
  <c r="BO6" i="24"/>
  <c r="BK6" i="24"/>
  <c r="BG6" i="24"/>
  <c r="BC6" i="24"/>
  <c r="AY6" i="24"/>
  <c r="AU6" i="24"/>
  <c r="AQ6" i="24"/>
  <c r="AM6" i="24"/>
  <c r="AI6" i="24"/>
  <c r="AE6" i="24"/>
  <c r="AA6" i="24"/>
  <c r="W6" i="24"/>
  <c r="S6" i="24"/>
  <c r="O6" i="24"/>
  <c r="K6" i="24"/>
  <c r="G6" i="24"/>
  <c r="BT5" i="24"/>
  <c r="BP5" i="24"/>
  <c r="BL5" i="24"/>
  <c r="BH5" i="24"/>
  <c r="BD5" i="24"/>
  <c r="AZ5" i="24"/>
  <c r="AV5" i="24"/>
  <c r="AR5" i="24"/>
  <c r="AN5" i="24"/>
  <c r="AJ5" i="24"/>
  <c r="AF5" i="24"/>
  <c r="AB5" i="24"/>
  <c r="X5" i="24"/>
  <c r="T5" i="24"/>
  <c r="P5" i="24"/>
  <c r="L5" i="24"/>
  <c r="H5" i="24"/>
  <c r="D5" i="24"/>
  <c r="BQ4" i="24"/>
  <c r="BM4" i="24"/>
  <c r="BI4" i="24"/>
  <c r="BE4" i="24"/>
  <c r="BA4" i="24"/>
  <c r="AW4" i="24"/>
  <c r="AS4" i="24"/>
  <c r="AO4" i="24"/>
  <c r="AK4" i="24"/>
  <c r="AG4" i="24"/>
  <c r="AC4" i="24"/>
  <c r="Y4" i="24"/>
  <c r="U4" i="24"/>
  <c r="Q4" i="24"/>
  <c r="M4" i="24"/>
  <c r="I4" i="24"/>
  <c r="E4" i="24"/>
  <c r="BH8" i="24"/>
  <c r="BD8" i="24"/>
  <c r="AZ8" i="24"/>
  <c r="AV8" i="24"/>
  <c r="AR8" i="24"/>
  <c r="AN8" i="24"/>
  <c r="AJ8" i="24"/>
  <c r="AF8" i="24"/>
  <c r="AB8" i="24"/>
  <c r="X8" i="24"/>
  <c r="T8" i="24"/>
  <c r="P8" i="24"/>
  <c r="L8" i="24"/>
  <c r="H8" i="24"/>
  <c r="D8" i="24"/>
  <c r="BQ7" i="24"/>
  <c r="BM7" i="24"/>
  <c r="BI7" i="24"/>
  <c r="BE7" i="24"/>
  <c r="BA7" i="24"/>
  <c r="AW7" i="24"/>
  <c r="AS7" i="24"/>
  <c r="AO7" i="24"/>
  <c r="AK7" i="24"/>
  <c r="AG7" i="24"/>
  <c r="AC7" i="24"/>
  <c r="Y7" i="24"/>
  <c r="U7" i="24"/>
  <c r="Q7" i="24"/>
  <c r="M7" i="24"/>
  <c r="I7" i="24"/>
  <c r="E7" i="24"/>
  <c r="BR6" i="24"/>
  <c r="BN6" i="24"/>
  <c r="BJ6" i="24"/>
  <c r="BF6" i="24"/>
  <c r="BB6" i="24"/>
  <c r="AX6" i="24"/>
  <c r="AT6" i="24"/>
  <c r="AP6" i="24"/>
  <c r="AL6" i="24"/>
  <c r="AH6" i="24"/>
  <c r="AD6" i="24"/>
  <c r="Z6" i="24"/>
  <c r="V6" i="24"/>
  <c r="R6" i="24"/>
  <c r="N6" i="24"/>
  <c r="J6" i="24"/>
  <c r="F6" i="24"/>
  <c r="BS5" i="24"/>
  <c r="BO5" i="24"/>
  <c r="BK5" i="24"/>
  <c r="BG5" i="24"/>
  <c r="BC5" i="24"/>
  <c r="AY5" i="24"/>
  <c r="AU5" i="24"/>
  <c r="AQ5" i="24"/>
  <c r="AM5" i="24"/>
  <c r="AI5" i="24"/>
  <c r="AE5" i="24"/>
  <c r="AA5" i="24"/>
  <c r="W5" i="24"/>
  <c r="S5" i="24"/>
  <c r="O5" i="24"/>
  <c r="K5" i="24"/>
  <c r="G5" i="24"/>
  <c r="BT4" i="24"/>
  <c r="BP4" i="24"/>
  <c r="BL4" i="24"/>
  <c r="BH4" i="24"/>
  <c r="BD4" i="24"/>
  <c r="AZ4" i="24"/>
  <c r="AV4" i="24"/>
  <c r="AR4" i="24"/>
  <c r="AN4" i="24"/>
  <c r="AJ4" i="24"/>
  <c r="AF4" i="24"/>
  <c r="AB4" i="24"/>
  <c r="X4" i="24"/>
  <c r="T4" i="24"/>
  <c r="P4" i="24"/>
  <c r="L4" i="24"/>
  <c r="H4" i="24"/>
  <c r="D4" i="24"/>
  <c r="AX5" i="24"/>
  <c r="AT5" i="24"/>
  <c r="AP5" i="24"/>
  <c r="AL5" i="24"/>
  <c r="AH5" i="24"/>
  <c r="AD5" i="24"/>
  <c r="Z5" i="24"/>
  <c r="V5" i="24"/>
  <c r="R5" i="24"/>
  <c r="N5" i="24"/>
  <c r="J5" i="24"/>
  <c r="F5" i="24"/>
  <c r="BS4" i="24"/>
  <c r="BO4" i="24"/>
  <c r="BK4" i="24"/>
  <c r="BG4" i="24"/>
  <c r="BC4" i="24"/>
  <c r="AY4" i="24"/>
  <c r="AU4" i="24"/>
  <c r="AQ4" i="24"/>
  <c r="AM4" i="24"/>
  <c r="AI4" i="24"/>
  <c r="AE4" i="24"/>
  <c r="AA4" i="24"/>
  <c r="W4" i="24"/>
  <c r="S4" i="24"/>
  <c r="O4" i="24"/>
  <c r="K4" i="24"/>
  <c r="G4" i="24"/>
  <c r="K22" i="25" l="1"/>
  <c r="K19" i="25"/>
  <c r="BU1" i="20"/>
  <c r="K80" i="25"/>
  <c r="K74" i="25" s="1"/>
  <c r="K62" i="25"/>
  <c r="K61" i="25" s="1"/>
  <c r="K57" i="25"/>
  <c r="K52" i="25"/>
  <c r="K43" i="25"/>
  <c r="K30" i="25"/>
  <c r="K27" i="25"/>
  <c r="K14" i="25"/>
  <c r="K17" i="25" l="1"/>
  <c r="K13" i="25" s="1"/>
  <c r="K51" i="25"/>
  <c r="K42" i="25" s="1"/>
  <c r="K41" i="25" s="1"/>
  <c r="K40" i="25" s="1"/>
  <c r="K39" i="25" s="1"/>
  <c r="K26" i="25"/>
  <c r="C51" i="23"/>
  <c r="C50" i="23"/>
  <c r="C49" i="23"/>
  <c r="C48" i="23"/>
  <c r="C47" i="23"/>
  <c r="C46" i="23"/>
  <c r="C45" i="23"/>
  <c r="C44" i="23"/>
  <c r="C43" i="23"/>
  <c r="C42" i="23"/>
  <c r="C41" i="23"/>
  <c r="C40" i="23"/>
  <c r="C39" i="23"/>
  <c r="C38" i="23"/>
  <c r="C37" i="23"/>
  <c r="C36" i="23"/>
  <c r="C35" i="23"/>
  <c r="C35" i="24" s="1"/>
  <c r="C34" i="23"/>
  <c r="C33" i="23"/>
  <c r="C32" i="23"/>
  <c r="C31" i="23"/>
  <c r="C31" i="24" s="1"/>
  <c r="C30" i="23"/>
  <c r="C29" i="23"/>
  <c r="C28" i="23"/>
  <c r="C27" i="23"/>
  <c r="C27" i="24" s="1"/>
  <c r="C26" i="23"/>
  <c r="C24" i="23"/>
  <c r="C23" i="23"/>
  <c r="C22" i="23"/>
  <c r="C22" i="24" s="1"/>
  <c r="C21" i="23"/>
  <c r="C17" i="23"/>
  <c r="C16" i="23"/>
  <c r="C15" i="24"/>
  <c r="C14" i="23"/>
  <c r="C12" i="23"/>
  <c r="C11" i="23"/>
  <c r="C39" i="24" l="1"/>
  <c r="C47" i="24"/>
  <c r="C11" i="24"/>
  <c r="C16" i="24"/>
  <c r="C23" i="24"/>
  <c r="C28" i="24"/>
  <c r="C32" i="24"/>
  <c r="C36" i="24"/>
  <c r="C40" i="24"/>
  <c r="C48" i="24"/>
  <c r="C17" i="24"/>
  <c r="C29" i="24"/>
  <c r="C37" i="24"/>
  <c r="C41" i="24"/>
  <c r="C45" i="24"/>
  <c r="C49" i="24"/>
  <c r="C43" i="24"/>
  <c r="C12" i="24"/>
  <c r="C24" i="24"/>
  <c r="C33" i="24"/>
  <c r="C14" i="24"/>
  <c r="C21" i="24"/>
  <c r="C26" i="24"/>
  <c r="C30" i="24"/>
  <c r="C34" i="24"/>
  <c r="C38" i="24"/>
  <c r="C42" i="24"/>
  <c r="C46" i="24"/>
  <c r="C50" i="24"/>
  <c r="C51" i="24"/>
  <c r="C20" i="24"/>
  <c r="C18" i="24"/>
  <c r="C19" i="24"/>
  <c r="C13" i="24"/>
  <c r="C25" i="24"/>
  <c r="C44" i="24"/>
  <c r="K12" i="25"/>
  <c r="K11" i="25" s="1"/>
  <c r="C4" i="20" s="1" a="1"/>
  <c r="C10" i="23"/>
  <c r="C10" i="24" s="1"/>
  <c r="C9" i="23"/>
  <c r="C9" i="24" s="1"/>
  <c r="C8" i="23"/>
  <c r="C8" i="24" s="1"/>
  <c r="C7" i="23"/>
  <c r="C7" i="24" s="1"/>
  <c r="C6" i="23"/>
  <c r="C6" i="24" s="1"/>
  <c r="C5" i="23"/>
  <c r="C5" i="24" s="1"/>
  <c r="C4" i="23"/>
  <c r="F4" i="20" l="1"/>
  <c r="C4" i="20"/>
  <c r="BM4" i="20"/>
  <c r="AW4" i="20"/>
  <c r="AG4" i="20"/>
  <c r="Q4" i="20"/>
  <c r="BT4" i="20"/>
  <c r="BD4" i="20"/>
  <c r="AN4" i="20"/>
  <c r="X4" i="20"/>
  <c r="H4" i="20"/>
  <c r="BK4" i="20"/>
  <c r="AU4" i="20"/>
  <c r="AE4" i="20"/>
  <c r="O4" i="20"/>
  <c r="BN4" i="20"/>
  <c r="AX4" i="20"/>
  <c r="AH4" i="20"/>
  <c r="R4" i="20"/>
  <c r="BI4" i="20"/>
  <c r="AS4" i="20"/>
  <c r="AC4" i="20"/>
  <c r="M4" i="20"/>
  <c r="BP4" i="20"/>
  <c r="AZ4" i="20"/>
  <c r="AJ4" i="20"/>
  <c r="T4" i="20"/>
  <c r="D4" i="20"/>
  <c r="BG4" i="20"/>
  <c r="AQ4" i="20"/>
  <c r="AA4" i="20"/>
  <c r="K4" i="20"/>
  <c r="BJ4" i="20"/>
  <c r="AT4" i="20"/>
  <c r="AD4" i="20"/>
  <c r="N4" i="20"/>
  <c r="BE4" i="20"/>
  <c r="AO4" i="20"/>
  <c r="Y4" i="20"/>
  <c r="I4" i="20"/>
  <c r="BL4" i="20"/>
  <c r="AV4" i="20"/>
  <c r="AF4" i="20"/>
  <c r="P4" i="20"/>
  <c r="BS4" i="20"/>
  <c r="BC4" i="20"/>
  <c r="AM4" i="20"/>
  <c r="W4" i="20"/>
  <c r="G4" i="20"/>
  <c r="BF4" i="20"/>
  <c r="AP4" i="20"/>
  <c r="Z4" i="20"/>
  <c r="J4" i="20"/>
  <c r="BQ4" i="20"/>
  <c r="BA4" i="20"/>
  <c r="AK4" i="20"/>
  <c r="U4" i="20"/>
  <c r="E4" i="20"/>
  <c r="BH4" i="20"/>
  <c r="AR4" i="20"/>
  <c r="AB4" i="20"/>
  <c r="L4" i="20"/>
  <c r="BO4" i="20"/>
  <c r="AY4" i="20"/>
  <c r="AI4" i="20"/>
  <c r="S4" i="20"/>
  <c r="BR4" i="20"/>
  <c r="BB4" i="20"/>
  <c r="AL4" i="20"/>
  <c r="V4" i="20"/>
  <c r="K84" i="25"/>
  <c r="AY5" i="20" l="1"/>
  <c r="AY6" i="20"/>
  <c r="AY7" i="20"/>
  <c r="AY8" i="20"/>
  <c r="AY10" i="20"/>
  <c r="AY13" i="20"/>
  <c r="AY14" i="20"/>
  <c r="AY15" i="20"/>
  <c r="AY9" i="20"/>
  <c r="AY11" i="20"/>
  <c r="AY16" i="20"/>
  <c r="AY18" i="20"/>
  <c r="AY20" i="20"/>
  <c r="AY22" i="20"/>
  <c r="AY23" i="20"/>
  <c r="AY24" i="20"/>
  <c r="AY25" i="20"/>
  <c r="AY12" i="20"/>
  <c r="AY19" i="20"/>
  <c r="AY21" i="20"/>
  <c r="AY28" i="20"/>
  <c r="AY29" i="20"/>
  <c r="AY30" i="20"/>
  <c r="AY31" i="20"/>
  <c r="AY32" i="20"/>
  <c r="AY33" i="20"/>
  <c r="AY17" i="20"/>
  <c r="AY26" i="20"/>
  <c r="AY34" i="20"/>
  <c r="AY35" i="20"/>
  <c r="AY36" i="20"/>
  <c r="AY37" i="20"/>
  <c r="AY38" i="20"/>
  <c r="AY39" i="20"/>
  <c r="AY27" i="20"/>
  <c r="AY42" i="20"/>
  <c r="AY40" i="20"/>
  <c r="AY43" i="20"/>
  <c r="AY41" i="20"/>
  <c r="AY47" i="20"/>
  <c r="AY46" i="20"/>
  <c r="AY49" i="20"/>
  <c r="AY50" i="20"/>
  <c r="AY51" i="20"/>
  <c r="AY52" i="20"/>
  <c r="AY45" i="20"/>
  <c r="AY44" i="20"/>
  <c r="AY48" i="20"/>
  <c r="AK5" i="20"/>
  <c r="AK6" i="20"/>
  <c r="AK7" i="20"/>
  <c r="AK8" i="20"/>
  <c r="AK9" i="20"/>
  <c r="AK10" i="20"/>
  <c r="AK11" i="20"/>
  <c r="AK12" i="20"/>
  <c r="AK13" i="20"/>
  <c r="AK16" i="20"/>
  <c r="AK17" i="20"/>
  <c r="AK18" i="20"/>
  <c r="AK19" i="20"/>
  <c r="AK20" i="20"/>
  <c r="AK21" i="20"/>
  <c r="AK22" i="20"/>
  <c r="AK14" i="20"/>
  <c r="AK15" i="20"/>
  <c r="AK26" i="20"/>
  <c r="AK23" i="20"/>
  <c r="AK25" i="20"/>
  <c r="AK28" i="20"/>
  <c r="AK30" i="20"/>
  <c r="AK27" i="20"/>
  <c r="AK29" i="20"/>
  <c r="AK31" i="20"/>
  <c r="AK33" i="20"/>
  <c r="AK24" i="20"/>
  <c r="AK35" i="20"/>
  <c r="AK43" i="20"/>
  <c r="AK32" i="20"/>
  <c r="AK36" i="20"/>
  <c r="AK38" i="20"/>
  <c r="AK37" i="20"/>
  <c r="AK34" i="20"/>
  <c r="AK39" i="20"/>
  <c r="AK40" i="20"/>
  <c r="AK44" i="20"/>
  <c r="AK42" i="20"/>
  <c r="AK48" i="20"/>
  <c r="AK45" i="20"/>
  <c r="AK47" i="20"/>
  <c r="AK46" i="20"/>
  <c r="AK41" i="20"/>
  <c r="AK49" i="20"/>
  <c r="AK50" i="20"/>
  <c r="AK51" i="20"/>
  <c r="AK52" i="20"/>
  <c r="W5" i="20"/>
  <c r="W6" i="20"/>
  <c r="W7" i="20"/>
  <c r="W11" i="20"/>
  <c r="W13" i="20"/>
  <c r="W14" i="20"/>
  <c r="W15" i="20"/>
  <c r="W16" i="20"/>
  <c r="W8" i="20"/>
  <c r="W12" i="20"/>
  <c r="W10" i="20"/>
  <c r="W9" i="20"/>
  <c r="W17" i="20"/>
  <c r="W19" i="20"/>
  <c r="W21" i="20"/>
  <c r="W23" i="20"/>
  <c r="W24" i="20"/>
  <c r="W25" i="20"/>
  <c r="W18" i="20"/>
  <c r="W20" i="20"/>
  <c r="W27" i="20"/>
  <c r="W28" i="20"/>
  <c r="W29" i="20"/>
  <c r="W30" i="20"/>
  <c r="W31" i="20"/>
  <c r="W32" i="20"/>
  <c r="W33" i="20"/>
  <c r="W34" i="20"/>
  <c r="W35" i="20"/>
  <c r="W36" i="20"/>
  <c r="W37" i="20"/>
  <c r="W38" i="20"/>
  <c r="W39" i="20"/>
  <c r="W22" i="20"/>
  <c r="W26" i="20"/>
  <c r="W41" i="20"/>
  <c r="W40" i="20"/>
  <c r="W42" i="20"/>
  <c r="W46" i="20"/>
  <c r="W43" i="20"/>
  <c r="W45" i="20"/>
  <c r="W49" i="20"/>
  <c r="W50" i="20"/>
  <c r="W51" i="20"/>
  <c r="W52" i="20"/>
  <c r="W48" i="20"/>
  <c r="W44" i="20"/>
  <c r="W47" i="20"/>
  <c r="P5" i="20"/>
  <c r="P6" i="20"/>
  <c r="P7" i="20"/>
  <c r="P9" i="20"/>
  <c r="P12" i="20"/>
  <c r="P11" i="20"/>
  <c r="P13" i="20"/>
  <c r="P14" i="20"/>
  <c r="P8" i="20"/>
  <c r="P17" i="20"/>
  <c r="P18" i="20"/>
  <c r="P19" i="20"/>
  <c r="P20" i="20"/>
  <c r="P21" i="20"/>
  <c r="P22" i="20"/>
  <c r="P16" i="20"/>
  <c r="P15" i="20"/>
  <c r="P23" i="20"/>
  <c r="P24" i="20"/>
  <c r="P25" i="20"/>
  <c r="P26" i="20"/>
  <c r="P27" i="20"/>
  <c r="P10" i="20"/>
  <c r="P28" i="20"/>
  <c r="P30" i="20"/>
  <c r="P32" i="20"/>
  <c r="P34" i="20"/>
  <c r="P29" i="20"/>
  <c r="P31" i="20"/>
  <c r="P33" i="20"/>
  <c r="P35" i="20"/>
  <c r="P36" i="20"/>
  <c r="P37" i="20"/>
  <c r="P38" i="20"/>
  <c r="P39" i="20"/>
  <c r="P40" i="20"/>
  <c r="P41" i="20"/>
  <c r="P42" i="20"/>
  <c r="P43" i="20"/>
  <c r="P44" i="20"/>
  <c r="P45" i="20"/>
  <c r="P46" i="20"/>
  <c r="P47" i="20"/>
  <c r="P48" i="20"/>
  <c r="P49" i="20"/>
  <c r="P50" i="20"/>
  <c r="P51" i="20"/>
  <c r="P52" i="20"/>
  <c r="N5" i="20"/>
  <c r="N6" i="20"/>
  <c r="N8" i="20"/>
  <c r="N7" i="20"/>
  <c r="N10" i="20"/>
  <c r="N11" i="20"/>
  <c r="N12" i="20"/>
  <c r="N16" i="20"/>
  <c r="N9" i="20"/>
  <c r="N13" i="20"/>
  <c r="N15" i="20"/>
  <c r="N17" i="20"/>
  <c r="N19" i="20"/>
  <c r="N21" i="20"/>
  <c r="N23" i="20"/>
  <c r="N24" i="20"/>
  <c r="N25" i="20"/>
  <c r="N18" i="20"/>
  <c r="N20" i="20"/>
  <c r="N22" i="20"/>
  <c r="N14" i="20"/>
  <c r="N26" i="20"/>
  <c r="N28" i="20"/>
  <c r="N29" i="20"/>
  <c r="N30" i="20"/>
  <c r="N31" i="20"/>
  <c r="N32" i="20"/>
  <c r="N33" i="20"/>
  <c r="N34" i="20"/>
  <c r="N27" i="20"/>
  <c r="N35" i="20"/>
  <c r="N36" i="20"/>
  <c r="N37" i="20"/>
  <c r="N39" i="20"/>
  <c r="N42" i="20"/>
  <c r="N41" i="20"/>
  <c r="N38" i="20"/>
  <c r="N40" i="20"/>
  <c r="N43" i="20"/>
  <c r="N45" i="20"/>
  <c r="N47" i="20"/>
  <c r="N50" i="20"/>
  <c r="N51" i="20"/>
  <c r="N52" i="20"/>
  <c r="N46" i="20"/>
  <c r="N44" i="20"/>
  <c r="N49" i="20"/>
  <c r="N48" i="20"/>
  <c r="D51" i="20"/>
  <c r="D47" i="20"/>
  <c r="D43" i="20"/>
  <c r="D39" i="20"/>
  <c r="D35" i="20"/>
  <c r="D31" i="20"/>
  <c r="D27" i="20"/>
  <c r="D23" i="20"/>
  <c r="D19" i="20"/>
  <c r="D15" i="20"/>
  <c r="D11" i="20"/>
  <c r="D7" i="20"/>
  <c r="D50" i="20"/>
  <c r="D46" i="20"/>
  <c r="D42" i="20"/>
  <c r="D38" i="20"/>
  <c r="D34" i="20"/>
  <c r="D30" i="20"/>
  <c r="D26" i="20"/>
  <c r="D22" i="20"/>
  <c r="D18" i="20"/>
  <c r="D14" i="20"/>
  <c r="D10" i="20"/>
  <c r="D6" i="20"/>
  <c r="D49" i="20"/>
  <c r="D45" i="20"/>
  <c r="D41" i="20"/>
  <c r="D37" i="20"/>
  <c r="D33" i="20"/>
  <c r="D29" i="20"/>
  <c r="D25" i="20"/>
  <c r="D21" i="20"/>
  <c r="D17" i="20"/>
  <c r="D13" i="20"/>
  <c r="D9" i="20"/>
  <c r="D5" i="20"/>
  <c r="D52" i="20"/>
  <c r="D48" i="20"/>
  <c r="D44" i="20"/>
  <c r="D40" i="20"/>
  <c r="D36" i="20"/>
  <c r="D32" i="20"/>
  <c r="D28" i="20"/>
  <c r="D24" i="20"/>
  <c r="D20" i="20"/>
  <c r="D16" i="20"/>
  <c r="D12" i="20"/>
  <c r="D8" i="20"/>
  <c r="BP5" i="20"/>
  <c r="BP6" i="20"/>
  <c r="BP9" i="20"/>
  <c r="BP8" i="20"/>
  <c r="BP7" i="20"/>
  <c r="BP10" i="20"/>
  <c r="BP12" i="20"/>
  <c r="BP13" i="20"/>
  <c r="BP14" i="20"/>
  <c r="BP16" i="20"/>
  <c r="BP17" i="20"/>
  <c r="BP18" i="20"/>
  <c r="BP19" i="20"/>
  <c r="BP20" i="20"/>
  <c r="BP21" i="20"/>
  <c r="BP11" i="20"/>
  <c r="BP15" i="20"/>
  <c r="BP23" i="20"/>
  <c r="BP24" i="20"/>
  <c r="BP25" i="20"/>
  <c r="BP26" i="20"/>
  <c r="BP27" i="20"/>
  <c r="BP22" i="20"/>
  <c r="BP29" i="20"/>
  <c r="BP31" i="20"/>
  <c r="BP33" i="20"/>
  <c r="BP28" i="20"/>
  <c r="BP30" i="20"/>
  <c r="BP32" i="20"/>
  <c r="BP34" i="20"/>
  <c r="BP35" i="20"/>
  <c r="BP36" i="20"/>
  <c r="BP37" i="20"/>
  <c r="BP38" i="20"/>
  <c r="BP39" i="20"/>
  <c r="BP40" i="20"/>
  <c r="BP41" i="20"/>
  <c r="BP42" i="20"/>
  <c r="BP43" i="20"/>
  <c r="BP44" i="20"/>
  <c r="BP45" i="20"/>
  <c r="BP46" i="20"/>
  <c r="BP47" i="20"/>
  <c r="BP48" i="20"/>
  <c r="BP49" i="20"/>
  <c r="BP50" i="20"/>
  <c r="BP51" i="20"/>
  <c r="BP52" i="20"/>
  <c r="BI5" i="20"/>
  <c r="BI6" i="20"/>
  <c r="BI7" i="20"/>
  <c r="BI8" i="20"/>
  <c r="BI9" i="20"/>
  <c r="BI10" i="20"/>
  <c r="BI11" i="20"/>
  <c r="BI13" i="20"/>
  <c r="BI15" i="20"/>
  <c r="BI16" i="20"/>
  <c r="BI17" i="20"/>
  <c r="BI18" i="20"/>
  <c r="BI19" i="20"/>
  <c r="BI20" i="20"/>
  <c r="BI21" i="20"/>
  <c r="BI22" i="20"/>
  <c r="BI12" i="20"/>
  <c r="BI14" i="20"/>
  <c r="BI24" i="20"/>
  <c r="BI25" i="20"/>
  <c r="BI27" i="20"/>
  <c r="BI28" i="20"/>
  <c r="BI30" i="20"/>
  <c r="BI26" i="20"/>
  <c r="BI23" i="20"/>
  <c r="BI29" i="20"/>
  <c r="BI31" i="20"/>
  <c r="BI33" i="20"/>
  <c r="BI32" i="20"/>
  <c r="BI37" i="20"/>
  <c r="BI41" i="20"/>
  <c r="BI34" i="20"/>
  <c r="BI38" i="20"/>
  <c r="BI40" i="20"/>
  <c r="BI35" i="20"/>
  <c r="BI36" i="20"/>
  <c r="BI39" i="20"/>
  <c r="BI42" i="20"/>
  <c r="BI44" i="20"/>
  <c r="BI46" i="20"/>
  <c r="BI45" i="20"/>
  <c r="BI43" i="20"/>
  <c r="BI48" i="20"/>
  <c r="BI47" i="20"/>
  <c r="BI49" i="20"/>
  <c r="BI50" i="20"/>
  <c r="BI51" i="20"/>
  <c r="BI52" i="20"/>
  <c r="BN5" i="20"/>
  <c r="BN7" i="20"/>
  <c r="BN10" i="20"/>
  <c r="BN11" i="20"/>
  <c r="BN8" i="20"/>
  <c r="BN15" i="20"/>
  <c r="BN6" i="20"/>
  <c r="BN12" i="20"/>
  <c r="BN14" i="20"/>
  <c r="BN9" i="20"/>
  <c r="BN16" i="20"/>
  <c r="BN18" i="20"/>
  <c r="BN20" i="20"/>
  <c r="BN23" i="20"/>
  <c r="BN24" i="20"/>
  <c r="BN22" i="20"/>
  <c r="BN17" i="20"/>
  <c r="BN19" i="20"/>
  <c r="BN21" i="20"/>
  <c r="BN25" i="20"/>
  <c r="BN28" i="20"/>
  <c r="BN29" i="20"/>
  <c r="BN30" i="20"/>
  <c r="BN31" i="20"/>
  <c r="BN32" i="20"/>
  <c r="BN33" i="20"/>
  <c r="BN27" i="20"/>
  <c r="BN13" i="20"/>
  <c r="BN34" i="20"/>
  <c r="BN35" i="20"/>
  <c r="BN36" i="20"/>
  <c r="BN37" i="20"/>
  <c r="BN26" i="20"/>
  <c r="BN38" i="20"/>
  <c r="BN41" i="20"/>
  <c r="BN40" i="20"/>
  <c r="BN39" i="20"/>
  <c r="BN42" i="20"/>
  <c r="BN46" i="20"/>
  <c r="BN49" i="20"/>
  <c r="BN50" i="20"/>
  <c r="BN51" i="20"/>
  <c r="BN52" i="20"/>
  <c r="BN43" i="20"/>
  <c r="BN45" i="20"/>
  <c r="BN48" i="20"/>
  <c r="BN44" i="20"/>
  <c r="BN47" i="20"/>
  <c r="BK5" i="20"/>
  <c r="BK6" i="20"/>
  <c r="BK9" i="20"/>
  <c r="BK8" i="20"/>
  <c r="BK11" i="20"/>
  <c r="BK12" i="20"/>
  <c r="BK13" i="20"/>
  <c r="BK14" i="20"/>
  <c r="BK15" i="20"/>
  <c r="BK7" i="20"/>
  <c r="BK10" i="20"/>
  <c r="BK17" i="20"/>
  <c r="BK19" i="20"/>
  <c r="BK21" i="20"/>
  <c r="BK23" i="20"/>
  <c r="BK24" i="20"/>
  <c r="BK25" i="20"/>
  <c r="BK16" i="20"/>
  <c r="BK26" i="20"/>
  <c r="BK18" i="20"/>
  <c r="BK28" i="20"/>
  <c r="BK29" i="20"/>
  <c r="BK30" i="20"/>
  <c r="BK31" i="20"/>
  <c r="BK32" i="20"/>
  <c r="BK33" i="20"/>
  <c r="BK27" i="20"/>
  <c r="BK20" i="20"/>
  <c r="BK22" i="20"/>
  <c r="BK34" i="20"/>
  <c r="BK35" i="20"/>
  <c r="BK36" i="20"/>
  <c r="BK37" i="20"/>
  <c r="BK38" i="20"/>
  <c r="BK39" i="20"/>
  <c r="BK40" i="20"/>
  <c r="BK44" i="20"/>
  <c r="BK48" i="20"/>
  <c r="BK41" i="20"/>
  <c r="BK47" i="20"/>
  <c r="BK49" i="20"/>
  <c r="BK50" i="20"/>
  <c r="BK51" i="20"/>
  <c r="BK52" i="20"/>
  <c r="BK42" i="20"/>
  <c r="BK46" i="20"/>
  <c r="BK43" i="20"/>
  <c r="BK45" i="20"/>
  <c r="AW5" i="20"/>
  <c r="AW6" i="20"/>
  <c r="AW7" i="20"/>
  <c r="AW8" i="20"/>
  <c r="AW9" i="20"/>
  <c r="AW10" i="20"/>
  <c r="AW11" i="20"/>
  <c r="AW12" i="20"/>
  <c r="AW14" i="20"/>
  <c r="AW16" i="20"/>
  <c r="AW17" i="20"/>
  <c r="AW18" i="20"/>
  <c r="AW19" i="20"/>
  <c r="AW20" i="20"/>
  <c r="AW21" i="20"/>
  <c r="AW22" i="20"/>
  <c r="AW15" i="20"/>
  <c r="AW13" i="20"/>
  <c r="AW23" i="20"/>
  <c r="AW27" i="20"/>
  <c r="AW24" i="20"/>
  <c r="AW26" i="20"/>
  <c r="AW29" i="20"/>
  <c r="AW25" i="20"/>
  <c r="AW28" i="20"/>
  <c r="AW30" i="20"/>
  <c r="AW32" i="20"/>
  <c r="AW36" i="20"/>
  <c r="AW40" i="20"/>
  <c r="AW37" i="20"/>
  <c r="AW39" i="20"/>
  <c r="AW31" i="20"/>
  <c r="AW34" i="20"/>
  <c r="AW33" i="20"/>
  <c r="AW35" i="20"/>
  <c r="AW38" i="20"/>
  <c r="AW41" i="20"/>
  <c r="AW45" i="20"/>
  <c r="AW42" i="20"/>
  <c r="AW44" i="20"/>
  <c r="AW48" i="20"/>
  <c r="AW47" i="20"/>
  <c r="AW43" i="20"/>
  <c r="AW46" i="20"/>
  <c r="AW49" i="20"/>
  <c r="AW50" i="20"/>
  <c r="AW51" i="20"/>
  <c r="AW52" i="20"/>
  <c r="V5" i="20"/>
  <c r="V6" i="20"/>
  <c r="V7" i="20"/>
  <c r="V9" i="20"/>
  <c r="V10" i="20"/>
  <c r="V11" i="20"/>
  <c r="V8" i="20"/>
  <c r="V12" i="20"/>
  <c r="V13" i="20"/>
  <c r="V16" i="20"/>
  <c r="V17" i="20"/>
  <c r="V19" i="20"/>
  <c r="V21" i="20"/>
  <c r="V23" i="20"/>
  <c r="V24" i="20"/>
  <c r="V25" i="20"/>
  <c r="V14" i="20"/>
  <c r="V18" i="20"/>
  <c r="V20" i="20"/>
  <c r="V22" i="20"/>
  <c r="V27" i="20"/>
  <c r="V28" i="20"/>
  <c r="V29" i="20"/>
  <c r="V30" i="20"/>
  <c r="V31" i="20"/>
  <c r="V32" i="20"/>
  <c r="V33" i="20"/>
  <c r="V34" i="20"/>
  <c r="V15" i="20"/>
  <c r="V26" i="20"/>
  <c r="V35" i="20"/>
  <c r="V36" i="20"/>
  <c r="V37" i="20"/>
  <c r="V39" i="20"/>
  <c r="V40" i="20"/>
  <c r="V38" i="20"/>
  <c r="V41" i="20"/>
  <c r="V45" i="20"/>
  <c r="V43" i="20"/>
  <c r="V49" i="20"/>
  <c r="V50" i="20"/>
  <c r="V51" i="20"/>
  <c r="V52" i="20"/>
  <c r="V48" i="20"/>
  <c r="V44" i="20"/>
  <c r="V47" i="20"/>
  <c r="V42" i="20"/>
  <c r="V46" i="20"/>
  <c r="BB5" i="20"/>
  <c r="BB6" i="20"/>
  <c r="BB7" i="20"/>
  <c r="BB9" i="20"/>
  <c r="BB10" i="20"/>
  <c r="BB11" i="20"/>
  <c r="BB8" i="20"/>
  <c r="BB12" i="20"/>
  <c r="BB13" i="20"/>
  <c r="BB17" i="20"/>
  <c r="BB19" i="20"/>
  <c r="BB21" i="20"/>
  <c r="BB23" i="20"/>
  <c r="BB24" i="20"/>
  <c r="BB25" i="20"/>
  <c r="BB14" i="20"/>
  <c r="BB16" i="20"/>
  <c r="BB18" i="20"/>
  <c r="BB20" i="20"/>
  <c r="BB22" i="20"/>
  <c r="BB15" i="20"/>
  <c r="BB27" i="20"/>
  <c r="BB28" i="20"/>
  <c r="BB29" i="20"/>
  <c r="BB30" i="20"/>
  <c r="BB31" i="20"/>
  <c r="BB32" i="20"/>
  <c r="BB33" i="20"/>
  <c r="BB26" i="20"/>
  <c r="BB34" i="20"/>
  <c r="BB35" i="20"/>
  <c r="BB36" i="20"/>
  <c r="BB37" i="20"/>
  <c r="BB39" i="20"/>
  <c r="BB40" i="20"/>
  <c r="BB38" i="20"/>
  <c r="BB41" i="20"/>
  <c r="BB44" i="20"/>
  <c r="BB45" i="20"/>
  <c r="BB49" i="20"/>
  <c r="BB50" i="20"/>
  <c r="BB51" i="20"/>
  <c r="BB52" i="20"/>
  <c r="BB48" i="20"/>
  <c r="BB43" i="20"/>
  <c r="BB47" i="20"/>
  <c r="BB42" i="20"/>
  <c r="BB46" i="20"/>
  <c r="AR5" i="20"/>
  <c r="AR6" i="20"/>
  <c r="AR7" i="20"/>
  <c r="AR8" i="20"/>
  <c r="AR10" i="20"/>
  <c r="AR12" i="20"/>
  <c r="AR13" i="20"/>
  <c r="AR14" i="20"/>
  <c r="AR16" i="20"/>
  <c r="AR17" i="20"/>
  <c r="AR18" i="20"/>
  <c r="AR19" i="20"/>
  <c r="AR20" i="20"/>
  <c r="AR21" i="20"/>
  <c r="AR22" i="20"/>
  <c r="AR9" i="20"/>
  <c r="AR23" i="20"/>
  <c r="AR24" i="20"/>
  <c r="AR25" i="20"/>
  <c r="AR26" i="20"/>
  <c r="AR27" i="20"/>
  <c r="AR11" i="20"/>
  <c r="AR15" i="20"/>
  <c r="AR29" i="20"/>
  <c r="AR31" i="20"/>
  <c r="AR33" i="20"/>
  <c r="AR28" i="20"/>
  <c r="AR30" i="20"/>
  <c r="AR32" i="20"/>
  <c r="AR34" i="20"/>
  <c r="AR35" i="20"/>
  <c r="AR36" i="20"/>
  <c r="AR37" i="20"/>
  <c r="AR38" i="20"/>
  <c r="AR39" i="20"/>
  <c r="AR40" i="20"/>
  <c r="AR41" i="20"/>
  <c r="AR42" i="20"/>
  <c r="AR43" i="20"/>
  <c r="AR44" i="20"/>
  <c r="AR45" i="20"/>
  <c r="AR46" i="20"/>
  <c r="AR47" i="20"/>
  <c r="AR48" i="20"/>
  <c r="AR49" i="20"/>
  <c r="AR50" i="20"/>
  <c r="AR51" i="20"/>
  <c r="AR52" i="20"/>
  <c r="Z5" i="20"/>
  <c r="Z6" i="20"/>
  <c r="Z9" i="20"/>
  <c r="Z8" i="20"/>
  <c r="Z10" i="20"/>
  <c r="Z11" i="20"/>
  <c r="Z7" i="20"/>
  <c r="Z12" i="20"/>
  <c r="Z14" i="20"/>
  <c r="Z16" i="20"/>
  <c r="Z15" i="20"/>
  <c r="Z18" i="20"/>
  <c r="Z20" i="20"/>
  <c r="Z22" i="20"/>
  <c r="Z23" i="20"/>
  <c r="Z24" i="20"/>
  <c r="Z25" i="20"/>
  <c r="Z13" i="20"/>
  <c r="Z17" i="20"/>
  <c r="Z19" i="20"/>
  <c r="Z21" i="20"/>
  <c r="Z26" i="20"/>
  <c r="Z28" i="20"/>
  <c r="Z29" i="20"/>
  <c r="Z30" i="20"/>
  <c r="Z31" i="20"/>
  <c r="Z32" i="20"/>
  <c r="Z33" i="20"/>
  <c r="Z34" i="20"/>
  <c r="Z35" i="20"/>
  <c r="Z36" i="20"/>
  <c r="Z37" i="20"/>
  <c r="Z27" i="20"/>
  <c r="Z38" i="20"/>
  <c r="Z43" i="20"/>
  <c r="Z39" i="20"/>
  <c r="Z40" i="20"/>
  <c r="Z44" i="20"/>
  <c r="Z42" i="20"/>
  <c r="Z48" i="20"/>
  <c r="Z50" i="20"/>
  <c r="Z51" i="20"/>
  <c r="Z52" i="20"/>
  <c r="Z47" i="20"/>
  <c r="Z46" i="20"/>
  <c r="Z41" i="20"/>
  <c r="Z45" i="20"/>
  <c r="Z49" i="20"/>
  <c r="I5" i="20"/>
  <c r="I6" i="20"/>
  <c r="I7" i="20"/>
  <c r="I8" i="20"/>
  <c r="I9" i="20"/>
  <c r="I10" i="20"/>
  <c r="I11" i="20"/>
  <c r="I12" i="20"/>
  <c r="I14" i="20"/>
  <c r="I16" i="20"/>
  <c r="I17" i="20"/>
  <c r="I18" i="20"/>
  <c r="I19" i="20"/>
  <c r="I20" i="20"/>
  <c r="I21" i="20"/>
  <c r="I22" i="20"/>
  <c r="I13" i="20"/>
  <c r="I15" i="20"/>
  <c r="I25" i="20"/>
  <c r="I26" i="20"/>
  <c r="I24" i="20"/>
  <c r="I29" i="20"/>
  <c r="I28" i="20"/>
  <c r="I30" i="20"/>
  <c r="I32" i="20"/>
  <c r="I34" i="20"/>
  <c r="I23" i="20"/>
  <c r="I27" i="20"/>
  <c r="I38" i="20"/>
  <c r="I42" i="20"/>
  <c r="I31" i="20"/>
  <c r="I35" i="20"/>
  <c r="I39" i="20"/>
  <c r="I41" i="20"/>
  <c r="I33" i="20"/>
  <c r="I36" i="20"/>
  <c r="I37" i="20"/>
  <c r="I40" i="20"/>
  <c r="I43" i="20"/>
  <c r="I47" i="20"/>
  <c r="I45" i="20"/>
  <c r="I46" i="20"/>
  <c r="I49" i="20"/>
  <c r="I44" i="20"/>
  <c r="I48" i="20"/>
  <c r="I50" i="20"/>
  <c r="I51" i="20"/>
  <c r="I52" i="20"/>
  <c r="K5" i="20"/>
  <c r="K6" i="20"/>
  <c r="K7" i="20"/>
  <c r="K9" i="20"/>
  <c r="K8" i="20"/>
  <c r="K10" i="20"/>
  <c r="K12" i="20"/>
  <c r="K13" i="20"/>
  <c r="K14" i="20"/>
  <c r="K15" i="20"/>
  <c r="K16" i="20"/>
  <c r="K18" i="20"/>
  <c r="K20" i="20"/>
  <c r="K22" i="20"/>
  <c r="K23" i="20"/>
  <c r="K24" i="20"/>
  <c r="K25" i="20"/>
  <c r="K26" i="20"/>
  <c r="K11" i="20"/>
  <c r="K21" i="20"/>
  <c r="K27" i="20"/>
  <c r="K28" i="20"/>
  <c r="K29" i="20"/>
  <c r="K30" i="20"/>
  <c r="K31" i="20"/>
  <c r="K32" i="20"/>
  <c r="K33" i="20"/>
  <c r="K34" i="20"/>
  <c r="K17" i="20"/>
  <c r="K19" i="20"/>
  <c r="K35" i="20"/>
  <c r="K36" i="20"/>
  <c r="K37" i="20"/>
  <c r="K38" i="20"/>
  <c r="K39" i="20"/>
  <c r="K40" i="20"/>
  <c r="K41" i="20"/>
  <c r="K45" i="20"/>
  <c r="K43" i="20"/>
  <c r="K44" i="20"/>
  <c r="K49" i="20"/>
  <c r="K48" i="20"/>
  <c r="K50" i="20"/>
  <c r="K51" i="20"/>
  <c r="K52" i="20"/>
  <c r="K47" i="20"/>
  <c r="K42" i="20"/>
  <c r="K46" i="20"/>
  <c r="BD5" i="20"/>
  <c r="BD6" i="20"/>
  <c r="BD7" i="20"/>
  <c r="BD8" i="20"/>
  <c r="BD11" i="20"/>
  <c r="BD13" i="20"/>
  <c r="BD14" i="20"/>
  <c r="BD12" i="20"/>
  <c r="BD15" i="20"/>
  <c r="BD16" i="20"/>
  <c r="BD17" i="20"/>
  <c r="BD18" i="20"/>
  <c r="BD19" i="20"/>
  <c r="BD20" i="20"/>
  <c r="BD21" i="20"/>
  <c r="BD22" i="20"/>
  <c r="BD9" i="20"/>
  <c r="BD10" i="20"/>
  <c r="BD23" i="20"/>
  <c r="BD24" i="20"/>
  <c r="BD25" i="20"/>
  <c r="BD26" i="20"/>
  <c r="BD27" i="20"/>
  <c r="BD28" i="20"/>
  <c r="BD30" i="20"/>
  <c r="BD32" i="20"/>
  <c r="BD29" i="20"/>
  <c r="BD31" i="20"/>
  <c r="BD33" i="20"/>
  <c r="BD34" i="20"/>
  <c r="BD35" i="20"/>
  <c r="BD36" i="20"/>
  <c r="BD37" i="20"/>
  <c r="BD38" i="20"/>
  <c r="BD39" i="20"/>
  <c r="BD40" i="20"/>
  <c r="BD41" i="20"/>
  <c r="BD42" i="20"/>
  <c r="BD43" i="20"/>
  <c r="BD44" i="20"/>
  <c r="BD45" i="20"/>
  <c r="BD46" i="20"/>
  <c r="BD47" i="20"/>
  <c r="BD48" i="20"/>
  <c r="BD49" i="20"/>
  <c r="BD50" i="20"/>
  <c r="BD51" i="20"/>
  <c r="BD52" i="20"/>
  <c r="BR5" i="20"/>
  <c r="BR6" i="20"/>
  <c r="BR9" i="20"/>
  <c r="BR10" i="20"/>
  <c r="BR11" i="20"/>
  <c r="BR7" i="20"/>
  <c r="BR13" i="20"/>
  <c r="BR17" i="20"/>
  <c r="BR19" i="20"/>
  <c r="BR21" i="20"/>
  <c r="BR22" i="20"/>
  <c r="BR23" i="20"/>
  <c r="BR24" i="20"/>
  <c r="BR14" i="20"/>
  <c r="BR15" i="20"/>
  <c r="BR8" i="20"/>
  <c r="BR16" i="20"/>
  <c r="BR18" i="20"/>
  <c r="BR20" i="20"/>
  <c r="BR27" i="20"/>
  <c r="BR28" i="20"/>
  <c r="BR29" i="20"/>
  <c r="BR30" i="20"/>
  <c r="BR31" i="20"/>
  <c r="BR32" i="20"/>
  <c r="BR33" i="20"/>
  <c r="BR26" i="20"/>
  <c r="BR25" i="20"/>
  <c r="BR34" i="20"/>
  <c r="BR35" i="20"/>
  <c r="BR36" i="20"/>
  <c r="BR37" i="20"/>
  <c r="BR12" i="20"/>
  <c r="BR39" i="20"/>
  <c r="BR40" i="20"/>
  <c r="BR38" i="20"/>
  <c r="BR41" i="20"/>
  <c r="BR45" i="20"/>
  <c r="BR49" i="20"/>
  <c r="BR50" i="20"/>
  <c r="BR51" i="20"/>
  <c r="BR52" i="20"/>
  <c r="BR42" i="20"/>
  <c r="BR44" i="20"/>
  <c r="BR48" i="20"/>
  <c r="BR47" i="20"/>
  <c r="BR43" i="20"/>
  <c r="BR46" i="20"/>
  <c r="BO5" i="20"/>
  <c r="BO6" i="20"/>
  <c r="BO8" i="20"/>
  <c r="BO7" i="20"/>
  <c r="BO10" i="20"/>
  <c r="BO12" i="20"/>
  <c r="BO13" i="20"/>
  <c r="BO14" i="20"/>
  <c r="BO15" i="20"/>
  <c r="BO11" i="20"/>
  <c r="BO9" i="20"/>
  <c r="BO16" i="20"/>
  <c r="BO18" i="20"/>
  <c r="BO20" i="20"/>
  <c r="BO23" i="20"/>
  <c r="BO24" i="20"/>
  <c r="BO25" i="20"/>
  <c r="BO22" i="20"/>
  <c r="BO17" i="20"/>
  <c r="BO28" i="20"/>
  <c r="BO29" i="20"/>
  <c r="BO30" i="20"/>
  <c r="BO31" i="20"/>
  <c r="BO32" i="20"/>
  <c r="BO33" i="20"/>
  <c r="BO26" i="20"/>
  <c r="BO19" i="20"/>
  <c r="BO27" i="20"/>
  <c r="BO21" i="20"/>
  <c r="BO34" i="20"/>
  <c r="BO35" i="20"/>
  <c r="BO36" i="20"/>
  <c r="BO37" i="20"/>
  <c r="BO38" i="20"/>
  <c r="BO39" i="20"/>
  <c r="BO42" i="20"/>
  <c r="BO40" i="20"/>
  <c r="BO43" i="20"/>
  <c r="BO44" i="20"/>
  <c r="BO47" i="20"/>
  <c r="BO46" i="20"/>
  <c r="BO49" i="20"/>
  <c r="BO50" i="20"/>
  <c r="BO51" i="20"/>
  <c r="BO52" i="20"/>
  <c r="BO41" i="20"/>
  <c r="BO45" i="20"/>
  <c r="BO48" i="20"/>
  <c r="BH5" i="20"/>
  <c r="BH6" i="20"/>
  <c r="BH7" i="20"/>
  <c r="BH9" i="20"/>
  <c r="BH10" i="20"/>
  <c r="BH12" i="20"/>
  <c r="BH13" i="20"/>
  <c r="BH14" i="20"/>
  <c r="BH16" i="20"/>
  <c r="BH17" i="20"/>
  <c r="BH18" i="20"/>
  <c r="BH19" i="20"/>
  <c r="BH20" i="20"/>
  <c r="BH21" i="20"/>
  <c r="BH22" i="20"/>
  <c r="BH8" i="20"/>
  <c r="BH11" i="20"/>
  <c r="BH15" i="20"/>
  <c r="BH23" i="20"/>
  <c r="BH24" i="20"/>
  <c r="BH25" i="20"/>
  <c r="BH26" i="20"/>
  <c r="BH27" i="20"/>
  <c r="BH29" i="20"/>
  <c r="BH31" i="20"/>
  <c r="BH33" i="20"/>
  <c r="BH28" i="20"/>
  <c r="BH30" i="20"/>
  <c r="BH32" i="20"/>
  <c r="BH34" i="20"/>
  <c r="BH35" i="20"/>
  <c r="BH36" i="20"/>
  <c r="BH37" i="20"/>
  <c r="BH38" i="20"/>
  <c r="BH39" i="20"/>
  <c r="BH40" i="20"/>
  <c r="BH41" i="20"/>
  <c r="BH42" i="20"/>
  <c r="BH43" i="20"/>
  <c r="BH44" i="20"/>
  <c r="BH45" i="20"/>
  <c r="BH46" i="20"/>
  <c r="BH47" i="20"/>
  <c r="BH48" i="20"/>
  <c r="BH49" i="20"/>
  <c r="BH50" i="20"/>
  <c r="BH51" i="20"/>
  <c r="BH52" i="20"/>
  <c r="BA5" i="20"/>
  <c r="BA6" i="20"/>
  <c r="BA7" i="20"/>
  <c r="BA8" i="20"/>
  <c r="BA9" i="20"/>
  <c r="BA10" i="20"/>
  <c r="BA11" i="20"/>
  <c r="BA12" i="20"/>
  <c r="BA13" i="20"/>
  <c r="BA16" i="20"/>
  <c r="BA17" i="20"/>
  <c r="BA18" i="20"/>
  <c r="BA19" i="20"/>
  <c r="BA20" i="20"/>
  <c r="BA21" i="20"/>
  <c r="BA22" i="20"/>
  <c r="BA14" i="20"/>
  <c r="BA15" i="20"/>
  <c r="BA26" i="20"/>
  <c r="BA23" i="20"/>
  <c r="BA27" i="20"/>
  <c r="BA28" i="20"/>
  <c r="BA30" i="20"/>
  <c r="BA24" i="20"/>
  <c r="BA25" i="20"/>
  <c r="BA29" i="20"/>
  <c r="BA31" i="20"/>
  <c r="BA33" i="20"/>
  <c r="BA35" i="20"/>
  <c r="BA36" i="20"/>
  <c r="BA38" i="20"/>
  <c r="BA37" i="20"/>
  <c r="BA32" i="20"/>
  <c r="BA34" i="20"/>
  <c r="BA39" i="20"/>
  <c r="BA40" i="20"/>
  <c r="BA44" i="20"/>
  <c r="BA48" i="20"/>
  <c r="BA41" i="20"/>
  <c r="BA43" i="20"/>
  <c r="BA47" i="20"/>
  <c r="BA42" i="20"/>
  <c r="BA46" i="20"/>
  <c r="BA45" i="20"/>
  <c r="BA49" i="20"/>
  <c r="BA50" i="20"/>
  <c r="BA51" i="20"/>
  <c r="BA52" i="20"/>
  <c r="AP5" i="20"/>
  <c r="AP9" i="20"/>
  <c r="AP6" i="20"/>
  <c r="AP8" i="20"/>
  <c r="AP10" i="20"/>
  <c r="AP11" i="20"/>
  <c r="AP7" i="20"/>
  <c r="AP14" i="20"/>
  <c r="AP16" i="20"/>
  <c r="AP18" i="20"/>
  <c r="AP20" i="20"/>
  <c r="AP22" i="20"/>
  <c r="AP23" i="20"/>
  <c r="AP24" i="20"/>
  <c r="AP25" i="20"/>
  <c r="AP12" i="20"/>
  <c r="AP13" i="20"/>
  <c r="AP15" i="20"/>
  <c r="AP17" i="20"/>
  <c r="AP19" i="20"/>
  <c r="AP21" i="20"/>
  <c r="AP26" i="20"/>
  <c r="AP28" i="20"/>
  <c r="AP29" i="20"/>
  <c r="AP30" i="20"/>
  <c r="AP31" i="20"/>
  <c r="AP32" i="20"/>
  <c r="AP33" i="20"/>
  <c r="AP27" i="20"/>
  <c r="AP34" i="20"/>
  <c r="AP35" i="20"/>
  <c r="AP36" i="20"/>
  <c r="AP37" i="20"/>
  <c r="AP38" i="20"/>
  <c r="AP43" i="20"/>
  <c r="AP39" i="20"/>
  <c r="AP40" i="20"/>
  <c r="AP44" i="20"/>
  <c r="AP45" i="20"/>
  <c r="AP48" i="20"/>
  <c r="AP49" i="20"/>
  <c r="AP50" i="20"/>
  <c r="AP51" i="20"/>
  <c r="AP52" i="20"/>
  <c r="AP41" i="20"/>
  <c r="AP47" i="20"/>
  <c r="AP42" i="20"/>
  <c r="AP46" i="20"/>
  <c r="AM5" i="20"/>
  <c r="AM6" i="20"/>
  <c r="AM7" i="20"/>
  <c r="AM9" i="20"/>
  <c r="AM11" i="20"/>
  <c r="AM13" i="20"/>
  <c r="AM14" i="20"/>
  <c r="AM15" i="20"/>
  <c r="AM12" i="20"/>
  <c r="AM10" i="20"/>
  <c r="AM8" i="20"/>
  <c r="AM17" i="20"/>
  <c r="AM19" i="20"/>
  <c r="AM21" i="20"/>
  <c r="AM23" i="20"/>
  <c r="AM24" i="20"/>
  <c r="AM25" i="20"/>
  <c r="AM22" i="20"/>
  <c r="AM16" i="20"/>
  <c r="AM27" i="20"/>
  <c r="AM28" i="20"/>
  <c r="AM29" i="20"/>
  <c r="AM30" i="20"/>
  <c r="AM31" i="20"/>
  <c r="AM32" i="20"/>
  <c r="AM33" i="20"/>
  <c r="AM20" i="20"/>
  <c r="AM26" i="20"/>
  <c r="AM34" i="20"/>
  <c r="AM35" i="20"/>
  <c r="AM36" i="20"/>
  <c r="AM37" i="20"/>
  <c r="AM38" i="20"/>
  <c r="AM39" i="20"/>
  <c r="AM18" i="20"/>
  <c r="AM41" i="20"/>
  <c r="AM40" i="20"/>
  <c r="AM42" i="20"/>
  <c r="AM44" i="20"/>
  <c r="AM46" i="20"/>
  <c r="AM49" i="20"/>
  <c r="AM50" i="20"/>
  <c r="AM51" i="20"/>
  <c r="AM52" i="20"/>
  <c r="AM45" i="20"/>
  <c r="AM48" i="20"/>
  <c r="AM43" i="20"/>
  <c r="AM47" i="20"/>
  <c r="AF5" i="20"/>
  <c r="AF6" i="20"/>
  <c r="AF7" i="20"/>
  <c r="AF9" i="20"/>
  <c r="AF8" i="20"/>
  <c r="AF12" i="20"/>
  <c r="AF11" i="20"/>
  <c r="AF13" i="20"/>
  <c r="AF14" i="20"/>
  <c r="AF17" i="20"/>
  <c r="AF18" i="20"/>
  <c r="AF19" i="20"/>
  <c r="AF20" i="20"/>
  <c r="AF21" i="20"/>
  <c r="AF22" i="20"/>
  <c r="AF16" i="20"/>
  <c r="AF10" i="20"/>
  <c r="AF15" i="20"/>
  <c r="AF23" i="20"/>
  <c r="AF24" i="20"/>
  <c r="AF25" i="20"/>
  <c r="AF26" i="20"/>
  <c r="AF27" i="20"/>
  <c r="AF28" i="20"/>
  <c r="AF30" i="20"/>
  <c r="AF32" i="20"/>
  <c r="AF29" i="20"/>
  <c r="AF31" i="20"/>
  <c r="AF33" i="20"/>
  <c r="AF35" i="20"/>
  <c r="AF36" i="20"/>
  <c r="AF37" i="20"/>
  <c r="AF38" i="20"/>
  <c r="AF39" i="20"/>
  <c r="AF40" i="20"/>
  <c r="AF41" i="20"/>
  <c r="AF42" i="20"/>
  <c r="AF43" i="20"/>
  <c r="AF44" i="20"/>
  <c r="AF45" i="20"/>
  <c r="AF46" i="20"/>
  <c r="AF47" i="20"/>
  <c r="AF48" i="20"/>
  <c r="AF49" i="20"/>
  <c r="AF34" i="20"/>
  <c r="AF50" i="20"/>
  <c r="AF51" i="20"/>
  <c r="AF52" i="20"/>
  <c r="Y5" i="20"/>
  <c r="Y6" i="20"/>
  <c r="Y7" i="20"/>
  <c r="Y8" i="20"/>
  <c r="Y9" i="20"/>
  <c r="Y10" i="20"/>
  <c r="Y11" i="20"/>
  <c r="Y12" i="20"/>
  <c r="Y14" i="20"/>
  <c r="Y16" i="20"/>
  <c r="Y15" i="20"/>
  <c r="Y17" i="20"/>
  <c r="Y18" i="20"/>
  <c r="Y19" i="20"/>
  <c r="Y20" i="20"/>
  <c r="Y21" i="20"/>
  <c r="Y22" i="20"/>
  <c r="Y13" i="20"/>
  <c r="Y25" i="20"/>
  <c r="Y26" i="20"/>
  <c r="Y29" i="20"/>
  <c r="Y23" i="20"/>
  <c r="Y27" i="20"/>
  <c r="Y24" i="20"/>
  <c r="Y28" i="20"/>
  <c r="Y30" i="20"/>
  <c r="Y32" i="20"/>
  <c r="Y34" i="20"/>
  <c r="Y33" i="20"/>
  <c r="Y42" i="20"/>
  <c r="Y35" i="20"/>
  <c r="Y39" i="20"/>
  <c r="Y36" i="20"/>
  <c r="Y40" i="20"/>
  <c r="Y31" i="20"/>
  <c r="Y37" i="20"/>
  <c r="Y38" i="20"/>
  <c r="Y43" i="20"/>
  <c r="Y44" i="20"/>
  <c r="Y47" i="20"/>
  <c r="Y46" i="20"/>
  <c r="Y41" i="20"/>
  <c r="Y45" i="20"/>
  <c r="Y49" i="20"/>
  <c r="Y48" i="20"/>
  <c r="Y50" i="20"/>
  <c r="Y51" i="20"/>
  <c r="Y52" i="20"/>
  <c r="AD5" i="20"/>
  <c r="AD6" i="20"/>
  <c r="AD8" i="20"/>
  <c r="AD7" i="20"/>
  <c r="AD10" i="20"/>
  <c r="AD11" i="20"/>
  <c r="AD9" i="20"/>
  <c r="AD16" i="20"/>
  <c r="AD13" i="20"/>
  <c r="AD15" i="20"/>
  <c r="AD17" i="20"/>
  <c r="AD19" i="20"/>
  <c r="AD21" i="20"/>
  <c r="AD23" i="20"/>
  <c r="AD24" i="20"/>
  <c r="AD25" i="20"/>
  <c r="AD12" i="20"/>
  <c r="AD18" i="20"/>
  <c r="AD20" i="20"/>
  <c r="AD22" i="20"/>
  <c r="AD28" i="20"/>
  <c r="AD29" i="20"/>
  <c r="AD30" i="20"/>
  <c r="AD31" i="20"/>
  <c r="AD32" i="20"/>
  <c r="AD33" i="20"/>
  <c r="AD34" i="20"/>
  <c r="AD14" i="20"/>
  <c r="AD35" i="20"/>
  <c r="AD36" i="20"/>
  <c r="AD37" i="20"/>
  <c r="AD26" i="20"/>
  <c r="AD27" i="20"/>
  <c r="AD39" i="20"/>
  <c r="AD42" i="20"/>
  <c r="AD38" i="20"/>
  <c r="AD40" i="20"/>
  <c r="AD43" i="20"/>
  <c r="AD41" i="20"/>
  <c r="AD47" i="20"/>
  <c r="AD50" i="20"/>
  <c r="AD51" i="20"/>
  <c r="AD52" i="20"/>
  <c r="AD45" i="20"/>
  <c r="AD46" i="20"/>
  <c r="AD49" i="20"/>
  <c r="AD44" i="20"/>
  <c r="AD48" i="20"/>
  <c r="AA5" i="20"/>
  <c r="AA6" i="20"/>
  <c r="AA7" i="20"/>
  <c r="AA9" i="20"/>
  <c r="AA10" i="20"/>
  <c r="AA12" i="20"/>
  <c r="AA13" i="20"/>
  <c r="AA14" i="20"/>
  <c r="AA15" i="20"/>
  <c r="AA16" i="20"/>
  <c r="AA11" i="20"/>
  <c r="AA18" i="20"/>
  <c r="AA20" i="20"/>
  <c r="AA22" i="20"/>
  <c r="AA23" i="20"/>
  <c r="AA24" i="20"/>
  <c r="AA25" i="20"/>
  <c r="AA8" i="20"/>
  <c r="AA17" i="20"/>
  <c r="AA27" i="20"/>
  <c r="AA19" i="20"/>
  <c r="AA26" i="20"/>
  <c r="AA28" i="20"/>
  <c r="AA29" i="20"/>
  <c r="AA30" i="20"/>
  <c r="AA31" i="20"/>
  <c r="AA32" i="20"/>
  <c r="AA33" i="20"/>
  <c r="AA35" i="20"/>
  <c r="AA36" i="20"/>
  <c r="AA37" i="20"/>
  <c r="AA38" i="20"/>
  <c r="AA39" i="20"/>
  <c r="AA21" i="20"/>
  <c r="AA40" i="20"/>
  <c r="AA34" i="20"/>
  <c r="AA41" i="20"/>
  <c r="AA45" i="20"/>
  <c r="AA49" i="20"/>
  <c r="AA42" i="20"/>
  <c r="AA44" i="20"/>
  <c r="AA48" i="20"/>
  <c r="AA50" i="20"/>
  <c r="AA51" i="20"/>
  <c r="AA52" i="20"/>
  <c r="AA43" i="20"/>
  <c r="AA47" i="20"/>
  <c r="AA46" i="20"/>
  <c r="T5" i="20"/>
  <c r="T6" i="20"/>
  <c r="T7" i="20"/>
  <c r="T9" i="20"/>
  <c r="T8" i="20"/>
  <c r="T10" i="20"/>
  <c r="T13" i="20"/>
  <c r="T14" i="20"/>
  <c r="T16" i="20"/>
  <c r="T17" i="20"/>
  <c r="T18" i="20"/>
  <c r="T19" i="20"/>
  <c r="T20" i="20"/>
  <c r="T21" i="20"/>
  <c r="T22" i="20"/>
  <c r="T11" i="20"/>
  <c r="T15" i="20"/>
  <c r="T12" i="20"/>
  <c r="T23" i="20"/>
  <c r="T24" i="20"/>
  <c r="T25" i="20"/>
  <c r="T26" i="20"/>
  <c r="T27" i="20"/>
  <c r="T29" i="20"/>
  <c r="T31" i="20"/>
  <c r="T33" i="20"/>
  <c r="T28" i="20"/>
  <c r="T30" i="20"/>
  <c r="T32" i="20"/>
  <c r="T34" i="20"/>
  <c r="T35" i="20"/>
  <c r="T36" i="20"/>
  <c r="T37" i="20"/>
  <c r="T38" i="20"/>
  <c r="T39" i="20"/>
  <c r="T40" i="20"/>
  <c r="T41" i="20"/>
  <c r="T42" i="20"/>
  <c r="T43" i="20"/>
  <c r="T44" i="20"/>
  <c r="T45" i="20"/>
  <c r="T46" i="20"/>
  <c r="T47" i="20"/>
  <c r="T48" i="20"/>
  <c r="T49" i="20"/>
  <c r="T50" i="20"/>
  <c r="T51" i="20"/>
  <c r="T52" i="20"/>
  <c r="M5" i="20"/>
  <c r="M6" i="20"/>
  <c r="M7" i="20"/>
  <c r="M8" i="20"/>
  <c r="M9" i="20"/>
  <c r="M10" i="20"/>
  <c r="M11" i="20"/>
  <c r="M12" i="20"/>
  <c r="M13" i="20"/>
  <c r="M15" i="20"/>
  <c r="M17" i="20"/>
  <c r="M18" i="20"/>
  <c r="M19" i="20"/>
  <c r="M20" i="20"/>
  <c r="M21" i="20"/>
  <c r="M22" i="20"/>
  <c r="M16" i="20"/>
  <c r="M14" i="20"/>
  <c r="M24" i="20"/>
  <c r="M25" i="20"/>
  <c r="M27" i="20"/>
  <c r="M23" i="20"/>
  <c r="M26" i="20"/>
  <c r="M28" i="20"/>
  <c r="M30" i="20"/>
  <c r="M29" i="20"/>
  <c r="M31" i="20"/>
  <c r="M33" i="20"/>
  <c r="M37" i="20"/>
  <c r="M41" i="20"/>
  <c r="M38" i="20"/>
  <c r="M40" i="20"/>
  <c r="M32" i="20"/>
  <c r="M35" i="20"/>
  <c r="M34" i="20"/>
  <c r="M36" i="20"/>
  <c r="M39" i="20"/>
  <c r="M42" i="20"/>
  <c r="M46" i="20"/>
  <c r="M43" i="20"/>
  <c r="M44" i="20"/>
  <c r="M49" i="20"/>
  <c r="M48" i="20"/>
  <c r="M45" i="20"/>
  <c r="M47" i="20"/>
  <c r="M50" i="20"/>
  <c r="M51" i="20"/>
  <c r="M52" i="20"/>
  <c r="R5" i="20"/>
  <c r="R6" i="20"/>
  <c r="R10" i="20"/>
  <c r="R11" i="20"/>
  <c r="R9" i="20"/>
  <c r="R12" i="20"/>
  <c r="R15" i="20"/>
  <c r="R8" i="20"/>
  <c r="R14" i="20"/>
  <c r="R18" i="20"/>
  <c r="R20" i="20"/>
  <c r="R22" i="20"/>
  <c r="R23" i="20"/>
  <c r="R24" i="20"/>
  <c r="R25" i="20"/>
  <c r="R7" i="20"/>
  <c r="R17" i="20"/>
  <c r="R19" i="20"/>
  <c r="R21" i="20"/>
  <c r="R13" i="20"/>
  <c r="R28" i="20"/>
  <c r="R29" i="20"/>
  <c r="R30" i="20"/>
  <c r="R31" i="20"/>
  <c r="R32" i="20"/>
  <c r="R33" i="20"/>
  <c r="R34" i="20"/>
  <c r="R27" i="20"/>
  <c r="R26" i="20"/>
  <c r="R35" i="20"/>
  <c r="R36" i="20"/>
  <c r="R37" i="20"/>
  <c r="R16" i="20"/>
  <c r="R38" i="20"/>
  <c r="R41" i="20"/>
  <c r="R40" i="20"/>
  <c r="R39" i="20"/>
  <c r="R42" i="20"/>
  <c r="R44" i="20"/>
  <c r="R46" i="20"/>
  <c r="R50" i="20"/>
  <c r="R51" i="20"/>
  <c r="R52" i="20"/>
  <c r="R49" i="20"/>
  <c r="R45" i="20"/>
  <c r="R48" i="20"/>
  <c r="R43" i="20"/>
  <c r="R47" i="20"/>
  <c r="O5" i="20"/>
  <c r="O6" i="20"/>
  <c r="O9" i="20"/>
  <c r="O8" i="20"/>
  <c r="O11" i="20"/>
  <c r="O13" i="20"/>
  <c r="O14" i="20"/>
  <c r="O15" i="20"/>
  <c r="O16" i="20"/>
  <c r="O12" i="20"/>
  <c r="O7" i="20"/>
  <c r="O17" i="20"/>
  <c r="O19" i="20"/>
  <c r="O21" i="20"/>
  <c r="O23" i="20"/>
  <c r="O24" i="20"/>
  <c r="O25" i="20"/>
  <c r="O26" i="20"/>
  <c r="O10" i="20"/>
  <c r="O20" i="20"/>
  <c r="O22" i="20"/>
  <c r="O28" i="20"/>
  <c r="O29" i="20"/>
  <c r="O30" i="20"/>
  <c r="O31" i="20"/>
  <c r="O32" i="20"/>
  <c r="O33" i="20"/>
  <c r="O34" i="20"/>
  <c r="O18" i="20"/>
  <c r="O27" i="20"/>
  <c r="O35" i="20"/>
  <c r="O36" i="20"/>
  <c r="O37" i="20"/>
  <c r="O38" i="20"/>
  <c r="O39" i="20"/>
  <c r="O43" i="20"/>
  <c r="O41" i="20"/>
  <c r="O40" i="20"/>
  <c r="O44" i="20"/>
  <c r="O42" i="20"/>
  <c r="O48" i="20"/>
  <c r="O45" i="20"/>
  <c r="O47" i="20"/>
  <c r="O50" i="20"/>
  <c r="O51" i="20"/>
  <c r="O52" i="20"/>
  <c r="O46" i="20"/>
  <c r="O49" i="20"/>
  <c r="H5" i="20"/>
  <c r="H6" i="20"/>
  <c r="H7" i="20"/>
  <c r="H8" i="20"/>
  <c r="H9" i="20"/>
  <c r="H11" i="20"/>
  <c r="H13" i="20"/>
  <c r="H14" i="20"/>
  <c r="H15" i="20"/>
  <c r="H17" i="20"/>
  <c r="H18" i="20"/>
  <c r="H19" i="20"/>
  <c r="H20" i="20"/>
  <c r="H21" i="20"/>
  <c r="H22" i="20"/>
  <c r="H10" i="20"/>
  <c r="H23" i="20"/>
  <c r="H24" i="20"/>
  <c r="H25" i="20"/>
  <c r="H26" i="20"/>
  <c r="H27" i="20"/>
  <c r="H12" i="20"/>
  <c r="H16" i="20"/>
  <c r="H28" i="20"/>
  <c r="H30" i="20"/>
  <c r="H32" i="20"/>
  <c r="H34" i="20"/>
  <c r="H29" i="20"/>
  <c r="H31" i="20"/>
  <c r="H33" i="20"/>
  <c r="H35" i="20"/>
  <c r="H36" i="20"/>
  <c r="H37" i="20"/>
  <c r="H38" i="20"/>
  <c r="H39" i="20"/>
  <c r="H40" i="20"/>
  <c r="H41" i="20"/>
  <c r="H42" i="20"/>
  <c r="H43" i="20"/>
  <c r="H44" i="20"/>
  <c r="H45" i="20"/>
  <c r="H46" i="20"/>
  <c r="H47" i="20"/>
  <c r="H48" i="20"/>
  <c r="H49" i="20"/>
  <c r="H50" i="20"/>
  <c r="H51" i="20"/>
  <c r="H52" i="20"/>
  <c r="BT5" i="20"/>
  <c r="BT6" i="20"/>
  <c r="BT8" i="20"/>
  <c r="BT7" i="20"/>
  <c r="BT9" i="20"/>
  <c r="BT11" i="20"/>
  <c r="BT12" i="20"/>
  <c r="BT13" i="20"/>
  <c r="BT14" i="20"/>
  <c r="BT15" i="20"/>
  <c r="BT16" i="20"/>
  <c r="BT17" i="20"/>
  <c r="BT18" i="20"/>
  <c r="BT19" i="20"/>
  <c r="BT20" i="20"/>
  <c r="BT21" i="20"/>
  <c r="BT10" i="20"/>
  <c r="BT22" i="20"/>
  <c r="BT23" i="20"/>
  <c r="BT24" i="20"/>
  <c r="BT25" i="20"/>
  <c r="BT26" i="20"/>
  <c r="BT28" i="20"/>
  <c r="BT30" i="20"/>
  <c r="BT32" i="20"/>
  <c r="BT27" i="20"/>
  <c r="BT29" i="20"/>
  <c r="BT31" i="20"/>
  <c r="BT33" i="20"/>
  <c r="BT34" i="20"/>
  <c r="BT35" i="20"/>
  <c r="BT36" i="20"/>
  <c r="BT37" i="20"/>
  <c r="BT38" i="20"/>
  <c r="BT39" i="20"/>
  <c r="BT40" i="20"/>
  <c r="BT41" i="20"/>
  <c r="BT42" i="20"/>
  <c r="BT43" i="20"/>
  <c r="BT44" i="20"/>
  <c r="BT45" i="20"/>
  <c r="BT46" i="20"/>
  <c r="BT47" i="20"/>
  <c r="BT48" i="20"/>
  <c r="BT49" i="20"/>
  <c r="BT50" i="20"/>
  <c r="BT51" i="20"/>
  <c r="BT52" i="20"/>
  <c r="BM5" i="20"/>
  <c r="BM6" i="20"/>
  <c r="BM7" i="20"/>
  <c r="BM8" i="20"/>
  <c r="BM9" i="20"/>
  <c r="BM10" i="20"/>
  <c r="BM11" i="20"/>
  <c r="BM12" i="20"/>
  <c r="BM14" i="20"/>
  <c r="BM16" i="20"/>
  <c r="BM17" i="20"/>
  <c r="BM18" i="20"/>
  <c r="BM19" i="20"/>
  <c r="BM20" i="20"/>
  <c r="BM21" i="20"/>
  <c r="BM22" i="20"/>
  <c r="BM13" i="20"/>
  <c r="BM23" i="20"/>
  <c r="BM27" i="20"/>
  <c r="BM15" i="20"/>
  <c r="BM24" i="20"/>
  <c r="BM26" i="20"/>
  <c r="BM25" i="20"/>
  <c r="BM29" i="20"/>
  <c r="BM28" i="20"/>
  <c r="BM30" i="20"/>
  <c r="BM32" i="20"/>
  <c r="BM31" i="20"/>
  <c r="BM36" i="20"/>
  <c r="BM40" i="20"/>
  <c r="BM33" i="20"/>
  <c r="BM37" i="20"/>
  <c r="BM39" i="20"/>
  <c r="BM34" i="20"/>
  <c r="BM35" i="20"/>
  <c r="BM38" i="20"/>
  <c r="BM41" i="20"/>
  <c r="BM43" i="20"/>
  <c r="BM45" i="20"/>
  <c r="BM48" i="20"/>
  <c r="BM44" i="20"/>
  <c r="BM47" i="20"/>
  <c r="BM42" i="20"/>
  <c r="BM46" i="20"/>
  <c r="BM49" i="20"/>
  <c r="BM50" i="20"/>
  <c r="BM51" i="20"/>
  <c r="BM52" i="20"/>
  <c r="S5" i="20"/>
  <c r="S6" i="20"/>
  <c r="S7" i="20"/>
  <c r="S8" i="20"/>
  <c r="S10" i="20"/>
  <c r="S13" i="20"/>
  <c r="S14" i="20"/>
  <c r="S15" i="20"/>
  <c r="S16" i="20"/>
  <c r="S9" i="20"/>
  <c r="S11" i="20"/>
  <c r="S12" i="20"/>
  <c r="S18" i="20"/>
  <c r="S20" i="20"/>
  <c r="S22" i="20"/>
  <c r="S23" i="20"/>
  <c r="S24" i="20"/>
  <c r="S25" i="20"/>
  <c r="S19" i="20"/>
  <c r="S21" i="20"/>
  <c r="S28" i="20"/>
  <c r="S29" i="20"/>
  <c r="S30" i="20"/>
  <c r="S31" i="20"/>
  <c r="S32" i="20"/>
  <c r="S33" i="20"/>
  <c r="S34" i="20"/>
  <c r="S17" i="20"/>
  <c r="S26" i="20"/>
  <c r="S35" i="20"/>
  <c r="S36" i="20"/>
  <c r="S37" i="20"/>
  <c r="S38" i="20"/>
  <c r="S39" i="20"/>
  <c r="S27" i="20"/>
  <c r="S42" i="20"/>
  <c r="S40" i="20"/>
  <c r="S43" i="20"/>
  <c r="S41" i="20"/>
  <c r="S47" i="20"/>
  <c r="S44" i="20"/>
  <c r="S46" i="20"/>
  <c r="S50" i="20"/>
  <c r="S51" i="20"/>
  <c r="S52" i="20"/>
  <c r="S49" i="20"/>
  <c r="S45" i="20"/>
  <c r="S48" i="20"/>
  <c r="L5" i="20"/>
  <c r="L6" i="20"/>
  <c r="L7" i="20"/>
  <c r="L8" i="20"/>
  <c r="L10" i="20"/>
  <c r="L12" i="20"/>
  <c r="L13" i="20"/>
  <c r="L14" i="20"/>
  <c r="L15" i="20"/>
  <c r="L9" i="20"/>
  <c r="L17" i="20"/>
  <c r="L18" i="20"/>
  <c r="L19" i="20"/>
  <c r="L20" i="20"/>
  <c r="L21" i="20"/>
  <c r="L22" i="20"/>
  <c r="L16" i="20"/>
  <c r="L23" i="20"/>
  <c r="L24" i="20"/>
  <c r="L25" i="20"/>
  <c r="L26" i="20"/>
  <c r="L27" i="20"/>
  <c r="L29" i="20"/>
  <c r="L31" i="20"/>
  <c r="L33" i="20"/>
  <c r="L11" i="20"/>
  <c r="L28" i="20"/>
  <c r="L30" i="20"/>
  <c r="L32" i="20"/>
  <c r="L34" i="20"/>
  <c r="L35" i="20"/>
  <c r="L36" i="20"/>
  <c r="L37" i="20"/>
  <c r="L38" i="20"/>
  <c r="L39" i="20"/>
  <c r="L40" i="20"/>
  <c r="L41" i="20"/>
  <c r="L42" i="20"/>
  <c r="L43" i="20"/>
  <c r="L44" i="20"/>
  <c r="L45" i="20"/>
  <c r="L46" i="20"/>
  <c r="L47" i="20"/>
  <c r="L48" i="20"/>
  <c r="L49" i="20"/>
  <c r="L50" i="20"/>
  <c r="L51" i="20"/>
  <c r="L52" i="20"/>
  <c r="E5" i="20"/>
  <c r="E6" i="20"/>
  <c r="E7" i="20"/>
  <c r="E8" i="20"/>
  <c r="E9" i="20"/>
  <c r="E10" i="20"/>
  <c r="E11" i="20"/>
  <c r="E12" i="20"/>
  <c r="E13" i="20"/>
  <c r="E15" i="20"/>
  <c r="E16" i="20"/>
  <c r="E17" i="20"/>
  <c r="E18" i="20"/>
  <c r="E19" i="20"/>
  <c r="E20" i="20"/>
  <c r="E21" i="20"/>
  <c r="E22" i="20"/>
  <c r="E14" i="20"/>
  <c r="E23" i="20"/>
  <c r="E25" i="20"/>
  <c r="E28" i="20"/>
  <c r="E30" i="20"/>
  <c r="E26" i="20"/>
  <c r="E27" i="20"/>
  <c r="E29" i="20"/>
  <c r="E31" i="20"/>
  <c r="E33" i="20"/>
  <c r="E24" i="20"/>
  <c r="E35" i="20"/>
  <c r="E43" i="20"/>
  <c r="E32" i="20"/>
  <c r="E36" i="20"/>
  <c r="E40" i="20"/>
  <c r="E34" i="20"/>
  <c r="E37" i="20"/>
  <c r="E41" i="20"/>
  <c r="E38" i="20"/>
  <c r="E39" i="20"/>
  <c r="E44" i="20"/>
  <c r="E42" i="20"/>
  <c r="E48" i="20"/>
  <c r="E47" i="20"/>
  <c r="E46" i="20"/>
  <c r="E45" i="20"/>
  <c r="E49" i="20"/>
  <c r="E50" i="20"/>
  <c r="E51" i="20"/>
  <c r="E52" i="20"/>
  <c r="BQ5" i="20"/>
  <c r="BQ6" i="20"/>
  <c r="BQ7" i="20"/>
  <c r="BQ8" i="20"/>
  <c r="BQ9" i="20"/>
  <c r="BQ10" i="20"/>
  <c r="BQ11" i="20"/>
  <c r="BQ13" i="20"/>
  <c r="BQ16" i="20"/>
  <c r="BQ17" i="20"/>
  <c r="BQ18" i="20"/>
  <c r="BQ19" i="20"/>
  <c r="BQ20" i="20"/>
  <c r="BQ21" i="20"/>
  <c r="BQ22" i="20"/>
  <c r="BQ14" i="20"/>
  <c r="BQ15" i="20"/>
  <c r="BQ12" i="20"/>
  <c r="BQ26" i="20"/>
  <c r="BQ23" i="20"/>
  <c r="BQ25" i="20"/>
  <c r="BQ28" i="20"/>
  <c r="BQ27" i="20"/>
  <c r="BQ29" i="20"/>
  <c r="BQ31" i="20"/>
  <c r="BQ33" i="20"/>
  <c r="BQ24" i="20"/>
  <c r="BQ30" i="20"/>
  <c r="BQ35" i="20"/>
  <c r="BQ32" i="20"/>
  <c r="BQ36" i="20"/>
  <c r="BQ38" i="20"/>
  <c r="BQ37" i="20"/>
  <c r="BQ34" i="20"/>
  <c r="BQ39" i="20"/>
  <c r="BQ40" i="20"/>
  <c r="BQ44" i="20"/>
  <c r="BQ42" i="20"/>
  <c r="BQ48" i="20"/>
  <c r="BQ47" i="20"/>
  <c r="BQ43" i="20"/>
  <c r="BQ46" i="20"/>
  <c r="BQ41" i="20"/>
  <c r="BQ45" i="20"/>
  <c r="BQ49" i="20"/>
  <c r="BQ50" i="20"/>
  <c r="BQ51" i="20"/>
  <c r="BQ52" i="20"/>
  <c r="BF5" i="20"/>
  <c r="BF9" i="20"/>
  <c r="BF6" i="20"/>
  <c r="BF8" i="20"/>
  <c r="BF10" i="20"/>
  <c r="BF11" i="20"/>
  <c r="BF7" i="20"/>
  <c r="BF12" i="20"/>
  <c r="BF14" i="20"/>
  <c r="BF15" i="20"/>
  <c r="BF16" i="20"/>
  <c r="BF18" i="20"/>
  <c r="BF20" i="20"/>
  <c r="BF22" i="20"/>
  <c r="BF23" i="20"/>
  <c r="BF24" i="20"/>
  <c r="BF25" i="20"/>
  <c r="BF13" i="20"/>
  <c r="BF17" i="20"/>
  <c r="BF19" i="20"/>
  <c r="BF21" i="20"/>
  <c r="BF26" i="20"/>
  <c r="BF28" i="20"/>
  <c r="BF29" i="20"/>
  <c r="BF30" i="20"/>
  <c r="BF31" i="20"/>
  <c r="BF32" i="20"/>
  <c r="BF33" i="20"/>
  <c r="BF34" i="20"/>
  <c r="BF35" i="20"/>
  <c r="BF36" i="20"/>
  <c r="BF37" i="20"/>
  <c r="BF27" i="20"/>
  <c r="BF38" i="20"/>
  <c r="BF39" i="20"/>
  <c r="BF40" i="20"/>
  <c r="BF44" i="20"/>
  <c r="BF42" i="20"/>
  <c r="BF43" i="20"/>
  <c r="BF48" i="20"/>
  <c r="BF49" i="20"/>
  <c r="BF50" i="20"/>
  <c r="BF51" i="20"/>
  <c r="BF52" i="20"/>
  <c r="BF47" i="20"/>
  <c r="BF46" i="20"/>
  <c r="BF41" i="20"/>
  <c r="BF45" i="20"/>
  <c r="BC5" i="20"/>
  <c r="BC6" i="20"/>
  <c r="BC7" i="20"/>
  <c r="BC11" i="20"/>
  <c r="BC13" i="20"/>
  <c r="BC14" i="20"/>
  <c r="BC15" i="20"/>
  <c r="BC8" i="20"/>
  <c r="BC12" i="20"/>
  <c r="BC9" i="20"/>
  <c r="BC10" i="20"/>
  <c r="BC17" i="20"/>
  <c r="BC19" i="20"/>
  <c r="BC21" i="20"/>
  <c r="BC23" i="20"/>
  <c r="BC24" i="20"/>
  <c r="BC25" i="20"/>
  <c r="BC18" i="20"/>
  <c r="BC20" i="20"/>
  <c r="BC27" i="20"/>
  <c r="BC28" i="20"/>
  <c r="BC29" i="20"/>
  <c r="BC30" i="20"/>
  <c r="BC31" i="20"/>
  <c r="BC32" i="20"/>
  <c r="BC33" i="20"/>
  <c r="BC16" i="20"/>
  <c r="BC22" i="20"/>
  <c r="BC34" i="20"/>
  <c r="BC35" i="20"/>
  <c r="BC36" i="20"/>
  <c r="BC37" i="20"/>
  <c r="BC38" i="20"/>
  <c r="BC39" i="20"/>
  <c r="BC26" i="20"/>
  <c r="BC41" i="20"/>
  <c r="BC40" i="20"/>
  <c r="BC42" i="20"/>
  <c r="BC46" i="20"/>
  <c r="BC44" i="20"/>
  <c r="BC45" i="20"/>
  <c r="BC49" i="20"/>
  <c r="BC50" i="20"/>
  <c r="BC51" i="20"/>
  <c r="BC52" i="20"/>
  <c r="BC48" i="20"/>
  <c r="BC43" i="20"/>
  <c r="BC47" i="20"/>
  <c r="AV5" i="20"/>
  <c r="AV6" i="20"/>
  <c r="AV7" i="20"/>
  <c r="AV9" i="20"/>
  <c r="AV12" i="20"/>
  <c r="AV11" i="20"/>
  <c r="AV13" i="20"/>
  <c r="AV14" i="20"/>
  <c r="AV16" i="20"/>
  <c r="AV17" i="20"/>
  <c r="AV18" i="20"/>
  <c r="AV19" i="20"/>
  <c r="AV20" i="20"/>
  <c r="AV21" i="20"/>
  <c r="AV22" i="20"/>
  <c r="AV8" i="20"/>
  <c r="AV15" i="20"/>
  <c r="AV23" i="20"/>
  <c r="AV24" i="20"/>
  <c r="AV25" i="20"/>
  <c r="AV26" i="20"/>
  <c r="AV27" i="20"/>
  <c r="AV10" i="20"/>
  <c r="AV28" i="20"/>
  <c r="AV30" i="20"/>
  <c r="AV32" i="20"/>
  <c r="AV29" i="20"/>
  <c r="AV31" i="20"/>
  <c r="AV33" i="20"/>
  <c r="AV34" i="20"/>
  <c r="AV35" i="20"/>
  <c r="AV36" i="20"/>
  <c r="AV37" i="20"/>
  <c r="AV38" i="20"/>
  <c r="AV39" i="20"/>
  <c r="AV40" i="20"/>
  <c r="AV41" i="20"/>
  <c r="AV42" i="20"/>
  <c r="AV43" i="20"/>
  <c r="AV44" i="20"/>
  <c r="AV45" i="20"/>
  <c r="AV46" i="20"/>
  <c r="AV47" i="20"/>
  <c r="AV48" i="20"/>
  <c r="AV49" i="20"/>
  <c r="AV50" i="20"/>
  <c r="AV51" i="20"/>
  <c r="AV52" i="20"/>
  <c r="AO5" i="20"/>
  <c r="AO6" i="20"/>
  <c r="AO7" i="20"/>
  <c r="AO8" i="20"/>
  <c r="AO9" i="20"/>
  <c r="AO10" i="20"/>
  <c r="AO11" i="20"/>
  <c r="AO12" i="20"/>
  <c r="AO14" i="20"/>
  <c r="AO15" i="20"/>
  <c r="AO16" i="20"/>
  <c r="AO17" i="20"/>
  <c r="AO18" i="20"/>
  <c r="AO19" i="20"/>
  <c r="AO20" i="20"/>
  <c r="AO21" i="20"/>
  <c r="AO22" i="20"/>
  <c r="AO13" i="20"/>
  <c r="AO25" i="20"/>
  <c r="AO24" i="20"/>
  <c r="AO29" i="20"/>
  <c r="AO26" i="20"/>
  <c r="AO28" i="20"/>
  <c r="AO30" i="20"/>
  <c r="AO32" i="20"/>
  <c r="AO23" i="20"/>
  <c r="AO27" i="20"/>
  <c r="AO34" i="20"/>
  <c r="AO42" i="20"/>
  <c r="AO31" i="20"/>
  <c r="AO35" i="20"/>
  <c r="AO39" i="20"/>
  <c r="AO33" i="20"/>
  <c r="AO36" i="20"/>
  <c r="AO40" i="20"/>
  <c r="AO37" i="20"/>
  <c r="AO38" i="20"/>
  <c r="AO43" i="20"/>
  <c r="AO41" i="20"/>
  <c r="AO47" i="20"/>
  <c r="AO44" i="20"/>
  <c r="AO46" i="20"/>
  <c r="AO45" i="20"/>
  <c r="AO48" i="20"/>
  <c r="AO49" i="20"/>
  <c r="AO50" i="20"/>
  <c r="AO51" i="20"/>
  <c r="AO52" i="20"/>
  <c r="AT5" i="20"/>
  <c r="AT8" i="20"/>
  <c r="AT7" i="20"/>
  <c r="AT10" i="20"/>
  <c r="AT11" i="20"/>
  <c r="AT6" i="20"/>
  <c r="AT12" i="20"/>
  <c r="AT13" i="20"/>
  <c r="AT15" i="20"/>
  <c r="AT17" i="20"/>
  <c r="AT19" i="20"/>
  <c r="AT21" i="20"/>
  <c r="AT23" i="20"/>
  <c r="AT24" i="20"/>
  <c r="AT25" i="20"/>
  <c r="AT16" i="20"/>
  <c r="AT18" i="20"/>
  <c r="AT20" i="20"/>
  <c r="AT22" i="20"/>
  <c r="AT28" i="20"/>
  <c r="AT29" i="20"/>
  <c r="AT30" i="20"/>
  <c r="AT31" i="20"/>
  <c r="AT32" i="20"/>
  <c r="AT33" i="20"/>
  <c r="AT26" i="20"/>
  <c r="AT14" i="20"/>
  <c r="AT27" i="20"/>
  <c r="AT34" i="20"/>
  <c r="AT35" i="20"/>
  <c r="AT36" i="20"/>
  <c r="AT37" i="20"/>
  <c r="AT9" i="20"/>
  <c r="AT39" i="20"/>
  <c r="AT42" i="20"/>
  <c r="AT38" i="20"/>
  <c r="AT40" i="20"/>
  <c r="AT43" i="20"/>
  <c r="AT44" i="20"/>
  <c r="AT47" i="20"/>
  <c r="AT49" i="20"/>
  <c r="AT50" i="20"/>
  <c r="AT51" i="20"/>
  <c r="AT52" i="20"/>
  <c r="AT46" i="20"/>
  <c r="AT41" i="20"/>
  <c r="AT45" i="20"/>
  <c r="AT48" i="20"/>
  <c r="AQ5" i="20"/>
  <c r="AQ6" i="20"/>
  <c r="AQ7" i="20"/>
  <c r="AQ9" i="20"/>
  <c r="AQ8" i="20"/>
  <c r="AQ10" i="20"/>
  <c r="AQ12" i="20"/>
  <c r="AQ13" i="20"/>
  <c r="AQ14" i="20"/>
  <c r="AQ15" i="20"/>
  <c r="AQ16" i="20"/>
  <c r="AQ18" i="20"/>
  <c r="AQ20" i="20"/>
  <c r="AQ22" i="20"/>
  <c r="AQ23" i="20"/>
  <c r="AQ24" i="20"/>
  <c r="AQ25" i="20"/>
  <c r="AQ11" i="20"/>
  <c r="AQ21" i="20"/>
  <c r="AQ27" i="20"/>
  <c r="AQ26" i="20"/>
  <c r="AQ28" i="20"/>
  <c r="AQ29" i="20"/>
  <c r="AQ30" i="20"/>
  <c r="AQ31" i="20"/>
  <c r="AQ32" i="20"/>
  <c r="AQ33" i="20"/>
  <c r="AQ19" i="20"/>
  <c r="AQ34" i="20"/>
  <c r="AQ35" i="20"/>
  <c r="AQ36" i="20"/>
  <c r="AQ37" i="20"/>
  <c r="AQ38" i="20"/>
  <c r="AQ39" i="20"/>
  <c r="AQ17" i="20"/>
  <c r="AQ40" i="20"/>
  <c r="AQ41" i="20"/>
  <c r="AQ45" i="20"/>
  <c r="AQ43" i="20"/>
  <c r="AQ48" i="20"/>
  <c r="AQ49" i="20"/>
  <c r="AQ50" i="20"/>
  <c r="AQ51" i="20"/>
  <c r="AQ52" i="20"/>
  <c r="AQ44" i="20"/>
  <c r="AQ47" i="20"/>
  <c r="AQ42" i="20"/>
  <c r="AQ46" i="20"/>
  <c r="AJ5" i="20"/>
  <c r="AJ6" i="20"/>
  <c r="AJ7" i="20"/>
  <c r="AJ9" i="20"/>
  <c r="AJ8" i="20"/>
  <c r="AJ10" i="20"/>
  <c r="AJ13" i="20"/>
  <c r="AJ14" i="20"/>
  <c r="AJ16" i="20"/>
  <c r="AJ17" i="20"/>
  <c r="AJ18" i="20"/>
  <c r="AJ19" i="20"/>
  <c r="AJ20" i="20"/>
  <c r="AJ21" i="20"/>
  <c r="AJ22" i="20"/>
  <c r="AJ11" i="20"/>
  <c r="AJ12" i="20"/>
  <c r="AJ15" i="20"/>
  <c r="AJ23" i="20"/>
  <c r="AJ24" i="20"/>
  <c r="AJ25" i="20"/>
  <c r="AJ26" i="20"/>
  <c r="AJ27" i="20"/>
  <c r="AJ29" i="20"/>
  <c r="AJ31" i="20"/>
  <c r="AJ33" i="20"/>
  <c r="AJ28" i="20"/>
  <c r="AJ30" i="20"/>
  <c r="AJ32" i="20"/>
  <c r="AJ34" i="20"/>
  <c r="AJ35" i="20"/>
  <c r="AJ36" i="20"/>
  <c r="AJ37" i="20"/>
  <c r="AJ38" i="20"/>
  <c r="AJ39" i="20"/>
  <c r="AJ40" i="20"/>
  <c r="AJ41" i="20"/>
  <c r="AJ42" i="20"/>
  <c r="AJ43" i="20"/>
  <c r="AJ44" i="20"/>
  <c r="AJ45" i="20"/>
  <c r="AJ46" i="20"/>
  <c r="AJ47" i="20"/>
  <c r="AJ48" i="20"/>
  <c r="AJ49" i="20"/>
  <c r="AJ50" i="20"/>
  <c r="AJ51" i="20"/>
  <c r="AJ52" i="20"/>
  <c r="AC5" i="20"/>
  <c r="AC6" i="20"/>
  <c r="AC7" i="20"/>
  <c r="AC8" i="20"/>
  <c r="AC9" i="20"/>
  <c r="AC10" i="20"/>
  <c r="AC11" i="20"/>
  <c r="AC12" i="20"/>
  <c r="AC13" i="20"/>
  <c r="AC15" i="20"/>
  <c r="AC17" i="20"/>
  <c r="AC18" i="20"/>
  <c r="AC19" i="20"/>
  <c r="AC20" i="20"/>
  <c r="AC21" i="20"/>
  <c r="AC22" i="20"/>
  <c r="AC14" i="20"/>
  <c r="AC16" i="20"/>
  <c r="AC24" i="20"/>
  <c r="AC25" i="20"/>
  <c r="AC27" i="20"/>
  <c r="AC28" i="20"/>
  <c r="AC30" i="20"/>
  <c r="AC26" i="20"/>
  <c r="AC23" i="20"/>
  <c r="AC29" i="20"/>
  <c r="AC31" i="20"/>
  <c r="AC33" i="20"/>
  <c r="AC34" i="20"/>
  <c r="AC32" i="20"/>
  <c r="AC37" i="20"/>
  <c r="AC41" i="20"/>
  <c r="AC38" i="20"/>
  <c r="AC40" i="20"/>
  <c r="AC35" i="20"/>
  <c r="AC36" i="20"/>
  <c r="AC39" i="20"/>
  <c r="AC42" i="20"/>
  <c r="AC45" i="20"/>
  <c r="AC46" i="20"/>
  <c r="AC49" i="20"/>
  <c r="AC44" i="20"/>
  <c r="AC48" i="20"/>
  <c r="AC43" i="20"/>
  <c r="AC47" i="20"/>
  <c r="AC50" i="20"/>
  <c r="AC51" i="20"/>
  <c r="AC52" i="20"/>
  <c r="AH5" i="20"/>
  <c r="AH10" i="20"/>
  <c r="AH11" i="20"/>
  <c r="AH8" i="20"/>
  <c r="AH12" i="20"/>
  <c r="AH9" i="20"/>
  <c r="AH15" i="20"/>
  <c r="AH7" i="20"/>
  <c r="AH14" i="20"/>
  <c r="AH18" i="20"/>
  <c r="AH20" i="20"/>
  <c r="AH22" i="20"/>
  <c r="AH23" i="20"/>
  <c r="AH24" i="20"/>
  <c r="AH25" i="20"/>
  <c r="AH16" i="20"/>
  <c r="AH17" i="20"/>
  <c r="AH19" i="20"/>
  <c r="AH21" i="20"/>
  <c r="AH28" i="20"/>
  <c r="AH29" i="20"/>
  <c r="AH30" i="20"/>
  <c r="AH31" i="20"/>
  <c r="AH32" i="20"/>
  <c r="AH33" i="20"/>
  <c r="AH34" i="20"/>
  <c r="AH13" i="20"/>
  <c r="AH27" i="20"/>
  <c r="AH6" i="20"/>
  <c r="AH35" i="20"/>
  <c r="AH36" i="20"/>
  <c r="AH37" i="20"/>
  <c r="AH26" i="20"/>
  <c r="AH38" i="20"/>
  <c r="AH41" i="20"/>
  <c r="AH40" i="20"/>
  <c r="AH39" i="20"/>
  <c r="AH42" i="20"/>
  <c r="AH46" i="20"/>
  <c r="AH50" i="20"/>
  <c r="AH51" i="20"/>
  <c r="AH52" i="20"/>
  <c r="AH43" i="20"/>
  <c r="AH44" i="20"/>
  <c r="AH49" i="20"/>
  <c r="AH48" i="20"/>
  <c r="AH45" i="20"/>
  <c r="AH47" i="20"/>
  <c r="AE5" i="20"/>
  <c r="AE6" i="20"/>
  <c r="AE9" i="20"/>
  <c r="AE8" i="20"/>
  <c r="AE11" i="20"/>
  <c r="AE13" i="20"/>
  <c r="AE14" i="20"/>
  <c r="AE15" i="20"/>
  <c r="AE16" i="20"/>
  <c r="AE7" i="20"/>
  <c r="AE10" i="20"/>
  <c r="AE17" i="20"/>
  <c r="AE19" i="20"/>
  <c r="AE21" i="20"/>
  <c r="AE23" i="20"/>
  <c r="AE24" i="20"/>
  <c r="AE25" i="20"/>
  <c r="AE26" i="20"/>
  <c r="AE12" i="20"/>
  <c r="AE18" i="20"/>
  <c r="AE28" i="20"/>
  <c r="AE29" i="20"/>
  <c r="AE30" i="20"/>
  <c r="AE31" i="20"/>
  <c r="AE32" i="20"/>
  <c r="AE33" i="20"/>
  <c r="AE22" i="20"/>
  <c r="AE27" i="20"/>
  <c r="AE35" i="20"/>
  <c r="AE36" i="20"/>
  <c r="AE37" i="20"/>
  <c r="AE38" i="20"/>
  <c r="AE39" i="20"/>
  <c r="AE20" i="20"/>
  <c r="AE34" i="20"/>
  <c r="AE43" i="20"/>
  <c r="AE40" i="20"/>
  <c r="AE44" i="20"/>
  <c r="AE48" i="20"/>
  <c r="AE41" i="20"/>
  <c r="AE47" i="20"/>
  <c r="AE50" i="20"/>
  <c r="AE51" i="20"/>
  <c r="AE52" i="20"/>
  <c r="AE42" i="20"/>
  <c r="AE45" i="20"/>
  <c r="AE46" i="20"/>
  <c r="AE49" i="20"/>
  <c r="X5" i="20"/>
  <c r="X6" i="20"/>
  <c r="X7" i="20"/>
  <c r="X8" i="20"/>
  <c r="X11" i="20"/>
  <c r="X13" i="20"/>
  <c r="X14" i="20"/>
  <c r="X12" i="20"/>
  <c r="X15" i="20"/>
  <c r="X17" i="20"/>
  <c r="X18" i="20"/>
  <c r="X19" i="20"/>
  <c r="X20" i="20"/>
  <c r="X21" i="20"/>
  <c r="X22" i="20"/>
  <c r="X10" i="20"/>
  <c r="X9" i="20"/>
  <c r="X16" i="20"/>
  <c r="X23" i="20"/>
  <c r="X24" i="20"/>
  <c r="X25" i="20"/>
  <c r="X26" i="20"/>
  <c r="X27" i="20"/>
  <c r="X28" i="20"/>
  <c r="X30" i="20"/>
  <c r="X32" i="20"/>
  <c r="X34" i="20"/>
  <c r="X29" i="20"/>
  <c r="X31" i="20"/>
  <c r="X33" i="20"/>
  <c r="X35" i="20"/>
  <c r="X36" i="20"/>
  <c r="X37" i="20"/>
  <c r="X38" i="20"/>
  <c r="X39" i="20"/>
  <c r="X40" i="20"/>
  <c r="X41" i="20"/>
  <c r="X42" i="20"/>
  <c r="X43" i="20"/>
  <c r="X44" i="20"/>
  <c r="X45" i="20"/>
  <c r="X46" i="20"/>
  <c r="X47" i="20"/>
  <c r="X48" i="20"/>
  <c r="X49" i="20"/>
  <c r="X50" i="20"/>
  <c r="X51" i="20"/>
  <c r="X52" i="20"/>
  <c r="Q5" i="20"/>
  <c r="Q6" i="20"/>
  <c r="Q7" i="20"/>
  <c r="Q8" i="20"/>
  <c r="Q9" i="20"/>
  <c r="Q10" i="20"/>
  <c r="Q11" i="20"/>
  <c r="Q12" i="20"/>
  <c r="Q14" i="20"/>
  <c r="Q17" i="20"/>
  <c r="Q18" i="20"/>
  <c r="Q19" i="20"/>
  <c r="Q20" i="20"/>
  <c r="Q21" i="20"/>
  <c r="Q22" i="20"/>
  <c r="Q15" i="20"/>
  <c r="Q13" i="20"/>
  <c r="Q16" i="20"/>
  <c r="Q23" i="20"/>
  <c r="Q27" i="20"/>
  <c r="Q24" i="20"/>
  <c r="Q26" i="20"/>
  <c r="Q29" i="20"/>
  <c r="Q25" i="20"/>
  <c r="Q28" i="20"/>
  <c r="Q30" i="20"/>
  <c r="Q32" i="20"/>
  <c r="Q34" i="20"/>
  <c r="Q36" i="20"/>
  <c r="Q40" i="20"/>
  <c r="Q37" i="20"/>
  <c r="Q39" i="20"/>
  <c r="Q31" i="20"/>
  <c r="Q33" i="20"/>
  <c r="Q35" i="20"/>
  <c r="Q38" i="20"/>
  <c r="Q41" i="20"/>
  <c r="Q45" i="20"/>
  <c r="Q49" i="20"/>
  <c r="Q42" i="20"/>
  <c r="Q48" i="20"/>
  <c r="Q43" i="20"/>
  <c r="Q47" i="20"/>
  <c r="Q44" i="20"/>
  <c r="Q46" i="20"/>
  <c r="Q50" i="20"/>
  <c r="Q51" i="20"/>
  <c r="Q52" i="20"/>
  <c r="C51" i="20"/>
  <c r="C47" i="20"/>
  <c r="C43" i="20"/>
  <c r="C10" i="20"/>
  <c r="C14" i="20"/>
  <c r="C18" i="20"/>
  <c r="C22" i="20"/>
  <c r="C26" i="20"/>
  <c r="C30" i="20"/>
  <c r="C34" i="20"/>
  <c r="C38" i="20"/>
  <c r="C42" i="20"/>
  <c r="C50" i="20"/>
  <c r="C46" i="20"/>
  <c r="C11" i="20"/>
  <c r="C15" i="20"/>
  <c r="C19" i="20"/>
  <c r="C23" i="20"/>
  <c r="C27" i="20"/>
  <c r="C31" i="20"/>
  <c r="C35" i="20"/>
  <c r="C39" i="20"/>
  <c r="C6" i="20"/>
  <c r="C49" i="20"/>
  <c r="C45" i="20"/>
  <c r="C8" i="20"/>
  <c r="C12" i="20"/>
  <c r="C16" i="20"/>
  <c r="C20" i="20"/>
  <c r="C24" i="20"/>
  <c r="C28" i="20"/>
  <c r="C32" i="20"/>
  <c r="C36" i="20"/>
  <c r="C40" i="20"/>
  <c r="C52" i="20"/>
  <c r="C48" i="20"/>
  <c r="C44" i="20"/>
  <c r="C9" i="20"/>
  <c r="C13" i="20"/>
  <c r="C17" i="20"/>
  <c r="C21" i="20"/>
  <c r="C25" i="20"/>
  <c r="C29" i="20"/>
  <c r="C33" i="20"/>
  <c r="C37" i="20"/>
  <c r="C41" i="20"/>
  <c r="AL5" i="20"/>
  <c r="AL6" i="20"/>
  <c r="AL7" i="20"/>
  <c r="AL9" i="20"/>
  <c r="AL10" i="20"/>
  <c r="AL11" i="20"/>
  <c r="AL12" i="20"/>
  <c r="AL8" i="20"/>
  <c r="AL13" i="20"/>
  <c r="AL17" i="20"/>
  <c r="AL19" i="20"/>
  <c r="AL21" i="20"/>
  <c r="AL23" i="20"/>
  <c r="AL24" i="20"/>
  <c r="AL25" i="20"/>
  <c r="AL14" i="20"/>
  <c r="AL15" i="20"/>
  <c r="AL16" i="20"/>
  <c r="AL18" i="20"/>
  <c r="AL20" i="20"/>
  <c r="AL22" i="20"/>
  <c r="AL27" i="20"/>
  <c r="AL28" i="20"/>
  <c r="AL29" i="20"/>
  <c r="AL30" i="20"/>
  <c r="AL31" i="20"/>
  <c r="AL32" i="20"/>
  <c r="AL33" i="20"/>
  <c r="AL26" i="20"/>
  <c r="AL34" i="20"/>
  <c r="AL35" i="20"/>
  <c r="AL36" i="20"/>
  <c r="AL37" i="20"/>
  <c r="AL39" i="20"/>
  <c r="AL40" i="20"/>
  <c r="AL38" i="20"/>
  <c r="AL41" i="20"/>
  <c r="AL45" i="20"/>
  <c r="AL49" i="20"/>
  <c r="AL50" i="20"/>
  <c r="AL51" i="20"/>
  <c r="AL52" i="20"/>
  <c r="AL42" i="20"/>
  <c r="AL48" i="20"/>
  <c r="AL43" i="20"/>
  <c r="AL47" i="20"/>
  <c r="AL44" i="20"/>
  <c r="AL46" i="20"/>
  <c r="AI5" i="20"/>
  <c r="AI6" i="20"/>
  <c r="AI7" i="20"/>
  <c r="AI8" i="20"/>
  <c r="AI10" i="20"/>
  <c r="AI13" i="20"/>
  <c r="AI14" i="20"/>
  <c r="AI15" i="20"/>
  <c r="AI16" i="20"/>
  <c r="AI11" i="20"/>
  <c r="AI12" i="20"/>
  <c r="AI9" i="20"/>
  <c r="AI18" i="20"/>
  <c r="AI20" i="20"/>
  <c r="AI22" i="20"/>
  <c r="AI23" i="20"/>
  <c r="AI24" i="20"/>
  <c r="AI25" i="20"/>
  <c r="AI17" i="20"/>
  <c r="AI28" i="20"/>
  <c r="AI29" i="20"/>
  <c r="AI30" i="20"/>
  <c r="AI31" i="20"/>
  <c r="AI32" i="20"/>
  <c r="AI33" i="20"/>
  <c r="AI21" i="20"/>
  <c r="AI26" i="20"/>
  <c r="AI27" i="20"/>
  <c r="AI34" i="20"/>
  <c r="AI35" i="20"/>
  <c r="AI36" i="20"/>
  <c r="AI37" i="20"/>
  <c r="AI38" i="20"/>
  <c r="AI39" i="20"/>
  <c r="AI19" i="20"/>
  <c r="AI42" i="20"/>
  <c r="AI40" i="20"/>
  <c r="AI43" i="20"/>
  <c r="AI45" i="20"/>
  <c r="AI47" i="20"/>
  <c r="AI46" i="20"/>
  <c r="AI50" i="20"/>
  <c r="AI51" i="20"/>
  <c r="AI52" i="20"/>
  <c r="AI41" i="20"/>
  <c r="AI44" i="20"/>
  <c r="AI49" i="20"/>
  <c r="AI48" i="20"/>
  <c r="AB5" i="20"/>
  <c r="AB6" i="20"/>
  <c r="AB7" i="20"/>
  <c r="AB9" i="20"/>
  <c r="AB10" i="20"/>
  <c r="AB12" i="20"/>
  <c r="AB13" i="20"/>
  <c r="AB14" i="20"/>
  <c r="AB17" i="20"/>
  <c r="AB18" i="20"/>
  <c r="AB19" i="20"/>
  <c r="AB20" i="20"/>
  <c r="AB21" i="20"/>
  <c r="AB22" i="20"/>
  <c r="AB11" i="20"/>
  <c r="AB15" i="20"/>
  <c r="AB16" i="20"/>
  <c r="AB23" i="20"/>
  <c r="AB24" i="20"/>
  <c r="AB25" i="20"/>
  <c r="AB26" i="20"/>
  <c r="AB27" i="20"/>
  <c r="AB8" i="20"/>
  <c r="AB29" i="20"/>
  <c r="AB31" i="20"/>
  <c r="AB33" i="20"/>
  <c r="AB34" i="20"/>
  <c r="AB28" i="20"/>
  <c r="AB30" i="20"/>
  <c r="AB32" i="20"/>
  <c r="AB35" i="20"/>
  <c r="AB36" i="20"/>
  <c r="AB37" i="20"/>
  <c r="AB38" i="20"/>
  <c r="AB39" i="20"/>
  <c r="AB40" i="20"/>
  <c r="AB41" i="20"/>
  <c r="AB42" i="20"/>
  <c r="AB43" i="20"/>
  <c r="AB44" i="20"/>
  <c r="AB45" i="20"/>
  <c r="AB46" i="20"/>
  <c r="AB47" i="20"/>
  <c r="AB48" i="20"/>
  <c r="AB49" i="20"/>
  <c r="AB50" i="20"/>
  <c r="AB51" i="20"/>
  <c r="AB52" i="20"/>
  <c r="U5" i="20"/>
  <c r="U6" i="20"/>
  <c r="U7" i="20"/>
  <c r="U8" i="20"/>
  <c r="U9" i="20"/>
  <c r="U10" i="20"/>
  <c r="U11" i="20"/>
  <c r="U12" i="20"/>
  <c r="U13" i="20"/>
  <c r="U16" i="20"/>
  <c r="U17" i="20"/>
  <c r="U18" i="20"/>
  <c r="U19" i="20"/>
  <c r="U20" i="20"/>
  <c r="U21" i="20"/>
  <c r="U22" i="20"/>
  <c r="U14" i="20"/>
  <c r="U15" i="20"/>
  <c r="U26" i="20"/>
  <c r="U23" i="20"/>
  <c r="U27" i="20"/>
  <c r="U28" i="20"/>
  <c r="U30" i="20"/>
  <c r="U24" i="20"/>
  <c r="U25" i="20"/>
  <c r="U29" i="20"/>
  <c r="U31" i="20"/>
  <c r="U33" i="20"/>
  <c r="U34" i="20"/>
  <c r="U35" i="20"/>
  <c r="U43" i="20"/>
  <c r="U36" i="20"/>
  <c r="U38" i="20"/>
  <c r="U37" i="20"/>
  <c r="U32" i="20"/>
  <c r="U39" i="20"/>
  <c r="U40" i="20"/>
  <c r="U44" i="20"/>
  <c r="U45" i="20"/>
  <c r="U48" i="20"/>
  <c r="U41" i="20"/>
  <c r="U47" i="20"/>
  <c r="U42" i="20"/>
  <c r="U46" i="20"/>
  <c r="U49" i="20"/>
  <c r="U50" i="20"/>
  <c r="U51" i="20"/>
  <c r="U52" i="20"/>
  <c r="J5" i="20"/>
  <c r="J6" i="20"/>
  <c r="J9" i="20"/>
  <c r="J8" i="20"/>
  <c r="J10" i="20"/>
  <c r="J11" i="20"/>
  <c r="J12" i="20"/>
  <c r="J7" i="20"/>
  <c r="J14" i="20"/>
  <c r="J16" i="20"/>
  <c r="J18" i="20"/>
  <c r="J20" i="20"/>
  <c r="J22" i="20"/>
  <c r="J23" i="20"/>
  <c r="J24" i="20"/>
  <c r="J25" i="20"/>
  <c r="J13" i="20"/>
  <c r="J17" i="20"/>
  <c r="J19" i="20"/>
  <c r="J21" i="20"/>
  <c r="J15" i="20"/>
  <c r="J28" i="20"/>
  <c r="J29" i="20"/>
  <c r="J30" i="20"/>
  <c r="J31" i="20"/>
  <c r="J32" i="20"/>
  <c r="J33" i="20"/>
  <c r="J34" i="20"/>
  <c r="J27" i="20"/>
  <c r="J35" i="20"/>
  <c r="J36" i="20"/>
  <c r="J37" i="20"/>
  <c r="J38" i="20"/>
  <c r="J26" i="20"/>
  <c r="J40" i="20"/>
  <c r="J43" i="20"/>
  <c r="J39" i="20"/>
  <c r="J41" i="20"/>
  <c r="J44" i="20"/>
  <c r="J48" i="20"/>
  <c r="J50" i="20"/>
  <c r="J51" i="20"/>
  <c r="J52" i="20"/>
  <c r="J47" i="20"/>
  <c r="J42" i="20"/>
  <c r="J45" i="20"/>
  <c r="J46" i="20"/>
  <c r="J49" i="20"/>
  <c r="G5" i="20"/>
  <c r="G6" i="20"/>
  <c r="G7" i="20"/>
  <c r="G9" i="20"/>
  <c r="G11" i="20"/>
  <c r="G13" i="20"/>
  <c r="G14" i="20"/>
  <c r="G15" i="20"/>
  <c r="G16" i="20"/>
  <c r="G10" i="20"/>
  <c r="G8" i="20"/>
  <c r="G17" i="20"/>
  <c r="G19" i="20"/>
  <c r="G21" i="20"/>
  <c r="G23" i="20"/>
  <c r="G24" i="20"/>
  <c r="G25" i="20"/>
  <c r="G26" i="20"/>
  <c r="G12" i="20"/>
  <c r="G22" i="20"/>
  <c r="G27" i="20"/>
  <c r="G28" i="20"/>
  <c r="G29" i="20"/>
  <c r="G30" i="20"/>
  <c r="G31" i="20"/>
  <c r="G32" i="20"/>
  <c r="G33" i="20"/>
  <c r="G34" i="20"/>
  <c r="G18" i="20"/>
  <c r="G20" i="20"/>
  <c r="G35" i="20"/>
  <c r="G36" i="20"/>
  <c r="G37" i="20"/>
  <c r="G38" i="20"/>
  <c r="G39" i="20"/>
  <c r="G40" i="20"/>
  <c r="G41" i="20"/>
  <c r="G42" i="20"/>
  <c r="G45" i="20"/>
  <c r="G46" i="20"/>
  <c r="G49" i="20"/>
  <c r="G50" i="20"/>
  <c r="G51" i="20"/>
  <c r="G52" i="20"/>
  <c r="G44" i="20"/>
  <c r="G48" i="20"/>
  <c r="G43" i="20"/>
  <c r="G47" i="20"/>
  <c r="BS5" i="20"/>
  <c r="BS6" i="20"/>
  <c r="BS7" i="20"/>
  <c r="BS9" i="20"/>
  <c r="BS11" i="20"/>
  <c r="BS12" i="20"/>
  <c r="BS13" i="20"/>
  <c r="BS14" i="20"/>
  <c r="BS15" i="20"/>
  <c r="BS10" i="20"/>
  <c r="BS17" i="20"/>
  <c r="BS19" i="20"/>
  <c r="BS21" i="20"/>
  <c r="BS22" i="20"/>
  <c r="BS23" i="20"/>
  <c r="BS24" i="20"/>
  <c r="BS25" i="20"/>
  <c r="BS16" i="20"/>
  <c r="BS27" i="20"/>
  <c r="BS28" i="20"/>
  <c r="BS29" i="20"/>
  <c r="BS30" i="20"/>
  <c r="BS31" i="20"/>
  <c r="BS32" i="20"/>
  <c r="BS33" i="20"/>
  <c r="BS8" i="20"/>
  <c r="BS18" i="20"/>
  <c r="BS26" i="20"/>
  <c r="BS20" i="20"/>
  <c r="BS34" i="20"/>
  <c r="BS35" i="20"/>
  <c r="BS36" i="20"/>
  <c r="BS37" i="20"/>
  <c r="BS38" i="20"/>
  <c r="BS39" i="20"/>
  <c r="BS41" i="20"/>
  <c r="BS40" i="20"/>
  <c r="BS42" i="20"/>
  <c r="BS43" i="20"/>
  <c r="BS46" i="20"/>
  <c r="BS45" i="20"/>
  <c r="BS49" i="20"/>
  <c r="BS50" i="20"/>
  <c r="BS51" i="20"/>
  <c r="BS52" i="20"/>
  <c r="BS44" i="20"/>
  <c r="BS48" i="20"/>
  <c r="BS47" i="20"/>
  <c r="BL5" i="20"/>
  <c r="BL6" i="20"/>
  <c r="BL9" i="20"/>
  <c r="BL8" i="20"/>
  <c r="BL11" i="20"/>
  <c r="BL12" i="20"/>
  <c r="BL13" i="20"/>
  <c r="BL14" i="20"/>
  <c r="BL16" i="20"/>
  <c r="BL17" i="20"/>
  <c r="BL18" i="20"/>
  <c r="BL19" i="20"/>
  <c r="BL20" i="20"/>
  <c r="BL21" i="20"/>
  <c r="BL7" i="20"/>
  <c r="BL22" i="20"/>
  <c r="BL10" i="20"/>
  <c r="BL15" i="20"/>
  <c r="BL23" i="20"/>
  <c r="BL24" i="20"/>
  <c r="BL25" i="20"/>
  <c r="BL26" i="20"/>
  <c r="BL27" i="20"/>
  <c r="BL28" i="20"/>
  <c r="BL30" i="20"/>
  <c r="BL32" i="20"/>
  <c r="BL29" i="20"/>
  <c r="BL31" i="20"/>
  <c r="BL33" i="20"/>
  <c r="BL34" i="20"/>
  <c r="BL35" i="20"/>
  <c r="BL36" i="20"/>
  <c r="BL37" i="20"/>
  <c r="BL38" i="20"/>
  <c r="BL39" i="20"/>
  <c r="BL40" i="20"/>
  <c r="BL41" i="20"/>
  <c r="BL42" i="20"/>
  <c r="BL43" i="20"/>
  <c r="BL44" i="20"/>
  <c r="BL45" i="20"/>
  <c r="BL46" i="20"/>
  <c r="BL47" i="20"/>
  <c r="BL48" i="20"/>
  <c r="BL49" i="20"/>
  <c r="BL50" i="20"/>
  <c r="BL51" i="20"/>
  <c r="BL52" i="20"/>
  <c r="BE5" i="20"/>
  <c r="BE6" i="20"/>
  <c r="BE7" i="20"/>
  <c r="BE8" i="20"/>
  <c r="BE9" i="20"/>
  <c r="BE10" i="20"/>
  <c r="BE11" i="20"/>
  <c r="BE12" i="20"/>
  <c r="BE14" i="20"/>
  <c r="BE15" i="20"/>
  <c r="BE16" i="20"/>
  <c r="BE17" i="20"/>
  <c r="BE18" i="20"/>
  <c r="BE19" i="20"/>
  <c r="BE20" i="20"/>
  <c r="BE21" i="20"/>
  <c r="BE22" i="20"/>
  <c r="BE13" i="20"/>
  <c r="BE25" i="20"/>
  <c r="BE26" i="20"/>
  <c r="BE29" i="20"/>
  <c r="BE23" i="20"/>
  <c r="BE27" i="20"/>
  <c r="BE24" i="20"/>
  <c r="BE28" i="20"/>
  <c r="BE30" i="20"/>
  <c r="BE32" i="20"/>
  <c r="BE33" i="20"/>
  <c r="BE34" i="20"/>
  <c r="BE42" i="20"/>
  <c r="BE35" i="20"/>
  <c r="BE39" i="20"/>
  <c r="BE36" i="20"/>
  <c r="BE40" i="20"/>
  <c r="BE31" i="20"/>
  <c r="BE37" i="20"/>
  <c r="BE38" i="20"/>
  <c r="BE43" i="20"/>
  <c r="BE47" i="20"/>
  <c r="BE46" i="20"/>
  <c r="BE41" i="20"/>
  <c r="BE44" i="20"/>
  <c r="BE45" i="20"/>
  <c r="BE48" i="20"/>
  <c r="BE49" i="20"/>
  <c r="BE50" i="20"/>
  <c r="BE51" i="20"/>
  <c r="BE52" i="20"/>
  <c r="BJ5" i="20"/>
  <c r="BJ8" i="20"/>
  <c r="BJ7" i="20"/>
  <c r="BJ10" i="20"/>
  <c r="BJ11" i="20"/>
  <c r="BJ9" i="20"/>
  <c r="BJ6" i="20"/>
  <c r="BJ13" i="20"/>
  <c r="BJ15" i="20"/>
  <c r="BJ17" i="20"/>
  <c r="BJ19" i="20"/>
  <c r="BJ21" i="20"/>
  <c r="BJ23" i="20"/>
  <c r="BJ24" i="20"/>
  <c r="BJ12" i="20"/>
  <c r="BJ16" i="20"/>
  <c r="BJ18" i="20"/>
  <c r="BJ20" i="20"/>
  <c r="BJ22" i="20"/>
  <c r="BJ28" i="20"/>
  <c r="BJ29" i="20"/>
  <c r="BJ30" i="20"/>
  <c r="BJ31" i="20"/>
  <c r="BJ32" i="20"/>
  <c r="BJ33" i="20"/>
  <c r="BJ34" i="20"/>
  <c r="BJ35" i="20"/>
  <c r="BJ36" i="20"/>
  <c r="BJ37" i="20"/>
  <c r="BJ14" i="20"/>
  <c r="BJ26" i="20"/>
  <c r="BJ25" i="20"/>
  <c r="BJ27" i="20"/>
  <c r="BJ39" i="20"/>
  <c r="BJ42" i="20"/>
  <c r="BJ38" i="20"/>
  <c r="BJ40" i="20"/>
  <c r="BJ43" i="20"/>
  <c r="BJ41" i="20"/>
  <c r="BJ47" i="20"/>
  <c r="BJ49" i="20"/>
  <c r="BJ50" i="20"/>
  <c r="BJ51" i="20"/>
  <c r="BJ52" i="20"/>
  <c r="BJ44" i="20"/>
  <c r="BJ46" i="20"/>
  <c r="BJ45" i="20"/>
  <c r="BJ48" i="20"/>
  <c r="BG5" i="20"/>
  <c r="BG6" i="20"/>
  <c r="BG7" i="20"/>
  <c r="BG9" i="20"/>
  <c r="BG10" i="20"/>
  <c r="BG12" i="20"/>
  <c r="BG13" i="20"/>
  <c r="BG14" i="20"/>
  <c r="BG15" i="20"/>
  <c r="BG8" i="20"/>
  <c r="BG11" i="20"/>
  <c r="BG16" i="20"/>
  <c r="BG18" i="20"/>
  <c r="BG20" i="20"/>
  <c r="BG22" i="20"/>
  <c r="BG23" i="20"/>
  <c r="BG24" i="20"/>
  <c r="BG25" i="20"/>
  <c r="BG17" i="20"/>
  <c r="BG27" i="20"/>
  <c r="BG19" i="20"/>
  <c r="BG26" i="20"/>
  <c r="BG28" i="20"/>
  <c r="BG29" i="20"/>
  <c r="BG30" i="20"/>
  <c r="BG31" i="20"/>
  <c r="BG32" i="20"/>
  <c r="BG33" i="20"/>
  <c r="BG21" i="20"/>
  <c r="BG34" i="20"/>
  <c r="BG35" i="20"/>
  <c r="BG36" i="20"/>
  <c r="BG37" i="20"/>
  <c r="BG38" i="20"/>
  <c r="BG39" i="20"/>
  <c r="BG40" i="20"/>
  <c r="BG41" i="20"/>
  <c r="BG45" i="20"/>
  <c r="BG42" i="20"/>
  <c r="BG43" i="20"/>
  <c r="BG48" i="20"/>
  <c r="BG49" i="20"/>
  <c r="BG50" i="20"/>
  <c r="BG51" i="20"/>
  <c r="BG52" i="20"/>
  <c r="BG47" i="20"/>
  <c r="BG44" i="20"/>
  <c r="BG46" i="20"/>
  <c r="AZ5" i="20"/>
  <c r="AZ6" i="20"/>
  <c r="AZ7" i="20"/>
  <c r="AZ9" i="20"/>
  <c r="AZ8" i="20"/>
  <c r="AZ10" i="20"/>
  <c r="AZ13" i="20"/>
  <c r="AZ14" i="20"/>
  <c r="AZ16" i="20"/>
  <c r="AZ17" i="20"/>
  <c r="AZ18" i="20"/>
  <c r="AZ19" i="20"/>
  <c r="AZ20" i="20"/>
  <c r="AZ21" i="20"/>
  <c r="AZ22" i="20"/>
  <c r="AZ11" i="20"/>
  <c r="AZ15" i="20"/>
  <c r="AZ23" i="20"/>
  <c r="AZ24" i="20"/>
  <c r="AZ25" i="20"/>
  <c r="AZ26" i="20"/>
  <c r="AZ27" i="20"/>
  <c r="AZ12" i="20"/>
  <c r="AZ29" i="20"/>
  <c r="AZ31" i="20"/>
  <c r="AZ33" i="20"/>
  <c r="AZ28" i="20"/>
  <c r="AZ30" i="20"/>
  <c r="AZ32" i="20"/>
  <c r="AZ34" i="20"/>
  <c r="AZ35" i="20"/>
  <c r="AZ36" i="20"/>
  <c r="AZ37" i="20"/>
  <c r="AZ38" i="20"/>
  <c r="AZ39" i="20"/>
  <c r="AZ40" i="20"/>
  <c r="AZ41" i="20"/>
  <c r="AZ42" i="20"/>
  <c r="AZ43" i="20"/>
  <c r="AZ44" i="20"/>
  <c r="AZ45" i="20"/>
  <c r="AZ46" i="20"/>
  <c r="AZ47" i="20"/>
  <c r="AZ48" i="20"/>
  <c r="AZ49" i="20"/>
  <c r="AZ50" i="20"/>
  <c r="AZ51" i="20"/>
  <c r="AZ52" i="20"/>
  <c r="AS5" i="20"/>
  <c r="AS6" i="20"/>
  <c r="AS7" i="20"/>
  <c r="AS8" i="20"/>
  <c r="AS9" i="20"/>
  <c r="AS10" i="20"/>
  <c r="AS11" i="20"/>
  <c r="AS12" i="20"/>
  <c r="AS13" i="20"/>
  <c r="AS15" i="20"/>
  <c r="AS16" i="20"/>
  <c r="AS17" i="20"/>
  <c r="AS18" i="20"/>
  <c r="AS19" i="20"/>
  <c r="AS20" i="20"/>
  <c r="AS21" i="20"/>
  <c r="AS22" i="20"/>
  <c r="AS14" i="20"/>
  <c r="AS24" i="20"/>
  <c r="AS25" i="20"/>
  <c r="AS27" i="20"/>
  <c r="AS23" i="20"/>
  <c r="AS28" i="20"/>
  <c r="AS30" i="20"/>
  <c r="AS29" i="20"/>
  <c r="AS31" i="20"/>
  <c r="AS33" i="20"/>
  <c r="AS26" i="20"/>
  <c r="AS37" i="20"/>
  <c r="AS41" i="20"/>
  <c r="AS34" i="20"/>
  <c r="AS38" i="20"/>
  <c r="AS40" i="20"/>
  <c r="AS32" i="20"/>
  <c r="AS35" i="20"/>
  <c r="AS36" i="20"/>
  <c r="AS39" i="20"/>
  <c r="AS42" i="20"/>
  <c r="AS46" i="20"/>
  <c r="AS43" i="20"/>
  <c r="AS45" i="20"/>
  <c r="AS48" i="20"/>
  <c r="AS44" i="20"/>
  <c r="AS47" i="20"/>
  <c r="AS49" i="20"/>
  <c r="AS50" i="20"/>
  <c r="AS51" i="20"/>
  <c r="AS52" i="20"/>
  <c r="AX5" i="20"/>
  <c r="AX10" i="20"/>
  <c r="AX11" i="20"/>
  <c r="AX9" i="20"/>
  <c r="AX6" i="20"/>
  <c r="AX12" i="20"/>
  <c r="AX15" i="20"/>
  <c r="AX14" i="20"/>
  <c r="AX16" i="20"/>
  <c r="AX18" i="20"/>
  <c r="AX20" i="20"/>
  <c r="AX22" i="20"/>
  <c r="AX23" i="20"/>
  <c r="AX24" i="20"/>
  <c r="AX25" i="20"/>
  <c r="AX8" i="20"/>
  <c r="AX17" i="20"/>
  <c r="AX19" i="20"/>
  <c r="AX21" i="20"/>
  <c r="AX7" i="20"/>
  <c r="AX28" i="20"/>
  <c r="AX29" i="20"/>
  <c r="AX30" i="20"/>
  <c r="AX31" i="20"/>
  <c r="AX32" i="20"/>
  <c r="AX33" i="20"/>
  <c r="AX27" i="20"/>
  <c r="AX26" i="20"/>
  <c r="AX34" i="20"/>
  <c r="AX35" i="20"/>
  <c r="AX36" i="20"/>
  <c r="AX37" i="20"/>
  <c r="AX13" i="20"/>
  <c r="AX38" i="20"/>
  <c r="AX41" i="20"/>
  <c r="AX40" i="20"/>
  <c r="AX39" i="20"/>
  <c r="AX42" i="20"/>
  <c r="AX43" i="20"/>
  <c r="AX46" i="20"/>
  <c r="AX49" i="20"/>
  <c r="AX50" i="20"/>
  <c r="AX51" i="20"/>
  <c r="AX52" i="20"/>
  <c r="AX45" i="20"/>
  <c r="AX44" i="20"/>
  <c r="AX48" i="20"/>
  <c r="AX47" i="20"/>
  <c r="AU5" i="20"/>
  <c r="AU6" i="20"/>
  <c r="AU9" i="20"/>
  <c r="AU8" i="20"/>
  <c r="AU11" i="20"/>
  <c r="AU13" i="20"/>
  <c r="AU14" i="20"/>
  <c r="AU15" i="20"/>
  <c r="AU12" i="20"/>
  <c r="AU17" i="20"/>
  <c r="AU19" i="20"/>
  <c r="AU21" i="20"/>
  <c r="AU23" i="20"/>
  <c r="AU24" i="20"/>
  <c r="AU25" i="20"/>
  <c r="AU7" i="20"/>
  <c r="AU10" i="20"/>
  <c r="AU20" i="20"/>
  <c r="AU26" i="20"/>
  <c r="AU22" i="20"/>
  <c r="AU28" i="20"/>
  <c r="AU29" i="20"/>
  <c r="AU30" i="20"/>
  <c r="AU31" i="20"/>
  <c r="AU32" i="20"/>
  <c r="AU33" i="20"/>
  <c r="AU18" i="20"/>
  <c r="AU27" i="20"/>
  <c r="AU34" i="20"/>
  <c r="AU35" i="20"/>
  <c r="AU36" i="20"/>
  <c r="AU37" i="20"/>
  <c r="AU38" i="20"/>
  <c r="AU39" i="20"/>
  <c r="AU16" i="20"/>
  <c r="AU40" i="20"/>
  <c r="AU44" i="20"/>
  <c r="AU42" i="20"/>
  <c r="AU48" i="20"/>
  <c r="AU47" i="20"/>
  <c r="AU49" i="20"/>
  <c r="AU50" i="20"/>
  <c r="AU51" i="20"/>
  <c r="AU52" i="20"/>
  <c r="AU43" i="20"/>
  <c r="AU46" i="20"/>
  <c r="AU41" i="20"/>
  <c r="AU45" i="20"/>
  <c r="AN5" i="20"/>
  <c r="AN6" i="20"/>
  <c r="AN7" i="20"/>
  <c r="AN8" i="20"/>
  <c r="AN9" i="20"/>
  <c r="AN11" i="20"/>
  <c r="AN13" i="20"/>
  <c r="AN14" i="20"/>
  <c r="AN15" i="20"/>
  <c r="AN16" i="20"/>
  <c r="AN17" i="20"/>
  <c r="AN18" i="20"/>
  <c r="AN19" i="20"/>
  <c r="AN20" i="20"/>
  <c r="AN21" i="20"/>
  <c r="AN22" i="20"/>
  <c r="AN10" i="20"/>
  <c r="AN12" i="20"/>
  <c r="AN23" i="20"/>
  <c r="AN24" i="20"/>
  <c r="AN25" i="20"/>
  <c r="AN26" i="20"/>
  <c r="AN27" i="20"/>
  <c r="AN28" i="20"/>
  <c r="AN30" i="20"/>
  <c r="AN32" i="20"/>
  <c r="AN29" i="20"/>
  <c r="AN31" i="20"/>
  <c r="AN33" i="20"/>
  <c r="AN34" i="20"/>
  <c r="AN35" i="20"/>
  <c r="AN36" i="20"/>
  <c r="AN37" i="20"/>
  <c r="AN38" i="20"/>
  <c r="AN39" i="20"/>
  <c r="AN40" i="20"/>
  <c r="AN41" i="20"/>
  <c r="AN42" i="20"/>
  <c r="AN43" i="20"/>
  <c r="AN44" i="20"/>
  <c r="AN45" i="20"/>
  <c r="AN46" i="20"/>
  <c r="AN47" i="20"/>
  <c r="AN48" i="20"/>
  <c r="AN49" i="20"/>
  <c r="AN50" i="20"/>
  <c r="AN51" i="20"/>
  <c r="AN52" i="20"/>
  <c r="AG5" i="20"/>
  <c r="AG6" i="20"/>
  <c r="AG7" i="20"/>
  <c r="AG8" i="20"/>
  <c r="AG9" i="20"/>
  <c r="AG10" i="20"/>
  <c r="AG11" i="20"/>
  <c r="AG12" i="20"/>
  <c r="AG14" i="20"/>
  <c r="AG17" i="20"/>
  <c r="AG18" i="20"/>
  <c r="AG19" i="20"/>
  <c r="AG20" i="20"/>
  <c r="AG21" i="20"/>
  <c r="AG22" i="20"/>
  <c r="AG16" i="20"/>
  <c r="AG13" i="20"/>
  <c r="AG23" i="20"/>
  <c r="AG27" i="20"/>
  <c r="AG24" i="20"/>
  <c r="AG26" i="20"/>
  <c r="AG29" i="20"/>
  <c r="AG34" i="20"/>
  <c r="AG28" i="20"/>
  <c r="AG30" i="20"/>
  <c r="AG32" i="20"/>
  <c r="AG15" i="20"/>
  <c r="AG25" i="20"/>
  <c r="AG31" i="20"/>
  <c r="AG36" i="20"/>
  <c r="AG40" i="20"/>
  <c r="AG33" i="20"/>
  <c r="AG37" i="20"/>
  <c r="AG39" i="20"/>
  <c r="AG35" i="20"/>
  <c r="AG38" i="20"/>
  <c r="AG41" i="20"/>
  <c r="AG45" i="20"/>
  <c r="AG43" i="20"/>
  <c r="AG44" i="20"/>
  <c r="AG49" i="20"/>
  <c r="AG48" i="20"/>
  <c r="AG47" i="20"/>
  <c r="AG42" i="20"/>
  <c r="AG46" i="20"/>
  <c r="AG50" i="20"/>
  <c r="AG51" i="20"/>
  <c r="AG52" i="20"/>
  <c r="F5" i="20"/>
  <c r="F6" i="20"/>
  <c r="F7" i="20"/>
  <c r="F9" i="20"/>
  <c r="F10" i="20"/>
  <c r="F11" i="20"/>
  <c r="F12" i="20"/>
  <c r="F13" i="20"/>
  <c r="F15" i="20"/>
  <c r="F8" i="20"/>
  <c r="F17" i="20"/>
  <c r="F19" i="20"/>
  <c r="F21" i="20"/>
  <c r="F23" i="20"/>
  <c r="F24" i="20"/>
  <c r="F25" i="20"/>
  <c r="F14" i="20"/>
  <c r="F16" i="20"/>
  <c r="F18" i="20"/>
  <c r="F20" i="20"/>
  <c r="F22" i="20"/>
  <c r="F26" i="20"/>
  <c r="F27" i="20"/>
  <c r="F28" i="20"/>
  <c r="F29" i="20"/>
  <c r="F30" i="20"/>
  <c r="F31" i="20"/>
  <c r="F32" i="20"/>
  <c r="F33" i="20"/>
  <c r="F34" i="20"/>
  <c r="F35" i="20"/>
  <c r="F36" i="20"/>
  <c r="F37" i="20"/>
  <c r="F38" i="20"/>
  <c r="F39" i="20"/>
  <c r="F40" i="20"/>
  <c r="F41" i="20"/>
  <c r="F45" i="20"/>
  <c r="F49" i="20"/>
  <c r="F50" i="20"/>
  <c r="F51" i="20"/>
  <c r="F52" i="20"/>
  <c r="F42" i="20"/>
  <c r="F44" i="20"/>
  <c r="F48" i="20"/>
  <c r="F43" i="20"/>
  <c r="F47" i="20"/>
  <c r="F46" i="20"/>
  <c r="C5" i="20"/>
  <c r="BU4" i="20"/>
  <c r="BU14" i="20" l="1"/>
  <c r="H17" i="33" s="1"/>
  <c r="BU20" i="20"/>
  <c r="H23" i="33" s="1"/>
  <c r="BU21" i="20"/>
  <c r="H24" i="33" s="1"/>
  <c r="BU44" i="20"/>
  <c r="BU46" i="20"/>
  <c r="G30" i="33" s="1"/>
  <c r="BU36" i="20"/>
  <c r="H39" i="33" s="1"/>
  <c r="BU13" i="20"/>
  <c r="H16" i="33" s="1"/>
  <c r="BU15" i="20"/>
  <c r="H18" i="33" s="1"/>
  <c r="BU25" i="20"/>
  <c r="H28" i="33" s="1"/>
  <c r="BU23" i="20"/>
  <c r="H26" i="33" s="1"/>
  <c r="BU19" i="20"/>
  <c r="H22" i="33" s="1"/>
  <c r="BU49" i="20"/>
  <c r="BU45" i="20"/>
  <c r="BU48" i="20"/>
  <c r="BU39" i="20"/>
  <c r="H42" i="33" s="1"/>
  <c r="BU33" i="20"/>
  <c r="H36" i="33" s="1"/>
  <c r="BU50" i="20"/>
  <c r="BU8" i="20"/>
  <c r="H11" i="33" s="1"/>
  <c r="BU30" i="20"/>
  <c r="H33" i="33" s="1"/>
  <c r="BU24" i="20"/>
  <c r="H27" i="33" s="1"/>
  <c r="BU51" i="20"/>
  <c r="F30" i="33" s="1"/>
  <c r="BU43" i="20"/>
  <c r="H46" i="33" s="1"/>
  <c r="BU32" i="20"/>
  <c r="H35" i="33" s="1"/>
  <c r="BU26" i="20"/>
  <c r="H29" i="33" s="1"/>
  <c r="BU7" i="20"/>
  <c r="H10" i="33" s="1"/>
  <c r="BU12" i="20"/>
  <c r="H15" i="33" s="1"/>
  <c r="BU11" i="20"/>
  <c r="H14" i="33" s="1"/>
  <c r="BU37" i="20"/>
  <c r="H40" i="33" s="1"/>
  <c r="BU27" i="20"/>
  <c r="H30" i="33" s="1"/>
  <c r="BU41" i="20"/>
  <c r="H44" i="33" s="1"/>
  <c r="BU34" i="20"/>
  <c r="H37" i="33" s="1"/>
  <c r="BU6" i="20"/>
  <c r="H9" i="33" s="1"/>
  <c r="BU31" i="20"/>
  <c r="H34" i="33" s="1"/>
  <c r="BU29" i="20"/>
  <c r="H32" i="33" s="1"/>
  <c r="BU17" i="20"/>
  <c r="H20" i="33" s="1"/>
  <c r="BU16" i="20"/>
  <c r="H19" i="33" s="1"/>
  <c r="BU22" i="20"/>
  <c r="H25" i="33" s="1"/>
  <c r="BU35" i="20"/>
  <c r="H38" i="33" s="1"/>
  <c r="BU38" i="20"/>
  <c r="H41" i="33" s="1"/>
  <c r="BU52" i="20"/>
  <c r="D30" i="33" s="1"/>
  <c r="BU40" i="20"/>
  <c r="H43" i="33" s="1"/>
  <c r="BU10" i="20"/>
  <c r="H13" i="33" s="1"/>
  <c r="BU5" i="20"/>
  <c r="H8" i="33" s="1"/>
  <c r="BU9" i="20"/>
  <c r="H12" i="33" s="1"/>
  <c r="BU18" i="20"/>
  <c r="H21" i="33" s="1"/>
  <c r="BU47" i="20"/>
  <c r="BU28" i="20"/>
  <c r="H31" i="33" s="1"/>
  <c r="BU42" i="20"/>
  <c r="H45" i="33" s="1"/>
  <c r="I45" i="33" l="1"/>
  <c r="I45" i="31" s="1"/>
  <c r="H45" i="31"/>
  <c r="H19" i="31"/>
  <c r="I19" i="33"/>
  <c r="I19" i="31" s="1"/>
  <c r="H29" i="31"/>
  <c r="I29" i="33"/>
  <c r="I29" i="31" s="1"/>
  <c r="H31" i="31"/>
  <c r="I31" i="33"/>
  <c r="I31" i="31" s="1"/>
  <c r="I41" i="33"/>
  <c r="I41" i="31" s="1"/>
  <c r="H41" i="31"/>
  <c r="H20" i="31"/>
  <c r="I20" i="33"/>
  <c r="I20" i="31" s="1"/>
  <c r="I37" i="33"/>
  <c r="I37" i="31" s="1"/>
  <c r="H37" i="31"/>
  <c r="H14" i="31"/>
  <c r="I14" i="33"/>
  <c r="I14" i="31" s="1"/>
  <c r="I35" i="33"/>
  <c r="I35" i="31" s="1"/>
  <c r="H35" i="31"/>
  <c r="H33" i="31"/>
  <c r="I33" i="33"/>
  <c r="I33" i="31" s="1"/>
  <c r="H42" i="31"/>
  <c r="I42" i="33"/>
  <c r="I42" i="31" s="1"/>
  <c r="I22" i="33"/>
  <c r="I22" i="31" s="1"/>
  <c r="H22" i="31"/>
  <c r="H16" i="31"/>
  <c r="I16" i="33"/>
  <c r="I16" i="31" s="1"/>
  <c r="I24" i="33"/>
  <c r="I24" i="31" s="1"/>
  <c r="H24" i="31"/>
  <c r="D30" i="31"/>
  <c r="E30" i="33"/>
  <c r="D47" i="33"/>
  <c r="I40" i="33"/>
  <c r="I40" i="31" s="1"/>
  <c r="H40" i="31"/>
  <c r="I36" i="33"/>
  <c r="I36" i="31" s="1"/>
  <c r="H36" i="31"/>
  <c r="I38" i="33"/>
  <c r="I38" i="31" s="1"/>
  <c r="H38" i="31"/>
  <c r="H32" i="31"/>
  <c r="I32" i="33"/>
  <c r="I32" i="31" s="1"/>
  <c r="I44" i="33"/>
  <c r="I44" i="31" s="1"/>
  <c r="H44" i="31"/>
  <c r="I15" i="33"/>
  <c r="I15" i="31" s="1"/>
  <c r="H15" i="31"/>
  <c r="H46" i="31"/>
  <c r="I46" i="33"/>
  <c r="I46" i="31" s="1"/>
  <c r="I11" i="33"/>
  <c r="I11" i="31" s="1"/>
  <c r="H11" i="31"/>
  <c r="H26" i="31"/>
  <c r="I26" i="33"/>
  <c r="I26" i="31" s="1"/>
  <c r="I39" i="33"/>
  <c r="I39" i="31" s="1"/>
  <c r="H39" i="31"/>
  <c r="H23" i="31"/>
  <c r="I23" i="33"/>
  <c r="I23" i="31" s="1"/>
  <c r="H12" i="31"/>
  <c r="I12" i="33"/>
  <c r="I12" i="31" s="1"/>
  <c r="H9" i="31"/>
  <c r="I9" i="33"/>
  <c r="I9" i="31" s="1"/>
  <c r="H27" i="31"/>
  <c r="I27" i="33"/>
  <c r="I27" i="31" s="1"/>
  <c r="I18" i="33"/>
  <c r="I18" i="31" s="1"/>
  <c r="H18" i="31"/>
  <c r="I8" i="33"/>
  <c r="H47" i="33"/>
  <c r="H8" i="31"/>
  <c r="I13" i="33"/>
  <c r="I13" i="31" s="1"/>
  <c r="H13" i="31"/>
  <c r="H21" i="31"/>
  <c r="I21" i="33"/>
  <c r="I21" i="31" s="1"/>
  <c r="H43" i="31"/>
  <c r="I43" i="33"/>
  <c r="I43" i="31" s="1"/>
  <c r="H25" i="31"/>
  <c r="I25" i="33"/>
  <c r="I25" i="31" s="1"/>
  <c r="I34" i="33"/>
  <c r="I34" i="31" s="1"/>
  <c r="H34" i="31"/>
  <c r="I30" i="33"/>
  <c r="I30" i="31" s="1"/>
  <c r="H30" i="31"/>
  <c r="I10" i="33"/>
  <c r="I10" i="31" s="1"/>
  <c r="H10" i="31"/>
  <c r="F30" i="31"/>
  <c r="F47" i="33"/>
  <c r="I28" i="33"/>
  <c r="I28" i="31" s="1"/>
  <c r="H28" i="31"/>
  <c r="G47" i="33"/>
  <c r="G30" i="31"/>
  <c r="I17" i="33"/>
  <c r="I17" i="31" s="1"/>
  <c r="H17" i="31"/>
  <c r="F23" i="27" l="1"/>
  <c r="U19" i="29"/>
  <c r="G47" i="31"/>
  <c r="H47" i="31"/>
  <c r="C19" i="29"/>
  <c r="D14" i="27"/>
  <c r="D47" i="31"/>
  <c r="C59" i="29"/>
  <c r="C7" i="29"/>
  <c r="D6" i="40" a="1"/>
  <c r="I47" i="33"/>
  <c r="I8" i="31"/>
  <c r="E30" i="31"/>
  <c r="D53" i="39" a="1"/>
  <c r="D76" i="33"/>
  <c r="E76" i="33"/>
  <c r="E47" i="33"/>
  <c r="E23" i="27"/>
  <c r="S19" i="29"/>
  <c r="F47" i="31"/>
  <c r="AK53" i="39" l="1"/>
  <c r="U53" i="39"/>
  <c r="E53" i="39"/>
  <c r="X53" i="39"/>
  <c r="AL53" i="39"/>
  <c r="P53" i="39"/>
  <c r="AJ53" i="39"/>
  <c r="O53" i="39"/>
  <c r="R53" i="39"/>
  <c r="G53" i="39"/>
  <c r="Q53" i="39"/>
  <c r="AN53" i="39"/>
  <c r="AF53" i="39"/>
  <c r="K53" i="39"/>
  <c r="J53" i="39"/>
  <c r="AH53" i="39"/>
  <c r="M53" i="39"/>
  <c r="N53" i="39"/>
  <c r="AA53" i="39"/>
  <c r="Z53" i="39"/>
  <c r="L53" i="39"/>
  <c r="AG53" i="39"/>
  <c r="AC53" i="39"/>
  <c r="AO53" i="39"/>
  <c r="Y53" i="39"/>
  <c r="I53" i="39"/>
  <c r="AD53" i="39"/>
  <c r="H53" i="39"/>
  <c r="V53" i="39"/>
  <c r="AP53" i="39"/>
  <c r="T53" i="39"/>
  <c r="AM53" i="39"/>
  <c r="AB53" i="39"/>
  <c r="S53" i="39"/>
  <c r="AE53" i="39"/>
  <c r="W53" i="39"/>
  <c r="AI53" i="39"/>
  <c r="F53" i="39"/>
  <c r="D53" i="39"/>
  <c r="D166" i="31"/>
  <c r="D93" i="33"/>
  <c r="C25" i="29"/>
  <c r="I47" i="31"/>
  <c r="C13" i="29"/>
  <c r="E47" i="31"/>
  <c r="D23" i="27"/>
  <c r="D15" i="27"/>
  <c r="C67" i="29"/>
  <c r="D30" i="40"/>
  <c r="J32" i="33" s="1"/>
  <c r="D14" i="40"/>
  <c r="J16" i="33" s="1"/>
  <c r="D39" i="40"/>
  <c r="J41" i="33" s="1"/>
  <c r="D17" i="40"/>
  <c r="J19" i="33" s="1"/>
  <c r="D36" i="40"/>
  <c r="J38" i="33" s="1"/>
  <c r="D15" i="40"/>
  <c r="J17" i="33" s="1"/>
  <c r="D29" i="40"/>
  <c r="J31" i="33" s="1"/>
  <c r="D8" i="40"/>
  <c r="J10" i="33" s="1"/>
  <c r="D16" i="40"/>
  <c r="J18" i="33" s="1"/>
  <c r="D26" i="40"/>
  <c r="J28" i="33" s="1"/>
  <c r="D10" i="40"/>
  <c r="J12" i="33" s="1"/>
  <c r="D12" i="40"/>
  <c r="J14" i="33" s="1"/>
  <c r="D31" i="40"/>
  <c r="J33" i="33" s="1"/>
  <c r="D24" i="40"/>
  <c r="J26" i="33" s="1"/>
  <c r="D43" i="40"/>
  <c r="J45" i="33" s="1"/>
  <c r="D38" i="40"/>
  <c r="J40" i="33" s="1"/>
  <c r="D6" i="40"/>
  <c r="J8" i="33" s="1"/>
  <c r="D7" i="40"/>
  <c r="J9" i="33" s="1"/>
  <c r="D40" i="40"/>
  <c r="J42" i="33" s="1"/>
  <c r="D21" i="40"/>
  <c r="J23" i="33" s="1"/>
  <c r="D18" i="40"/>
  <c r="J20" i="33" s="1"/>
  <c r="D23" i="40"/>
  <c r="J25" i="33" s="1"/>
  <c r="D20" i="40"/>
  <c r="J22" i="33" s="1"/>
  <c r="D13" i="40"/>
  <c r="J15" i="33" s="1"/>
  <c r="D27" i="40"/>
  <c r="J29" i="33" s="1"/>
  <c r="D42" i="40"/>
  <c r="J44" i="33" s="1"/>
  <c r="D33" i="40"/>
  <c r="J35" i="33" s="1"/>
  <c r="D9" i="40"/>
  <c r="J11" i="33" s="1"/>
  <c r="D32" i="40"/>
  <c r="J34" i="33" s="1"/>
  <c r="D22" i="40"/>
  <c r="J24" i="33" s="1"/>
  <c r="D28" i="40"/>
  <c r="J30" i="33" s="1"/>
  <c r="D25" i="40"/>
  <c r="J27" i="33" s="1"/>
  <c r="D19" i="40"/>
  <c r="J21" i="33" s="1"/>
  <c r="D11" i="40"/>
  <c r="J13" i="33" s="1"/>
  <c r="D34" i="40"/>
  <c r="J36" i="33" s="1"/>
  <c r="D44" i="40"/>
  <c r="J46" i="33" s="1"/>
  <c r="D41" i="40"/>
  <c r="J43" i="33" s="1"/>
  <c r="D35" i="40"/>
  <c r="J37" i="33" s="1"/>
  <c r="D37" i="40"/>
  <c r="J39" i="33" s="1"/>
  <c r="E166" i="31"/>
  <c r="E93" i="33"/>
  <c r="D75" i="31" l="1"/>
  <c r="G76" i="33"/>
  <c r="L30" i="33"/>
  <c r="F76" i="33"/>
  <c r="K30" i="33"/>
  <c r="F88" i="33"/>
  <c r="D87" i="31"/>
  <c r="K42" i="33"/>
  <c r="L42" i="33"/>
  <c r="G88" i="33"/>
  <c r="L12" i="33"/>
  <c r="G58" i="33"/>
  <c r="D57" i="31"/>
  <c r="K12" i="33"/>
  <c r="F58" i="33"/>
  <c r="AM50" i="39"/>
  <c r="AM47" i="39"/>
  <c r="AM42" i="39"/>
  <c r="AM38" i="39"/>
  <c r="AM34" i="39"/>
  <c r="AM30" i="39"/>
  <c r="AM26" i="39"/>
  <c r="AM22" i="39"/>
  <c r="AM18" i="39"/>
  <c r="AM14" i="39"/>
  <c r="AM10" i="39"/>
  <c r="AM6" i="39"/>
  <c r="AM48" i="39"/>
  <c r="AM46" i="39"/>
  <c r="AM41" i="39"/>
  <c r="AM37" i="39"/>
  <c r="AM33" i="39"/>
  <c r="AM29" i="39"/>
  <c r="AM25" i="39"/>
  <c r="AM21" i="39"/>
  <c r="AM17" i="39"/>
  <c r="AM13" i="39"/>
  <c r="AM9" i="39"/>
  <c r="AM43" i="39"/>
  <c r="AM35" i="39"/>
  <c r="AM27" i="39"/>
  <c r="AM19" i="39"/>
  <c r="AM11" i="39"/>
  <c r="AM51" i="39"/>
  <c r="AM40" i="39"/>
  <c r="AM32" i="39"/>
  <c r="AM24" i="39"/>
  <c r="AM16" i="39"/>
  <c r="AM8" i="39"/>
  <c r="AM49" i="39"/>
  <c r="AM39" i="39"/>
  <c r="AM31" i="39"/>
  <c r="AM23" i="39"/>
  <c r="AM15" i="39"/>
  <c r="AM7" i="39"/>
  <c r="AM28" i="39"/>
  <c r="AM20" i="39"/>
  <c r="AM44" i="39"/>
  <c r="AM12" i="39"/>
  <c r="AM36" i="39"/>
  <c r="H48" i="39"/>
  <c r="H42" i="39"/>
  <c r="H38" i="39"/>
  <c r="H34" i="39"/>
  <c r="H47" i="39"/>
  <c r="H19" i="39"/>
  <c r="H15" i="39"/>
  <c r="H24" i="39"/>
  <c r="H46" i="39"/>
  <c r="H12" i="39"/>
  <c r="H9" i="39"/>
  <c r="H49" i="39"/>
  <c r="H41" i="39"/>
  <c r="H37" i="39"/>
  <c r="H33" i="39"/>
  <c r="H29" i="39"/>
  <c r="H18" i="39"/>
  <c r="H30" i="39"/>
  <c r="H22" i="39"/>
  <c r="H43" i="39"/>
  <c r="H11" i="39"/>
  <c r="H8" i="39"/>
  <c r="H51" i="39"/>
  <c r="H40" i="39"/>
  <c r="H36" i="39"/>
  <c r="H32" i="39"/>
  <c r="H27" i="39"/>
  <c r="H17" i="39"/>
  <c r="H28" i="39"/>
  <c r="H25" i="39"/>
  <c r="H23" i="39"/>
  <c r="H13" i="39"/>
  <c r="H7" i="39"/>
  <c r="H35" i="39"/>
  <c r="H26" i="39"/>
  <c r="H6" i="39"/>
  <c r="H10" i="39"/>
  <c r="H50" i="39"/>
  <c r="H31" i="39"/>
  <c r="H21" i="39"/>
  <c r="H39" i="39"/>
  <c r="H44" i="39"/>
  <c r="H20" i="39"/>
  <c r="H14" i="39"/>
  <c r="H16" i="39"/>
  <c r="AO49" i="39"/>
  <c r="AO44" i="39"/>
  <c r="AO37" i="39"/>
  <c r="AO34" i="39"/>
  <c r="AO24" i="39"/>
  <c r="AO35" i="39"/>
  <c r="AO13" i="39"/>
  <c r="AO40" i="39"/>
  <c r="AO16" i="39"/>
  <c r="AO10" i="39"/>
  <c r="AO8" i="39"/>
  <c r="AO47" i="39"/>
  <c r="AO46" i="39"/>
  <c r="AO33" i="39"/>
  <c r="AO30" i="39"/>
  <c r="AO22" i="39"/>
  <c r="AO31" i="39"/>
  <c r="AO36" i="39"/>
  <c r="AO19" i="39"/>
  <c r="AO15" i="39"/>
  <c r="AO25" i="39"/>
  <c r="AO7" i="39"/>
  <c r="AO50" i="39"/>
  <c r="AO43" i="39"/>
  <c r="AO42" i="39"/>
  <c r="AO28" i="39"/>
  <c r="AO20" i="39"/>
  <c r="AO32" i="39"/>
  <c r="AO29" i="39"/>
  <c r="AO18" i="39"/>
  <c r="AO14" i="39"/>
  <c r="AO21" i="39"/>
  <c r="AO6" i="39"/>
  <c r="AO41" i="39"/>
  <c r="AO27" i="39"/>
  <c r="AO9" i="39"/>
  <c r="AO39" i="39"/>
  <c r="AO38" i="39"/>
  <c r="AO23" i="39"/>
  <c r="AO11" i="39"/>
  <c r="AO12" i="39"/>
  <c r="AO51" i="39"/>
  <c r="AO26" i="39"/>
  <c r="AO17" i="39"/>
  <c r="AO48" i="39"/>
  <c r="AH51" i="39"/>
  <c r="AH47" i="39"/>
  <c r="AH42" i="39"/>
  <c r="AH38" i="39"/>
  <c r="AH34" i="39"/>
  <c r="AH30" i="39"/>
  <c r="AH26" i="39"/>
  <c r="AH20" i="39"/>
  <c r="AH16" i="39"/>
  <c r="AH21" i="39"/>
  <c r="AH8" i="39"/>
  <c r="AH11" i="39"/>
  <c r="AH50" i="39"/>
  <c r="AH46" i="39"/>
  <c r="AH41" i="39"/>
  <c r="AH37" i="39"/>
  <c r="AH33" i="39"/>
  <c r="AH29" i="39"/>
  <c r="AH24" i="39"/>
  <c r="AH19" i="39"/>
  <c r="AH15" i="39"/>
  <c r="AH12" i="39"/>
  <c r="AH7" i="39"/>
  <c r="AH49" i="39"/>
  <c r="AH44" i="39"/>
  <c r="AH40" i="39"/>
  <c r="AH36" i="39"/>
  <c r="AH32" i="39"/>
  <c r="AH27" i="39"/>
  <c r="AH22" i="39"/>
  <c r="AH18" i="39"/>
  <c r="AH14" i="39"/>
  <c r="AH10" i="39"/>
  <c r="AH6" i="39"/>
  <c r="AH39" i="39"/>
  <c r="AH23" i="39"/>
  <c r="AH13" i="39"/>
  <c r="AH43" i="39"/>
  <c r="AH35" i="39"/>
  <c r="AH17" i="39"/>
  <c r="AH9" i="39"/>
  <c r="AH48" i="39"/>
  <c r="AH31" i="39"/>
  <c r="AH25" i="39"/>
  <c r="AH28" i="39"/>
  <c r="AN48" i="39"/>
  <c r="AN41" i="39"/>
  <c r="AN37" i="39"/>
  <c r="AN33" i="39"/>
  <c r="AN49" i="39"/>
  <c r="AN27" i="39"/>
  <c r="AN16" i="39"/>
  <c r="AN28" i="39"/>
  <c r="AN20" i="39"/>
  <c r="AN12" i="39"/>
  <c r="AN9" i="39"/>
  <c r="AN47" i="39"/>
  <c r="AN40" i="39"/>
  <c r="AN36" i="39"/>
  <c r="AN32" i="39"/>
  <c r="AN51" i="39"/>
  <c r="AN19" i="39"/>
  <c r="AN15" i="39"/>
  <c r="AN26" i="39"/>
  <c r="AN25" i="39"/>
  <c r="AN10" i="39"/>
  <c r="AN8" i="39"/>
  <c r="AN44" i="39"/>
  <c r="AN39" i="39"/>
  <c r="AN35" i="39"/>
  <c r="AN31" i="39"/>
  <c r="AN46" i="39"/>
  <c r="AN18" i="39"/>
  <c r="AN14" i="39"/>
  <c r="AN24" i="39"/>
  <c r="AN21" i="39"/>
  <c r="AN13" i="39"/>
  <c r="AN7" i="39"/>
  <c r="AN42" i="39"/>
  <c r="AN29" i="39"/>
  <c r="AN23" i="39"/>
  <c r="AN38" i="39"/>
  <c r="AN17" i="39"/>
  <c r="AN11" i="39"/>
  <c r="AN34" i="39"/>
  <c r="AN43" i="39"/>
  <c r="AN6" i="39"/>
  <c r="AN50" i="39"/>
  <c r="AN30" i="39"/>
  <c r="AN22" i="39"/>
  <c r="G70" i="33"/>
  <c r="L24" i="33"/>
  <c r="K24" i="33"/>
  <c r="F70" i="33"/>
  <c r="D69" i="31"/>
  <c r="G71" i="33"/>
  <c r="L25" i="33"/>
  <c r="K25" i="33"/>
  <c r="F71" i="33"/>
  <c r="D70" i="31"/>
  <c r="G72" i="33"/>
  <c r="L26" i="33"/>
  <c r="K26" i="33"/>
  <c r="D71" i="31"/>
  <c r="F72" i="33"/>
  <c r="F74" i="33"/>
  <c r="K28" i="33"/>
  <c r="L28" i="33"/>
  <c r="G74" i="33"/>
  <c r="D73" i="31"/>
  <c r="D62" i="31"/>
  <c r="G63" i="33"/>
  <c r="L17" i="33"/>
  <c r="F63" i="33"/>
  <c r="K17" i="33"/>
  <c r="K16" i="33"/>
  <c r="D61" i="31"/>
  <c r="F62" i="33"/>
  <c r="G62" i="33"/>
  <c r="L16" i="33"/>
  <c r="D50" i="39"/>
  <c r="D46" i="39"/>
  <c r="D39" i="39"/>
  <c r="D35" i="39"/>
  <c r="D49" i="39"/>
  <c r="D44" i="39"/>
  <c r="D41" i="39"/>
  <c r="D48" i="39"/>
  <c r="D38" i="39"/>
  <c r="D33" i="39"/>
  <c r="D30" i="39"/>
  <c r="D22" i="39"/>
  <c r="D17" i="39"/>
  <c r="D25" i="39"/>
  <c r="D27" i="39"/>
  <c r="D8" i="39"/>
  <c r="D13" i="39"/>
  <c r="AQ53" i="39"/>
  <c r="D47" i="39"/>
  <c r="D37" i="39"/>
  <c r="D32" i="39"/>
  <c r="D28" i="39"/>
  <c r="D20" i="39"/>
  <c r="D16" i="39"/>
  <c r="D21" i="39"/>
  <c r="D23" i="39"/>
  <c r="D7" i="39"/>
  <c r="D34" i="39"/>
  <c r="D24" i="39"/>
  <c r="D29" i="39"/>
  <c r="D9" i="39"/>
  <c r="D51" i="39"/>
  <c r="D42" i="39"/>
  <c r="D36" i="39"/>
  <c r="D31" i="39"/>
  <c r="D26" i="39"/>
  <c r="D19" i="39"/>
  <c r="D15" i="39"/>
  <c r="D14" i="39"/>
  <c r="D10" i="39"/>
  <c r="D6" i="39"/>
  <c r="D40" i="39"/>
  <c r="D43" i="39"/>
  <c r="D18" i="39"/>
  <c r="D12" i="39"/>
  <c r="D11" i="39"/>
  <c r="AE48" i="39"/>
  <c r="AE47" i="39"/>
  <c r="AE39" i="39"/>
  <c r="AE35" i="39"/>
  <c r="AE31" i="39"/>
  <c r="AE27" i="39"/>
  <c r="AE23" i="39"/>
  <c r="AE19" i="39"/>
  <c r="AE15" i="39"/>
  <c r="AE11" i="39"/>
  <c r="AE7" i="39"/>
  <c r="AE51" i="39"/>
  <c r="AE46" i="39"/>
  <c r="AE42" i="39"/>
  <c r="AE38" i="39"/>
  <c r="AE34" i="39"/>
  <c r="AE30" i="39"/>
  <c r="AE26" i="39"/>
  <c r="AE22" i="39"/>
  <c r="AE18" i="39"/>
  <c r="AE14" i="39"/>
  <c r="AE10" i="39"/>
  <c r="AE6" i="39"/>
  <c r="AE49" i="39"/>
  <c r="AE44" i="39"/>
  <c r="AE41" i="39"/>
  <c r="AE37" i="39"/>
  <c r="AE33" i="39"/>
  <c r="AE29" i="39"/>
  <c r="AE25" i="39"/>
  <c r="AE21" i="39"/>
  <c r="AE17" i="39"/>
  <c r="AE13" i="39"/>
  <c r="AE9" i="39"/>
  <c r="AE36" i="39"/>
  <c r="AE20" i="39"/>
  <c r="AE50" i="39"/>
  <c r="AE32" i="39"/>
  <c r="AE16" i="39"/>
  <c r="AE43" i="39"/>
  <c r="AE28" i="39"/>
  <c r="AE12" i="39"/>
  <c r="AE24" i="39"/>
  <c r="AE8" i="39"/>
  <c r="AE40" i="39"/>
  <c r="T48" i="39"/>
  <c r="T42" i="39"/>
  <c r="T38" i="39"/>
  <c r="T34" i="39"/>
  <c r="T43" i="39"/>
  <c r="T24" i="39"/>
  <c r="T18" i="39"/>
  <c r="T27" i="39"/>
  <c r="T14" i="39"/>
  <c r="T10" i="39"/>
  <c r="T6" i="39"/>
  <c r="T51" i="39"/>
  <c r="T44" i="39"/>
  <c r="T41" i="39"/>
  <c r="T50" i="39"/>
  <c r="T39" i="39"/>
  <c r="T33" i="39"/>
  <c r="T28" i="39"/>
  <c r="T19" i="39"/>
  <c r="T13" i="39"/>
  <c r="T25" i="39"/>
  <c r="T7" i="39"/>
  <c r="T47" i="39"/>
  <c r="T37" i="39"/>
  <c r="T32" i="39"/>
  <c r="T26" i="39"/>
  <c r="T17" i="39"/>
  <c r="T29" i="39"/>
  <c r="T21" i="39"/>
  <c r="T11" i="39"/>
  <c r="T46" i="39"/>
  <c r="T36" i="39"/>
  <c r="T31" i="39"/>
  <c r="T22" i="39"/>
  <c r="T16" i="39"/>
  <c r="T23" i="39"/>
  <c r="T9" i="39"/>
  <c r="T40" i="39"/>
  <c r="T15" i="39"/>
  <c r="T35" i="39"/>
  <c r="T12" i="39"/>
  <c r="T30" i="39"/>
  <c r="T8" i="39"/>
  <c r="T49" i="39"/>
  <c r="T20" i="39"/>
  <c r="AD51" i="39"/>
  <c r="AD47" i="39"/>
  <c r="AD41" i="39"/>
  <c r="AD38" i="39"/>
  <c r="AD26" i="39"/>
  <c r="AD35" i="39"/>
  <c r="AD23" i="39"/>
  <c r="AD40" i="39"/>
  <c r="AD20" i="39"/>
  <c r="AD16" i="39"/>
  <c r="AD9" i="39"/>
  <c r="AD11" i="39"/>
  <c r="AD50" i="39"/>
  <c r="AD46" i="39"/>
  <c r="AD37" i="39"/>
  <c r="AD34" i="39"/>
  <c r="AD24" i="39"/>
  <c r="AD31" i="39"/>
  <c r="AD36" i="39"/>
  <c r="AD29" i="39"/>
  <c r="AD19" i="39"/>
  <c r="AD15" i="39"/>
  <c r="AD8" i="39"/>
  <c r="AD49" i="39"/>
  <c r="AD44" i="39"/>
  <c r="AD33" i="39"/>
  <c r="AD30" i="39"/>
  <c r="AD22" i="39"/>
  <c r="AD13" i="39"/>
  <c r="AD27" i="39"/>
  <c r="AD25" i="39"/>
  <c r="AD18" i="39"/>
  <c r="AD14" i="39"/>
  <c r="AD7" i="39"/>
  <c r="AD28" i="39"/>
  <c r="AD21" i="39"/>
  <c r="AD48" i="39"/>
  <c r="AD39" i="39"/>
  <c r="AD17" i="39"/>
  <c r="AD12" i="39"/>
  <c r="AD43" i="39"/>
  <c r="AD32" i="39"/>
  <c r="AD10" i="39"/>
  <c r="AD42" i="39"/>
  <c r="AD6" i="39"/>
  <c r="AC48" i="39"/>
  <c r="AC47" i="39"/>
  <c r="AC32" i="39"/>
  <c r="AC37" i="39"/>
  <c r="AC34" i="39"/>
  <c r="AC24" i="39"/>
  <c r="AC20" i="39"/>
  <c r="AC16" i="39"/>
  <c r="AC31" i="39"/>
  <c r="AC12" i="39"/>
  <c r="AC9" i="39"/>
  <c r="AC49" i="39"/>
  <c r="AC44" i="39"/>
  <c r="AC29" i="39"/>
  <c r="AC33" i="39"/>
  <c r="AC30" i="39"/>
  <c r="AC22" i="39"/>
  <c r="AC19" i="39"/>
  <c r="AC15" i="39"/>
  <c r="AC35" i="39"/>
  <c r="AC11" i="39"/>
  <c r="AC8" i="39"/>
  <c r="AC46" i="39"/>
  <c r="AC40" i="39"/>
  <c r="AC27" i="39"/>
  <c r="AC42" i="39"/>
  <c r="AC28" i="39"/>
  <c r="AC25" i="39"/>
  <c r="AC18" i="39"/>
  <c r="AC14" i="39"/>
  <c r="AC23" i="39"/>
  <c r="AC13" i="39"/>
  <c r="AC7" i="39"/>
  <c r="AC50" i="39"/>
  <c r="AC38" i="39"/>
  <c r="AC43" i="39"/>
  <c r="AC21" i="39"/>
  <c r="AC41" i="39"/>
  <c r="AC51" i="39"/>
  <c r="AC26" i="39"/>
  <c r="AC39" i="39"/>
  <c r="AC36" i="39"/>
  <c r="AC17" i="39"/>
  <c r="AC10" i="39"/>
  <c r="AC6" i="39"/>
  <c r="AA44" i="39"/>
  <c r="AA47" i="39"/>
  <c r="AA41" i="39"/>
  <c r="AA37" i="39"/>
  <c r="AA33" i="39"/>
  <c r="AA29" i="39"/>
  <c r="AA25" i="39"/>
  <c r="AA21" i="39"/>
  <c r="AA17" i="39"/>
  <c r="AA13" i="39"/>
  <c r="AA9" i="39"/>
  <c r="AA43" i="39"/>
  <c r="AA48" i="39"/>
  <c r="AA40" i="39"/>
  <c r="AA36" i="39"/>
  <c r="AA32" i="39"/>
  <c r="AA28" i="39"/>
  <c r="AA24" i="39"/>
  <c r="AA20" i="39"/>
  <c r="AA16" i="39"/>
  <c r="AA12" i="39"/>
  <c r="AA8" i="39"/>
  <c r="AA51" i="39"/>
  <c r="AA50" i="39"/>
  <c r="AA39" i="39"/>
  <c r="AA35" i="39"/>
  <c r="AA31" i="39"/>
  <c r="AA27" i="39"/>
  <c r="AA23" i="39"/>
  <c r="AA19" i="39"/>
  <c r="AA15" i="39"/>
  <c r="AA11" i="39"/>
  <c r="AA7" i="39"/>
  <c r="AA49" i="39"/>
  <c r="AA30" i="39"/>
  <c r="AA14" i="39"/>
  <c r="AA38" i="39"/>
  <c r="AA6" i="39"/>
  <c r="AA46" i="39"/>
  <c r="AA42" i="39"/>
  <c r="AA26" i="39"/>
  <c r="AA10" i="39"/>
  <c r="AA22" i="39"/>
  <c r="AA34" i="39"/>
  <c r="AA18" i="39"/>
  <c r="J51" i="39"/>
  <c r="J47" i="39"/>
  <c r="J41" i="39"/>
  <c r="J37" i="39"/>
  <c r="J33" i="39"/>
  <c r="J30" i="39"/>
  <c r="J25" i="39"/>
  <c r="J22" i="39"/>
  <c r="J17" i="39"/>
  <c r="J13" i="39"/>
  <c r="J8" i="39"/>
  <c r="J14" i="39"/>
  <c r="J50" i="39"/>
  <c r="J46" i="39"/>
  <c r="J40" i="39"/>
  <c r="J36" i="39"/>
  <c r="J32" i="39"/>
  <c r="J28" i="39"/>
  <c r="J23" i="39"/>
  <c r="J20" i="39"/>
  <c r="J16" i="39"/>
  <c r="J11" i="39"/>
  <c r="J7" i="39"/>
  <c r="J49" i="39"/>
  <c r="J43" i="39"/>
  <c r="J39" i="39"/>
  <c r="J35" i="39"/>
  <c r="J31" i="39"/>
  <c r="J29" i="39"/>
  <c r="J21" i="39"/>
  <c r="J19" i="39"/>
  <c r="J15" i="39"/>
  <c r="J10" i="39"/>
  <c r="J6" i="39"/>
  <c r="J48" i="39"/>
  <c r="J44" i="39"/>
  <c r="J24" i="39"/>
  <c r="J42" i="39"/>
  <c r="J27" i="39"/>
  <c r="J9" i="39"/>
  <c r="J38" i="39"/>
  <c r="J26" i="39"/>
  <c r="J12" i="39"/>
  <c r="J34" i="39"/>
  <c r="J18" i="39"/>
  <c r="Q48" i="39"/>
  <c r="Q47" i="39"/>
  <c r="Q36" i="39"/>
  <c r="Q33" i="39"/>
  <c r="Q23" i="39"/>
  <c r="Q34" i="39"/>
  <c r="Q26" i="39"/>
  <c r="Q20" i="39"/>
  <c r="Q16" i="39"/>
  <c r="Q35" i="39"/>
  <c r="Q9" i="39"/>
  <c r="Q51" i="39"/>
  <c r="Q46" i="39"/>
  <c r="Q32" i="39"/>
  <c r="Q29" i="39"/>
  <c r="Q21" i="39"/>
  <c r="Q39" i="39"/>
  <c r="Q22" i="39"/>
  <c r="Q19" i="39"/>
  <c r="Q15" i="39"/>
  <c r="Q24" i="39"/>
  <c r="Q49" i="39"/>
  <c r="Q44" i="39"/>
  <c r="Q41" i="39"/>
  <c r="Q27" i="39"/>
  <c r="Q42" i="39"/>
  <c r="Q14" i="39"/>
  <c r="Q31" i="39"/>
  <c r="Q18" i="39"/>
  <c r="Q13" i="39"/>
  <c r="Q12" i="39"/>
  <c r="Q7" i="39"/>
  <c r="Q43" i="39"/>
  <c r="Q38" i="39"/>
  <c r="Q11" i="39"/>
  <c r="Q25" i="39"/>
  <c r="Q6" i="39"/>
  <c r="Q40" i="39"/>
  <c r="Q28" i="39"/>
  <c r="Q10" i="39"/>
  <c r="Q50" i="39"/>
  <c r="Q37" i="39"/>
  <c r="Q30" i="39"/>
  <c r="Q8" i="39"/>
  <c r="Q17" i="39"/>
  <c r="AJ49" i="39"/>
  <c r="AJ46" i="39"/>
  <c r="AJ39" i="39"/>
  <c r="AJ35" i="39"/>
  <c r="AJ31" i="39"/>
  <c r="AJ28" i="39"/>
  <c r="AJ20" i="39"/>
  <c r="AJ16" i="39"/>
  <c r="AJ27" i="39"/>
  <c r="AJ12" i="39"/>
  <c r="AJ8" i="39"/>
  <c r="AJ50" i="39"/>
  <c r="AJ42" i="39"/>
  <c r="AJ38" i="39"/>
  <c r="AJ34" i="39"/>
  <c r="AJ30" i="39"/>
  <c r="AJ26" i="39"/>
  <c r="AJ19" i="39"/>
  <c r="AJ15" i="39"/>
  <c r="AJ25" i="39"/>
  <c r="AJ10" i="39"/>
  <c r="AJ7" i="39"/>
  <c r="AJ48" i="39"/>
  <c r="AJ41" i="39"/>
  <c r="AJ37" i="39"/>
  <c r="AJ33" i="39"/>
  <c r="AJ47" i="39"/>
  <c r="AJ24" i="39"/>
  <c r="AJ18" i="39"/>
  <c r="AJ14" i="39"/>
  <c r="AJ21" i="39"/>
  <c r="AJ23" i="39"/>
  <c r="AJ6" i="39"/>
  <c r="AJ44" i="39"/>
  <c r="AJ43" i="39"/>
  <c r="AJ29" i="39"/>
  <c r="AJ40" i="39"/>
  <c r="AJ22" i="39"/>
  <c r="AJ9" i="39"/>
  <c r="AJ36" i="39"/>
  <c r="AJ17" i="39"/>
  <c r="AJ11" i="39"/>
  <c r="AJ51" i="39"/>
  <c r="AJ32" i="39"/>
  <c r="AJ13" i="39"/>
  <c r="E49" i="39"/>
  <c r="E50" i="39"/>
  <c r="E31" i="39"/>
  <c r="E40" i="39"/>
  <c r="E37" i="39"/>
  <c r="E25" i="39"/>
  <c r="E24" i="39"/>
  <c r="E17" i="39"/>
  <c r="E42" i="39"/>
  <c r="E48" i="39"/>
  <c r="E43" i="39"/>
  <c r="E30" i="39"/>
  <c r="E36" i="39"/>
  <c r="E33" i="39"/>
  <c r="E23" i="39"/>
  <c r="E47" i="39"/>
  <c r="E39" i="39"/>
  <c r="E28" i="39"/>
  <c r="E32" i="39"/>
  <c r="E29" i="39"/>
  <c r="E21" i="39"/>
  <c r="E19" i="39"/>
  <c r="E15" i="39"/>
  <c r="E22" i="39"/>
  <c r="E14" i="39"/>
  <c r="E7" i="39"/>
  <c r="E51" i="39"/>
  <c r="E41" i="39"/>
  <c r="E18" i="39"/>
  <c r="E13" i="39"/>
  <c r="E9" i="39"/>
  <c r="E46" i="39"/>
  <c r="E27" i="39"/>
  <c r="E16" i="39"/>
  <c r="E11" i="39"/>
  <c r="E8" i="39"/>
  <c r="E35" i="39"/>
  <c r="E34" i="39"/>
  <c r="E38" i="39"/>
  <c r="E12" i="39"/>
  <c r="E6" i="39"/>
  <c r="E10" i="39"/>
  <c r="E44" i="39"/>
  <c r="E20" i="39"/>
  <c r="E26" i="39"/>
  <c r="F82" i="33"/>
  <c r="K36" i="33"/>
  <c r="G82" i="33"/>
  <c r="L36" i="33"/>
  <c r="D81" i="31"/>
  <c r="K22" i="33"/>
  <c r="F68" i="33"/>
  <c r="D67" i="31"/>
  <c r="G68" i="33"/>
  <c r="L22" i="33"/>
  <c r="K41" i="33"/>
  <c r="L41" i="33"/>
  <c r="G87" i="33"/>
  <c r="D86" i="31"/>
  <c r="F87" i="33"/>
  <c r="W50" i="39"/>
  <c r="W47" i="39"/>
  <c r="W42" i="39"/>
  <c r="W38" i="39"/>
  <c r="W34" i="39"/>
  <c r="W30" i="39"/>
  <c r="W26" i="39"/>
  <c r="W22" i="39"/>
  <c r="W18" i="39"/>
  <c r="W14" i="39"/>
  <c r="W10" i="39"/>
  <c r="W6" i="39"/>
  <c r="W48" i="39"/>
  <c r="W46" i="39"/>
  <c r="W41" i="39"/>
  <c r="W37" i="39"/>
  <c r="W33" i="39"/>
  <c r="W29" i="39"/>
  <c r="W25" i="39"/>
  <c r="W21" i="39"/>
  <c r="W17" i="39"/>
  <c r="W13" i="39"/>
  <c r="W9" i="39"/>
  <c r="W51" i="39"/>
  <c r="W44" i="39"/>
  <c r="W40" i="39"/>
  <c r="W36" i="39"/>
  <c r="W32" i="39"/>
  <c r="W28" i="39"/>
  <c r="W24" i="39"/>
  <c r="W20" i="39"/>
  <c r="W16" i="39"/>
  <c r="W12" i="39"/>
  <c r="W8" i="39"/>
  <c r="W39" i="39"/>
  <c r="W23" i="39"/>
  <c r="W7" i="39"/>
  <c r="W35" i="39"/>
  <c r="W19" i="39"/>
  <c r="W49" i="39"/>
  <c r="W31" i="39"/>
  <c r="W15" i="39"/>
  <c r="W43" i="39"/>
  <c r="W27" i="39"/>
  <c r="W11" i="39"/>
  <c r="O49" i="39"/>
  <c r="O46" i="39"/>
  <c r="O41" i="39"/>
  <c r="O50" i="39"/>
  <c r="O44" i="39"/>
  <c r="O40" i="39"/>
  <c r="O48" i="39"/>
  <c r="O43" i="39"/>
  <c r="O39" i="39"/>
  <c r="O47" i="39"/>
  <c r="O36" i="39"/>
  <c r="O32" i="39"/>
  <c r="O28" i="39"/>
  <c r="O24" i="39"/>
  <c r="O20" i="39"/>
  <c r="O16" i="39"/>
  <c r="O12" i="39"/>
  <c r="O8" i="39"/>
  <c r="O42" i="39"/>
  <c r="O35" i="39"/>
  <c r="O31" i="39"/>
  <c r="O27" i="39"/>
  <c r="O23" i="39"/>
  <c r="O19" i="39"/>
  <c r="O15" i="39"/>
  <c r="O11" i="39"/>
  <c r="O7" i="39"/>
  <c r="O38" i="39"/>
  <c r="O34" i="39"/>
  <c r="O30" i="39"/>
  <c r="O26" i="39"/>
  <c r="O22" i="39"/>
  <c r="O18" i="39"/>
  <c r="O14" i="39"/>
  <c r="O10" i="39"/>
  <c r="O6" i="39"/>
  <c r="O33" i="39"/>
  <c r="O17" i="39"/>
  <c r="O29" i="39"/>
  <c r="O13" i="39"/>
  <c r="O51" i="39"/>
  <c r="O25" i="39"/>
  <c r="O9" i="39"/>
  <c r="O21" i="39"/>
  <c r="O37" i="39"/>
  <c r="H23" i="27"/>
  <c r="U73" i="29"/>
  <c r="E183" i="31"/>
  <c r="G67" i="33"/>
  <c r="L21" i="33"/>
  <c r="D66" i="31"/>
  <c r="K21" i="33"/>
  <c r="F67" i="33"/>
  <c r="D74" i="31"/>
  <c r="G75" i="33"/>
  <c r="L29" i="33"/>
  <c r="F75" i="33"/>
  <c r="K29" i="33"/>
  <c r="F66" i="33"/>
  <c r="G66" i="33"/>
  <c r="L20" i="33"/>
  <c r="D65" i="31"/>
  <c r="K20" i="33"/>
  <c r="K8" i="33"/>
  <c r="D53" i="31"/>
  <c r="F54" i="33"/>
  <c r="J47" i="33"/>
  <c r="G54" i="33"/>
  <c r="L8" i="33"/>
  <c r="K33" i="33"/>
  <c r="F79" i="33"/>
  <c r="D78" i="31"/>
  <c r="G79" i="33"/>
  <c r="L33" i="33"/>
  <c r="F64" i="33"/>
  <c r="D63" i="31"/>
  <c r="G64" i="33"/>
  <c r="L18" i="33"/>
  <c r="K18" i="33"/>
  <c r="G84" i="33"/>
  <c r="L38" i="33"/>
  <c r="D83" i="31"/>
  <c r="F84" i="33"/>
  <c r="K38" i="33"/>
  <c r="G78" i="33"/>
  <c r="L32" i="33"/>
  <c r="F78" i="33"/>
  <c r="K32" i="33"/>
  <c r="D77" i="31"/>
  <c r="F49" i="39"/>
  <c r="F44" i="39"/>
  <c r="F32" i="39"/>
  <c r="F29" i="39"/>
  <c r="F21" i="39"/>
  <c r="F35" i="39"/>
  <c r="F26" i="39"/>
  <c r="F31" i="39"/>
  <c r="F19" i="39"/>
  <c r="F15" i="39"/>
  <c r="F7" i="39"/>
  <c r="F50" i="39"/>
  <c r="F33" i="39"/>
  <c r="F39" i="39"/>
  <c r="F48" i="39"/>
  <c r="F43" i="39"/>
  <c r="F41" i="39"/>
  <c r="F27" i="39"/>
  <c r="F42" i="39"/>
  <c r="F30" i="39"/>
  <c r="F22" i="39"/>
  <c r="F28" i="39"/>
  <c r="F18" i="39"/>
  <c r="F10" i="39"/>
  <c r="F6" i="39"/>
  <c r="F46" i="39"/>
  <c r="F23" i="39"/>
  <c r="F20" i="39"/>
  <c r="F51" i="39"/>
  <c r="F47" i="39"/>
  <c r="F40" i="39"/>
  <c r="F37" i="39"/>
  <c r="F25" i="39"/>
  <c r="F38" i="39"/>
  <c r="F14" i="39"/>
  <c r="F13" i="39"/>
  <c r="F24" i="39"/>
  <c r="F17" i="39"/>
  <c r="F9" i="39"/>
  <c r="F12" i="39"/>
  <c r="F36" i="39"/>
  <c r="F34" i="39"/>
  <c r="F11" i="39"/>
  <c r="F16" i="39"/>
  <c r="F8" i="39"/>
  <c r="S44" i="39"/>
  <c r="S49" i="39"/>
  <c r="S39" i="39"/>
  <c r="S35" i="39"/>
  <c r="S31" i="39"/>
  <c r="S27" i="39"/>
  <c r="S23" i="39"/>
  <c r="S20" i="39"/>
  <c r="S16" i="39"/>
  <c r="S12" i="39"/>
  <c r="S8" i="39"/>
  <c r="S43" i="39"/>
  <c r="S42" i="39"/>
  <c r="S38" i="39"/>
  <c r="S34" i="39"/>
  <c r="S30" i="39"/>
  <c r="S26" i="39"/>
  <c r="S22" i="39"/>
  <c r="S19" i="39"/>
  <c r="S15" i="39"/>
  <c r="S11" i="39"/>
  <c r="S7" i="39"/>
  <c r="S47" i="39"/>
  <c r="S50" i="39"/>
  <c r="S41" i="39"/>
  <c r="S37" i="39"/>
  <c r="S33" i="39"/>
  <c r="S29" i="39"/>
  <c r="S25" i="39"/>
  <c r="S21" i="39"/>
  <c r="S18" i="39"/>
  <c r="S14" i="39"/>
  <c r="S10" i="39"/>
  <c r="S6" i="39"/>
  <c r="S46" i="39"/>
  <c r="S32" i="39"/>
  <c r="S17" i="39"/>
  <c r="S36" i="39"/>
  <c r="S48" i="39"/>
  <c r="S28" i="39"/>
  <c r="S13" i="39"/>
  <c r="S40" i="39"/>
  <c r="S24" i="39"/>
  <c r="S9" i="39"/>
  <c r="S51" i="39"/>
  <c r="AP49" i="39"/>
  <c r="AP48" i="39"/>
  <c r="AP42" i="39"/>
  <c r="AP38" i="39"/>
  <c r="AP34" i="39"/>
  <c r="AP30" i="39"/>
  <c r="AP29" i="39"/>
  <c r="AP21" i="39"/>
  <c r="AP17" i="39"/>
  <c r="AP24" i="39"/>
  <c r="AP9" i="39"/>
  <c r="AP12" i="39"/>
  <c r="AP47" i="39"/>
  <c r="AP41" i="39"/>
  <c r="AP37" i="39"/>
  <c r="AP33" i="39"/>
  <c r="AP44" i="39"/>
  <c r="AP27" i="39"/>
  <c r="AP22" i="39"/>
  <c r="AP16" i="39"/>
  <c r="AP20" i="39"/>
  <c r="AP8" i="39"/>
  <c r="AP10" i="39"/>
  <c r="AP51" i="39"/>
  <c r="AP46" i="39"/>
  <c r="AP40" i="39"/>
  <c r="AP36" i="39"/>
  <c r="AP32" i="39"/>
  <c r="AP28" i="39"/>
  <c r="AP25" i="39"/>
  <c r="AP19" i="39"/>
  <c r="AP15" i="39"/>
  <c r="AP13" i="39"/>
  <c r="AP7" i="39"/>
  <c r="AP43" i="39"/>
  <c r="AP26" i="39"/>
  <c r="AP11" i="39"/>
  <c r="AP39" i="39"/>
  <c r="AP23" i="39"/>
  <c r="AP6" i="39"/>
  <c r="AP35" i="39"/>
  <c r="AP18" i="39"/>
  <c r="AP50" i="39"/>
  <c r="AP31" i="39"/>
  <c r="AP14" i="39"/>
  <c r="I48" i="39"/>
  <c r="I43" i="39"/>
  <c r="I42" i="39"/>
  <c r="I28" i="39"/>
  <c r="I39" i="39"/>
  <c r="I13" i="39"/>
  <c r="I20" i="39"/>
  <c r="I16" i="39"/>
  <c r="I32" i="39"/>
  <c r="I10" i="39"/>
  <c r="I6" i="39"/>
  <c r="I51" i="39"/>
  <c r="I44" i="39"/>
  <c r="I41" i="39"/>
  <c r="I38" i="39"/>
  <c r="I26" i="39"/>
  <c r="I35" i="39"/>
  <c r="I40" i="39"/>
  <c r="I19" i="39"/>
  <c r="I15" i="39"/>
  <c r="I29" i="39"/>
  <c r="I9" i="39"/>
  <c r="I11" i="39"/>
  <c r="I49" i="39"/>
  <c r="I47" i="39"/>
  <c r="I37" i="39"/>
  <c r="I34" i="39"/>
  <c r="I24" i="39"/>
  <c r="I31" i="39"/>
  <c r="I23" i="39"/>
  <c r="I18" i="39"/>
  <c r="I14" i="39"/>
  <c r="I25" i="39"/>
  <c r="I8" i="39"/>
  <c r="I50" i="39"/>
  <c r="I22" i="39"/>
  <c r="I12" i="39"/>
  <c r="I17" i="39"/>
  <c r="I46" i="39"/>
  <c r="I36" i="39"/>
  <c r="I21" i="39"/>
  <c r="I30" i="39"/>
  <c r="I33" i="39"/>
  <c r="I27" i="39"/>
  <c r="I7" i="39"/>
  <c r="AG50" i="39"/>
  <c r="AG47" i="39"/>
  <c r="AG42" i="39"/>
  <c r="AG39" i="39"/>
  <c r="AG27" i="39"/>
  <c r="AG40" i="39"/>
  <c r="AG26" i="39"/>
  <c r="AG20" i="39"/>
  <c r="AG16" i="39"/>
  <c r="AG11" i="39"/>
  <c r="AG9" i="39"/>
  <c r="AG12" i="39"/>
  <c r="AG48" i="39"/>
  <c r="AG43" i="39"/>
  <c r="AG38" i="39"/>
  <c r="AG35" i="39"/>
  <c r="AG25" i="39"/>
  <c r="AG36" i="39"/>
  <c r="AG24" i="39"/>
  <c r="AG19" i="39"/>
  <c r="AG15" i="39"/>
  <c r="AG41" i="39"/>
  <c r="AG8" i="39"/>
  <c r="AG51" i="39"/>
  <c r="AG46" i="39"/>
  <c r="AG34" i="39"/>
  <c r="AG31" i="39"/>
  <c r="AG23" i="39"/>
  <c r="AG32" i="39"/>
  <c r="AG37" i="39"/>
  <c r="AG18" i="39"/>
  <c r="AG14" i="39"/>
  <c r="AG22" i="39"/>
  <c r="AG7" i="39"/>
  <c r="AG44" i="39"/>
  <c r="AG33" i="39"/>
  <c r="AG10" i="39"/>
  <c r="AG30" i="39"/>
  <c r="AG28" i="39"/>
  <c r="AG6" i="39"/>
  <c r="AG29" i="39"/>
  <c r="AG17" i="39"/>
  <c r="AG21" i="39"/>
  <c r="AG13" i="39"/>
  <c r="AG49" i="39"/>
  <c r="N51" i="39"/>
  <c r="N47" i="39"/>
  <c r="N39" i="39"/>
  <c r="N36" i="39"/>
  <c r="N26" i="39"/>
  <c r="N37" i="39"/>
  <c r="N42" i="39"/>
  <c r="N29" i="39"/>
  <c r="N23" i="39"/>
  <c r="N17" i="39"/>
  <c r="N9" i="39"/>
  <c r="N11" i="39"/>
  <c r="N50" i="39"/>
  <c r="N46" i="39"/>
  <c r="N35" i="39"/>
  <c r="N32" i="39"/>
  <c r="N24" i="39"/>
  <c r="N33" i="39"/>
  <c r="N27" i="39"/>
  <c r="N14" i="39"/>
  <c r="N20" i="39"/>
  <c r="N16" i="39"/>
  <c r="N8" i="39"/>
  <c r="N49" i="39"/>
  <c r="N44" i="39"/>
  <c r="N31" i="39"/>
  <c r="N30" i="39"/>
  <c r="N22" i="39"/>
  <c r="N38" i="39"/>
  <c r="N25" i="39"/>
  <c r="N12" i="39"/>
  <c r="N19" i="39"/>
  <c r="N15" i="39"/>
  <c r="N7" i="39"/>
  <c r="N43" i="39"/>
  <c r="N13" i="39"/>
  <c r="N10" i="39"/>
  <c r="N34" i="39"/>
  <c r="N48" i="39"/>
  <c r="N40" i="39"/>
  <c r="N21" i="39"/>
  <c r="N6" i="39"/>
  <c r="N28" i="39"/>
  <c r="N41" i="39"/>
  <c r="N18" i="39"/>
  <c r="K43" i="39"/>
  <c r="K42" i="39"/>
  <c r="K38" i="39"/>
  <c r="K34" i="39"/>
  <c r="K48" i="39"/>
  <c r="K27" i="39"/>
  <c r="K23" i="39"/>
  <c r="K19" i="39"/>
  <c r="K15" i="39"/>
  <c r="K11" i="39"/>
  <c r="K7" i="39"/>
  <c r="K47" i="39"/>
  <c r="K51" i="39"/>
  <c r="K41" i="39"/>
  <c r="K37" i="39"/>
  <c r="K33" i="39"/>
  <c r="K30" i="39"/>
  <c r="K26" i="39"/>
  <c r="K22" i="39"/>
  <c r="K18" i="39"/>
  <c r="K14" i="39"/>
  <c r="K10" i="39"/>
  <c r="K6" i="39"/>
  <c r="K46" i="39"/>
  <c r="K49" i="39"/>
  <c r="K40" i="39"/>
  <c r="K36" i="39"/>
  <c r="K32" i="39"/>
  <c r="K29" i="39"/>
  <c r="K25" i="39"/>
  <c r="K21" i="39"/>
  <c r="K17" i="39"/>
  <c r="K13" i="39"/>
  <c r="K9" i="39"/>
  <c r="K35" i="39"/>
  <c r="K20" i="39"/>
  <c r="K39" i="39"/>
  <c r="K44" i="39"/>
  <c r="K31" i="39"/>
  <c r="K16" i="39"/>
  <c r="K8" i="39"/>
  <c r="K50" i="39"/>
  <c r="K28" i="39"/>
  <c r="K12" i="39"/>
  <c r="K24" i="39"/>
  <c r="G49" i="39"/>
  <c r="G43" i="39"/>
  <c r="G39" i="39"/>
  <c r="G35" i="39"/>
  <c r="G31" i="39"/>
  <c r="G27" i="39"/>
  <c r="G23" i="39"/>
  <c r="G19" i="39"/>
  <c r="G15" i="39"/>
  <c r="G11" i="39"/>
  <c r="G7" i="39"/>
  <c r="G50" i="39"/>
  <c r="G47" i="39"/>
  <c r="G42" i="39"/>
  <c r="G38" i="39"/>
  <c r="G34" i="39"/>
  <c r="G30" i="39"/>
  <c r="G26" i="39"/>
  <c r="G22" i="39"/>
  <c r="G18" i="39"/>
  <c r="G14" i="39"/>
  <c r="G10" i="39"/>
  <c r="G6" i="39"/>
  <c r="G48" i="39"/>
  <c r="G46" i="39"/>
  <c r="G41" i="39"/>
  <c r="G37" i="39"/>
  <c r="G33" i="39"/>
  <c r="G29" i="39"/>
  <c r="G25" i="39"/>
  <c r="G21" i="39"/>
  <c r="G17" i="39"/>
  <c r="G13" i="39"/>
  <c r="G9" i="39"/>
  <c r="G36" i="39"/>
  <c r="G20" i="39"/>
  <c r="G51" i="39"/>
  <c r="G32" i="39"/>
  <c r="G16" i="39"/>
  <c r="G44" i="39"/>
  <c r="G28" i="39"/>
  <c r="G12" i="39"/>
  <c r="G40" i="39"/>
  <c r="G24" i="39"/>
  <c r="G8" i="39"/>
  <c r="P51" i="39"/>
  <c r="P41" i="39"/>
  <c r="P37" i="39"/>
  <c r="P33" i="39"/>
  <c r="P50" i="39"/>
  <c r="P28" i="39"/>
  <c r="P17" i="39"/>
  <c r="P27" i="39"/>
  <c r="P24" i="39"/>
  <c r="P13" i="39"/>
  <c r="P10" i="39"/>
  <c r="P6" i="39"/>
  <c r="P49" i="39"/>
  <c r="P40" i="39"/>
  <c r="P36" i="39"/>
  <c r="P32" i="39"/>
  <c r="P46" i="39"/>
  <c r="P20" i="39"/>
  <c r="P16" i="39"/>
  <c r="P25" i="39"/>
  <c r="P47" i="39"/>
  <c r="P11" i="39"/>
  <c r="P9" i="39"/>
  <c r="P43" i="39"/>
  <c r="P39" i="39"/>
  <c r="P35" i="39"/>
  <c r="P31" i="39"/>
  <c r="P44" i="39"/>
  <c r="P19" i="39"/>
  <c r="P15" i="39"/>
  <c r="P23" i="39"/>
  <c r="P26" i="39"/>
  <c r="P14" i="39"/>
  <c r="P8" i="39"/>
  <c r="P38" i="39"/>
  <c r="P18" i="39"/>
  <c r="P12" i="39"/>
  <c r="P34" i="39"/>
  <c r="P29" i="39"/>
  <c r="P7" i="39"/>
  <c r="P48" i="39"/>
  <c r="P21" i="39"/>
  <c r="P42" i="39"/>
  <c r="P30" i="39"/>
  <c r="P22" i="39"/>
  <c r="U49" i="39"/>
  <c r="U43" i="39"/>
  <c r="U33" i="39"/>
  <c r="U34" i="39"/>
  <c r="U31" i="39"/>
  <c r="U23" i="39"/>
  <c r="U26" i="39"/>
  <c r="U18" i="39"/>
  <c r="U32" i="39"/>
  <c r="U11" i="39"/>
  <c r="U9" i="39"/>
  <c r="U47" i="39"/>
  <c r="U50" i="39"/>
  <c r="U28" i="39"/>
  <c r="U30" i="39"/>
  <c r="U29" i="39"/>
  <c r="U21" i="39"/>
  <c r="U22" i="39"/>
  <c r="U17" i="39"/>
  <c r="U24" i="39"/>
  <c r="U14" i="39"/>
  <c r="U8" i="39"/>
  <c r="U46" i="39"/>
  <c r="U41" i="39"/>
  <c r="U42" i="39"/>
  <c r="U39" i="39"/>
  <c r="U27" i="39"/>
  <c r="U44" i="39"/>
  <c r="U20" i="39"/>
  <c r="U16" i="39"/>
  <c r="U36" i="39"/>
  <c r="U12" i="39"/>
  <c r="U7" i="39"/>
  <c r="U38" i="39"/>
  <c r="U19" i="39"/>
  <c r="U6" i="39"/>
  <c r="U51" i="39"/>
  <c r="U35" i="39"/>
  <c r="U15" i="39"/>
  <c r="U48" i="39"/>
  <c r="U25" i="39"/>
  <c r="U13" i="39"/>
  <c r="U37" i="39"/>
  <c r="U40" i="39"/>
  <c r="U10" i="39"/>
  <c r="L39" i="33"/>
  <c r="K39" i="33"/>
  <c r="G85" i="33"/>
  <c r="D84" i="31"/>
  <c r="F85" i="33"/>
  <c r="G81" i="33"/>
  <c r="D80" i="31"/>
  <c r="L35" i="33"/>
  <c r="F81" i="33"/>
  <c r="K35" i="33"/>
  <c r="F91" i="33"/>
  <c r="D90" i="31"/>
  <c r="K45" i="33"/>
  <c r="L45" i="33"/>
  <c r="G91" i="33"/>
  <c r="F77" i="33"/>
  <c r="G77" i="33"/>
  <c r="K31" i="33"/>
  <c r="L31" i="33"/>
  <c r="D76" i="31"/>
  <c r="Z48" i="39"/>
  <c r="Z42" i="39"/>
  <c r="Z38" i="39"/>
  <c r="Z34" i="39"/>
  <c r="Z30" i="39"/>
  <c r="Z29" i="39"/>
  <c r="Z21" i="39"/>
  <c r="Z18" i="39"/>
  <c r="Z14" i="39"/>
  <c r="Z10" i="39"/>
  <c r="Z6" i="39"/>
  <c r="Z39" i="39"/>
  <c r="Z23" i="39"/>
  <c r="Z11" i="39"/>
  <c r="Z51" i="39"/>
  <c r="Z47" i="39"/>
  <c r="Z41" i="39"/>
  <c r="Z37" i="39"/>
  <c r="Z33" i="39"/>
  <c r="Z28" i="39"/>
  <c r="Z27" i="39"/>
  <c r="Z24" i="39"/>
  <c r="Z17" i="39"/>
  <c r="Z22" i="39"/>
  <c r="Z9" i="39"/>
  <c r="Z12" i="39"/>
  <c r="Z49" i="39"/>
  <c r="Z35" i="39"/>
  <c r="Z44" i="39"/>
  <c r="Z15" i="39"/>
  <c r="Z50" i="39"/>
  <c r="Z46" i="39"/>
  <c r="Z40" i="39"/>
  <c r="Z36" i="39"/>
  <c r="Z32" i="39"/>
  <c r="Z26" i="39"/>
  <c r="Z25" i="39"/>
  <c r="Z20" i="39"/>
  <c r="Z16" i="39"/>
  <c r="Z13" i="39"/>
  <c r="Z8" i="39"/>
  <c r="Z43" i="39"/>
  <c r="Z31" i="39"/>
  <c r="Z19" i="39"/>
  <c r="Z7" i="39"/>
  <c r="X49" i="39"/>
  <c r="X40" i="39"/>
  <c r="X36" i="39"/>
  <c r="X32" i="39"/>
  <c r="X43" i="39"/>
  <c r="X19" i="39"/>
  <c r="X15" i="39"/>
  <c r="X26" i="39"/>
  <c r="X25" i="39"/>
  <c r="X11" i="39"/>
  <c r="X7" i="39"/>
  <c r="X44" i="39"/>
  <c r="X39" i="39"/>
  <c r="X35" i="39"/>
  <c r="X31" i="39"/>
  <c r="X29" i="39"/>
  <c r="X18" i="39"/>
  <c r="X47" i="39"/>
  <c r="X24" i="39"/>
  <c r="X21" i="39"/>
  <c r="X10" i="39"/>
  <c r="X6" i="39"/>
  <c r="X50" i="39"/>
  <c r="X42" i="39"/>
  <c r="X38" i="39"/>
  <c r="X34" i="39"/>
  <c r="X30" i="39"/>
  <c r="X27" i="39"/>
  <c r="X17" i="39"/>
  <c r="X46" i="39"/>
  <c r="X22" i="39"/>
  <c r="X14" i="39"/>
  <c r="X9" i="39"/>
  <c r="X13" i="39"/>
  <c r="X33" i="39"/>
  <c r="X28" i="39"/>
  <c r="X48" i="39"/>
  <c r="X51" i="39"/>
  <c r="X23" i="39"/>
  <c r="X41" i="39"/>
  <c r="X20" i="39"/>
  <c r="X12" i="39"/>
  <c r="X8" i="39"/>
  <c r="X37" i="39"/>
  <c r="X16" i="39"/>
  <c r="K37" i="33"/>
  <c r="D82" i="31"/>
  <c r="G83" i="33"/>
  <c r="L37" i="33"/>
  <c r="F83" i="33"/>
  <c r="K13" i="33"/>
  <c r="G59" i="33"/>
  <c r="F59" i="33"/>
  <c r="L13" i="33"/>
  <c r="D58" i="31"/>
  <c r="F90" i="33"/>
  <c r="K44" i="33"/>
  <c r="G90" i="33"/>
  <c r="L44" i="33"/>
  <c r="D89" i="31"/>
  <c r="D54" i="31"/>
  <c r="F55" i="33"/>
  <c r="G55" i="33"/>
  <c r="L9" i="33"/>
  <c r="K9" i="33"/>
  <c r="K43" i="33"/>
  <c r="L43" i="33"/>
  <c r="G89" i="33"/>
  <c r="D88" i="31"/>
  <c r="F89" i="33"/>
  <c r="K34" i="33"/>
  <c r="D79" i="31"/>
  <c r="F80" i="33"/>
  <c r="G80" i="33"/>
  <c r="L34" i="33"/>
  <c r="L46" i="33"/>
  <c r="G92" i="33"/>
  <c r="D91" i="31"/>
  <c r="K46" i="33"/>
  <c r="F92" i="33"/>
  <c r="G73" i="33"/>
  <c r="D72" i="31"/>
  <c r="K27" i="33"/>
  <c r="F73" i="33"/>
  <c r="L27" i="33"/>
  <c r="L11" i="33"/>
  <c r="G57" i="33"/>
  <c r="D56" i="31"/>
  <c r="K11" i="33"/>
  <c r="F57" i="33"/>
  <c r="L15" i="33"/>
  <c r="F61" i="33"/>
  <c r="G61" i="33"/>
  <c r="D60" i="31"/>
  <c r="K15" i="33"/>
  <c r="F69" i="33"/>
  <c r="L23" i="33"/>
  <c r="K23" i="33"/>
  <c r="G69" i="33"/>
  <c r="D68" i="31"/>
  <c r="L40" i="33"/>
  <c r="K40" i="33"/>
  <c r="G86" i="33"/>
  <c r="D85" i="31"/>
  <c r="F86" i="33"/>
  <c r="K14" i="33"/>
  <c r="F60" i="33"/>
  <c r="L14" i="33"/>
  <c r="D59" i="31"/>
  <c r="G60" i="33"/>
  <c r="G56" i="33"/>
  <c r="L10" i="33"/>
  <c r="D55" i="31"/>
  <c r="K10" i="33"/>
  <c r="F56" i="33"/>
  <c r="G65" i="33"/>
  <c r="D64" i="31"/>
  <c r="K19" i="33"/>
  <c r="L19" i="33"/>
  <c r="F65" i="33"/>
  <c r="D183" i="31"/>
  <c r="S73" i="29"/>
  <c r="G23" i="27"/>
  <c r="AI50" i="39"/>
  <c r="AI41" i="39"/>
  <c r="AI37" i="39"/>
  <c r="AI33" i="39"/>
  <c r="AI29" i="39"/>
  <c r="AI25" i="39"/>
  <c r="AI21" i="39"/>
  <c r="AI19" i="39"/>
  <c r="AI15" i="39"/>
  <c r="AI11" i="39"/>
  <c r="AI7" i="39"/>
  <c r="AI46" i="39"/>
  <c r="AI48" i="39"/>
  <c r="AI40" i="39"/>
  <c r="AI36" i="39"/>
  <c r="AI32" i="39"/>
  <c r="AI28" i="39"/>
  <c r="AI24" i="39"/>
  <c r="AI47" i="39"/>
  <c r="AI18" i="39"/>
  <c r="AI14" i="39"/>
  <c r="AI10" i="39"/>
  <c r="AI6" i="39"/>
  <c r="AI44" i="39"/>
  <c r="AI51" i="39"/>
  <c r="AI39" i="39"/>
  <c r="AI35" i="39"/>
  <c r="AI31" i="39"/>
  <c r="AI27" i="39"/>
  <c r="AI23" i="39"/>
  <c r="AI49" i="39"/>
  <c r="AI17" i="39"/>
  <c r="AI13" i="39"/>
  <c r="AI9" i="39"/>
  <c r="AI38" i="39"/>
  <c r="AI22" i="39"/>
  <c r="AI8" i="39"/>
  <c r="AI42" i="39"/>
  <c r="AI34" i="39"/>
  <c r="AI20" i="39"/>
  <c r="AI43" i="39"/>
  <c r="AI16" i="39"/>
  <c r="AI26" i="39"/>
  <c r="AI30" i="39"/>
  <c r="AI12" i="39"/>
  <c r="AB48" i="39"/>
  <c r="AB43" i="39"/>
  <c r="AB40" i="39"/>
  <c r="AB36" i="39"/>
  <c r="AB32" i="39"/>
  <c r="AB29" i="39"/>
  <c r="AB21" i="39"/>
  <c r="AB17" i="39"/>
  <c r="AB22" i="39"/>
  <c r="AB28" i="39"/>
  <c r="AB8" i="39"/>
  <c r="AB51" i="39"/>
  <c r="AB46" i="39"/>
  <c r="AB39" i="39"/>
  <c r="AB35" i="39"/>
  <c r="AB31" i="39"/>
  <c r="AB27" i="39"/>
  <c r="AB20" i="39"/>
  <c r="AB16" i="39"/>
  <c r="AB26" i="39"/>
  <c r="AB24" i="39"/>
  <c r="AB7" i="39"/>
  <c r="AB49" i="39"/>
  <c r="AB42" i="39"/>
  <c r="AB38" i="39"/>
  <c r="AB34" i="39"/>
  <c r="AB30" i="39"/>
  <c r="AB25" i="39"/>
  <c r="AB19" i="39"/>
  <c r="AB37" i="39"/>
  <c r="AB18" i="39"/>
  <c r="AB11" i="39"/>
  <c r="AB12" i="39"/>
  <c r="AB50" i="39"/>
  <c r="AB33" i="39"/>
  <c r="AB15" i="39"/>
  <c r="AB10" i="39"/>
  <c r="AB47" i="39"/>
  <c r="AB44" i="39"/>
  <c r="AB14" i="39"/>
  <c r="AB9" i="39"/>
  <c r="AB13" i="39"/>
  <c r="AB6" i="39"/>
  <c r="AB41" i="39"/>
  <c r="AB23" i="39"/>
  <c r="V49" i="39"/>
  <c r="V43" i="39"/>
  <c r="V34" i="39"/>
  <c r="V31" i="39"/>
  <c r="V23" i="39"/>
  <c r="V32" i="39"/>
  <c r="V24" i="39"/>
  <c r="V37" i="39"/>
  <c r="V19" i="39"/>
  <c r="V15" i="39"/>
  <c r="V7" i="39"/>
  <c r="V48" i="39"/>
  <c r="V44" i="39"/>
  <c r="V30" i="39"/>
  <c r="V29" i="39"/>
  <c r="V21" i="39"/>
  <c r="V41" i="39"/>
  <c r="V33" i="39"/>
  <c r="V26" i="39"/>
  <c r="V18" i="39"/>
  <c r="V10" i="39"/>
  <c r="V6" i="39"/>
  <c r="V51" i="39"/>
  <c r="V47" i="39"/>
  <c r="V42" i="39"/>
  <c r="V39" i="39"/>
  <c r="V27" i="39"/>
  <c r="V40" i="39"/>
  <c r="V28" i="39"/>
  <c r="V13" i="39"/>
  <c r="V22" i="39"/>
  <c r="V17" i="39"/>
  <c r="V9" i="39"/>
  <c r="V12" i="39"/>
  <c r="V38" i="39"/>
  <c r="V14" i="39"/>
  <c r="V8" i="39"/>
  <c r="V35" i="39"/>
  <c r="V11" i="39"/>
  <c r="V50" i="39"/>
  <c r="V25" i="39"/>
  <c r="V20" i="39"/>
  <c r="V46" i="39"/>
  <c r="V36" i="39"/>
  <c r="V16" i="39"/>
  <c r="Y50" i="39"/>
  <c r="Y46" i="39"/>
  <c r="Y31" i="39"/>
  <c r="Y28" i="39"/>
  <c r="Y41" i="39"/>
  <c r="Y29" i="39"/>
  <c r="Y21" i="39"/>
  <c r="Y18" i="39"/>
  <c r="Y14" i="39"/>
  <c r="Y23" i="39"/>
  <c r="Y8" i="39"/>
  <c r="Y48" i="39"/>
  <c r="Y43" i="39"/>
  <c r="Y40" i="39"/>
  <c r="Y26" i="39"/>
  <c r="Y37" i="39"/>
  <c r="Y13" i="39"/>
  <c r="Y34" i="39"/>
  <c r="Y17" i="39"/>
  <c r="Y12" i="39"/>
  <c r="Y11" i="39"/>
  <c r="Y7" i="39"/>
  <c r="Y51" i="39"/>
  <c r="Y44" i="39"/>
  <c r="Y39" i="39"/>
  <c r="Y36" i="39"/>
  <c r="Y24" i="39"/>
  <c r="Y33" i="39"/>
  <c r="Y30" i="39"/>
  <c r="Y20" i="39"/>
  <c r="Y16" i="39"/>
  <c r="Y38" i="39"/>
  <c r="Y10" i="39"/>
  <c r="Y6" i="39"/>
  <c r="Y47" i="39"/>
  <c r="Y42" i="39"/>
  <c r="Y27" i="39"/>
  <c r="Y22" i="39"/>
  <c r="Y35" i="39"/>
  <c r="Y25" i="39"/>
  <c r="Y9" i="39"/>
  <c r="Y15" i="39"/>
  <c r="Y32" i="39"/>
  <c r="Y19" i="39"/>
  <c r="Y49" i="39"/>
  <c r="L50" i="39"/>
  <c r="L47" i="39"/>
  <c r="L40" i="39"/>
  <c r="L36" i="39"/>
  <c r="L32" i="39"/>
  <c r="L27" i="39"/>
  <c r="L20" i="39"/>
  <c r="L16" i="39"/>
  <c r="L24" i="39"/>
  <c r="L30" i="39"/>
  <c r="L9" i="39"/>
  <c r="L12" i="39"/>
  <c r="L51" i="39"/>
  <c r="L42" i="39"/>
  <c r="L38" i="39"/>
  <c r="L34" i="39"/>
  <c r="L44" i="39"/>
  <c r="L23" i="39"/>
  <c r="L18" i="39"/>
  <c r="L43" i="39"/>
  <c r="L13" i="39"/>
  <c r="L22" i="39"/>
  <c r="L7" i="39"/>
  <c r="L48" i="39"/>
  <c r="L39" i="39"/>
  <c r="L31" i="39"/>
  <c r="L19" i="39"/>
  <c r="L28" i="39"/>
  <c r="L8" i="39"/>
  <c r="L21" i="39"/>
  <c r="L49" i="39"/>
  <c r="L37" i="39"/>
  <c r="L29" i="39"/>
  <c r="L17" i="39"/>
  <c r="L11" i="39"/>
  <c r="L6" i="39"/>
  <c r="L33" i="39"/>
  <c r="L10" i="39"/>
  <c r="L46" i="39"/>
  <c r="L35" i="39"/>
  <c r="L25" i="39"/>
  <c r="L15" i="39"/>
  <c r="L26" i="39"/>
  <c r="L41" i="39"/>
  <c r="L14" i="39"/>
  <c r="M51" i="39"/>
  <c r="M43" i="39"/>
  <c r="M29" i="39"/>
  <c r="M31" i="39"/>
  <c r="M30" i="39"/>
  <c r="M22" i="39"/>
  <c r="M20" i="39"/>
  <c r="M16" i="39"/>
  <c r="M21" i="39"/>
  <c r="M13" i="39"/>
  <c r="M8" i="39"/>
  <c r="M47" i="39"/>
  <c r="M42" i="39"/>
  <c r="M27" i="39"/>
  <c r="M40" i="39"/>
  <c r="M28" i="39"/>
  <c r="M49" i="39"/>
  <c r="M19" i="39"/>
  <c r="M15" i="39"/>
  <c r="M33" i="39"/>
  <c r="M11" i="39"/>
  <c r="M7" i="39"/>
  <c r="M50" i="39"/>
  <c r="M46" i="39"/>
  <c r="M38" i="39"/>
  <c r="M39" i="39"/>
  <c r="M36" i="39"/>
  <c r="M26" i="39"/>
  <c r="M37" i="39"/>
  <c r="M18" i="39"/>
  <c r="M41" i="39"/>
  <c r="M14" i="39"/>
  <c r="M10" i="39"/>
  <c r="M6" i="39"/>
  <c r="M35" i="39"/>
  <c r="M17" i="39"/>
  <c r="M44" i="39"/>
  <c r="M12" i="39"/>
  <c r="M34" i="39"/>
  <c r="M48" i="39"/>
  <c r="M32" i="39"/>
  <c r="M25" i="39"/>
  <c r="M24" i="39"/>
  <c r="M23" i="39"/>
  <c r="M9" i="39"/>
  <c r="AF47" i="39"/>
  <c r="AF41" i="39"/>
  <c r="AF37" i="39"/>
  <c r="AF33" i="39"/>
  <c r="AF48" i="39"/>
  <c r="AF44" i="39"/>
  <c r="AF17" i="39"/>
  <c r="AF29" i="39"/>
  <c r="AF21" i="39"/>
  <c r="AF11" i="39"/>
  <c r="AF8" i="39"/>
  <c r="AF50" i="39"/>
  <c r="AF40" i="39"/>
  <c r="AF36" i="39"/>
  <c r="AF32" i="39"/>
  <c r="AF28" i="39"/>
  <c r="AF20" i="39"/>
  <c r="AF16" i="39"/>
  <c r="AF27" i="39"/>
  <c r="AF22" i="39"/>
  <c r="AF12" i="39"/>
  <c r="AF7" i="39"/>
  <c r="AF51" i="39"/>
  <c r="AF43" i="39"/>
  <c r="AF39" i="39"/>
  <c r="AF35" i="39"/>
  <c r="AF31" i="39"/>
  <c r="AF26" i="39"/>
  <c r="AF19" i="39"/>
  <c r="AF15" i="39"/>
  <c r="AF25" i="39"/>
  <c r="AF24" i="39"/>
  <c r="AF10" i="39"/>
  <c r="AF6" i="39"/>
  <c r="AF49" i="39"/>
  <c r="AF30" i="39"/>
  <c r="AF23" i="39"/>
  <c r="AF42" i="39"/>
  <c r="AF46" i="39"/>
  <c r="AF13" i="39"/>
  <c r="AF38" i="39"/>
  <c r="AF18" i="39"/>
  <c r="AF9" i="39"/>
  <c r="AF34" i="39"/>
  <c r="AF14" i="39"/>
  <c r="R49" i="39"/>
  <c r="R44" i="39"/>
  <c r="R39" i="39"/>
  <c r="R35" i="39"/>
  <c r="R31" i="39"/>
  <c r="R30" i="39"/>
  <c r="R22" i="39"/>
  <c r="R19" i="39"/>
  <c r="R15" i="39"/>
  <c r="R10" i="39"/>
  <c r="R6" i="39"/>
  <c r="R48" i="39"/>
  <c r="R42" i="39"/>
  <c r="R38" i="39"/>
  <c r="R34" i="39"/>
  <c r="R29" i="39"/>
  <c r="R28" i="39"/>
  <c r="R25" i="39"/>
  <c r="R18" i="39"/>
  <c r="R23" i="39"/>
  <c r="R9" i="39"/>
  <c r="R13" i="39"/>
  <c r="R51" i="39"/>
  <c r="R47" i="39"/>
  <c r="R41" i="39"/>
  <c r="R37" i="39"/>
  <c r="R33" i="39"/>
  <c r="R27" i="39"/>
  <c r="R26" i="39"/>
  <c r="R21" i="39"/>
  <c r="R17" i="39"/>
  <c r="R14" i="39"/>
  <c r="R8" i="39"/>
  <c r="R11" i="39"/>
  <c r="R50" i="39"/>
  <c r="R32" i="39"/>
  <c r="R16" i="39"/>
  <c r="R46" i="39"/>
  <c r="R43" i="39"/>
  <c r="R12" i="39"/>
  <c r="R40" i="39"/>
  <c r="R24" i="39"/>
  <c r="R7" i="39"/>
  <c r="R36" i="39"/>
  <c r="R20" i="39"/>
  <c r="AL48" i="39"/>
  <c r="AL44" i="39"/>
  <c r="AL41" i="39"/>
  <c r="AL27" i="39"/>
  <c r="AL42" i="39"/>
  <c r="AL31" i="39"/>
  <c r="AL22" i="39"/>
  <c r="AL24" i="39"/>
  <c r="AL17" i="39"/>
  <c r="AL9" i="39"/>
  <c r="AL12" i="39"/>
  <c r="AL51" i="39"/>
  <c r="AL47" i="39"/>
  <c r="AL40" i="39"/>
  <c r="AL37" i="39"/>
  <c r="AL25" i="39"/>
  <c r="AL38" i="39"/>
  <c r="AL26" i="39"/>
  <c r="AL39" i="39"/>
  <c r="AL20" i="39"/>
  <c r="AL16" i="39"/>
  <c r="AL8" i="39"/>
  <c r="AL10" i="39"/>
  <c r="AL50" i="39"/>
  <c r="AL46" i="39"/>
  <c r="AL36" i="39"/>
  <c r="AL33" i="39"/>
  <c r="AL23" i="39"/>
  <c r="AL34" i="39"/>
  <c r="AL35" i="39"/>
  <c r="AL13" i="39"/>
  <c r="AL19" i="39"/>
  <c r="AL15" i="39"/>
  <c r="AL7" i="39"/>
  <c r="AL32" i="39"/>
  <c r="AL28" i="39"/>
  <c r="AL6" i="39"/>
  <c r="AL29" i="39"/>
  <c r="AL11" i="39"/>
  <c r="AL49" i="39"/>
  <c r="AL21" i="39"/>
  <c r="AL18" i="39"/>
  <c r="AL30" i="39"/>
  <c r="AL14" i="39"/>
  <c r="AL43" i="39"/>
  <c r="AK51" i="39"/>
  <c r="AK43" i="39"/>
  <c r="AK35" i="39"/>
  <c r="AK50" i="39"/>
  <c r="AK41" i="39"/>
  <c r="AK27" i="39"/>
  <c r="AK30" i="39"/>
  <c r="AK18" i="39"/>
  <c r="AK14" i="39"/>
  <c r="AK42" i="39"/>
  <c r="AK12" i="39"/>
  <c r="AK6" i="39"/>
  <c r="AK49" i="39"/>
  <c r="AK48" i="39"/>
  <c r="AK31" i="39"/>
  <c r="AK40" i="39"/>
  <c r="AK37" i="39"/>
  <c r="AK25" i="39"/>
  <c r="AK24" i="39"/>
  <c r="AK17" i="39"/>
  <c r="AK34" i="39"/>
  <c r="AK13" i="39"/>
  <c r="AK9" i="39"/>
  <c r="AK47" i="39"/>
  <c r="AK44" i="39"/>
  <c r="AK28" i="39"/>
  <c r="AK36" i="39"/>
  <c r="AK33" i="39"/>
  <c r="AK23" i="39"/>
  <c r="AK20" i="39"/>
  <c r="AK16" i="39"/>
  <c r="AK38" i="39"/>
  <c r="AK11" i="39"/>
  <c r="AK8" i="39"/>
  <c r="AK32" i="39"/>
  <c r="AK15" i="39"/>
  <c r="AK46" i="39"/>
  <c r="AK29" i="39"/>
  <c r="AK22" i="39"/>
  <c r="AK39" i="39"/>
  <c r="AK21" i="39"/>
  <c r="AK10" i="39"/>
  <c r="AK19" i="39"/>
  <c r="AK7" i="39"/>
  <c r="AK26" i="39"/>
  <c r="AL52" i="39" l="1"/>
  <c r="AL45" i="39"/>
  <c r="V52" i="39"/>
  <c r="Z52" i="39"/>
  <c r="K52" i="39"/>
  <c r="I52" i="39"/>
  <c r="AP45" i="39"/>
  <c r="J45" i="39"/>
  <c r="J52" i="39"/>
  <c r="AA52" i="39"/>
  <c r="AD45" i="39"/>
  <c r="R52" i="39"/>
  <c r="AF52" i="39"/>
  <c r="Y52" i="39"/>
  <c r="AN45" i="39"/>
  <c r="H52" i="39"/>
  <c r="AM52" i="39"/>
  <c r="G170" i="31"/>
  <c r="F54" i="31"/>
  <c r="G167" i="31"/>
  <c r="I45" i="39"/>
  <c r="F83" i="31"/>
  <c r="G144" i="31"/>
  <c r="G93" i="33"/>
  <c r="E74" i="31"/>
  <c r="W45" i="39"/>
  <c r="E81" i="31"/>
  <c r="Q45" i="39"/>
  <c r="AQ19" i="39"/>
  <c r="AQ21" i="39"/>
  <c r="AQ17" i="39"/>
  <c r="AQ50" i="39"/>
  <c r="F162" i="31"/>
  <c r="E70" i="31"/>
  <c r="G160" i="31"/>
  <c r="F166" i="31"/>
  <c r="AB45" i="39"/>
  <c r="G150" i="31"/>
  <c r="G151" i="31"/>
  <c r="E72" i="31"/>
  <c r="F170" i="31"/>
  <c r="F179" i="31"/>
  <c r="G145" i="31"/>
  <c r="F180" i="31"/>
  <c r="F149" i="31"/>
  <c r="F173" i="31"/>
  <c r="E82" i="31"/>
  <c r="X52" i="39"/>
  <c r="X45" i="39"/>
  <c r="Z45" i="39"/>
  <c r="F167" i="31"/>
  <c r="E90" i="31"/>
  <c r="E80" i="31"/>
  <c r="G171" i="31"/>
  <c r="G175" i="31"/>
  <c r="U45" i="39"/>
  <c r="P52" i="39"/>
  <c r="K45" i="39"/>
  <c r="AG52" i="39"/>
  <c r="F45" i="39"/>
  <c r="F168" i="31"/>
  <c r="E83" i="31"/>
  <c r="G174" i="31"/>
  <c r="G154" i="31"/>
  <c r="F78" i="31"/>
  <c r="E78" i="31"/>
  <c r="D92" i="31"/>
  <c r="C31" i="29"/>
  <c r="C79" i="29"/>
  <c r="D24" i="27"/>
  <c r="G156" i="31"/>
  <c r="F165" i="31"/>
  <c r="F66" i="31"/>
  <c r="O52" i="39"/>
  <c r="F177" i="31"/>
  <c r="E86" i="31"/>
  <c r="F172" i="31"/>
  <c r="AA45" i="39"/>
  <c r="AC52" i="39"/>
  <c r="AQ18" i="39"/>
  <c r="AQ10" i="39"/>
  <c r="AQ26" i="39"/>
  <c r="AQ51" i="39"/>
  <c r="AQ34" i="39"/>
  <c r="AQ16" i="39"/>
  <c r="AQ37" i="39"/>
  <c r="AQ8" i="39"/>
  <c r="AQ22" i="39"/>
  <c r="AQ48" i="39"/>
  <c r="AQ35" i="39"/>
  <c r="F153" i="31"/>
  <c r="E73" i="31"/>
  <c r="F70" i="31"/>
  <c r="F160" i="31"/>
  <c r="AH45" i="39"/>
  <c r="AH52" i="39"/>
  <c r="H45" i="39"/>
  <c r="G178" i="31"/>
  <c r="F178" i="31"/>
  <c r="F75" i="31"/>
  <c r="AK45" i="39"/>
  <c r="F150" i="31"/>
  <c r="F68" i="31"/>
  <c r="G147" i="31"/>
  <c r="F88" i="31"/>
  <c r="E89" i="31"/>
  <c r="F90" i="31"/>
  <c r="F52" i="39"/>
  <c r="E77" i="31"/>
  <c r="F63" i="31"/>
  <c r="F169" i="31"/>
  <c r="F65" i="31"/>
  <c r="G158" i="31"/>
  <c r="AE45" i="39"/>
  <c r="AQ12" i="39"/>
  <c r="AQ24" i="39"/>
  <c r="AQ13" i="39"/>
  <c r="AQ49" i="39"/>
  <c r="F152" i="31"/>
  <c r="F73" i="31"/>
  <c r="G162" i="31"/>
  <c r="E57" i="31"/>
  <c r="L45" i="39"/>
  <c r="V45" i="39"/>
  <c r="AI52" i="39"/>
  <c r="G155" i="31"/>
  <c r="G176" i="31"/>
  <c r="F147" i="31"/>
  <c r="F56" i="31"/>
  <c r="F91" i="31"/>
  <c r="E88" i="31"/>
  <c r="M45" i="39"/>
  <c r="L52" i="39"/>
  <c r="AI45" i="39"/>
  <c r="F64" i="31"/>
  <c r="F55" i="31"/>
  <c r="E85" i="31"/>
  <c r="G159" i="31"/>
  <c r="F151" i="31"/>
  <c r="E56" i="31"/>
  <c r="E91" i="31"/>
  <c r="F145" i="31"/>
  <c r="F89" i="31"/>
  <c r="G149" i="31"/>
  <c r="F82" i="31"/>
  <c r="F76" i="31"/>
  <c r="F171" i="31"/>
  <c r="E84" i="31"/>
  <c r="U52" i="39"/>
  <c r="P45" i="39"/>
  <c r="G52" i="39"/>
  <c r="AG45" i="39"/>
  <c r="S52" i="39"/>
  <c r="F77" i="31"/>
  <c r="F174" i="31"/>
  <c r="G169" i="31"/>
  <c r="F93" i="33"/>
  <c r="F144" i="31"/>
  <c r="E65" i="31"/>
  <c r="F156" i="31"/>
  <c r="F74" i="31"/>
  <c r="F157" i="31"/>
  <c r="G157" i="31"/>
  <c r="W52" i="39"/>
  <c r="F158" i="31"/>
  <c r="F81" i="31"/>
  <c r="E45" i="39"/>
  <c r="AJ52" i="39"/>
  <c r="AE52" i="39"/>
  <c r="AQ43" i="39"/>
  <c r="AQ14" i="39"/>
  <c r="AQ31" i="39"/>
  <c r="AQ9" i="39"/>
  <c r="AQ7" i="39"/>
  <c r="AQ20" i="39"/>
  <c r="AQ47" i="39"/>
  <c r="AQ27" i="39"/>
  <c r="AQ30" i="39"/>
  <c r="AQ41" i="39"/>
  <c r="AQ39" i="39"/>
  <c r="F61" i="31"/>
  <c r="E61" i="31"/>
  <c r="F62" i="31"/>
  <c r="F164" i="31"/>
  <c r="E71" i="31"/>
  <c r="G161" i="31"/>
  <c r="E69" i="31"/>
  <c r="AM45" i="39"/>
  <c r="G148" i="31"/>
  <c r="F87" i="31"/>
  <c r="G166" i="31"/>
  <c r="M52" i="39"/>
  <c r="Y45" i="39"/>
  <c r="E55" i="31"/>
  <c r="F163" i="31"/>
  <c r="G182" i="31"/>
  <c r="F58" i="31"/>
  <c r="G45" i="39"/>
  <c r="E53" i="31"/>
  <c r="K47" i="33"/>
  <c r="F86" i="31"/>
  <c r="Q52" i="39"/>
  <c r="D45" i="39"/>
  <c r="AQ6" i="39"/>
  <c r="AQ42" i="39"/>
  <c r="AQ32" i="39"/>
  <c r="AQ38" i="39"/>
  <c r="E62" i="31"/>
  <c r="AF45" i="39"/>
  <c r="F155" i="31"/>
  <c r="E59" i="31"/>
  <c r="F159" i="31"/>
  <c r="F182" i="31"/>
  <c r="AK52" i="39"/>
  <c r="R45" i="39"/>
  <c r="AB52" i="39"/>
  <c r="E64" i="31"/>
  <c r="F146" i="31"/>
  <c r="G146" i="31"/>
  <c r="F59" i="31"/>
  <c r="F176" i="31"/>
  <c r="F85" i="31"/>
  <c r="E68" i="31"/>
  <c r="E60" i="31"/>
  <c r="F60" i="31"/>
  <c r="F72" i="31"/>
  <c r="G163" i="31"/>
  <c r="F79" i="31"/>
  <c r="E79" i="31"/>
  <c r="G179" i="31"/>
  <c r="E54" i="31"/>
  <c r="G180" i="31"/>
  <c r="E58" i="31"/>
  <c r="G173" i="31"/>
  <c r="E76" i="31"/>
  <c r="G181" i="31"/>
  <c r="F181" i="31"/>
  <c r="F80" i="31"/>
  <c r="F175" i="31"/>
  <c r="F84" i="31"/>
  <c r="N45" i="39"/>
  <c r="N52" i="39"/>
  <c r="AP52" i="39"/>
  <c r="S45" i="39"/>
  <c r="G168" i="31"/>
  <c r="E63" i="31"/>
  <c r="F154" i="31"/>
  <c r="L47" i="33"/>
  <c r="F53" i="31"/>
  <c r="G165" i="31"/>
  <c r="E66" i="31"/>
  <c r="O45" i="39"/>
  <c r="G177" i="31"/>
  <c r="F67" i="31"/>
  <c r="E67" i="31"/>
  <c r="G172" i="31"/>
  <c r="E52" i="39"/>
  <c r="AJ45" i="39"/>
  <c r="AC45" i="39"/>
  <c r="AD52" i="39"/>
  <c r="T52" i="39"/>
  <c r="T45" i="39"/>
  <c r="AQ11" i="39"/>
  <c r="AQ40" i="39"/>
  <c r="AQ15" i="39"/>
  <c r="AQ36" i="39"/>
  <c r="AQ29" i="39"/>
  <c r="AQ23" i="39"/>
  <c r="AQ28" i="39"/>
  <c r="AQ25" i="39"/>
  <c r="AQ33" i="39"/>
  <c r="AQ44" i="39"/>
  <c r="AQ46" i="39"/>
  <c r="D52" i="39"/>
  <c r="G152" i="31"/>
  <c r="G153" i="31"/>
  <c r="G164" i="31"/>
  <c r="F71" i="31"/>
  <c r="F161" i="31"/>
  <c r="F69" i="31"/>
  <c r="AN52" i="39"/>
  <c r="AO45" i="39"/>
  <c r="AO52" i="39"/>
  <c r="F148" i="31"/>
  <c r="F57" i="31"/>
  <c r="E87" i="31"/>
  <c r="E75" i="31"/>
  <c r="AQ52" i="39" l="1"/>
  <c r="S85" i="29"/>
  <c r="G24" i="27"/>
  <c r="F183" i="31"/>
  <c r="U85" i="29"/>
  <c r="H24" i="27"/>
  <c r="G183" i="31"/>
  <c r="E92" i="31"/>
  <c r="C37" i="29"/>
  <c r="E24" i="27"/>
  <c r="E37" i="29"/>
  <c r="F24" i="27"/>
  <c r="F92" i="31"/>
  <c r="M47" i="33"/>
  <c r="AQ45" i="39"/>
  <c r="N47" i="33" l="1"/>
  <c r="G92" i="31"/>
  <c r="V25" i="29"/>
  <c r="O46" i="33" l="1"/>
  <c r="O42" i="33"/>
  <c r="O38" i="33"/>
  <c r="O34" i="33"/>
  <c r="O30" i="33"/>
  <c r="O26" i="33"/>
  <c r="O22" i="33"/>
  <c r="O18" i="33"/>
  <c r="O14" i="33"/>
  <c r="O10" i="33"/>
  <c r="W31" i="29"/>
  <c r="O25" i="33"/>
  <c r="O17" i="33"/>
  <c r="O13" i="33"/>
  <c r="H92" i="31"/>
  <c r="O44" i="33"/>
  <c r="O28" i="33"/>
  <c r="O20" i="33"/>
  <c r="O12" i="33"/>
  <c r="O43" i="33"/>
  <c r="O35" i="33"/>
  <c r="O27" i="33"/>
  <c r="O15" i="33"/>
  <c r="O47" i="33"/>
  <c r="O45" i="33"/>
  <c r="O41" i="33"/>
  <c r="O37" i="33"/>
  <c r="O33" i="33"/>
  <c r="O29" i="33"/>
  <c r="O21" i="33"/>
  <c r="O9" i="33"/>
  <c r="O40" i="33"/>
  <c r="O32" i="33"/>
  <c r="O24" i="33"/>
  <c r="O16" i="33"/>
  <c r="O8" i="33"/>
  <c r="O39" i="33"/>
  <c r="O23" i="33"/>
  <c r="O11" i="33"/>
  <c r="O36" i="33"/>
  <c r="O31" i="33"/>
  <c r="O19" i="33"/>
  <c r="P36" i="33" l="1"/>
  <c r="J81" i="31" s="1"/>
  <c r="I81" i="31"/>
  <c r="P33" i="33"/>
  <c r="J78" i="31" s="1"/>
  <c r="I78" i="31"/>
  <c r="P43" i="33"/>
  <c r="J88" i="31" s="1"/>
  <c r="I88" i="31"/>
  <c r="P25" i="33"/>
  <c r="J70" i="31" s="1"/>
  <c r="I70" i="31"/>
  <c r="P9" i="33"/>
  <c r="J54" i="31" s="1"/>
  <c r="I54" i="31"/>
  <c r="P15" i="33"/>
  <c r="J60" i="31" s="1"/>
  <c r="I60" i="31"/>
  <c r="P22" i="33"/>
  <c r="J67" i="31" s="1"/>
  <c r="I67" i="31"/>
  <c r="I83" i="31"/>
  <c r="P38" i="33"/>
  <c r="J83" i="31" s="1"/>
  <c r="I53" i="31"/>
  <c r="P8" i="33"/>
  <c r="W37" i="29"/>
  <c r="I92" i="31"/>
  <c r="P34" i="33"/>
  <c r="J79" i="31" s="1"/>
  <c r="I79" i="31"/>
  <c r="I56" i="31"/>
  <c r="P11" i="33"/>
  <c r="J56" i="31" s="1"/>
  <c r="P37" i="33"/>
  <c r="J82" i="31" s="1"/>
  <c r="I82" i="31"/>
  <c r="P12" i="33"/>
  <c r="J57" i="31" s="1"/>
  <c r="I57" i="31"/>
  <c r="I64" i="31"/>
  <c r="P19" i="33"/>
  <c r="J64" i="31" s="1"/>
  <c r="P23" i="33"/>
  <c r="J68" i="31" s="1"/>
  <c r="I68" i="31"/>
  <c r="I69" i="31"/>
  <c r="P24" i="33"/>
  <c r="J69" i="31" s="1"/>
  <c r="P21" i="33"/>
  <c r="J66" i="31" s="1"/>
  <c r="I66" i="31"/>
  <c r="P41" i="33"/>
  <c r="J86" i="31" s="1"/>
  <c r="I86" i="31"/>
  <c r="P27" i="33"/>
  <c r="J72" i="31" s="1"/>
  <c r="I72" i="31"/>
  <c r="P20" i="33"/>
  <c r="J65" i="31" s="1"/>
  <c r="I65" i="31"/>
  <c r="I58" i="31"/>
  <c r="P13" i="33"/>
  <c r="J58" i="31" s="1"/>
  <c r="P10" i="33"/>
  <c r="J55" i="31" s="1"/>
  <c r="I55" i="31"/>
  <c r="P26" i="33"/>
  <c r="J71" i="31" s="1"/>
  <c r="I71" i="31"/>
  <c r="P42" i="33"/>
  <c r="J87" i="31" s="1"/>
  <c r="I87" i="31"/>
  <c r="P40" i="33"/>
  <c r="J85" i="31" s="1"/>
  <c r="I85" i="31"/>
  <c r="P44" i="33"/>
  <c r="J89" i="31" s="1"/>
  <c r="I89" i="31"/>
  <c r="P18" i="33"/>
  <c r="J63" i="31" s="1"/>
  <c r="I63" i="31"/>
  <c r="P16" i="33"/>
  <c r="J61" i="31" s="1"/>
  <c r="I61" i="31"/>
  <c r="I76" i="31"/>
  <c r="P31" i="33"/>
  <c r="J76" i="31" s="1"/>
  <c r="P39" i="33"/>
  <c r="J84" i="31" s="1"/>
  <c r="I84" i="31"/>
  <c r="I77" i="31"/>
  <c r="P32" i="33"/>
  <c r="J77" i="31" s="1"/>
  <c r="P29" i="33"/>
  <c r="J74" i="31" s="1"/>
  <c r="I74" i="31"/>
  <c r="P45" i="33"/>
  <c r="J90" i="31" s="1"/>
  <c r="I90" i="31"/>
  <c r="P35" i="33"/>
  <c r="J80" i="31" s="1"/>
  <c r="I80" i="31"/>
  <c r="P28" i="33"/>
  <c r="J73" i="31" s="1"/>
  <c r="I73" i="31"/>
  <c r="P17" i="33"/>
  <c r="J62" i="31" s="1"/>
  <c r="I62" i="31"/>
  <c r="P14" i="33"/>
  <c r="J59" i="31" s="1"/>
  <c r="I59" i="31"/>
  <c r="I75" i="31"/>
  <c r="P30" i="33"/>
  <c r="J75" i="31" s="1"/>
  <c r="P46" i="33"/>
  <c r="J91" i="31" s="1"/>
  <c r="I91" i="31"/>
  <c r="D6" i="41" l="1" a="1"/>
  <c r="P47" i="33"/>
  <c r="J53" i="31"/>
  <c r="D34" i="41" l="1"/>
  <c r="Q36" i="33" s="1"/>
  <c r="D18" i="41"/>
  <c r="Q20" i="33" s="1"/>
  <c r="D41" i="41"/>
  <c r="Q43" i="33" s="1"/>
  <c r="D25" i="41"/>
  <c r="Q27" i="33" s="1"/>
  <c r="D9" i="41"/>
  <c r="Q11" i="33" s="1"/>
  <c r="D20" i="41"/>
  <c r="Q22" i="33" s="1"/>
  <c r="D24" i="41"/>
  <c r="Q26" i="33" s="1"/>
  <c r="D31" i="41"/>
  <c r="Q33" i="33" s="1"/>
  <c r="D35" i="41"/>
  <c r="Q37" i="33" s="1"/>
  <c r="D11" i="41"/>
  <c r="Q13" i="33" s="1"/>
  <c r="D42" i="41"/>
  <c r="Q44" i="33" s="1"/>
  <c r="D10" i="41"/>
  <c r="Q12" i="33" s="1"/>
  <c r="D17" i="41"/>
  <c r="Q19" i="33" s="1"/>
  <c r="D40" i="41"/>
  <c r="Q42" i="33" s="1"/>
  <c r="D8" i="41"/>
  <c r="Q10" i="33" s="1"/>
  <c r="D38" i="41"/>
  <c r="Q40" i="33" s="1"/>
  <c r="D6" i="41"/>
  <c r="Q8" i="33" s="1"/>
  <c r="D13" i="41"/>
  <c r="Q15" i="33" s="1"/>
  <c r="D32" i="41"/>
  <c r="Q34" i="33" s="1"/>
  <c r="D7" i="41"/>
  <c r="Q9" i="33" s="1"/>
  <c r="D30" i="41"/>
  <c r="Q32" i="33" s="1"/>
  <c r="D14" i="41"/>
  <c r="Q16" i="33" s="1"/>
  <c r="D37" i="41"/>
  <c r="Q39" i="33" s="1"/>
  <c r="D21" i="41"/>
  <c r="Q23" i="33" s="1"/>
  <c r="D44" i="41"/>
  <c r="Q46" i="33" s="1"/>
  <c r="D12" i="41"/>
  <c r="Q14" i="33" s="1"/>
  <c r="D16" i="41"/>
  <c r="Q18" i="33" s="1"/>
  <c r="D23" i="41"/>
  <c r="Q25" i="33" s="1"/>
  <c r="D27" i="41"/>
  <c r="Q29" i="33" s="1"/>
  <c r="D26" i="41"/>
  <c r="Q28" i="33" s="1"/>
  <c r="D33" i="41"/>
  <c r="Q35" i="33" s="1"/>
  <c r="D36" i="41"/>
  <c r="Q38" i="33" s="1"/>
  <c r="D15" i="41"/>
  <c r="Q17" i="33" s="1"/>
  <c r="D22" i="41"/>
  <c r="Q24" i="33" s="1"/>
  <c r="D29" i="41"/>
  <c r="Q31" i="33" s="1"/>
  <c r="D28" i="41"/>
  <c r="Q30" i="33" s="1"/>
  <c r="D39" i="41"/>
  <c r="Q41" i="33" s="1"/>
  <c r="D43" i="41"/>
  <c r="Q45" i="33" s="1"/>
  <c r="D19" i="41"/>
  <c r="Q21" i="33" s="1"/>
  <c r="J92" i="31"/>
  <c r="W43" i="29"/>
  <c r="D128" i="31" l="1"/>
  <c r="S38" i="33"/>
  <c r="I84" i="33"/>
  <c r="R38" i="33"/>
  <c r="H84" i="33"/>
  <c r="T38" i="33"/>
  <c r="R23" i="33"/>
  <c r="I69" i="33"/>
  <c r="D113" i="31"/>
  <c r="H69" i="33"/>
  <c r="S23" i="33"/>
  <c r="T23" i="33"/>
  <c r="S9" i="33"/>
  <c r="R9" i="33"/>
  <c r="I55" i="33"/>
  <c r="D99" i="31"/>
  <c r="H55" i="33"/>
  <c r="T9" i="33"/>
  <c r="H86" i="33"/>
  <c r="I86" i="33"/>
  <c r="S40" i="33"/>
  <c r="D130" i="31"/>
  <c r="R40" i="33"/>
  <c r="T40" i="33"/>
  <c r="H58" i="33"/>
  <c r="R12" i="33"/>
  <c r="S12" i="33"/>
  <c r="I58" i="33"/>
  <c r="D102" i="31"/>
  <c r="T12" i="33"/>
  <c r="S33" i="33"/>
  <c r="R33" i="33"/>
  <c r="H79" i="33"/>
  <c r="D123" i="31"/>
  <c r="I79" i="33"/>
  <c r="T33" i="33"/>
  <c r="H73" i="33"/>
  <c r="D117" i="31"/>
  <c r="S27" i="33"/>
  <c r="R27" i="33"/>
  <c r="I73" i="33"/>
  <c r="T27" i="33"/>
  <c r="R21" i="33"/>
  <c r="I67" i="33"/>
  <c r="D111" i="31"/>
  <c r="S21" i="33"/>
  <c r="H67" i="33"/>
  <c r="T21" i="33"/>
  <c r="I77" i="33"/>
  <c r="D121" i="31"/>
  <c r="H77" i="33"/>
  <c r="R31" i="33"/>
  <c r="S31" i="33"/>
  <c r="T31" i="33"/>
  <c r="R35" i="33"/>
  <c r="S35" i="33"/>
  <c r="I81" i="33"/>
  <c r="D125" i="31"/>
  <c r="H81" i="33"/>
  <c r="T35" i="33"/>
  <c r="D108" i="31"/>
  <c r="I64" i="33"/>
  <c r="R18" i="33"/>
  <c r="H64" i="33"/>
  <c r="S18" i="33"/>
  <c r="T18" i="33"/>
  <c r="H85" i="33"/>
  <c r="I85" i="33"/>
  <c r="S39" i="33"/>
  <c r="D129" i="31"/>
  <c r="R39" i="33"/>
  <c r="T39" i="33"/>
  <c r="S34" i="33"/>
  <c r="D124" i="31"/>
  <c r="H80" i="33"/>
  <c r="I80" i="33"/>
  <c r="R34" i="33"/>
  <c r="T34" i="33"/>
  <c r="D100" i="31"/>
  <c r="S10" i="33"/>
  <c r="I56" i="33"/>
  <c r="R10" i="33"/>
  <c r="H56" i="33"/>
  <c r="T10" i="33"/>
  <c r="H90" i="33"/>
  <c r="R44" i="33"/>
  <c r="S44" i="33"/>
  <c r="I90" i="33"/>
  <c r="D134" i="31"/>
  <c r="T44" i="33"/>
  <c r="H72" i="33"/>
  <c r="D116" i="31"/>
  <c r="I72" i="33"/>
  <c r="R26" i="33"/>
  <c r="S26" i="33"/>
  <c r="T26" i="33"/>
  <c r="R43" i="33"/>
  <c r="I89" i="33"/>
  <c r="D133" i="31"/>
  <c r="S43" i="33"/>
  <c r="H89" i="33"/>
  <c r="T43" i="33"/>
  <c r="S20" i="33"/>
  <c r="R20" i="33"/>
  <c r="D110" i="31"/>
  <c r="H66" i="33"/>
  <c r="I66" i="33"/>
  <c r="T20" i="33"/>
  <c r="I76" i="33"/>
  <c r="R30" i="33"/>
  <c r="H76" i="33"/>
  <c r="D120" i="31"/>
  <c r="S30" i="33"/>
  <c r="T30" i="33"/>
  <c r="H71" i="33"/>
  <c r="D115" i="31"/>
  <c r="S25" i="33"/>
  <c r="R25" i="33"/>
  <c r="I71" i="33"/>
  <c r="T25" i="33"/>
  <c r="I91" i="33"/>
  <c r="D135" i="31"/>
  <c r="H91" i="33"/>
  <c r="R45" i="33"/>
  <c r="S45" i="33"/>
  <c r="T45" i="33"/>
  <c r="H70" i="33"/>
  <c r="I70" i="33"/>
  <c r="R24" i="33"/>
  <c r="D114" i="31"/>
  <c r="S24" i="33"/>
  <c r="T24" i="33"/>
  <c r="H74" i="33"/>
  <c r="I74" i="33"/>
  <c r="R28" i="33"/>
  <c r="S28" i="33"/>
  <c r="D118" i="31"/>
  <c r="T28" i="33"/>
  <c r="D104" i="31"/>
  <c r="S14" i="33"/>
  <c r="I60" i="33"/>
  <c r="R14" i="33"/>
  <c r="H60" i="33"/>
  <c r="T14" i="33"/>
  <c r="D106" i="31"/>
  <c r="I62" i="33"/>
  <c r="R16" i="33"/>
  <c r="H62" i="33"/>
  <c r="S16" i="33"/>
  <c r="T16" i="33"/>
  <c r="S15" i="33"/>
  <c r="H61" i="33"/>
  <c r="R15" i="33"/>
  <c r="I61" i="33"/>
  <c r="D105" i="31"/>
  <c r="T15" i="33"/>
  <c r="H88" i="33"/>
  <c r="I88" i="33"/>
  <c r="S42" i="33"/>
  <c r="D132" i="31"/>
  <c r="R42" i="33"/>
  <c r="T42" i="33"/>
  <c r="H59" i="33"/>
  <c r="S13" i="33"/>
  <c r="D103" i="31"/>
  <c r="R13" i="33"/>
  <c r="I59" i="33"/>
  <c r="T13" i="33"/>
  <c r="S22" i="33"/>
  <c r="H68" i="33"/>
  <c r="D112" i="31"/>
  <c r="R22" i="33"/>
  <c r="I68" i="33"/>
  <c r="T22" i="33"/>
  <c r="I87" i="33"/>
  <c r="D131" i="31"/>
  <c r="S41" i="33"/>
  <c r="R41" i="33"/>
  <c r="H87" i="33"/>
  <c r="T41" i="33"/>
  <c r="R17" i="33"/>
  <c r="I63" i="33"/>
  <c r="D107" i="31"/>
  <c r="S17" i="33"/>
  <c r="H63" i="33"/>
  <c r="T17" i="33"/>
  <c r="H75" i="33"/>
  <c r="S29" i="33"/>
  <c r="D119" i="31"/>
  <c r="R29" i="33"/>
  <c r="I75" i="33"/>
  <c r="T29" i="33"/>
  <c r="H92" i="33"/>
  <c r="R46" i="33"/>
  <c r="S46" i="33"/>
  <c r="I92" i="33"/>
  <c r="D136" i="31"/>
  <c r="T46" i="33"/>
  <c r="H78" i="33"/>
  <c r="I78" i="33"/>
  <c r="S32" i="33"/>
  <c r="R32" i="33"/>
  <c r="D122" i="31"/>
  <c r="T32" i="33"/>
  <c r="H54" i="33"/>
  <c r="I54" i="33"/>
  <c r="S8" i="33"/>
  <c r="Q47" i="33"/>
  <c r="D98" i="31"/>
  <c r="R8" i="33"/>
  <c r="T8" i="33"/>
  <c r="H65" i="33"/>
  <c r="S19" i="33"/>
  <c r="I65" i="33"/>
  <c r="R19" i="33"/>
  <c r="D109" i="31"/>
  <c r="T19" i="33"/>
  <c r="R37" i="33"/>
  <c r="S37" i="33"/>
  <c r="I83" i="33"/>
  <c r="D127" i="31"/>
  <c r="H83" i="33"/>
  <c r="T37" i="33"/>
  <c r="R11" i="33"/>
  <c r="S11" i="33"/>
  <c r="I57" i="33"/>
  <c r="D101" i="31"/>
  <c r="H57" i="33"/>
  <c r="T11" i="33"/>
  <c r="D126" i="31"/>
  <c r="I82" i="33"/>
  <c r="R36" i="33"/>
  <c r="H82" i="33"/>
  <c r="S36" i="33"/>
  <c r="T36" i="33"/>
  <c r="H147" i="31" l="1"/>
  <c r="J57" i="33"/>
  <c r="I173" i="31"/>
  <c r="K83" i="33"/>
  <c r="G122" i="31"/>
  <c r="D30" i="28"/>
  <c r="I182" i="31"/>
  <c r="K92" i="33"/>
  <c r="F107" i="31"/>
  <c r="V17" i="33"/>
  <c r="G103" i="31"/>
  <c r="D11" i="28"/>
  <c r="D13" i="28"/>
  <c r="G105" i="31"/>
  <c r="D12" i="28"/>
  <c r="G104" i="31"/>
  <c r="G114" i="31"/>
  <c r="D22" i="28"/>
  <c r="E135" i="31"/>
  <c r="U45" i="33"/>
  <c r="G110" i="31"/>
  <c r="D18" i="28"/>
  <c r="G116" i="31"/>
  <c r="D24" i="28"/>
  <c r="G100" i="31"/>
  <c r="D8" i="28"/>
  <c r="G129" i="31"/>
  <c r="D37" i="28"/>
  <c r="G125" i="31"/>
  <c r="D33" i="28"/>
  <c r="E121" i="31"/>
  <c r="U31" i="33"/>
  <c r="I157" i="31"/>
  <c r="K67" i="33"/>
  <c r="D31" i="28"/>
  <c r="G123" i="31"/>
  <c r="E123" i="31"/>
  <c r="U33" i="33"/>
  <c r="I148" i="31"/>
  <c r="K58" i="33"/>
  <c r="D38" i="28"/>
  <c r="G130" i="31"/>
  <c r="I176" i="31"/>
  <c r="K86" i="33"/>
  <c r="E128" i="31"/>
  <c r="U38" i="33"/>
  <c r="F127" i="31"/>
  <c r="V37" i="33"/>
  <c r="S47" i="33"/>
  <c r="F98" i="31"/>
  <c r="V8" i="33"/>
  <c r="H168" i="31"/>
  <c r="J78" i="33"/>
  <c r="F136" i="31"/>
  <c r="V46" i="33"/>
  <c r="I165" i="31"/>
  <c r="K75" i="33"/>
  <c r="H165" i="31"/>
  <c r="J75" i="33"/>
  <c r="H177" i="31"/>
  <c r="J87" i="33"/>
  <c r="I177" i="31"/>
  <c r="K87" i="33"/>
  <c r="I149" i="31"/>
  <c r="K59" i="33"/>
  <c r="H149" i="31"/>
  <c r="J59" i="33"/>
  <c r="F132" i="31"/>
  <c r="V42" i="33"/>
  <c r="F105" i="31"/>
  <c r="V15" i="33"/>
  <c r="E106" i="31"/>
  <c r="U16" i="33"/>
  <c r="H150" i="31"/>
  <c r="J60" i="33"/>
  <c r="E118" i="31"/>
  <c r="U28" i="33"/>
  <c r="F114" i="31"/>
  <c r="V24" i="33"/>
  <c r="H160" i="31"/>
  <c r="J70" i="33"/>
  <c r="H181" i="31"/>
  <c r="J91" i="33"/>
  <c r="I161" i="31"/>
  <c r="K71" i="33"/>
  <c r="H161" i="31"/>
  <c r="J71" i="33"/>
  <c r="H166" i="31"/>
  <c r="J76" i="33"/>
  <c r="I156" i="31"/>
  <c r="K66" i="33"/>
  <c r="F110" i="31"/>
  <c r="V20" i="33"/>
  <c r="F116" i="31"/>
  <c r="V26" i="33"/>
  <c r="H162" i="31"/>
  <c r="J72" i="33"/>
  <c r="F134" i="31"/>
  <c r="V44" i="33"/>
  <c r="H146" i="31"/>
  <c r="J56" i="33"/>
  <c r="H170" i="31"/>
  <c r="J80" i="33"/>
  <c r="E129" i="31"/>
  <c r="U39" i="33"/>
  <c r="H175" i="31"/>
  <c r="J85" i="33"/>
  <c r="E108" i="31"/>
  <c r="U18" i="33"/>
  <c r="H171" i="31"/>
  <c r="J81" i="33"/>
  <c r="E125" i="31"/>
  <c r="U35" i="33"/>
  <c r="H167" i="31"/>
  <c r="J77" i="33"/>
  <c r="H157" i="31"/>
  <c r="J67" i="33"/>
  <c r="E111" i="31"/>
  <c r="U21" i="33"/>
  <c r="F117" i="31"/>
  <c r="V27" i="33"/>
  <c r="I169" i="31"/>
  <c r="K79" i="33"/>
  <c r="F123" i="31"/>
  <c r="V33" i="33"/>
  <c r="F102" i="31"/>
  <c r="V12" i="33"/>
  <c r="E130" i="31"/>
  <c r="U40" i="33"/>
  <c r="H176" i="31"/>
  <c r="J86" i="33"/>
  <c r="I145" i="31"/>
  <c r="K55" i="33"/>
  <c r="F113" i="31"/>
  <c r="V23" i="33"/>
  <c r="E113" i="31"/>
  <c r="U23" i="33"/>
  <c r="I174" i="31"/>
  <c r="K84" i="33"/>
  <c r="C43" i="29"/>
  <c r="D25" i="27"/>
  <c r="D137" i="31"/>
  <c r="C91" i="29"/>
  <c r="G119" i="31"/>
  <c r="D27" i="28"/>
  <c r="F103" i="31"/>
  <c r="V13" i="33"/>
  <c r="H152" i="31"/>
  <c r="J62" i="33"/>
  <c r="F118" i="31"/>
  <c r="V28" i="33"/>
  <c r="D23" i="28"/>
  <c r="G115" i="31"/>
  <c r="E110" i="31"/>
  <c r="U20" i="33"/>
  <c r="I180" i="31"/>
  <c r="K90" i="33"/>
  <c r="I170" i="31"/>
  <c r="K80" i="33"/>
  <c r="H154" i="31"/>
  <c r="J64" i="33"/>
  <c r="G111" i="31"/>
  <c r="D19" i="28"/>
  <c r="I159" i="31"/>
  <c r="K69" i="33"/>
  <c r="I172" i="31"/>
  <c r="K82" i="33"/>
  <c r="G127" i="31"/>
  <c r="D35" i="28"/>
  <c r="E109" i="31"/>
  <c r="U19" i="33"/>
  <c r="I147" i="31"/>
  <c r="K57" i="33"/>
  <c r="I155" i="31"/>
  <c r="K65" i="33"/>
  <c r="I93" i="33"/>
  <c r="I144" i="31"/>
  <c r="K54" i="33"/>
  <c r="D44" i="28"/>
  <c r="G136" i="31"/>
  <c r="E136" i="31"/>
  <c r="U46" i="33"/>
  <c r="E119" i="31"/>
  <c r="U29" i="33"/>
  <c r="D15" i="28"/>
  <c r="G107" i="31"/>
  <c r="I153" i="31"/>
  <c r="K63" i="33"/>
  <c r="E131" i="31"/>
  <c r="U41" i="33"/>
  <c r="G112" i="31"/>
  <c r="D20" i="28"/>
  <c r="H158" i="31"/>
  <c r="J68" i="33"/>
  <c r="E103" i="31"/>
  <c r="U13" i="33"/>
  <c r="G132" i="31"/>
  <c r="D40" i="28"/>
  <c r="I178" i="31"/>
  <c r="K88" i="33"/>
  <c r="I151" i="31"/>
  <c r="K61" i="33"/>
  <c r="G106" i="31"/>
  <c r="D14" i="28"/>
  <c r="I152" i="31"/>
  <c r="K62" i="33"/>
  <c r="E104" i="31"/>
  <c r="U14" i="33"/>
  <c r="G118" i="31"/>
  <c r="D26" i="28"/>
  <c r="I164" i="31"/>
  <c r="K74" i="33"/>
  <c r="D43" i="28"/>
  <c r="G135" i="31"/>
  <c r="E115" i="31"/>
  <c r="U25" i="33"/>
  <c r="G120" i="31"/>
  <c r="D28" i="28"/>
  <c r="E120" i="31"/>
  <c r="U30" i="33"/>
  <c r="H156" i="31"/>
  <c r="J66" i="33"/>
  <c r="D41" i="28"/>
  <c r="G133" i="31"/>
  <c r="I179" i="31"/>
  <c r="K89" i="33"/>
  <c r="E116" i="31"/>
  <c r="U26" i="33"/>
  <c r="G134" i="31"/>
  <c r="D42" i="28"/>
  <c r="E134" i="31"/>
  <c r="U44" i="33"/>
  <c r="E100" i="31"/>
  <c r="U10" i="33"/>
  <c r="D32" i="28"/>
  <c r="G124" i="31"/>
  <c r="D16" i="28"/>
  <c r="G108" i="31"/>
  <c r="I154" i="31"/>
  <c r="K64" i="33"/>
  <c r="G121" i="31"/>
  <c r="D29" i="28"/>
  <c r="F111" i="31"/>
  <c r="V21" i="33"/>
  <c r="D25" i="28"/>
  <c r="G117" i="31"/>
  <c r="D10" i="28"/>
  <c r="G102" i="31"/>
  <c r="E102" i="31"/>
  <c r="U12" i="33"/>
  <c r="G99" i="31"/>
  <c r="D7" i="28"/>
  <c r="E99" i="31"/>
  <c r="U9" i="33"/>
  <c r="H159" i="31"/>
  <c r="J69" i="33"/>
  <c r="D36" i="28"/>
  <c r="G128" i="31"/>
  <c r="F128" i="31"/>
  <c r="V38" i="33"/>
  <c r="E126" i="31"/>
  <c r="U36" i="33"/>
  <c r="E101" i="31"/>
  <c r="U11" i="33"/>
  <c r="H155" i="31"/>
  <c r="J65" i="33"/>
  <c r="I168" i="31"/>
  <c r="K78" i="33"/>
  <c r="F119" i="31"/>
  <c r="V29" i="33"/>
  <c r="G131" i="31"/>
  <c r="D39" i="28"/>
  <c r="E112" i="31"/>
  <c r="U22" i="33"/>
  <c r="H151" i="31"/>
  <c r="J61" i="33"/>
  <c r="F104" i="31"/>
  <c r="V14" i="33"/>
  <c r="I160" i="31"/>
  <c r="K70" i="33"/>
  <c r="F133" i="31"/>
  <c r="V43" i="33"/>
  <c r="F100" i="31"/>
  <c r="V10" i="33"/>
  <c r="I175" i="31"/>
  <c r="K85" i="33"/>
  <c r="F125" i="31"/>
  <c r="V35" i="33"/>
  <c r="E117" i="31"/>
  <c r="U27" i="33"/>
  <c r="D21" i="28"/>
  <c r="G113" i="31"/>
  <c r="G126" i="31"/>
  <c r="D34" i="28"/>
  <c r="T47" i="33"/>
  <c r="D6" i="28"/>
  <c r="G98" i="31"/>
  <c r="F126" i="31"/>
  <c r="V36" i="33"/>
  <c r="H173" i="31"/>
  <c r="J83" i="33"/>
  <c r="E127" i="31"/>
  <c r="U37" i="33"/>
  <c r="E98" i="31"/>
  <c r="R47" i="33"/>
  <c r="U8" i="33"/>
  <c r="E122" i="31"/>
  <c r="U32" i="33"/>
  <c r="H172" i="31"/>
  <c r="J82" i="33"/>
  <c r="G101" i="31"/>
  <c r="D9" i="28"/>
  <c r="F101" i="31"/>
  <c r="V11" i="33"/>
  <c r="G109" i="31"/>
  <c r="D17" i="28"/>
  <c r="F109" i="31"/>
  <c r="V19" i="33"/>
  <c r="H93" i="33"/>
  <c r="H144" i="31"/>
  <c r="J54" i="33"/>
  <c r="F122" i="31"/>
  <c r="V32" i="33"/>
  <c r="H182" i="31"/>
  <c r="J92" i="33"/>
  <c r="H153" i="31"/>
  <c r="J63" i="33"/>
  <c r="E107" i="31"/>
  <c r="U17" i="33"/>
  <c r="F131" i="31"/>
  <c r="V41" i="33"/>
  <c r="I158" i="31"/>
  <c r="K68" i="33"/>
  <c r="F112" i="31"/>
  <c r="V22" i="33"/>
  <c r="E132" i="31"/>
  <c r="U42" i="33"/>
  <c r="H178" i="31"/>
  <c r="J88" i="33"/>
  <c r="E105" i="31"/>
  <c r="U15" i="33"/>
  <c r="F106" i="31"/>
  <c r="V16" i="33"/>
  <c r="I150" i="31"/>
  <c r="K60" i="33"/>
  <c r="H164" i="31"/>
  <c r="J74" i="33"/>
  <c r="E114" i="31"/>
  <c r="U24" i="33"/>
  <c r="F135" i="31"/>
  <c r="V45" i="33"/>
  <c r="I181" i="31"/>
  <c r="K91" i="33"/>
  <c r="F115" i="31"/>
  <c r="V25" i="33"/>
  <c r="F120" i="31"/>
  <c r="V30" i="33"/>
  <c r="I166" i="31"/>
  <c r="K76" i="33"/>
  <c r="H179" i="31"/>
  <c r="J89" i="33"/>
  <c r="E133" i="31"/>
  <c r="U43" i="33"/>
  <c r="I162" i="31"/>
  <c r="K72" i="33"/>
  <c r="H180" i="31"/>
  <c r="J90" i="33"/>
  <c r="I146" i="31"/>
  <c r="K56" i="33"/>
  <c r="E124" i="31"/>
  <c r="U34" i="33"/>
  <c r="F124" i="31"/>
  <c r="V34" i="33"/>
  <c r="F129" i="31"/>
  <c r="V39" i="33"/>
  <c r="F108" i="31"/>
  <c r="V18" i="33"/>
  <c r="I171" i="31"/>
  <c r="K81" i="33"/>
  <c r="F121" i="31"/>
  <c r="V31" i="33"/>
  <c r="I167" i="31"/>
  <c r="K77" i="33"/>
  <c r="I163" i="31"/>
  <c r="K73" i="33"/>
  <c r="H163" i="31"/>
  <c r="J73" i="33"/>
  <c r="H169" i="31"/>
  <c r="J79" i="33"/>
  <c r="H148" i="31"/>
  <c r="J58" i="33"/>
  <c r="F130" i="31"/>
  <c r="V40" i="33"/>
  <c r="H145" i="31"/>
  <c r="J55" i="33"/>
  <c r="F99" i="31"/>
  <c r="V9" i="33"/>
  <c r="H174" i="31"/>
  <c r="J84" i="33"/>
  <c r="D45" i="28" l="1"/>
  <c r="F8" i="28"/>
  <c r="I100" i="31"/>
  <c r="F36" i="28"/>
  <c r="I128" i="31"/>
  <c r="E28" i="28"/>
  <c r="H120" i="31"/>
  <c r="K178" i="31"/>
  <c r="E86" i="28"/>
  <c r="H25" i="27"/>
  <c r="U97" i="29"/>
  <c r="I183" i="31"/>
  <c r="K176" i="31"/>
  <c r="E84" i="28"/>
  <c r="H121" i="31"/>
  <c r="E29" i="28"/>
  <c r="H135" i="31"/>
  <c r="E43" i="28"/>
  <c r="K182" i="31"/>
  <c r="E90" i="28"/>
  <c r="J163" i="31"/>
  <c r="D71" i="28"/>
  <c r="H124" i="31"/>
  <c r="E32" i="28"/>
  <c r="E41" i="28"/>
  <c r="H133" i="31"/>
  <c r="I115" i="31"/>
  <c r="F23" i="28"/>
  <c r="F43" i="28"/>
  <c r="I135" i="31"/>
  <c r="J164" i="31"/>
  <c r="D72" i="28"/>
  <c r="I106" i="31"/>
  <c r="F14" i="28"/>
  <c r="D86" i="28"/>
  <c r="J178" i="31"/>
  <c r="F20" i="28"/>
  <c r="I112" i="31"/>
  <c r="F39" i="28"/>
  <c r="I131" i="31"/>
  <c r="J153" i="31"/>
  <c r="D61" i="28"/>
  <c r="I122" i="31"/>
  <c r="F30" i="28"/>
  <c r="S97" i="29"/>
  <c r="H183" i="31"/>
  <c r="G25" i="27"/>
  <c r="H127" i="31"/>
  <c r="E35" i="28"/>
  <c r="F34" i="28"/>
  <c r="I126" i="31"/>
  <c r="G137" i="31"/>
  <c r="D26" i="27"/>
  <c r="D27" i="27" s="1"/>
  <c r="E63" i="28"/>
  <c r="K155" i="31"/>
  <c r="H109" i="31"/>
  <c r="E17" i="28"/>
  <c r="E80" i="28"/>
  <c r="K172" i="31"/>
  <c r="E78" i="28"/>
  <c r="K170" i="31"/>
  <c r="E18" i="28"/>
  <c r="H110" i="31"/>
  <c r="F26" i="28"/>
  <c r="I118" i="31"/>
  <c r="F11" i="28"/>
  <c r="I103" i="31"/>
  <c r="K174" i="31"/>
  <c r="E82" i="28"/>
  <c r="F21" i="28"/>
  <c r="I113" i="31"/>
  <c r="D84" i="28"/>
  <c r="J176" i="31"/>
  <c r="I102" i="31"/>
  <c r="F10" i="28"/>
  <c r="K169" i="31"/>
  <c r="E77" i="28"/>
  <c r="H111" i="31"/>
  <c r="E19" i="28"/>
  <c r="D75" i="28"/>
  <c r="J167" i="31"/>
  <c r="J171" i="31"/>
  <c r="D79" i="28"/>
  <c r="J175" i="31"/>
  <c r="D83" i="28"/>
  <c r="J170" i="31"/>
  <c r="D78" i="28"/>
  <c r="F42" i="28"/>
  <c r="I134" i="31"/>
  <c r="I116" i="31"/>
  <c r="F24" i="28"/>
  <c r="K156" i="31"/>
  <c r="E64" i="28"/>
  <c r="D69" i="28"/>
  <c r="J161" i="31"/>
  <c r="D89" i="28"/>
  <c r="J181" i="31"/>
  <c r="F22" i="28"/>
  <c r="I114" i="31"/>
  <c r="J150" i="31"/>
  <c r="D58" i="28"/>
  <c r="F13" i="28"/>
  <c r="I105" i="31"/>
  <c r="J149" i="31"/>
  <c r="D57" i="28"/>
  <c r="E85" i="28"/>
  <c r="K177" i="31"/>
  <c r="J165" i="31"/>
  <c r="D73" i="28"/>
  <c r="I136" i="31"/>
  <c r="F44" i="28"/>
  <c r="V47" i="33"/>
  <c r="I98" i="31"/>
  <c r="F6" i="28"/>
  <c r="I125" i="31"/>
  <c r="F33" i="28"/>
  <c r="D59" i="28"/>
  <c r="J151" i="31"/>
  <c r="H101" i="31"/>
  <c r="E9" i="28"/>
  <c r="E62" i="28"/>
  <c r="K154" i="31"/>
  <c r="E24" i="28"/>
  <c r="H116" i="31"/>
  <c r="E23" i="28"/>
  <c r="H115" i="31"/>
  <c r="H104" i="31"/>
  <c r="E12" i="28"/>
  <c r="E11" i="28"/>
  <c r="H103" i="31"/>
  <c r="K153" i="31"/>
  <c r="E61" i="28"/>
  <c r="F35" i="28"/>
  <c r="I127" i="31"/>
  <c r="J174" i="31"/>
  <c r="D82" i="28"/>
  <c r="D56" i="28"/>
  <c r="J148" i="31"/>
  <c r="E79" i="28"/>
  <c r="K171" i="31"/>
  <c r="I129" i="31"/>
  <c r="F37" i="28"/>
  <c r="K166" i="31"/>
  <c r="E74" i="28"/>
  <c r="F17" i="28"/>
  <c r="I109" i="31"/>
  <c r="F9" i="28"/>
  <c r="I101" i="31"/>
  <c r="J172" i="31"/>
  <c r="D80" i="28"/>
  <c r="U47" i="33"/>
  <c r="H98" i="31"/>
  <c r="E6" i="28"/>
  <c r="E25" i="28"/>
  <c r="H117" i="31"/>
  <c r="E83" i="28"/>
  <c r="K175" i="31"/>
  <c r="I133" i="31"/>
  <c r="F41" i="28"/>
  <c r="I104" i="31"/>
  <c r="F12" i="28"/>
  <c r="E20" i="28"/>
  <c r="H112" i="31"/>
  <c r="I119" i="31"/>
  <c r="F27" i="28"/>
  <c r="J155" i="31"/>
  <c r="D63" i="28"/>
  <c r="H126" i="31"/>
  <c r="E34" i="28"/>
  <c r="H99" i="31"/>
  <c r="E7" i="28"/>
  <c r="E10" i="28"/>
  <c r="H102" i="31"/>
  <c r="E8" i="28"/>
  <c r="H100" i="31"/>
  <c r="K179" i="31"/>
  <c r="E87" i="28"/>
  <c r="D64" i="28"/>
  <c r="J156" i="31"/>
  <c r="E60" i="28"/>
  <c r="K152" i="31"/>
  <c r="K151" i="31"/>
  <c r="E59" i="28"/>
  <c r="D66" i="28"/>
  <c r="J158" i="31"/>
  <c r="H131" i="31"/>
  <c r="E39" i="28"/>
  <c r="H136" i="31"/>
  <c r="E44" i="28"/>
  <c r="K144" i="31"/>
  <c r="E52" i="28"/>
  <c r="K93" i="33"/>
  <c r="H128" i="31"/>
  <c r="E36" i="28"/>
  <c r="H123" i="31"/>
  <c r="E31" i="28"/>
  <c r="K157" i="31"/>
  <c r="E65" i="28"/>
  <c r="F15" i="28"/>
  <c r="I107" i="31"/>
  <c r="J147" i="31"/>
  <c r="D55" i="28"/>
  <c r="H122" i="31"/>
  <c r="E30" i="28"/>
  <c r="E68" i="28"/>
  <c r="K160" i="31"/>
  <c r="K168" i="31"/>
  <c r="E76" i="28"/>
  <c r="J159" i="31"/>
  <c r="D67" i="28"/>
  <c r="F19" i="28"/>
  <c r="I111" i="31"/>
  <c r="H134" i="31"/>
  <c r="E42" i="28"/>
  <c r="K164" i="31"/>
  <c r="E72" i="28"/>
  <c r="H119" i="31"/>
  <c r="E27" i="28"/>
  <c r="K148" i="31"/>
  <c r="E56" i="28"/>
  <c r="K173" i="31"/>
  <c r="E81" i="28"/>
  <c r="D53" i="28"/>
  <c r="J145" i="31"/>
  <c r="E75" i="28"/>
  <c r="K167" i="31"/>
  <c r="J180" i="31"/>
  <c r="D88" i="28"/>
  <c r="I99" i="31"/>
  <c r="F7" i="28"/>
  <c r="I130" i="31"/>
  <c r="F38" i="28"/>
  <c r="J169" i="31"/>
  <c r="D77" i="28"/>
  <c r="K163" i="31"/>
  <c r="E71" i="28"/>
  <c r="F29" i="28"/>
  <c r="I121" i="31"/>
  <c r="F16" i="28"/>
  <c r="I108" i="31"/>
  <c r="I124" i="31"/>
  <c r="F32" i="28"/>
  <c r="E54" i="28"/>
  <c r="K146" i="31"/>
  <c r="E70" i="28"/>
  <c r="K162" i="31"/>
  <c r="J179" i="31"/>
  <c r="D87" i="28"/>
  <c r="I120" i="31"/>
  <c r="F28" i="28"/>
  <c r="K181" i="31"/>
  <c r="E89" i="28"/>
  <c r="H114" i="31"/>
  <c r="E22" i="28"/>
  <c r="K150" i="31"/>
  <c r="E58" i="28"/>
  <c r="H105" i="31"/>
  <c r="E13" i="28"/>
  <c r="H132" i="31"/>
  <c r="E40" i="28"/>
  <c r="K158" i="31"/>
  <c r="E66" i="28"/>
  <c r="H107" i="31"/>
  <c r="E15" i="28"/>
  <c r="J182" i="31"/>
  <c r="D90" i="28"/>
  <c r="J93" i="33"/>
  <c r="J144" i="31"/>
  <c r="D52" i="28"/>
  <c r="E137" i="31"/>
  <c r="C49" i="29"/>
  <c r="E25" i="27"/>
  <c r="D81" i="28"/>
  <c r="J173" i="31"/>
  <c r="K147" i="31"/>
  <c r="E55" i="28"/>
  <c r="K159" i="31"/>
  <c r="E67" i="28"/>
  <c r="D62" i="28"/>
  <c r="J154" i="31"/>
  <c r="E88" i="28"/>
  <c r="K180" i="31"/>
  <c r="J152" i="31"/>
  <c r="D60" i="28"/>
  <c r="E21" i="28"/>
  <c r="H113" i="31"/>
  <c r="K145" i="31"/>
  <c r="E53" i="28"/>
  <c r="H130" i="31"/>
  <c r="E38" i="28"/>
  <c r="I123" i="31"/>
  <c r="F31" i="28"/>
  <c r="I117" i="31"/>
  <c r="F25" i="28"/>
  <c r="J157" i="31"/>
  <c r="D65" i="28"/>
  <c r="E33" i="28"/>
  <c r="H125" i="31"/>
  <c r="E16" i="28"/>
  <c r="H108" i="31"/>
  <c r="E37" i="28"/>
  <c r="H129" i="31"/>
  <c r="D54" i="28"/>
  <c r="J146" i="31"/>
  <c r="D70" i="28"/>
  <c r="J162" i="31"/>
  <c r="F18" i="28"/>
  <c r="I110" i="31"/>
  <c r="J166" i="31"/>
  <c r="D74" i="28"/>
  <c r="K161" i="31"/>
  <c r="E69" i="28"/>
  <c r="J160" i="31"/>
  <c r="D68" i="28"/>
  <c r="E26" i="28"/>
  <c r="H118" i="31"/>
  <c r="H106" i="31"/>
  <c r="E14" i="28"/>
  <c r="F40" i="28"/>
  <c r="I132" i="31"/>
  <c r="E57" i="28"/>
  <c r="K149" i="31"/>
  <c r="J177" i="31"/>
  <c r="D85" i="28"/>
  <c r="K165" i="31"/>
  <c r="E73" i="28"/>
  <c r="J168" i="31"/>
  <c r="D76" i="28"/>
  <c r="F25" i="27"/>
  <c r="E49" i="29"/>
  <c r="F137" i="31"/>
  <c r="K183" i="31" l="1"/>
  <c r="H26" i="27"/>
  <c r="F26" i="27"/>
  <c r="I137" i="31"/>
  <c r="G26" i="27"/>
  <c r="J183" i="31"/>
  <c r="E91" i="28"/>
  <c r="H137" i="31"/>
  <c r="E26" i="27"/>
  <c r="F45" i="28"/>
  <c r="D91" i="28"/>
  <c r="E45" i="28"/>
</calcChain>
</file>

<file path=xl/sharedStrings.xml><?xml version="1.0" encoding="utf-8"?>
<sst xmlns="http://schemas.openxmlformats.org/spreadsheetml/2006/main" count="3355" uniqueCount="1038">
  <si>
    <t>農業</t>
  </si>
  <si>
    <t>林業</t>
  </si>
  <si>
    <t>漁業</t>
  </si>
  <si>
    <t>鉱業</t>
  </si>
  <si>
    <t>飲食料品</t>
  </si>
  <si>
    <t>繊維製品</t>
  </si>
  <si>
    <t>パルプ・紙・木製品</t>
  </si>
  <si>
    <t>化学製品</t>
  </si>
  <si>
    <t>石油・石炭製品</t>
  </si>
  <si>
    <t>窯業・土石製品</t>
  </si>
  <si>
    <t>鉄鋼</t>
  </si>
  <si>
    <t>非鉄金属</t>
  </si>
  <si>
    <t>金属製品</t>
  </si>
  <si>
    <t>電気機械</t>
  </si>
  <si>
    <t>電子部品</t>
  </si>
  <si>
    <t>輸送機械</t>
  </si>
  <si>
    <t>その他の製造工業製品</t>
  </si>
  <si>
    <t>建設</t>
  </si>
  <si>
    <t>電力・ガス・熱供給</t>
  </si>
  <si>
    <t>商業</t>
  </si>
  <si>
    <t>金融・保険</t>
  </si>
  <si>
    <t>不動産</t>
  </si>
  <si>
    <t>情報通信</t>
  </si>
  <si>
    <t>公務</t>
  </si>
  <si>
    <t>教育・研究</t>
  </si>
  <si>
    <t>対事業所サービス</t>
  </si>
  <si>
    <t>対個人サービス</t>
  </si>
  <si>
    <t>事務用品</t>
  </si>
  <si>
    <t>分類不明</t>
  </si>
  <si>
    <t>水道</t>
  </si>
  <si>
    <t>廃棄物処理</t>
  </si>
  <si>
    <t>医療・福祉</t>
  </si>
  <si>
    <t>運輸・郵便</t>
  </si>
  <si>
    <t>内生部門計</t>
  </si>
  <si>
    <t>家計外消費支出（行）</t>
  </si>
  <si>
    <t>雇用者所得</t>
  </si>
  <si>
    <t>営業余剰</t>
  </si>
  <si>
    <t>資本減耗引当</t>
  </si>
  <si>
    <t>間接税（関税・輸入品商品税を除く。）</t>
  </si>
  <si>
    <t>（控除）経常補助金</t>
  </si>
  <si>
    <t>粗付加価値部門計</t>
  </si>
  <si>
    <t>県内生産額</t>
  </si>
  <si>
    <t>その他の対事業所サービス</t>
  </si>
  <si>
    <t>第17表　一般分類建設部門取引額表（生産者価格）</t>
    <rPh sb="5" eb="7">
      <t>イッパン</t>
    </rPh>
    <rPh sb="7" eb="9">
      <t>ブンルイ</t>
    </rPh>
    <rPh sb="9" eb="11">
      <t>ケンセツ</t>
    </rPh>
    <rPh sb="11" eb="13">
      <t>ブモン</t>
    </rPh>
    <rPh sb="13" eb="16">
      <t>トリヒキガク</t>
    </rPh>
    <rPh sb="16" eb="17">
      <t>ヒョウ</t>
    </rPh>
    <rPh sb="18" eb="21">
      <t>セイサンシャ</t>
    </rPh>
    <rPh sb="21" eb="23">
      <t>カカク</t>
    </rPh>
    <phoneticPr fontId="4"/>
  </si>
  <si>
    <t>（単位：100万円）</t>
    <rPh sb="1" eb="3">
      <t>タンイ</t>
    </rPh>
    <rPh sb="7" eb="9">
      <t>マンエン</t>
    </rPh>
    <phoneticPr fontId="4"/>
  </si>
  <si>
    <t>建      設</t>
  </si>
  <si>
    <t>建　　　築</t>
  </si>
  <si>
    <t>ＳＲＣ住宅</t>
  </si>
  <si>
    <t>Ｒ Ｃ 住 宅</t>
  </si>
  <si>
    <t>Ｒ Ｃ 在 来
住       宅</t>
  </si>
  <si>
    <t>Ｒ Ｃ 量 産
住       宅</t>
  </si>
  <si>
    <t>Ｓ  住  宅</t>
  </si>
  <si>
    <t>Ｓ在来住宅</t>
  </si>
  <si>
    <t>Ｓ量産住宅</t>
  </si>
  <si>
    <t>Ｃ Ｂ 住 宅</t>
  </si>
  <si>
    <t>非住宅建築</t>
  </si>
  <si>
    <t>非住宅建築
（ 木 造 ）</t>
  </si>
  <si>
    <t>木 造 工 場</t>
  </si>
  <si>
    <t>木造事務所</t>
  </si>
  <si>
    <t>非住宅建築
（非木造）</t>
  </si>
  <si>
    <t>ＳＲＣ工場</t>
  </si>
  <si>
    <t>Ｓ  Ｒ  Ｃ
事  務  所</t>
  </si>
  <si>
    <t>Ｒ Ｃ 工 場</t>
  </si>
  <si>
    <t>Ｒ Ｃ 学 校</t>
  </si>
  <si>
    <t>ＲＣ事務所</t>
  </si>
  <si>
    <t>Ｓ  工  場</t>
  </si>
  <si>
    <t>Ｓ 事 務 所</t>
  </si>
  <si>
    <t>ＣＢ非住宅</t>
  </si>
  <si>
    <t>土    木</t>
  </si>
  <si>
    <t>公 共 事 業</t>
  </si>
  <si>
    <t>道 路 関 係
公 共 事 業</t>
  </si>
  <si>
    <t>道    路</t>
  </si>
  <si>
    <t>一 般 道 路</t>
  </si>
  <si>
    <t>道 路 改 良</t>
  </si>
  <si>
    <t>道 路 舗 装</t>
  </si>
  <si>
    <t>道 路 橋 梁</t>
  </si>
  <si>
    <t>道 路 補 修</t>
  </si>
  <si>
    <t>街 路 改 良</t>
  </si>
  <si>
    <t>街 路 舗 装</t>
  </si>
  <si>
    <t>街 路 橋 梁</t>
  </si>
  <si>
    <t>有 料 道 路</t>
  </si>
  <si>
    <t>高 速 有 料
道         路</t>
  </si>
  <si>
    <t>東日本高速
道路 （株）、
中日本高速
道路 （株）、
西日本高速
道路 （株）</t>
  </si>
  <si>
    <t>首 都 高 速
道 路 （株）</t>
  </si>
  <si>
    <t>阪 神 高 速
道 路 （株）</t>
  </si>
  <si>
    <t>本 州 四 国 
連 絡 高 速
道 路 （株）</t>
  </si>
  <si>
    <t>一 般 有 料
道         路</t>
  </si>
  <si>
    <t>区 画 整 理</t>
  </si>
  <si>
    <t>河川・下水
道・その他
の公共事業</t>
  </si>
  <si>
    <t>治     水</t>
  </si>
  <si>
    <t>河 川 改 修</t>
  </si>
  <si>
    <t>海     岸</t>
  </si>
  <si>
    <t>砂     防</t>
  </si>
  <si>
    <t>下 水 道</t>
  </si>
  <si>
    <t>港湾・漁港</t>
  </si>
  <si>
    <t>空     港</t>
  </si>
  <si>
    <t>公     園</t>
  </si>
  <si>
    <t>災 害 復 旧</t>
  </si>
  <si>
    <t>農 林 関 係
公 共 事 業</t>
  </si>
  <si>
    <t>そ の 他 の
土 木 建 設</t>
  </si>
  <si>
    <t>鉄 道 軌 道
建         設</t>
  </si>
  <si>
    <t>電 力 施 設
建         設</t>
  </si>
  <si>
    <t>電 気 通 信
施 設 建 設</t>
  </si>
  <si>
    <t>上・工業用
水       道</t>
  </si>
  <si>
    <t>土 地 造 成</t>
  </si>
  <si>
    <t>そ の 他 の
土        木</t>
  </si>
  <si>
    <t>1</t>
  </si>
  <si>
    <t>耕種農業</t>
  </si>
  <si>
    <t>2</t>
  </si>
  <si>
    <t>畜産</t>
  </si>
  <si>
    <t>3</t>
  </si>
  <si>
    <t>農業サービス</t>
  </si>
  <si>
    <t>4</t>
  </si>
  <si>
    <t>5</t>
  </si>
  <si>
    <t>6</t>
  </si>
  <si>
    <t>7</t>
  </si>
  <si>
    <t>石炭・原油・天然ガス</t>
  </si>
  <si>
    <t>8</t>
  </si>
  <si>
    <t>9</t>
  </si>
  <si>
    <t>食料品</t>
  </si>
  <si>
    <t>10</t>
  </si>
  <si>
    <t>11</t>
  </si>
  <si>
    <t>飼料・有機質肥料（別掲を除く。）</t>
  </si>
  <si>
    <t>12</t>
  </si>
  <si>
    <t>たばこ</t>
  </si>
  <si>
    <t>13</t>
  </si>
  <si>
    <t>繊維工業製品</t>
  </si>
  <si>
    <t>14</t>
  </si>
  <si>
    <t>15</t>
  </si>
  <si>
    <t>16</t>
  </si>
  <si>
    <t>家具・装備品</t>
  </si>
  <si>
    <t>17</t>
  </si>
  <si>
    <t>パルプ・紙・板紙・加工紙</t>
  </si>
  <si>
    <t>18</t>
  </si>
  <si>
    <t>紙加工品</t>
  </si>
  <si>
    <t>19</t>
  </si>
  <si>
    <t>20</t>
  </si>
  <si>
    <t>化学肥料</t>
  </si>
  <si>
    <t>21</t>
  </si>
  <si>
    <t>22</t>
  </si>
  <si>
    <t>23</t>
  </si>
  <si>
    <t>24</t>
  </si>
  <si>
    <t>合成樹脂</t>
  </si>
  <si>
    <t>25</t>
  </si>
  <si>
    <t>化学繊維</t>
  </si>
  <si>
    <t>26</t>
  </si>
  <si>
    <t>27</t>
  </si>
  <si>
    <t>28</t>
  </si>
  <si>
    <t>石油製品</t>
  </si>
  <si>
    <t>29</t>
  </si>
  <si>
    <t>石炭製品</t>
  </si>
  <si>
    <t>30</t>
  </si>
  <si>
    <t>プラスチック製品</t>
  </si>
  <si>
    <t>31</t>
  </si>
  <si>
    <t>ゴム製品</t>
  </si>
  <si>
    <t>32</t>
  </si>
  <si>
    <t>33</t>
  </si>
  <si>
    <t>ガラス・ガラス製品</t>
  </si>
  <si>
    <t>34</t>
  </si>
  <si>
    <t>セメント・セメント製品</t>
  </si>
  <si>
    <t>35</t>
  </si>
  <si>
    <t>陶磁器</t>
  </si>
  <si>
    <t>36</t>
  </si>
  <si>
    <t>その他の窯業・土石製品</t>
  </si>
  <si>
    <t>37</t>
  </si>
  <si>
    <t>銑鉄・粗鋼</t>
  </si>
  <si>
    <t>38</t>
  </si>
  <si>
    <t>鋼材</t>
  </si>
  <si>
    <t>39</t>
  </si>
  <si>
    <t>40</t>
  </si>
  <si>
    <t>41</t>
  </si>
  <si>
    <t>非鉄金属製錬・精製</t>
  </si>
  <si>
    <t>42</t>
  </si>
  <si>
    <t>非鉄金属加工製品</t>
  </si>
  <si>
    <t>43</t>
  </si>
  <si>
    <t>44</t>
  </si>
  <si>
    <t>その他の金属製品</t>
  </si>
  <si>
    <t>45</t>
  </si>
  <si>
    <t>46</t>
  </si>
  <si>
    <t>47</t>
  </si>
  <si>
    <t>48</t>
  </si>
  <si>
    <t>49</t>
  </si>
  <si>
    <t>50</t>
  </si>
  <si>
    <t>51</t>
  </si>
  <si>
    <t>52</t>
  </si>
  <si>
    <t>53</t>
  </si>
  <si>
    <t>54</t>
  </si>
  <si>
    <t>55</t>
  </si>
  <si>
    <t>56</t>
  </si>
  <si>
    <t>57</t>
  </si>
  <si>
    <t>58</t>
  </si>
  <si>
    <t>自動車部品・同附属品</t>
  </si>
  <si>
    <t>59</t>
  </si>
  <si>
    <t>船舶・同修理</t>
  </si>
  <si>
    <t>60</t>
  </si>
  <si>
    <t>その他の輸送機械・同修理</t>
  </si>
  <si>
    <t>61</t>
  </si>
  <si>
    <t>62</t>
  </si>
  <si>
    <t>63</t>
  </si>
  <si>
    <t>建築</t>
  </si>
  <si>
    <t>64</t>
  </si>
  <si>
    <t>建設補修</t>
  </si>
  <si>
    <t>65</t>
  </si>
  <si>
    <t>66</t>
  </si>
  <si>
    <t>67</t>
  </si>
  <si>
    <t>電力</t>
  </si>
  <si>
    <t>68</t>
  </si>
  <si>
    <t>ガス・熱供給</t>
  </si>
  <si>
    <t>69</t>
  </si>
  <si>
    <t>70</t>
  </si>
  <si>
    <t>71</t>
  </si>
  <si>
    <t>72</t>
  </si>
  <si>
    <t>73</t>
  </si>
  <si>
    <t>不動産仲介及び賃貸</t>
  </si>
  <si>
    <t>74</t>
  </si>
  <si>
    <t>住宅賃貸料</t>
  </si>
  <si>
    <t>75</t>
  </si>
  <si>
    <t>76</t>
  </si>
  <si>
    <t>鉄道輸送</t>
  </si>
  <si>
    <t>77</t>
  </si>
  <si>
    <t>78</t>
  </si>
  <si>
    <t>自家輸送</t>
  </si>
  <si>
    <t>79</t>
  </si>
  <si>
    <t>水運</t>
  </si>
  <si>
    <t>80</t>
  </si>
  <si>
    <t>航空輸送</t>
  </si>
  <si>
    <t>81</t>
  </si>
  <si>
    <t>82</t>
  </si>
  <si>
    <t>倉庫</t>
  </si>
  <si>
    <t>83</t>
  </si>
  <si>
    <t>84</t>
  </si>
  <si>
    <t>85</t>
  </si>
  <si>
    <t>86</t>
  </si>
  <si>
    <t>放送</t>
  </si>
  <si>
    <t>87</t>
  </si>
  <si>
    <t>88</t>
  </si>
  <si>
    <t>89</t>
  </si>
  <si>
    <t>90</t>
  </si>
  <si>
    <t>91</t>
  </si>
  <si>
    <t>教育</t>
  </si>
  <si>
    <t>92</t>
  </si>
  <si>
    <t>研究</t>
  </si>
  <si>
    <t>93</t>
  </si>
  <si>
    <t>94</t>
  </si>
  <si>
    <t>95</t>
  </si>
  <si>
    <t>96</t>
  </si>
  <si>
    <t>97</t>
  </si>
  <si>
    <t>98</t>
  </si>
  <si>
    <t>物品賃貸サービス</t>
  </si>
  <si>
    <t>99</t>
  </si>
  <si>
    <t>広告</t>
  </si>
  <si>
    <t>100</t>
  </si>
  <si>
    <t>自動車整備・機械修理</t>
  </si>
  <si>
    <t>101</t>
  </si>
  <si>
    <t>102</t>
  </si>
  <si>
    <t>103</t>
  </si>
  <si>
    <t>104</t>
  </si>
  <si>
    <t>105</t>
  </si>
  <si>
    <t>106</t>
  </si>
  <si>
    <t>その他の対個人サービス</t>
  </si>
  <si>
    <t>国内生産額</t>
  </si>
  <si>
    <t>建設部門</t>
    <rPh sb="0" eb="2">
      <t>ケンセツ</t>
    </rPh>
    <rPh sb="2" eb="4">
      <t>ブモン</t>
    </rPh>
    <phoneticPr fontId="4"/>
  </si>
  <si>
    <t>定義</t>
    <rPh sb="0" eb="2">
      <t>テイギ</t>
    </rPh>
    <phoneticPr fontId="6"/>
  </si>
  <si>
    <t>01</t>
  </si>
  <si>
    <t>建設</t>
    <rPh sb="0" eb="2">
      <t>ケンセツ</t>
    </rPh>
    <phoneticPr fontId="4"/>
  </si>
  <si>
    <t>02</t>
  </si>
  <si>
    <t>建築</t>
    <phoneticPr fontId="4"/>
  </si>
  <si>
    <t>03</t>
  </si>
  <si>
    <t>04</t>
  </si>
  <si>
    <t>05</t>
  </si>
  <si>
    <t>06以外の住宅</t>
    <phoneticPr fontId="6"/>
  </si>
  <si>
    <t>06</t>
  </si>
  <si>
    <t>プレハブ工法住宅及びツーバイフォー工法住宅</t>
    <phoneticPr fontId="6"/>
  </si>
  <si>
    <t>07</t>
  </si>
  <si>
    <t>08</t>
  </si>
  <si>
    <t xml:space="preserve"> </t>
    <phoneticPr fontId="4"/>
  </si>
  <si>
    <t>主要構造部が鉄骨鉄筋コンクリート造りのもの</t>
    <phoneticPr fontId="6"/>
  </si>
  <si>
    <t>09</t>
  </si>
  <si>
    <t>主要構造部が鉄筋コンクリート造りのもの</t>
    <phoneticPr fontId="6"/>
  </si>
  <si>
    <t>11以外の住宅</t>
    <phoneticPr fontId="6"/>
  </si>
  <si>
    <t>プレハブ工法住宅</t>
    <phoneticPr fontId="6"/>
  </si>
  <si>
    <t>主要構造部が鉄骨造またはその他の金属で作られたもの</t>
    <phoneticPr fontId="6"/>
  </si>
  <si>
    <t>14以外の住宅</t>
    <phoneticPr fontId="6"/>
  </si>
  <si>
    <t>主要構造部がコンクリート・ブロック造及び他の分類に該当しないもの</t>
    <phoneticPr fontId="6"/>
  </si>
  <si>
    <t>木造建築物のうち、04以外の建築物の新築、増築及び改築</t>
    <phoneticPr fontId="6"/>
  </si>
  <si>
    <t>工場、作業場及び倉庫</t>
    <phoneticPr fontId="6"/>
  </si>
  <si>
    <t>事務所、店舗、学校、病院及び他に分類されないもの</t>
    <phoneticPr fontId="6"/>
  </si>
  <si>
    <t>非木造の建築物のうち、07以外の建築物の新築、増築及び改築</t>
    <phoneticPr fontId="6"/>
  </si>
  <si>
    <t>主要構造部が鉄骨鉄筋コンクリート造の工場、作業場、及び倉庫</t>
    <phoneticPr fontId="6"/>
  </si>
  <si>
    <t>主要構造部が鉄骨鉄筋コンクリート造の事務所、店舗、学校、病院及びその他21に該当しないもの</t>
    <phoneticPr fontId="6"/>
  </si>
  <si>
    <t>主要構造部が鉄筋コンクリート造の工場、作業場、倉庫</t>
    <phoneticPr fontId="6"/>
  </si>
  <si>
    <t>主要構造部が鉄筋コンクリート造の学校</t>
    <phoneticPr fontId="6"/>
  </si>
  <si>
    <t>主要構造部が鉄筋コンクリート造の事務所、店舗、病院及びその他23、24に該当しないもの</t>
    <phoneticPr fontId="6"/>
  </si>
  <si>
    <t>主要構造部が鉄骨またはその他の金属で作られた工場、作業場、倉庫</t>
    <phoneticPr fontId="6"/>
  </si>
  <si>
    <t>主要構造部が鉄骨またはその他の金属で作られた事務所、店舗、病院、学校及びその他26に該当しないもの</t>
    <phoneticPr fontId="6"/>
  </si>
  <si>
    <t>土木 = （公共事業 ＋ その他の土木建設）</t>
    <rPh sb="6" eb="8">
      <t>コウキョウ</t>
    </rPh>
    <rPh sb="8" eb="10">
      <t>ジギョウ</t>
    </rPh>
    <rPh sb="15" eb="16">
      <t>タ</t>
    </rPh>
    <rPh sb="17" eb="19">
      <t>ドボク</t>
    </rPh>
    <rPh sb="19" eb="21">
      <t>ケンセツ</t>
    </rPh>
    <phoneticPr fontId="4"/>
  </si>
  <si>
    <t>農林関係公共事業を除く公共事業</t>
    <phoneticPr fontId="6"/>
  </si>
  <si>
    <t>国及び地方公共団体の行う道路改良事業</t>
    <phoneticPr fontId="6"/>
  </si>
  <si>
    <t>国及び地方公共団体の行う道路舗装新設事業</t>
    <phoneticPr fontId="6"/>
  </si>
  <si>
    <t>国及び地方公共団体の行う道路橋梁整備事業</t>
    <phoneticPr fontId="6"/>
  </si>
  <si>
    <t>国及び地方公共団体の行う道路補修事業</t>
    <phoneticPr fontId="6"/>
  </si>
  <si>
    <t>国及び地方公共団体の行う街路改良事業、街路補修事業</t>
    <phoneticPr fontId="6"/>
  </si>
  <si>
    <t>国及び地方公共団体の行う街路舗装新設事業</t>
    <phoneticPr fontId="6"/>
  </si>
  <si>
    <t>国及び地方公共団体の行う街路橋梁整備事業</t>
    <phoneticPr fontId="6"/>
  </si>
  <si>
    <t>43～46の高速道路株式会社の行う高速自動車国道建設事業、補修修繕事業</t>
    <phoneticPr fontId="6"/>
  </si>
  <si>
    <t>東日本高速道路(株)
中日本高速道路(株)
西日本高速道路(株)</t>
    <rPh sb="0" eb="3">
      <t>ヒガシニホン</t>
    </rPh>
    <rPh sb="3" eb="5">
      <t>コウソク</t>
    </rPh>
    <rPh sb="5" eb="7">
      <t>ドウロ</t>
    </rPh>
    <rPh sb="7" eb="10">
      <t>カブ</t>
    </rPh>
    <rPh sb="11" eb="14">
      <t>ナカニホン</t>
    </rPh>
    <rPh sb="14" eb="16">
      <t>コウソク</t>
    </rPh>
    <rPh sb="16" eb="18">
      <t>ドウロ</t>
    </rPh>
    <rPh sb="18" eb="21">
      <t>カブ</t>
    </rPh>
    <rPh sb="22" eb="25">
      <t>ニシニホン</t>
    </rPh>
    <rPh sb="25" eb="27">
      <t>コウソク</t>
    </rPh>
    <rPh sb="27" eb="29">
      <t>ドウロ</t>
    </rPh>
    <rPh sb="29" eb="32">
      <t>カブ</t>
    </rPh>
    <phoneticPr fontId="4"/>
  </si>
  <si>
    <t>首都高速道路(株)</t>
    <rPh sb="6" eb="9">
      <t>カブ</t>
    </rPh>
    <phoneticPr fontId="4"/>
  </si>
  <si>
    <t>阪神高速道路(株)</t>
    <rPh sb="6" eb="9">
      <t>カブ</t>
    </rPh>
    <phoneticPr fontId="4"/>
  </si>
  <si>
    <t>本州四国連絡高速道路(株)</t>
    <rPh sb="4" eb="6">
      <t>レンラク</t>
    </rPh>
    <rPh sb="6" eb="8">
      <t>コウソク</t>
    </rPh>
    <rPh sb="8" eb="10">
      <t>ドウロ</t>
    </rPh>
    <rPh sb="10" eb="13">
      <t>カブ</t>
    </rPh>
    <phoneticPr fontId="4"/>
  </si>
  <si>
    <t>48の高速道路株式会社の行う一般有料道路建設事業、補修修繕事業</t>
    <phoneticPr fontId="6"/>
  </si>
  <si>
    <t>地方公共団体及び地方道路公社の行う一般有料道路建設事業、補修修繕事業</t>
    <phoneticPr fontId="6"/>
  </si>
  <si>
    <t>国及び地方公共団体の行う土地区画整理事業</t>
    <phoneticPr fontId="6"/>
  </si>
  <si>
    <t>国及び地方公共団体の行う河川事業</t>
    <phoneticPr fontId="6"/>
  </si>
  <si>
    <t>国及び地方公共団体の行う河川総合開発事業並びに独立行政法人水資源機構の行う事業</t>
    <phoneticPr fontId="6"/>
  </si>
  <si>
    <t>国及び地方公共団体の行う海岸事業</t>
    <phoneticPr fontId="6"/>
  </si>
  <si>
    <t>国及び地方公共団体の行う砂防事業及び地すべり対策事業</t>
    <phoneticPr fontId="6"/>
  </si>
  <si>
    <t>地方公共団体及び地方公営企業の行う下水道事業の構築物の建設事業</t>
    <phoneticPr fontId="6"/>
  </si>
  <si>
    <t>国及び地方公共団体の行う港湾事業、漁港事業、沿岸漁場整備事業及び離島電気事業</t>
    <phoneticPr fontId="6"/>
  </si>
  <si>
    <t>国、地方公共団体、成田国際空港株式会社、中部国際空港株式会社及び関西国際空港株式会社の行う空港整備事業</t>
    <phoneticPr fontId="6"/>
  </si>
  <si>
    <t>地方公共団体の行う廃棄物処理事業</t>
    <phoneticPr fontId="6"/>
  </si>
  <si>
    <t>国及び地方公共団体の行う公園及び緑地保全事業</t>
    <phoneticPr fontId="6"/>
  </si>
  <si>
    <t>国及び地方公共団体の行う31～59の事業の災害復旧事業及び鉱害復旧事業</t>
    <phoneticPr fontId="6"/>
  </si>
  <si>
    <t>国及び地方公共団体等の行う農業土木事業、林道事業、治山事業及びこれらの事業の災害復旧事業</t>
    <phoneticPr fontId="6"/>
  </si>
  <si>
    <t>地方公営企業等の行う上水道事業における建設事業、工業用水道事業及び簡易水道事業</t>
    <phoneticPr fontId="6"/>
  </si>
  <si>
    <t>合計</t>
    <rPh sb="0" eb="2">
      <t>ゴウケイ</t>
    </rPh>
    <phoneticPr fontId="6"/>
  </si>
  <si>
    <t>分析テーマ</t>
    <rPh sb="0" eb="2">
      <t>ブンセキ</t>
    </rPh>
    <phoneticPr fontId="26"/>
  </si>
  <si>
    <t>単位：</t>
    <phoneticPr fontId="26"/>
  </si>
  <si>
    <t>　① 分析テーマを入力</t>
    <rPh sb="3" eb="5">
      <t>ブンセキ</t>
    </rPh>
    <rPh sb="9" eb="11">
      <t>ニュウリョク</t>
    </rPh>
    <rPh sb="10" eb="11">
      <t>タテイリ</t>
    </rPh>
    <phoneticPr fontId="6"/>
  </si>
  <si>
    <t>その他の土木建設</t>
    <rPh sb="2" eb="3">
      <t>タ</t>
    </rPh>
    <rPh sb="4" eb="6">
      <t>ドボク</t>
    </rPh>
    <rPh sb="6" eb="8">
      <t>ケンセツ</t>
    </rPh>
    <phoneticPr fontId="26"/>
  </si>
  <si>
    <t>民間構築物</t>
    <rPh sb="0" eb="2">
      <t>ミンカン</t>
    </rPh>
    <rPh sb="2" eb="5">
      <t>コウチクブツ</t>
    </rPh>
    <phoneticPr fontId="26"/>
  </si>
  <si>
    <t>ガス</t>
    <phoneticPr fontId="26"/>
  </si>
  <si>
    <t>その他</t>
    <rPh sb="2" eb="3">
      <t>タ</t>
    </rPh>
    <phoneticPr fontId="26"/>
  </si>
  <si>
    <t>民間企業等が行う土木構築物の建設事業</t>
    <phoneticPr fontId="26"/>
  </si>
  <si>
    <t>民間ガス会社及び地方公営企業の行うガス事業の貯槽の建設工事</t>
    <phoneticPr fontId="26"/>
  </si>
  <si>
    <t>駐車場建設事業及び上記以外のその他の土木</t>
    <rPh sb="0" eb="3">
      <t>チュウシャジョウ</t>
    </rPh>
    <rPh sb="3" eb="5">
      <t>ケンセツ</t>
    </rPh>
    <rPh sb="5" eb="7">
      <t>ジギョウ</t>
    </rPh>
    <rPh sb="7" eb="8">
      <t>オヨ</t>
    </rPh>
    <rPh sb="9" eb="11">
      <t>ジョウキ</t>
    </rPh>
    <rPh sb="11" eb="13">
      <t>イガイ</t>
    </rPh>
    <rPh sb="16" eb="17">
      <t>タ</t>
    </rPh>
    <rPh sb="18" eb="20">
      <t>ドボク</t>
    </rPh>
    <phoneticPr fontId="26"/>
  </si>
  <si>
    <t>原材料需要額</t>
    <rPh sb="0" eb="3">
      <t>ゲンザイリョウ</t>
    </rPh>
    <rPh sb="3" eb="5">
      <t>ジュヨウ</t>
    </rPh>
    <rPh sb="5" eb="6">
      <t>ガク</t>
    </rPh>
    <phoneticPr fontId="26"/>
  </si>
  <si>
    <t>建設投資額（「データ入力表」シートから転記）→</t>
    <rPh sb="0" eb="2">
      <t>ケンセツ</t>
    </rPh>
    <rPh sb="2" eb="4">
      <t>トウシ</t>
    </rPh>
    <rPh sb="4" eb="5">
      <t>ガク</t>
    </rPh>
    <rPh sb="10" eb="12">
      <t>ニュウリョク</t>
    </rPh>
    <rPh sb="12" eb="13">
      <t>ヒョウ</t>
    </rPh>
    <rPh sb="19" eb="21">
      <t>テンキ</t>
    </rPh>
    <phoneticPr fontId="26"/>
  </si>
  <si>
    <t>住宅建築</t>
    <phoneticPr fontId="4"/>
  </si>
  <si>
    <t>住宅建築（木造）</t>
    <phoneticPr fontId="4"/>
  </si>
  <si>
    <t>木造在来住宅</t>
    <phoneticPr fontId="26"/>
  </si>
  <si>
    <t>木造量産住宅</t>
    <phoneticPr fontId="26"/>
  </si>
  <si>
    <t>住宅建築（非木造）</t>
    <phoneticPr fontId="26"/>
  </si>
  <si>
    <t>ＳＲＣ住宅</t>
    <phoneticPr fontId="26"/>
  </si>
  <si>
    <t>ＲＣ住宅</t>
    <phoneticPr fontId="26"/>
  </si>
  <si>
    <t>ＲＣ在来住宅</t>
    <phoneticPr fontId="4"/>
  </si>
  <si>
    <t>ＲＣ量産住宅</t>
    <phoneticPr fontId="4"/>
  </si>
  <si>
    <t>Ｓ住宅</t>
    <phoneticPr fontId="26"/>
  </si>
  <si>
    <t>Ｓ在来住宅</t>
    <phoneticPr fontId="26"/>
  </si>
  <si>
    <t>Ｓ量産住宅</t>
    <phoneticPr fontId="4"/>
  </si>
  <si>
    <t>ＣＢ住宅</t>
    <phoneticPr fontId="26"/>
  </si>
  <si>
    <t>非住宅建築</t>
    <phoneticPr fontId="4"/>
  </si>
  <si>
    <t>非住宅建築（木造）</t>
    <phoneticPr fontId="4"/>
  </si>
  <si>
    <t>木造工場</t>
    <phoneticPr fontId="26"/>
  </si>
  <si>
    <t>木造事務所</t>
    <phoneticPr fontId="26"/>
  </si>
  <si>
    <t>非住宅建築（非木造）</t>
    <phoneticPr fontId="26"/>
  </si>
  <si>
    <t>ＳＲＣ工場</t>
    <phoneticPr fontId="26"/>
  </si>
  <si>
    <t>ＳＲＣ事務所</t>
    <phoneticPr fontId="26"/>
  </si>
  <si>
    <t>ＲＣ工場</t>
    <phoneticPr fontId="26"/>
  </si>
  <si>
    <t>ＲＣ学校</t>
    <phoneticPr fontId="26"/>
  </si>
  <si>
    <t>ＲＣ事務所</t>
    <phoneticPr fontId="26"/>
  </si>
  <si>
    <t>S工場</t>
    <phoneticPr fontId="26"/>
  </si>
  <si>
    <t>S事務所</t>
    <phoneticPr fontId="26"/>
  </si>
  <si>
    <t>ＣＢ非住宅</t>
    <phoneticPr fontId="26"/>
  </si>
  <si>
    <t>公共事業</t>
    <phoneticPr fontId="4"/>
  </si>
  <si>
    <t>道路関係公共事業</t>
    <phoneticPr fontId="4"/>
  </si>
  <si>
    <t>一般道路</t>
    <phoneticPr fontId="4"/>
  </si>
  <si>
    <t>道路改良</t>
    <phoneticPr fontId="26"/>
  </si>
  <si>
    <t>道路舗装</t>
    <phoneticPr fontId="26"/>
  </si>
  <si>
    <t>道路橋梁</t>
    <phoneticPr fontId="26"/>
  </si>
  <si>
    <t>道路補修</t>
    <phoneticPr fontId="26"/>
  </si>
  <si>
    <t>街路改良</t>
    <phoneticPr fontId="26"/>
  </si>
  <si>
    <t>街路舗装</t>
    <phoneticPr fontId="26"/>
  </si>
  <si>
    <t>街路橋梁</t>
    <phoneticPr fontId="26"/>
  </si>
  <si>
    <t>有料道路</t>
    <phoneticPr fontId="4"/>
  </si>
  <si>
    <t>高速有料道路</t>
    <phoneticPr fontId="26"/>
  </si>
  <si>
    <t>一般有料道路</t>
    <phoneticPr fontId="4"/>
  </si>
  <si>
    <t>地方公社等</t>
    <phoneticPr fontId="4"/>
  </si>
  <si>
    <t>区画整理</t>
    <phoneticPr fontId="4"/>
  </si>
  <si>
    <t>河川・下水道・その他の公共事業</t>
    <phoneticPr fontId="4"/>
  </si>
  <si>
    <t>治水</t>
    <phoneticPr fontId="4"/>
  </si>
  <si>
    <t>河川改修</t>
    <phoneticPr fontId="26"/>
  </si>
  <si>
    <t>海岸</t>
    <phoneticPr fontId="26"/>
  </si>
  <si>
    <t>砂防</t>
    <phoneticPr fontId="26"/>
  </si>
  <si>
    <t>下水道</t>
    <phoneticPr fontId="4"/>
  </si>
  <si>
    <t>港湾・漁港</t>
    <phoneticPr fontId="4"/>
  </si>
  <si>
    <t>空港</t>
    <phoneticPr fontId="4"/>
  </si>
  <si>
    <t>公園</t>
    <phoneticPr fontId="4"/>
  </si>
  <si>
    <t>災害復旧</t>
    <phoneticPr fontId="4"/>
  </si>
  <si>
    <t>農林関係公共事業</t>
    <phoneticPr fontId="4"/>
  </si>
  <si>
    <t>その他の土木建設</t>
    <phoneticPr fontId="4"/>
  </si>
  <si>
    <t>鉄道軌道建設</t>
    <phoneticPr fontId="4"/>
  </si>
  <si>
    <t>電力施設建設</t>
    <phoneticPr fontId="4"/>
  </si>
  <si>
    <t>電気通信施設建設</t>
    <phoneticPr fontId="4"/>
  </si>
  <si>
    <t>上・工業用水道</t>
    <phoneticPr fontId="4"/>
  </si>
  <si>
    <t>土地造成</t>
    <phoneticPr fontId="4"/>
  </si>
  <si>
    <t>その他の土木</t>
    <phoneticPr fontId="4"/>
  </si>
  <si>
    <t>　② 建設投資額を該当する建設部門（工事種類別）に入力</t>
    <rPh sb="3" eb="5">
      <t>ケンセツ</t>
    </rPh>
    <rPh sb="5" eb="7">
      <t>トウシ</t>
    </rPh>
    <rPh sb="7" eb="8">
      <t>ガク</t>
    </rPh>
    <rPh sb="9" eb="11">
      <t>ガイトウ</t>
    </rPh>
    <rPh sb="13" eb="15">
      <t>ケンセツ</t>
    </rPh>
    <rPh sb="15" eb="17">
      <t>ブモン</t>
    </rPh>
    <rPh sb="18" eb="20">
      <t>コウジ</t>
    </rPh>
    <rPh sb="20" eb="22">
      <t>シュルイ</t>
    </rPh>
    <rPh sb="22" eb="23">
      <t>ベツ</t>
    </rPh>
    <rPh sb="25" eb="27">
      <t>ニュウリョク</t>
    </rPh>
    <phoneticPr fontId="6"/>
  </si>
  <si>
    <t>→</t>
    <phoneticPr fontId="26"/>
  </si>
  <si>
    <t>（単位：100万円）</t>
    <phoneticPr fontId="26"/>
  </si>
  <si>
    <t>建設種類別に必要とする原材料を「建設_投入係数」シートにより推計</t>
    <rPh sb="0" eb="2">
      <t>ケンセツ</t>
    </rPh>
    <rPh sb="2" eb="4">
      <t>シュルイ</t>
    </rPh>
    <rPh sb="4" eb="5">
      <t>ベツ</t>
    </rPh>
    <rPh sb="6" eb="8">
      <t>ヒツヨウ</t>
    </rPh>
    <rPh sb="11" eb="14">
      <t>ゲンザイリョウ</t>
    </rPh>
    <rPh sb="16" eb="18">
      <t>ケンセツ</t>
    </rPh>
    <rPh sb="19" eb="21">
      <t>トウニュウ</t>
    </rPh>
    <rPh sb="21" eb="23">
      <t>ケイスウ</t>
    </rPh>
    <rPh sb="30" eb="32">
      <t>スイケイ</t>
    </rPh>
    <phoneticPr fontId="27"/>
  </si>
  <si>
    <t>「計算」シート（最終需要額）へ転記</t>
    <rPh sb="1" eb="3">
      <t>ケイサン</t>
    </rPh>
    <rPh sb="8" eb="10">
      <t>サイシュウ</t>
    </rPh>
    <rPh sb="10" eb="12">
      <t>ジュヨウ</t>
    </rPh>
    <rPh sb="12" eb="13">
      <t>ガク</t>
    </rPh>
    <rPh sb="15" eb="17">
      <t>テンキ</t>
    </rPh>
    <phoneticPr fontId="26"/>
  </si>
  <si>
    <t>「計算」シート（直接・原材料投入額）へ転記</t>
    <rPh sb="1" eb="3">
      <t>ケイサン</t>
    </rPh>
    <rPh sb="11" eb="14">
      <t>ゲンザイリョウ</t>
    </rPh>
    <rPh sb="14" eb="16">
      <t>トウニュウ</t>
    </rPh>
    <rPh sb="16" eb="17">
      <t>ガク</t>
    </rPh>
    <rPh sb="19" eb="21">
      <t>テンキ</t>
    </rPh>
    <phoneticPr fontId="26"/>
  </si>
  <si>
    <t>「計算」シート（直接・雇用者所得額）へ転記</t>
    <rPh sb="1" eb="3">
      <t>ケイサン</t>
    </rPh>
    <rPh sb="11" eb="14">
      <t>コヨウシャ</t>
    </rPh>
    <rPh sb="14" eb="16">
      <t>ショトク</t>
    </rPh>
    <rPh sb="16" eb="17">
      <t>ガク</t>
    </rPh>
    <rPh sb="19" eb="21">
      <t>テンキ</t>
    </rPh>
    <phoneticPr fontId="26"/>
  </si>
  <si>
    <t>「計算」シート（直接・粗付加価値額）へ転記</t>
    <rPh sb="1" eb="3">
      <t>ケイサン</t>
    </rPh>
    <rPh sb="11" eb="12">
      <t>アラ</t>
    </rPh>
    <rPh sb="12" eb="14">
      <t>フカ</t>
    </rPh>
    <rPh sb="14" eb="16">
      <t>カチ</t>
    </rPh>
    <rPh sb="16" eb="17">
      <t>ガク</t>
    </rPh>
    <rPh sb="19" eb="21">
      <t>テンキ</t>
    </rPh>
    <phoneticPr fontId="26"/>
  </si>
  <si>
    <t>その他の鉱業</t>
  </si>
  <si>
    <t>飲料</t>
  </si>
  <si>
    <t>衣服・その他の繊維既製品</t>
  </si>
  <si>
    <t>木材・木製品</t>
  </si>
  <si>
    <t>印刷・製版・製本</t>
  </si>
  <si>
    <t>無機化学工業製品</t>
  </si>
  <si>
    <t>石油化学系基礎製品</t>
  </si>
  <si>
    <t>有機化学工業製品（石油化学系基礎製品・合成樹脂を除く。）</t>
  </si>
  <si>
    <t>医薬品</t>
  </si>
  <si>
    <t>化学最終製品（医薬品を除く。）</t>
  </si>
  <si>
    <t>なめし革・革製品・毛皮</t>
  </si>
  <si>
    <t>鋳鍛造品（鉄）</t>
  </si>
  <si>
    <t>その他の鉄鋼製品</t>
  </si>
  <si>
    <t>建設用・建築用金属製品</t>
  </si>
  <si>
    <t>はん用機械</t>
  </si>
  <si>
    <t>生産用機械</t>
  </si>
  <si>
    <t>業務用機械</t>
  </si>
  <si>
    <t>電子デバイス</t>
  </si>
  <si>
    <t>その他の電子部品</t>
  </si>
  <si>
    <t>産業用電気機器</t>
  </si>
  <si>
    <t>民生用電気機器</t>
  </si>
  <si>
    <t>電子応用装置・電気計測器</t>
  </si>
  <si>
    <t>その他の電気機械</t>
  </si>
  <si>
    <t>通信・映像・音響機器</t>
  </si>
  <si>
    <t>電子計算機・同附属装置</t>
  </si>
  <si>
    <t>乗用車</t>
  </si>
  <si>
    <t>その他の自動車</t>
  </si>
  <si>
    <t>再生資源回収・加工処理</t>
  </si>
  <si>
    <t>公共事業</t>
  </si>
  <si>
    <t>その他の土木建設</t>
  </si>
  <si>
    <t>住宅賃貸料（帰属家賃）</t>
  </si>
  <si>
    <t>道路輸送（自家輸送を除く。）</t>
  </si>
  <si>
    <t>貨物利用運送</t>
  </si>
  <si>
    <t>運輸附帯サービス</t>
  </si>
  <si>
    <t>郵便・信書便</t>
  </si>
  <si>
    <t>通信</t>
  </si>
  <si>
    <t>情報サービス</t>
  </si>
  <si>
    <t>インターネット附随サービス</t>
  </si>
  <si>
    <t>映像・音声・文字情報制作</t>
  </si>
  <si>
    <t>医療</t>
  </si>
  <si>
    <t>保健衛生</t>
  </si>
  <si>
    <t>社会保険・社会福祉</t>
  </si>
  <si>
    <t>介護</t>
  </si>
  <si>
    <t>他に分類されない会員制団体</t>
  </si>
  <si>
    <t>宿泊業</t>
  </si>
  <si>
    <t>飲食サービス</t>
  </si>
  <si>
    <t>洗濯・理容・美容・浴場業</t>
  </si>
  <si>
    <t>娯楽サービス</t>
  </si>
  <si>
    <t>資本減耗引当（社会資本等減耗分）</t>
  </si>
  <si>
    <t>107</t>
  </si>
  <si>
    <t>700</t>
  </si>
  <si>
    <t>711</t>
  </si>
  <si>
    <t>911</t>
  </si>
  <si>
    <t>921</t>
  </si>
  <si>
    <t>931</t>
  </si>
  <si>
    <t>932</t>
  </si>
  <si>
    <t>941</t>
  </si>
  <si>
    <t>951</t>
  </si>
  <si>
    <t>960</t>
  </si>
  <si>
    <t>970</t>
  </si>
  <si>
    <t>住宅建築</t>
  </si>
  <si>
    <t>住宅建築
（木造）</t>
  </si>
  <si>
    <t>木造在来
住宅</t>
  </si>
  <si>
    <t>木造量産
住宅</t>
  </si>
  <si>
    <t>住宅建築
（非木造）</t>
  </si>
  <si>
    <t>地 方 公 社 等</t>
    <rPh sb="4" eb="5">
      <t>コウ</t>
    </rPh>
    <rPh sb="6" eb="7">
      <t>シャ</t>
    </rPh>
    <rPh sb="8" eb="9">
      <t>トウ</t>
    </rPh>
    <phoneticPr fontId="2"/>
  </si>
  <si>
    <t>河 川 総 合 開 発</t>
    <rPh sb="8" eb="9">
      <t>カイ</t>
    </rPh>
    <rPh sb="10" eb="11">
      <t>ハツ</t>
    </rPh>
    <phoneticPr fontId="2"/>
  </si>
  <si>
    <t>廃棄物処理
施設</t>
  </si>
  <si>
    <t>プラスチック・ゴム製品</t>
    <rPh sb="9" eb="11">
      <t>セイヒン</t>
    </rPh>
    <phoneticPr fontId="26"/>
  </si>
  <si>
    <t>はん用機械</t>
    <rPh sb="2" eb="3">
      <t>ヨウ</t>
    </rPh>
    <phoneticPr fontId="26"/>
  </si>
  <si>
    <t>生産用機械</t>
    <rPh sb="0" eb="3">
      <t>セイサンヨウ</t>
    </rPh>
    <rPh sb="3" eb="5">
      <t>キカイ</t>
    </rPh>
    <phoneticPr fontId="26"/>
  </si>
  <si>
    <t>業務用機械</t>
    <rPh sb="0" eb="3">
      <t>ギョウムヨウ</t>
    </rPh>
    <rPh sb="3" eb="5">
      <t>キカイ</t>
    </rPh>
    <phoneticPr fontId="26"/>
  </si>
  <si>
    <t>情報通信機器</t>
    <phoneticPr fontId="26"/>
  </si>
  <si>
    <t>他に分類されない会員制団体</t>
    <rPh sb="0" eb="1">
      <t>タ</t>
    </rPh>
    <rPh sb="2" eb="4">
      <t>ブンルイ</t>
    </rPh>
    <rPh sb="8" eb="13">
      <t>カイインセイダンタイ</t>
    </rPh>
    <phoneticPr fontId="26"/>
  </si>
  <si>
    <t>「第17表　一般分類建設部門取引額表（生産者価格）」を39部門に組替え</t>
    <rPh sb="1" eb="2">
      <t>ダイ</t>
    </rPh>
    <rPh sb="4" eb="5">
      <t>ヒョウ</t>
    </rPh>
    <rPh sb="6" eb="8">
      <t>イッパン</t>
    </rPh>
    <rPh sb="8" eb="10">
      <t>ブンルイ</t>
    </rPh>
    <rPh sb="10" eb="12">
      <t>ケンセツ</t>
    </rPh>
    <rPh sb="12" eb="14">
      <t>ブモン</t>
    </rPh>
    <rPh sb="14" eb="16">
      <t>トリヒキ</t>
    </rPh>
    <rPh sb="16" eb="17">
      <t>ガク</t>
    </rPh>
    <rPh sb="17" eb="18">
      <t>ヒョウ</t>
    </rPh>
    <rPh sb="19" eb="22">
      <t>セイサンシャ</t>
    </rPh>
    <rPh sb="22" eb="24">
      <t>カカク</t>
    </rPh>
    <rPh sb="29" eb="31">
      <t>ブモン</t>
    </rPh>
    <rPh sb="32" eb="34">
      <t>クミカエ</t>
    </rPh>
    <phoneticPr fontId="4"/>
  </si>
  <si>
    <t>第17表　一般分類建設部門取引額表（生産者価格）　39部門組替表　構成比</t>
    <rPh sb="0" eb="1">
      <t>ダイ</t>
    </rPh>
    <rPh sb="3" eb="4">
      <t>ヒョウ</t>
    </rPh>
    <rPh sb="5" eb="7">
      <t>イッパン</t>
    </rPh>
    <rPh sb="7" eb="9">
      <t>ブンルイ</t>
    </rPh>
    <rPh sb="9" eb="11">
      <t>ケンセツ</t>
    </rPh>
    <rPh sb="11" eb="13">
      <t>ブモン</t>
    </rPh>
    <rPh sb="13" eb="15">
      <t>トリヒキ</t>
    </rPh>
    <rPh sb="15" eb="16">
      <t>ガク</t>
    </rPh>
    <rPh sb="16" eb="17">
      <t>ヒョウ</t>
    </rPh>
    <rPh sb="18" eb="21">
      <t>セイサンシャ</t>
    </rPh>
    <rPh sb="21" eb="23">
      <t>カカク</t>
    </rPh>
    <rPh sb="27" eb="29">
      <t>ブモン</t>
    </rPh>
    <rPh sb="29" eb="31">
      <t>クミカエ</t>
    </rPh>
    <rPh sb="31" eb="32">
      <t>ヒョウ</t>
    </rPh>
    <rPh sb="33" eb="36">
      <t>コウセイヒ</t>
    </rPh>
    <phoneticPr fontId="4"/>
  </si>
  <si>
    <t>利用の手引き</t>
    <rPh sb="0" eb="2">
      <t>リヨウ</t>
    </rPh>
    <rPh sb="3" eb="5">
      <t>テビ</t>
    </rPh>
    <phoneticPr fontId="46"/>
  </si>
  <si>
    <t>　　者の最終的な需要に影響を与えるとともに、各産業で働く雇用者の賃金にも影響を</t>
    <rPh sb="14" eb="15">
      <t>アタ</t>
    </rPh>
    <rPh sb="28" eb="30">
      <t>コヨウ</t>
    </rPh>
    <phoneticPr fontId="45"/>
  </si>
  <si>
    <t>　　与えます。さらに、消費者でもある雇用者の賃金から新たな需要が生み出されるな</t>
    <rPh sb="18" eb="20">
      <t>コヨウ</t>
    </rPh>
    <phoneticPr fontId="4"/>
  </si>
  <si>
    <t>　　ど、経済活動は、それぞれ独立したものではなく、産業相互間、あるいは産業と家</t>
    <rPh sb="14" eb="16">
      <t>ドクリツ</t>
    </rPh>
    <phoneticPr fontId="4"/>
  </si>
  <si>
    <t>　　　このため、産業に新たな需要（消費、投資等）が生じたときに行われる生産は、</t>
    <rPh sb="17" eb="19">
      <t>ショウヒ</t>
    </rPh>
    <rPh sb="20" eb="22">
      <t>トウシ</t>
    </rPh>
    <rPh sb="22" eb="23">
      <t>トウ</t>
    </rPh>
    <phoneticPr fontId="45"/>
  </si>
  <si>
    <t>　　※１～１３ページまでが印刷対象範囲（Ａ４）です。</t>
    <rPh sb="13" eb="15">
      <t>インサツ</t>
    </rPh>
    <rPh sb="15" eb="17">
      <t>タイショウ</t>
    </rPh>
    <rPh sb="17" eb="19">
      <t>ハンイ</t>
    </rPh>
    <phoneticPr fontId="4"/>
  </si>
  <si>
    <t>３．利用上の注意事項</t>
    <rPh sb="2" eb="5">
      <t>リヨウジョウ</t>
    </rPh>
    <rPh sb="6" eb="8">
      <t>チュウイ</t>
    </rPh>
    <rPh sb="8" eb="10">
      <t>ジコウ</t>
    </rPh>
    <phoneticPr fontId="4"/>
  </si>
  <si>
    <t>①　本分析ツールにおいて設定している事項</t>
    <rPh sb="2" eb="3">
      <t>ホン</t>
    </rPh>
    <rPh sb="3" eb="5">
      <t>ブンセキ</t>
    </rPh>
    <rPh sb="12" eb="14">
      <t>セッテイ</t>
    </rPh>
    <rPh sb="18" eb="20">
      <t>ジコウ</t>
    </rPh>
    <phoneticPr fontId="4"/>
  </si>
  <si>
    <t>　・　逆行列係数は開放経済型を使用しています。</t>
    <rPh sb="3" eb="4">
      <t>ギャク</t>
    </rPh>
    <rPh sb="4" eb="6">
      <t>ギョウレツ</t>
    </rPh>
    <rPh sb="6" eb="8">
      <t>ケイスウ</t>
    </rPh>
    <rPh sb="9" eb="11">
      <t>カイホウ</t>
    </rPh>
    <rPh sb="11" eb="13">
      <t>ケイザイ</t>
    </rPh>
    <rPh sb="13" eb="14">
      <t>カタ</t>
    </rPh>
    <rPh sb="15" eb="17">
      <t>シヨウ</t>
    </rPh>
    <phoneticPr fontId="4"/>
  </si>
  <si>
    <t>　・　波及効果は、生産誘発額、粗付加価値誘発額、雇用者所得誘発額、</t>
    <rPh sb="3" eb="7">
      <t>ハキュウコウカ</t>
    </rPh>
    <rPh sb="9" eb="11">
      <t>セイサン</t>
    </rPh>
    <rPh sb="11" eb="13">
      <t>ユウハツ</t>
    </rPh>
    <rPh sb="13" eb="14">
      <t>ガク</t>
    </rPh>
    <rPh sb="15" eb="16">
      <t>ソ</t>
    </rPh>
    <rPh sb="16" eb="18">
      <t>フカ</t>
    </rPh>
    <rPh sb="18" eb="20">
      <t>カチ</t>
    </rPh>
    <rPh sb="20" eb="22">
      <t>ユウハツ</t>
    </rPh>
    <rPh sb="22" eb="23">
      <t>ガク</t>
    </rPh>
    <rPh sb="24" eb="27">
      <t>コヨウシャ</t>
    </rPh>
    <rPh sb="27" eb="29">
      <t>ショトク</t>
    </rPh>
    <rPh sb="29" eb="31">
      <t>ユウハツ</t>
    </rPh>
    <rPh sb="31" eb="32">
      <t>ガク</t>
    </rPh>
    <phoneticPr fontId="4"/>
  </si>
  <si>
    <t>　　従業者誘発数、雇用者誘発数を第２次波及効果まで測定します。</t>
    <rPh sb="2" eb="5">
      <t>ジュウギョウシャ</t>
    </rPh>
    <rPh sb="5" eb="7">
      <t>ユウハツ</t>
    </rPh>
    <rPh sb="7" eb="8">
      <t>スウ</t>
    </rPh>
    <rPh sb="9" eb="12">
      <t>コヨウシャ</t>
    </rPh>
    <rPh sb="12" eb="14">
      <t>ユウハツ</t>
    </rPh>
    <rPh sb="14" eb="15">
      <t>スウ</t>
    </rPh>
    <rPh sb="16" eb="17">
      <t>ダイ</t>
    </rPh>
    <rPh sb="18" eb="19">
      <t>ジ</t>
    </rPh>
    <rPh sb="19" eb="21">
      <t>ハキュウ</t>
    </rPh>
    <rPh sb="21" eb="23">
      <t>コウカ</t>
    </rPh>
    <rPh sb="25" eb="27">
      <t>ソクテイ</t>
    </rPh>
    <phoneticPr fontId="4"/>
  </si>
  <si>
    <t>　・　粗付加価値からの再波及分については、雇用者所得のみが消費に</t>
    <rPh sb="3" eb="4">
      <t>ソ</t>
    </rPh>
    <rPh sb="4" eb="6">
      <t>フカ</t>
    </rPh>
    <rPh sb="6" eb="8">
      <t>カチ</t>
    </rPh>
    <rPh sb="11" eb="12">
      <t>サイ</t>
    </rPh>
    <rPh sb="12" eb="14">
      <t>ハキュウ</t>
    </rPh>
    <rPh sb="14" eb="15">
      <t>ブン</t>
    </rPh>
    <rPh sb="21" eb="24">
      <t>コヨウシャ</t>
    </rPh>
    <rPh sb="24" eb="26">
      <t>ショトク</t>
    </rPh>
    <rPh sb="29" eb="31">
      <t>ショウヒ</t>
    </rPh>
    <phoneticPr fontId="4"/>
  </si>
  <si>
    <t>　　転換すると仮定しています。</t>
    <rPh sb="2" eb="4">
      <t>テンカン</t>
    </rPh>
    <rPh sb="7" eb="9">
      <t>カテイ</t>
    </rPh>
    <phoneticPr fontId="4"/>
  </si>
  <si>
    <t>　・　消費パターンは、取引基本表の民間消費支出の構成比と同じと仮</t>
    <rPh sb="3" eb="5">
      <t>ショウヒ</t>
    </rPh>
    <rPh sb="11" eb="13">
      <t>トリヒキ</t>
    </rPh>
    <rPh sb="13" eb="16">
      <t>キホンヒョウ</t>
    </rPh>
    <rPh sb="17" eb="19">
      <t>ミンカン</t>
    </rPh>
    <rPh sb="19" eb="21">
      <t>ショウヒ</t>
    </rPh>
    <rPh sb="21" eb="23">
      <t>シシュツ</t>
    </rPh>
    <rPh sb="24" eb="27">
      <t>コウセイヒ</t>
    </rPh>
    <rPh sb="28" eb="29">
      <t>オナ</t>
    </rPh>
    <rPh sb="31" eb="32">
      <t>カリ</t>
    </rPh>
    <phoneticPr fontId="4"/>
  </si>
  <si>
    <t>　　定しています。</t>
    <rPh sb="2" eb="3">
      <t>サダム</t>
    </rPh>
    <phoneticPr fontId="4"/>
  </si>
  <si>
    <t>②　本分析ツールが利用できない事例　</t>
    <rPh sb="2" eb="3">
      <t>ホン</t>
    </rPh>
    <rPh sb="3" eb="5">
      <t>ブンセキ</t>
    </rPh>
    <rPh sb="9" eb="11">
      <t>リヨウ</t>
    </rPh>
    <rPh sb="15" eb="17">
      <t>ジレイ</t>
    </rPh>
    <phoneticPr fontId="4"/>
  </si>
  <si>
    <t>　・　秋田県内の産業に需要が発生しないことが明らかな場合。</t>
    <rPh sb="3" eb="5">
      <t>アキタ</t>
    </rPh>
    <rPh sb="5" eb="7">
      <t>ケンナイ</t>
    </rPh>
    <rPh sb="8" eb="10">
      <t>サンギョウ</t>
    </rPh>
    <rPh sb="11" eb="13">
      <t>ジュヨウ</t>
    </rPh>
    <rPh sb="14" eb="16">
      <t>ハッセイ</t>
    </rPh>
    <rPh sb="22" eb="23">
      <t>アキ</t>
    </rPh>
    <rPh sb="26" eb="28">
      <t>バアイ</t>
    </rPh>
    <phoneticPr fontId="4"/>
  </si>
  <si>
    <t>　　　　例）県外の企業に全額発注する等</t>
    <rPh sb="4" eb="5">
      <t>レイ</t>
    </rPh>
    <rPh sb="6" eb="8">
      <t>ケンガイ</t>
    </rPh>
    <rPh sb="9" eb="11">
      <t>キギョウ</t>
    </rPh>
    <rPh sb="12" eb="14">
      <t>ゼンガク</t>
    </rPh>
    <rPh sb="14" eb="16">
      <t>ハッチュウ</t>
    </rPh>
    <rPh sb="18" eb="19">
      <t>ナド</t>
    </rPh>
    <phoneticPr fontId="4"/>
  </si>
  <si>
    <t>　・　需要が発生する産業が特定できない場合。</t>
    <rPh sb="3" eb="5">
      <t>ジュヨウ</t>
    </rPh>
    <rPh sb="6" eb="8">
      <t>ハッセイ</t>
    </rPh>
    <rPh sb="10" eb="12">
      <t>サンギョウ</t>
    </rPh>
    <rPh sb="13" eb="15">
      <t>トクテイ</t>
    </rPh>
    <rPh sb="19" eb="21">
      <t>バアイ</t>
    </rPh>
    <phoneticPr fontId="4"/>
  </si>
  <si>
    <t>　　　　例）使途の特定できない補助金等</t>
    <rPh sb="4" eb="5">
      <t>レイ</t>
    </rPh>
    <rPh sb="6" eb="8">
      <t>シト</t>
    </rPh>
    <rPh sb="9" eb="11">
      <t>トクテイ</t>
    </rPh>
    <rPh sb="15" eb="18">
      <t>ホジョキン</t>
    </rPh>
    <rPh sb="18" eb="19">
      <t>ナド</t>
    </rPh>
    <phoneticPr fontId="4"/>
  </si>
  <si>
    <t>　　る場合。</t>
    <rPh sb="3" eb="5">
      <t>バアイ</t>
    </rPh>
    <phoneticPr fontId="4"/>
  </si>
  <si>
    <t>③　経済波及効果分析について</t>
    <rPh sb="2" eb="4">
      <t>ケイザイ</t>
    </rPh>
    <rPh sb="4" eb="6">
      <t>ハキュウ</t>
    </rPh>
    <rPh sb="6" eb="8">
      <t>コウカ</t>
    </rPh>
    <rPh sb="8" eb="10">
      <t>ブンセキ</t>
    </rPh>
    <phoneticPr fontId="4"/>
  </si>
  <si>
    <t>　・　産業連関表は概ね５年ごとに作成されているため、産業連関表の</t>
    <rPh sb="3" eb="5">
      <t>サンギョウ</t>
    </rPh>
    <rPh sb="5" eb="7">
      <t>レンカン</t>
    </rPh>
    <rPh sb="7" eb="8">
      <t>ヒョウ</t>
    </rPh>
    <rPh sb="9" eb="10">
      <t>オオム</t>
    </rPh>
    <rPh sb="12" eb="13">
      <t>ネン</t>
    </rPh>
    <rPh sb="16" eb="18">
      <t>サクセイ</t>
    </rPh>
    <rPh sb="26" eb="28">
      <t>サンギョウ</t>
    </rPh>
    <rPh sb="28" eb="31">
      <t>レンカンヒョウ</t>
    </rPh>
    <phoneticPr fontId="4"/>
  </si>
  <si>
    <t>　　示す産業構造は分析対象時点の産業構造と完全に一致するものでは</t>
    <rPh sb="2" eb="3">
      <t>シメ</t>
    </rPh>
    <rPh sb="4" eb="6">
      <t>サンギョウ</t>
    </rPh>
    <rPh sb="6" eb="8">
      <t>コウゾウ</t>
    </rPh>
    <rPh sb="9" eb="11">
      <t>ブンセキ</t>
    </rPh>
    <rPh sb="11" eb="13">
      <t>タイショウ</t>
    </rPh>
    <rPh sb="13" eb="15">
      <t>ジテン</t>
    </rPh>
    <rPh sb="16" eb="18">
      <t>サンギョウ</t>
    </rPh>
    <rPh sb="18" eb="20">
      <t>コウゾウ</t>
    </rPh>
    <rPh sb="21" eb="23">
      <t>カンゼン</t>
    </rPh>
    <rPh sb="24" eb="26">
      <t>イッチ</t>
    </rPh>
    <phoneticPr fontId="4"/>
  </si>
  <si>
    <t>　・　分析結果は、産業連関表の作成対象年の価格で表示されています。</t>
    <rPh sb="3" eb="5">
      <t>ブンセキ</t>
    </rPh>
    <rPh sb="5" eb="7">
      <t>ケッカ</t>
    </rPh>
    <rPh sb="9" eb="11">
      <t>サンギョウ</t>
    </rPh>
    <rPh sb="11" eb="13">
      <t>レンカン</t>
    </rPh>
    <rPh sb="13" eb="14">
      <t>ヒョウ</t>
    </rPh>
    <rPh sb="15" eb="17">
      <t>サクセイ</t>
    </rPh>
    <rPh sb="17" eb="19">
      <t>タイショウ</t>
    </rPh>
    <rPh sb="19" eb="20">
      <t>ドシ</t>
    </rPh>
    <rPh sb="21" eb="23">
      <t>カカク</t>
    </rPh>
    <rPh sb="24" eb="26">
      <t>ヒョウジ</t>
    </rPh>
    <phoneticPr fontId="4"/>
  </si>
  <si>
    <t>　・　生産が２倍になれば原材料等の投入量も２倍になるという線形的</t>
    <rPh sb="3" eb="5">
      <t>セイサン</t>
    </rPh>
    <rPh sb="7" eb="8">
      <t>バイ</t>
    </rPh>
    <rPh sb="12" eb="15">
      <t>ゲンザイリョウ</t>
    </rPh>
    <rPh sb="15" eb="16">
      <t>ナド</t>
    </rPh>
    <rPh sb="17" eb="20">
      <t>トウニュウリョウ</t>
    </rPh>
    <rPh sb="22" eb="23">
      <t>バイ</t>
    </rPh>
    <rPh sb="29" eb="31">
      <t>センケイ</t>
    </rPh>
    <rPh sb="31" eb="32">
      <t>テキ</t>
    </rPh>
    <phoneticPr fontId="4"/>
  </si>
  <si>
    <t>　　な比例関係を仮定しています。</t>
    <rPh sb="3" eb="5">
      <t>ヒレイ</t>
    </rPh>
    <rPh sb="5" eb="7">
      <t>カンケイ</t>
    </rPh>
    <rPh sb="8" eb="10">
      <t>カテイ</t>
    </rPh>
    <phoneticPr fontId="4"/>
  </si>
  <si>
    <t>　・　複数の産業部門が行った生産活動の総効果は、各部門が個別に行っ</t>
    <rPh sb="3" eb="5">
      <t>フクスウ</t>
    </rPh>
    <rPh sb="6" eb="8">
      <t>サンギョウ</t>
    </rPh>
    <rPh sb="8" eb="10">
      <t>ブモン</t>
    </rPh>
    <rPh sb="11" eb="12">
      <t>オコナ</t>
    </rPh>
    <rPh sb="14" eb="16">
      <t>セイサン</t>
    </rPh>
    <rPh sb="16" eb="18">
      <t>カツドウ</t>
    </rPh>
    <rPh sb="19" eb="20">
      <t>ソウ</t>
    </rPh>
    <rPh sb="20" eb="22">
      <t>コウカ</t>
    </rPh>
    <rPh sb="24" eb="25">
      <t>カク</t>
    </rPh>
    <rPh sb="25" eb="27">
      <t>ブモン</t>
    </rPh>
    <rPh sb="28" eb="30">
      <t>コベツ</t>
    </rPh>
    <rPh sb="31" eb="32">
      <t>オコナ</t>
    </rPh>
    <phoneticPr fontId="4"/>
  </si>
  <si>
    <t>　　た生産活動の和に等しいと想定されます。つまり、各生産活動間の</t>
    <rPh sb="3" eb="5">
      <t>セイサン</t>
    </rPh>
    <rPh sb="5" eb="7">
      <t>カツドウ</t>
    </rPh>
    <rPh sb="8" eb="9">
      <t>ワ</t>
    </rPh>
    <rPh sb="10" eb="11">
      <t>ヒト</t>
    </rPh>
    <rPh sb="14" eb="16">
      <t>ソウテイ</t>
    </rPh>
    <rPh sb="25" eb="26">
      <t>カク</t>
    </rPh>
    <rPh sb="26" eb="28">
      <t>セイサン</t>
    </rPh>
    <rPh sb="28" eb="30">
      <t>カツドウ</t>
    </rPh>
    <rPh sb="30" eb="31">
      <t>カン</t>
    </rPh>
    <phoneticPr fontId="4"/>
  </si>
  <si>
    <t>　　相互干渉はなく、「外部経済」や「外部不経済」は存在しないと仮</t>
    <rPh sb="2" eb="4">
      <t>ソウゴ</t>
    </rPh>
    <rPh sb="4" eb="6">
      <t>カンショウ</t>
    </rPh>
    <rPh sb="11" eb="13">
      <t>ガイブ</t>
    </rPh>
    <rPh sb="13" eb="15">
      <t>ケイザイ</t>
    </rPh>
    <rPh sb="18" eb="20">
      <t>ガイブ</t>
    </rPh>
    <rPh sb="20" eb="23">
      <t>フケイザイ</t>
    </rPh>
    <rPh sb="25" eb="27">
      <t>ソンザイ</t>
    </rPh>
    <rPh sb="31" eb="32">
      <t>カリ</t>
    </rPh>
    <phoneticPr fontId="4"/>
  </si>
  <si>
    <t>　・　生産技術や県内自給率などの経済的条件は、生産波及過程におい</t>
    <rPh sb="3" eb="5">
      <t>セイサン</t>
    </rPh>
    <rPh sb="5" eb="7">
      <t>ギジュツ</t>
    </rPh>
    <rPh sb="8" eb="10">
      <t>ケンナイ</t>
    </rPh>
    <rPh sb="10" eb="13">
      <t>ジキュウリツ</t>
    </rPh>
    <rPh sb="16" eb="18">
      <t>ケイザイ</t>
    </rPh>
    <rPh sb="18" eb="19">
      <t>テキ</t>
    </rPh>
    <rPh sb="19" eb="21">
      <t>ジョウケン</t>
    </rPh>
    <rPh sb="23" eb="25">
      <t>セイサン</t>
    </rPh>
    <rPh sb="25" eb="27">
      <t>ハキュウ</t>
    </rPh>
    <rPh sb="27" eb="29">
      <t>カテイ</t>
    </rPh>
    <phoneticPr fontId="4"/>
  </si>
  <si>
    <t>　　て変化しないと仮定しています。</t>
    <rPh sb="3" eb="5">
      <t>ヘンカ</t>
    </rPh>
    <rPh sb="9" eb="11">
      <t>カテイ</t>
    </rPh>
    <phoneticPr fontId="4"/>
  </si>
  <si>
    <t>　・　ある産業部門に需要が発生しても、過剰在庫がある場合、通常は</t>
    <rPh sb="5" eb="7">
      <t>サンギョウ</t>
    </rPh>
    <rPh sb="7" eb="9">
      <t>ブモン</t>
    </rPh>
    <rPh sb="10" eb="12">
      <t>ジュヨウ</t>
    </rPh>
    <rPh sb="13" eb="15">
      <t>ハッセイ</t>
    </rPh>
    <rPh sb="19" eb="21">
      <t>カジョウ</t>
    </rPh>
    <rPh sb="21" eb="23">
      <t>ザイコ</t>
    </rPh>
    <rPh sb="26" eb="28">
      <t>バアイ</t>
    </rPh>
    <rPh sb="29" eb="31">
      <t>ツウジョウ</t>
    </rPh>
    <phoneticPr fontId="4"/>
  </si>
  <si>
    <t>　　在庫品から使用されていくので、実際の生産誘発までには時間を要</t>
    <rPh sb="2" eb="5">
      <t>ザイコヒン</t>
    </rPh>
    <rPh sb="7" eb="9">
      <t>シヨウ</t>
    </rPh>
    <rPh sb="17" eb="19">
      <t>ジッサイ</t>
    </rPh>
    <rPh sb="20" eb="22">
      <t>セイサン</t>
    </rPh>
    <rPh sb="22" eb="24">
      <t>ユウハツ</t>
    </rPh>
    <rPh sb="28" eb="30">
      <t>ジカン</t>
    </rPh>
    <rPh sb="31" eb="32">
      <t>ヨウ</t>
    </rPh>
    <phoneticPr fontId="4"/>
  </si>
  <si>
    <t>　　しますが、その点は考慮されていません。</t>
    <rPh sb="9" eb="10">
      <t>テン</t>
    </rPh>
    <rPh sb="11" eb="13">
      <t>コウリョ</t>
    </rPh>
    <phoneticPr fontId="4"/>
  </si>
  <si>
    <t>　　　また、波及効果の所要時間は明確ではなく、必ずしも１年以内に</t>
    <rPh sb="6" eb="10">
      <t>ハキュウコウカ</t>
    </rPh>
    <rPh sb="11" eb="13">
      <t>ショヨウ</t>
    </rPh>
    <rPh sb="13" eb="15">
      <t>ジカン</t>
    </rPh>
    <rPh sb="16" eb="18">
      <t>メイカク</t>
    </rPh>
    <rPh sb="23" eb="24">
      <t>カナラ</t>
    </rPh>
    <rPh sb="28" eb="29">
      <t>ネン</t>
    </rPh>
    <rPh sb="29" eb="31">
      <t>イナイ</t>
    </rPh>
    <phoneticPr fontId="4"/>
  </si>
  <si>
    <t>　　起こるとは限りません。</t>
    <rPh sb="2" eb="3">
      <t>オ</t>
    </rPh>
    <rPh sb="7" eb="8">
      <t>カギ</t>
    </rPh>
    <phoneticPr fontId="4"/>
  </si>
  <si>
    <t>　・　ある産業部門に需要が生じた場合、各産業がその需要に応えるだ</t>
    <rPh sb="5" eb="7">
      <t>サンギョウ</t>
    </rPh>
    <rPh sb="7" eb="9">
      <t>ブモン</t>
    </rPh>
    <rPh sb="10" eb="12">
      <t>ジュヨウ</t>
    </rPh>
    <rPh sb="13" eb="14">
      <t>ショウ</t>
    </rPh>
    <rPh sb="16" eb="18">
      <t>バアイ</t>
    </rPh>
    <rPh sb="19" eb="20">
      <t>カク</t>
    </rPh>
    <rPh sb="20" eb="22">
      <t>サンギョウ</t>
    </rPh>
    <rPh sb="25" eb="27">
      <t>ジュヨウ</t>
    </rPh>
    <rPh sb="28" eb="29">
      <t>コタ</t>
    </rPh>
    <phoneticPr fontId="4"/>
  </si>
  <si>
    <t>　　けの生産能力があるか否かという点（生産能力の限界）が無視され</t>
    <rPh sb="4" eb="6">
      <t>セイサン</t>
    </rPh>
    <rPh sb="6" eb="8">
      <t>ノウリョク</t>
    </rPh>
    <rPh sb="12" eb="13">
      <t>イナ</t>
    </rPh>
    <rPh sb="17" eb="18">
      <t>テン</t>
    </rPh>
    <rPh sb="19" eb="21">
      <t>セイサン</t>
    </rPh>
    <rPh sb="21" eb="23">
      <t>ノウリョク</t>
    </rPh>
    <rPh sb="24" eb="26">
      <t>ゲンカイ</t>
    </rPh>
    <rPh sb="28" eb="30">
      <t>ムシ</t>
    </rPh>
    <phoneticPr fontId="4"/>
  </si>
  <si>
    <t>④　雇用分析について</t>
    <rPh sb="2" eb="4">
      <t>コヨウ</t>
    </rPh>
    <rPh sb="4" eb="6">
      <t>ブンセキ</t>
    </rPh>
    <phoneticPr fontId="4"/>
  </si>
  <si>
    <t>　・　生産の増加に対処する場合、従業者数を増やすだけではなく、所</t>
    <rPh sb="3" eb="5">
      <t>セイサン</t>
    </rPh>
    <rPh sb="6" eb="8">
      <t>ゾウカ</t>
    </rPh>
    <rPh sb="9" eb="11">
      <t>タイショ</t>
    </rPh>
    <rPh sb="13" eb="15">
      <t>バアイ</t>
    </rPh>
    <rPh sb="16" eb="18">
      <t>ジュウギョウ</t>
    </rPh>
    <rPh sb="18" eb="19">
      <t>シャ</t>
    </rPh>
    <rPh sb="19" eb="20">
      <t>スウ</t>
    </rPh>
    <rPh sb="21" eb="22">
      <t>フ</t>
    </rPh>
    <rPh sb="31" eb="32">
      <t>トコロ</t>
    </rPh>
    <phoneticPr fontId="4"/>
  </si>
  <si>
    <t>　　定外労働時間の増加や生産設備の増強により生産性を向上させる方</t>
    <rPh sb="2" eb="3">
      <t>サダム</t>
    </rPh>
    <rPh sb="3" eb="4">
      <t>ガイ</t>
    </rPh>
    <rPh sb="4" eb="6">
      <t>ロウドウ</t>
    </rPh>
    <rPh sb="6" eb="8">
      <t>ジカン</t>
    </rPh>
    <rPh sb="9" eb="11">
      <t>ゾウカ</t>
    </rPh>
    <rPh sb="12" eb="14">
      <t>セイサン</t>
    </rPh>
    <rPh sb="14" eb="16">
      <t>セツビ</t>
    </rPh>
    <rPh sb="17" eb="19">
      <t>ゾウキョウ</t>
    </rPh>
    <rPh sb="22" eb="25">
      <t>セイサンセイ</t>
    </rPh>
    <rPh sb="26" eb="28">
      <t>コウジョウ</t>
    </rPh>
    <rPh sb="31" eb="32">
      <t>ホウ</t>
    </rPh>
    <phoneticPr fontId="4"/>
  </si>
  <si>
    <t>　　法等もあります。そのため、必ずしも計算どおりの従業者数の増加</t>
    <rPh sb="2" eb="3">
      <t>ホウ</t>
    </rPh>
    <rPh sb="3" eb="4">
      <t>ナド</t>
    </rPh>
    <rPh sb="15" eb="16">
      <t>カナラ</t>
    </rPh>
    <rPh sb="19" eb="21">
      <t>ケイサン</t>
    </rPh>
    <rPh sb="25" eb="28">
      <t>ジュウギョウシャ</t>
    </rPh>
    <rPh sb="28" eb="29">
      <t>スウ</t>
    </rPh>
    <rPh sb="30" eb="32">
      <t>ゾウカ</t>
    </rPh>
    <phoneticPr fontId="4"/>
  </si>
  <si>
    <t>　　が見込めるとは限りません。</t>
    <rPh sb="3" eb="5">
      <t>ミコ</t>
    </rPh>
    <rPh sb="9" eb="10">
      <t>カギ</t>
    </rPh>
    <phoneticPr fontId="4"/>
  </si>
  <si>
    <t>⑤　その他の留意点</t>
    <rPh sb="4" eb="5">
      <t>タ</t>
    </rPh>
    <rPh sb="6" eb="9">
      <t>リュウイテン</t>
    </rPh>
    <phoneticPr fontId="4"/>
  </si>
  <si>
    <t>　・　与件データや消費転換率等の各種係数の設定条件により、分析結</t>
    <rPh sb="3" eb="5">
      <t>ヨケン</t>
    </rPh>
    <rPh sb="9" eb="11">
      <t>ショウヒ</t>
    </rPh>
    <rPh sb="11" eb="13">
      <t>テンカン</t>
    </rPh>
    <rPh sb="13" eb="14">
      <t>リツ</t>
    </rPh>
    <rPh sb="14" eb="15">
      <t>ナド</t>
    </rPh>
    <rPh sb="16" eb="18">
      <t>カクシュ</t>
    </rPh>
    <rPh sb="18" eb="20">
      <t>ケイスウ</t>
    </rPh>
    <rPh sb="21" eb="23">
      <t>セッテイ</t>
    </rPh>
    <rPh sb="23" eb="25">
      <t>ジョウケン</t>
    </rPh>
    <rPh sb="29" eb="31">
      <t>ブンセキ</t>
    </rPh>
    <rPh sb="31" eb="32">
      <t>ムスブ</t>
    </rPh>
    <phoneticPr fontId="4"/>
  </si>
  <si>
    <t>　　果は異なります。</t>
    <rPh sb="2" eb="3">
      <t>ハタシ</t>
    </rPh>
    <rPh sb="4" eb="5">
      <t>コト</t>
    </rPh>
    <phoneticPr fontId="4"/>
  </si>
  <si>
    <t>　・　以上のことから、本分析ツールの使用と分析結果については、各</t>
    <rPh sb="3" eb="5">
      <t>イジョウ</t>
    </rPh>
    <rPh sb="11" eb="12">
      <t>ホン</t>
    </rPh>
    <rPh sb="12" eb="14">
      <t>ブンセキ</t>
    </rPh>
    <rPh sb="18" eb="20">
      <t>シヨウ</t>
    </rPh>
    <rPh sb="21" eb="23">
      <t>ブンセキ</t>
    </rPh>
    <rPh sb="23" eb="25">
      <t>ケッカ</t>
    </rPh>
    <rPh sb="31" eb="32">
      <t>カク</t>
    </rPh>
    <phoneticPr fontId="4"/>
  </si>
  <si>
    <t>４．その他</t>
    <rPh sb="4" eb="5">
      <t>タ</t>
    </rPh>
    <phoneticPr fontId="4"/>
  </si>
  <si>
    <t>②　分析方法の見直し等により、本分析ツールの内容を予告なしに変更</t>
    <rPh sb="2" eb="4">
      <t>ブンセキ</t>
    </rPh>
    <rPh sb="4" eb="6">
      <t>ホウホウ</t>
    </rPh>
    <rPh sb="7" eb="9">
      <t>ミナオ</t>
    </rPh>
    <rPh sb="10" eb="11">
      <t>トウ</t>
    </rPh>
    <rPh sb="15" eb="16">
      <t>ホン</t>
    </rPh>
    <rPh sb="16" eb="18">
      <t>ブンセキ</t>
    </rPh>
    <rPh sb="22" eb="24">
      <t>ナイヨウ</t>
    </rPh>
    <rPh sb="25" eb="27">
      <t>ヨコク</t>
    </rPh>
    <rPh sb="30" eb="32">
      <t>ヘンコウ</t>
    </rPh>
    <phoneticPr fontId="4"/>
  </si>
  <si>
    <t>　絡ください。</t>
    <rPh sb="1" eb="2">
      <t>ラク</t>
    </rPh>
    <phoneticPr fontId="4"/>
  </si>
  <si>
    <t>問い合わせ先</t>
    <rPh sb="0" eb="1">
      <t>ト</t>
    </rPh>
    <rPh sb="2" eb="3">
      <t>ア</t>
    </rPh>
    <rPh sb="5" eb="6">
      <t>サキ</t>
    </rPh>
    <phoneticPr fontId="4"/>
  </si>
  <si>
    <t>総括表</t>
    <rPh sb="0" eb="2">
      <t>ソウカツ</t>
    </rPh>
    <rPh sb="2" eb="3">
      <t>ヒョウ</t>
    </rPh>
    <phoneticPr fontId="46"/>
  </si>
  <si>
    <t>分析テーマ</t>
    <phoneticPr fontId="46"/>
  </si>
  <si>
    <t>１　分析担当者</t>
    <rPh sb="4" eb="7">
      <t>タントウシャ</t>
    </rPh>
    <phoneticPr fontId="46"/>
  </si>
  <si>
    <t>課所(配属)名</t>
    <rPh sb="3" eb="5">
      <t>ハイゾク</t>
    </rPh>
    <phoneticPr fontId="46"/>
  </si>
  <si>
    <t>担当者名</t>
    <rPh sb="3" eb="4">
      <t>メイ</t>
    </rPh>
    <phoneticPr fontId="46"/>
  </si>
  <si>
    <t>連絡先</t>
    <rPh sb="0" eb="3">
      <t>レンラクサキ</t>
    </rPh>
    <phoneticPr fontId="46"/>
  </si>
  <si>
    <t>２　当初設定</t>
    <phoneticPr fontId="46"/>
  </si>
  <si>
    <t>(単位：百万円、率）</t>
    <rPh sb="1" eb="3">
      <t>タンイ</t>
    </rPh>
    <rPh sb="4" eb="5">
      <t>ヒャク</t>
    </rPh>
    <rPh sb="5" eb="7">
      <t>マンエン</t>
    </rPh>
    <rPh sb="8" eb="9">
      <t>リツ</t>
    </rPh>
    <phoneticPr fontId="46"/>
  </si>
  <si>
    <t>最終需要増加額</t>
    <rPh sb="0" eb="2">
      <t>サイシュウ</t>
    </rPh>
    <phoneticPr fontId="46"/>
  </si>
  <si>
    <t>うち県内需要増加額</t>
    <rPh sb="4" eb="6">
      <t>ジュヨウ</t>
    </rPh>
    <phoneticPr fontId="46"/>
  </si>
  <si>
    <t>消費転換率</t>
    <phoneticPr fontId="46"/>
  </si>
  <si>
    <t>３　分析結果</t>
    <phoneticPr fontId="46"/>
  </si>
  <si>
    <t>(単位：百万円、人）</t>
    <rPh sb="1" eb="3">
      <t>タンイ</t>
    </rPh>
    <rPh sb="4" eb="5">
      <t>ヒャク</t>
    </rPh>
    <rPh sb="5" eb="7">
      <t>マンエン</t>
    </rPh>
    <rPh sb="8" eb="9">
      <t>ニン</t>
    </rPh>
    <phoneticPr fontId="46"/>
  </si>
  <si>
    <t>生産誘発額</t>
    <rPh sb="0" eb="2">
      <t>セイサン</t>
    </rPh>
    <rPh sb="2" eb="5">
      <t>ユウハツガク</t>
    </rPh>
    <phoneticPr fontId="46"/>
  </si>
  <si>
    <t>粗付加価値
誘　発　額</t>
    <rPh sb="0" eb="1">
      <t>ソ</t>
    </rPh>
    <rPh sb="1" eb="3">
      <t>フカ</t>
    </rPh>
    <rPh sb="3" eb="5">
      <t>カチ</t>
    </rPh>
    <phoneticPr fontId="46"/>
  </si>
  <si>
    <t>雇用者所得
誘　発　額</t>
    <phoneticPr fontId="46"/>
  </si>
  <si>
    <t>従　業　者
誘　発　数</t>
    <rPh sb="0" eb="1">
      <t>ジュウ</t>
    </rPh>
    <rPh sb="2" eb="3">
      <t>ギョウ</t>
    </rPh>
    <rPh sb="4" eb="5">
      <t>シャ</t>
    </rPh>
    <rPh sb="6" eb="7">
      <t>ユウ</t>
    </rPh>
    <rPh sb="8" eb="9">
      <t>ハツ</t>
    </rPh>
    <rPh sb="10" eb="11">
      <t>スウ</t>
    </rPh>
    <phoneticPr fontId="46"/>
  </si>
  <si>
    <t>雇　用　者
誘　発　数</t>
    <rPh sb="0" eb="1">
      <t>ヤトイ</t>
    </rPh>
    <rPh sb="2" eb="3">
      <t>ヨウ</t>
    </rPh>
    <rPh sb="4" eb="5">
      <t>シャ</t>
    </rPh>
    <rPh sb="6" eb="7">
      <t>ユウ</t>
    </rPh>
    <rPh sb="8" eb="9">
      <t>ハツ</t>
    </rPh>
    <rPh sb="10" eb="11">
      <t>スウ</t>
    </rPh>
    <phoneticPr fontId="46"/>
  </si>
  <si>
    <t>直接効果</t>
    <phoneticPr fontId="46"/>
  </si>
  <si>
    <t>第１次波及効果</t>
    <rPh sb="3" eb="5">
      <t>ハキュウ</t>
    </rPh>
    <phoneticPr fontId="46"/>
  </si>
  <si>
    <t>第２次波及効果</t>
    <rPh sb="3" eb="5">
      <t>ハキュウ</t>
    </rPh>
    <phoneticPr fontId="46"/>
  </si>
  <si>
    <t>総合効果</t>
    <phoneticPr fontId="46"/>
  </si>
  <si>
    <t>波及効果倍率（倍）</t>
    <rPh sb="7" eb="8">
      <t>バイ</t>
    </rPh>
    <phoneticPr fontId="46"/>
  </si>
  <si>
    <t>　※　波及効果倍率は当初設定の最終需要増加額に対するものです。</t>
    <phoneticPr fontId="46"/>
  </si>
  <si>
    <t>　※　生産誘発額、粗付加価値誘発額、雇用者所得誘発額については、端数処理の関係で、内訳の計と</t>
    <rPh sb="3" eb="5">
      <t>セイサン</t>
    </rPh>
    <rPh sb="5" eb="8">
      <t>ユウハツガク</t>
    </rPh>
    <rPh sb="9" eb="10">
      <t>ソ</t>
    </rPh>
    <rPh sb="10" eb="12">
      <t>フカ</t>
    </rPh>
    <rPh sb="12" eb="14">
      <t>カチ</t>
    </rPh>
    <rPh sb="14" eb="16">
      <t>ユウハツ</t>
    </rPh>
    <rPh sb="16" eb="17">
      <t>ガク</t>
    </rPh>
    <rPh sb="18" eb="21">
      <t>コヨウシャ</t>
    </rPh>
    <rPh sb="21" eb="23">
      <t>ショトク</t>
    </rPh>
    <rPh sb="23" eb="26">
      <t>ユウハツガク</t>
    </rPh>
    <rPh sb="32" eb="34">
      <t>ハスウ</t>
    </rPh>
    <rPh sb="34" eb="36">
      <t>ショリ</t>
    </rPh>
    <rPh sb="37" eb="39">
      <t>カンケイ</t>
    </rPh>
    <rPh sb="41" eb="43">
      <t>ウチワケ</t>
    </rPh>
    <rPh sb="44" eb="45">
      <t>ケイ</t>
    </rPh>
    <phoneticPr fontId="46"/>
  </si>
  <si>
    <t>　　合計が一致しない場合があります。</t>
    <rPh sb="2" eb="3">
      <t>ゴウ</t>
    </rPh>
    <rPh sb="3" eb="4">
      <t>ケイ</t>
    </rPh>
    <rPh sb="5" eb="7">
      <t>イッチ</t>
    </rPh>
    <rPh sb="10" eb="12">
      <t>バアイ</t>
    </rPh>
    <phoneticPr fontId="46"/>
  </si>
  <si>
    <t>　※　逆行列係数は、開放経済型を使用しています。</t>
    <rPh sb="3" eb="4">
      <t>ギャク</t>
    </rPh>
    <rPh sb="4" eb="6">
      <t>ギョウレツ</t>
    </rPh>
    <rPh sb="6" eb="8">
      <t>ケイスウ</t>
    </rPh>
    <rPh sb="10" eb="12">
      <t>カイホウ</t>
    </rPh>
    <rPh sb="12" eb="14">
      <t>ケイザイ</t>
    </rPh>
    <rPh sb="14" eb="15">
      <t>カタ</t>
    </rPh>
    <rPh sb="16" eb="18">
      <t>シヨウ</t>
    </rPh>
    <phoneticPr fontId="46"/>
  </si>
  <si>
    <t>４　備考</t>
    <rPh sb="2" eb="4">
      <t>ビコウ</t>
    </rPh>
    <phoneticPr fontId="46"/>
  </si>
  <si>
    <t>表１　産業部門別経済波及効果</t>
    <phoneticPr fontId="46"/>
  </si>
  <si>
    <t>（単位：百万円）</t>
  </si>
  <si>
    <t>部門名</t>
    <phoneticPr fontId="46"/>
  </si>
  <si>
    <t>産業部門別経済波及効果（総合効果）</t>
    <rPh sb="12" eb="14">
      <t>ソウゴウ</t>
    </rPh>
    <rPh sb="14" eb="16">
      <t>コウカ</t>
    </rPh>
    <phoneticPr fontId="46"/>
  </si>
  <si>
    <t>生産誘発額</t>
  </si>
  <si>
    <t>粗付加価値
誘発額</t>
    <phoneticPr fontId="46"/>
  </si>
  <si>
    <t>雇用者所得
誘発額</t>
    <phoneticPr fontId="46"/>
  </si>
  <si>
    <t>林業</t>
    <rPh sb="0" eb="2">
      <t>リンギョウ</t>
    </rPh>
    <phoneticPr fontId="52"/>
  </si>
  <si>
    <t>漁業</t>
    <rPh sb="0" eb="2">
      <t>ギョギョウ</t>
    </rPh>
    <phoneticPr fontId="52"/>
  </si>
  <si>
    <t>プラスチック・ゴム製品</t>
  </si>
  <si>
    <t>情報通信機器</t>
  </si>
  <si>
    <t>合計</t>
  </si>
  <si>
    <t>　※　端数処理の関係で、内訳の計と合計が一致しない場合があります。（以下の表についても同様。）</t>
    <rPh sb="3" eb="5">
      <t>ハスウ</t>
    </rPh>
    <rPh sb="5" eb="7">
      <t>ショリ</t>
    </rPh>
    <rPh sb="8" eb="10">
      <t>カンケイ</t>
    </rPh>
    <rPh sb="12" eb="14">
      <t>ウチワケ</t>
    </rPh>
    <rPh sb="15" eb="16">
      <t>ケイ</t>
    </rPh>
    <rPh sb="17" eb="19">
      <t>ゴウケイ</t>
    </rPh>
    <rPh sb="20" eb="22">
      <t>イッチ</t>
    </rPh>
    <rPh sb="25" eb="27">
      <t>バアイ</t>
    </rPh>
    <rPh sb="34" eb="36">
      <t>イカ</t>
    </rPh>
    <rPh sb="37" eb="38">
      <t>ヒョウ</t>
    </rPh>
    <rPh sb="43" eb="45">
      <t>ドウヨウ</t>
    </rPh>
    <phoneticPr fontId="46"/>
  </si>
  <si>
    <t>表２　産業部門別雇用誘発効果</t>
    <rPh sb="8" eb="10">
      <t>コヨウ</t>
    </rPh>
    <rPh sb="10" eb="12">
      <t>ユウハツ</t>
    </rPh>
    <phoneticPr fontId="46"/>
  </si>
  <si>
    <t>（単位：人）</t>
    <rPh sb="4" eb="5">
      <t>ニン</t>
    </rPh>
    <phoneticPr fontId="46"/>
  </si>
  <si>
    <t>部門名</t>
    <phoneticPr fontId="46"/>
  </si>
  <si>
    <t>産業部門別雇用誘発効果（総合効果）</t>
    <rPh sb="2" eb="5">
      <t>ブモンベツ</t>
    </rPh>
    <rPh sb="5" eb="7">
      <t>コヨウ</t>
    </rPh>
    <rPh sb="7" eb="9">
      <t>ユウハツ</t>
    </rPh>
    <rPh sb="12" eb="14">
      <t>ソウゴウ</t>
    </rPh>
    <rPh sb="14" eb="16">
      <t>コウカ</t>
    </rPh>
    <phoneticPr fontId="46"/>
  </si>
  <si>
    <t>従業者誘発数</t>
    <rPh sb="0" eb="3">
      <t>ジュウギョウシャ</t>
    </rPh>
    <rPh sb="3" eb="5">
      <t>ユウハツ</t>
    </rPh>
    <rPh sb="5" eb="6">
      <t>スウ</t>
    </rPh>
    <phoneticPr fontId="46"/>
  </si>
  <si>
    <t>雇用者誘発数</t>
    <rPh sb="0" eb="3">
      <t>コヨウシャ</t>
    </rPh>
    <rPh sb="3" eb="5">
      <t>ユウハツ</t>
    </rPh>
    <rPh sb="5" eb="6">
      <t>スウ</t>
    </rPh>
    <phoneticPr fontId="46"/>
  </si>
  <si>
    <t>図１　経済波及効果フロー</t>
    <rPh sb="0" eb="1">
      <t>ズ</t>
    </rPh>
    <rPh sb="3" eb="5">
      <t>ケイザイ</t>
    </rPh>
    <rPh sb="5" eb="9">
      <t>ハキュウコウカ</t>
    </rPh>
    <phoneticPr fontId="46"/>
  </si>
  <si>
    <t>(単位：百万円)</t>
    <rPh sb="1" eb="3">
      <t>タンイ</t>
    </rPh>
    <rPh sb="4" eb="5">
      <t>ヒャク</t>
    </rPh>
    <rPh sb="5" eb="7">
      <t>マンエン</t>
    </rPh>
    <phoneticPr fontId="46"/>
  </si>
  <si>
    <t>×Ａ[県内自給率]</t>
    <phoneticPr fontId="46"/>
  </si>
  <si>
    <t>直接効果</t>
  </si>
  <si>
    <t>県内最終需要増加額(直接)</t>
    <rPh sb="2" eb="4">
      <t>サイシュウ</t>
    </rPh>
    <rPh sb="10" eb="12">
      <t>チョクセツ</t>
    </rPh>
    <phoneticPr fontId="46"/>
  </si>
  <si>
    <t>×Ｂ[粗付加価値率]</t>
    <phoneticPr fontId="46"/>
  </si>
  <si>
    <t>×Ｃ[雇用者所得率]</t>
    <phoneticPr fontId="46"/>
  </si>
  <si>
    <t>原材料誘発額(直接)</t>
    <rPh sb="0" eb="3">
      <t>ゲンザイリョウ</t>
    </rPh>
    <rPh sb="3" eb="6">
      <t>ユウハツガク</t>
    </rPh>
    <rPh sb="7" eb="9">
      <t>チョクセツ</t>
    </rPh>
    <phoneticPr fontId="46"/>
  </si>
  <si>
    <t xml:space="preserve"> 粗付加価値誘発額(直接)</t>
    <phoneticPr fontId="46"/>
  </si>
  <si>
    <t>雇用者所得誘発額(直接)</t>
    <phoneticPr fontId="46"/>
  </si>
  <si>
    <t>県内需要増加額
(第１次)</t>
    <rPh sb="2" eb="4">
      <t>ジュヨウ</t>
    </rPh>
    <rPh sb="4" eb="7">
      <t>ゾウカガク</t>
    </rPh>
    <rPh sb="9" eb="10">
      <t>ダイ</t>
    </rPh>
    <rPh sb="11" eb="12">
      <t>ジ</t>
    </rPh>
    <phoneticPr fontId="46"/>
  </si>
  <si>
    <t>県外へ</t>
    <phoneticPr fontId="46"/>
  </si>
  <si>
    <t>雇用者所得誘発額
(直接＋第１次)</t>
    <rPh sb="10" eb="12">
      <t>チョクセツ</t>
    </rPh>
    <rPh sb="13" eb="14">
      <t>ダイ</t>
    </rPh>
    <rPh sb="15" eb="16">
      <t>ジ</t>
    </rPh>
    <phoneticPr fontId="46"/>
  </si>
  <si>
    <t>×Ｅ[開放経済型逆行列係数]</t>
    <rPh sb="5" eb="7">
      <t>ケイザイ</t>
    </rPh>
    <phoneticPr fontId="46"/>
  </si>
  <si>
    <t>×Ｆ[消費転換率]</t>
    <phoneticPr fontId="46"/>
  </si>
  <si>
    <t>生産誘発額(第１次)</t>
    <rPh sb="6" eb="7">
      <t>ダイ</t>
    </rPh>
    <rPh sb="8" eb="9">
      <t>ジ</t>
    </rPh>
    <phoneticPr fontId="46"/>
  </si>
  <si>
    <t>民間消費支出増加額</t>
    <rPh sb="0" eb="2">
      <t>ミンカン</t>
    </rPh>
    <phoneticPr fontId="46"/>
  </si>
  <si>
    <t>×Ｇ[消費パターン]</t>
    <phoneticPr fontId="46"/>
  </si>
  <si>
    <t xml:space="preserve"> 粗付加価値誘発額(第１次)</t>
    <rPh sb="10" eb="11">
      <t>ダイ</t>
    </rPh>
    <rPh sb="12" eb="13">
      <t>ジ</t>
    </rPh>
    <phoneticPr fontId="46"/>
  </si>
  <si>
    <t>産業部門別
民間消費支出増加額</t>
    <rPh sb="0" eb="2">
      <t>サンギョウ</t>
    </rPh>
    <rPh sb="2" eb="4">
      <t>ブモン</t>
    </rPh>
    <rPh sb="4" eb="5">
      <t>ベツ</t>
    </rPh>
    <rPh sb="6" eb="8">
      <t>ミンカン</t>
    </rPh>
    <rPh sb="8" eb="10">
      <t>ショウヒ</t>
    </rPh>
    <rPh sb="10" eb="12">
      <t>シシュツ</t>
    </rPh>
    <rPh sb="12" eb="15">
      <t>ゾウカガク</t>
    </rPh>
    <phoneticPr fontId="46"/>
  </si>
  <si>
    <t>雇用者所得誘発額(第１次)</t>
    <rPh sb="9" eb="10">
      <t>ダイ</t>
    </rPh>
    <rPh sb="11" eb="12">
      <t>ジ</t>
    </rPh>
    <phoneticPr fontId="46"/>
  </si>
  <si>
    <t>生産誘発額(第２次)</t>
    <rPh sb="6" eb="7">
      <t>ダイ</t>
    </rPh>
    <rPh sb="8" eb="9">
      <t>ジ</t>
    </rPh>
    <phoneticPr fontId="46"/>
  </si>
  <si>
    <t>県内需要増加額
(第２次)</t>
    <rPh sb="2" eb="4">
      <t>ジュヨウ</t>
    </rPh>
    <rPh sb="4" eb="6">
      <t>ゾウカ</t>
    </rPh>
    <rPh sb="9" eb="10">
      <t>ダイ</t>
    </rPh>
    <rPh sb="11" eb="12">
      <t>ジ</t>
    </rPh>
    <phoneticPr fontId="46"/>
  </si>
  <si>
    <t>×Ｅ[開放経済型</t>
    <rPh sb="5" eb="7">
      <t>ケイザイ</t>
    </rPh>
    <phoneticPr fontId="46"/>
  </si>
  <si>
    <t>逆行列係数]</t>
    <phoneticPr fontId="46"/>
  </si>
  <si>
    <t xml:space="preserve"> 粗付加価値誘発額(第２次)</t>
    <rPh sb="10" eb="11">
      <t>ダイ</t>
    </rPh>
    <rPh sb="12" eb="13">
      <t>ジ</t>
    </rPh>
    <phoneticPr fontId="46"/>
  </si>
  <si>
    <t>雇用者所得誘発額(第２次)</t>
    <rPh sb="9" eb="10">
      <t>ダイ</t>
    </rPh>
    <rPh sb="11" eb="12">
      <t>ジ</t>
    </rPh>
    <phoneticPr fontId="46"/>
  </si>
  <si>
    <t>図２　雇用誘発効果フロー</t>
    <rPh sb="0" eb="1">
      <t>ズ</t>
    </rPh>
    <rPh sb="3" eb="5">
      <t>コヨウ</t>
    </rPh>
    <rPh sb="5" eb="7">
      <t>ユウハツ</t>
    </rPh>
    <rPh sb="7" eb="9">
      <t>コウカ</t>
    </rPh>
    <phoneticPr fontId="46"/>
  </si>
  <si>
    <t>(単位：百万円、人)</t>
    <rPh sb="1" eb="3">
      <t>タンイ</t>
    </rPh>
    <rPh sb="4" eb="5">
      <t>ヒャク</t>
    </rPh>
    <rPh sb="5" eb="7">
      <t>マンエン</t>
    </rPh>
    <rPh sb="8" eb="9">
      <t>ニン</t>
    </rPh>
    <phoneticPr fontId="46"/>
  </si>
  <si>
    <t>×Ｈ[就業係数]</t>
    <rPh sb="3" eb="5">
      <t>シュウギョウ</t>
    </rPh>
    <rPh sb="5" eb="7">
      <t>ケイスウ</t>
    </rPh>
    <phoneticPr fontId="46"/>
  </si>
  <si>
    <t>×Ｉ[雇用係数]</t>
    <rPh sb="3" eb="5">
      <t>コヨウ</t>
    </rPh>
    <rPh sb="5" eb="7">
      <t>ケイスウ</t>
    </rPh>
    <phoneticPr fontId="46"/>
  </si>
  <si>
    <t>　従業者誘発数（直接）</t>
    <rPh sb="1" eb="4">
      <t>ジュウギョウシャ</t>
    </rPh>
    <rPh sb="4" eb="6">
      <t>ユウハツ</t>
    </rPh>
    <rPh sb="6" eb="7">
      <t>スウ</t>
    </rPh>
    <rPh sb="8" eb="10">
      <t>チョクセツ</t>
    </rPh>
    <phoneticPr fontId="46"/>
  </si>
  <si>
    <t>雇用者誘発数（直接）</t>
    <rPh sb="0" eb="3">
      <t>コヨウシャ</t>
    </rPh>
    <rPh sb="3" eb="5">
      <t>ユウハツ</t>
    </rPh>
    <rPh sb="5" eb="6">
      <t>スウ</t>
    </rPh>
    <rPh sb="7" eb="9">
      <t>チョクセツ</t>
    </rPh>
    <phoneticPr fontId="46"/>
  </si>
  <si>
    <t>第１次波及効果</t>
    <rPh sb="0" eb="1">
      <t>ダイ</t>
    </rPh>
    <rPh sb="2" eb="3">
      <t>ジ</t>
    </rPh>
    <rPh sb="3" eb="5">
      <t>ハキュウ</t>
    </rPh>
    <rPh sb="5" eb="7">
      <t>コウカ</t>
    </rPh>
    <phoneticPr fontId="46"/>
  </si>
  <si>
    <t>生産誘発額(第１次)</t>
    <rPh sb="0" eb="2">
      <t>セイサン</t>
    </rPh>
    <rPh sb="2" eb="4">
      <t>ユウハツ</t>
    </rPh>
    <rPh sb="4" eb="5">
      <t>ガク</t>
    </rPh>
    <rPh sb="6" eb="7">
      <t>ダイ</t>
    </rPh>
    <rPh sb="8" eb="9">
      <t>ジ</t>
    </rPh>
    <phoneticPr fontId="46"/>
  </si>
  <si>
    <t>　従業者誘発数（第１次）</t>
    <rPh sb="1" eb="4">
      <t>ジュウギョウシャ</t>
    </rPh>
    <rPh sb="4" eb="6">
      <t>ユウハツ</t>
    </rPh>
    <rPh sb="6" eb="7">
      <t>スウ</t>
    </rPh>
    <rPh sb="8" eb="9">
      <t>ダイ</t>
    </rPh>
    <rPh sb="10" eb="11">
      <t>ジ</t>
    </rPh>
    <phoneticPr fontId="46"/>
  </si>
  <si>
    <t>雇用者誘発数（第１次）</t>
    <rPh sb="0" eb="3">
      <t>コヨウシャ</t>
    </rPh>
    <rPh sb="3" eb="5">
      <t>ユウハツ</t>
    </rPh>
    <rPh sb="5" eb="6">
      <t>スウ</t>
    </rPh>
    <rPh sb="7" eb="8">
      <t>ダイ</t>
    </rPh>
    <rPh sb="9" eb="10">
      <t>ジ</t>
    </rPh>
    <phoneticPr fontId="46"/>
  </si>
  <si>
    <t>第２次波及効果</t>
    <rPh sb="0" eb="1">
      <t>ダイ</t>
    </rPh>
    <rPh sb="2" eb="3">
      <t>ジ</t>
    </rPh>
    <rPh sb="3" eb="5">
      <t>ハキュウ</t>
    </rPh>
    <rPh sb="5" eb="7">
      <t>コウカ</t>
    </rPh>
    <phoneticPr fontId="46"/>
  </si>
  <si>
    <t>生産誘発額(第２次)</t>
    <rPh sb="0" eb="2">
      <t>セイサン</t>
    </rPh>
    <rPh sb="2" eb="4">
      <t>ユウハツ</t>
    </rPh>
    <rPh sb="4" eb="5">
      <t>ガク</t>
    </rPh>
    <rPh sb="6" eb="7">
      <t>ダイ</t>
    </rPh>
    <rPh sb="8" eb="9">
      <t>ジ</t>
    </rPh>
    <phoneticPr fontId="46"/>
  </si>
  <si>
    <t>　従業者誘発数（第２次）</t>
    <rPh sb="1" eb="4">
      <t>ジュウギョウシャ</t>
    </rPh>
    <rPh sb="4" eb="6">
      <t>ユウハツ</t>
    </rPh>
    <rPh sb="6" eb="7">
      <t>スウ</t>
    </rPh>
    <rPh sb="8" eb="9">
      <t>ダイ</t>
    </rPh>
    <rPh sb="10" eb="11">
      <t>ジ</t>
    </rPh>
    <phoneticPr fontId="46"/>
  </si>
  <si>
    <t>雇用者誘発数（第２次）</t>
    <rPh sb="0" eb="3">
      <t>コヨウシャ</t>
    </rPh>
    <rPh sb="3" eb="5">
      <t>ユウハツ</t>
    </rPh>
    <rPh sb="5" eb="6">
      <t>スウ</t>
    </rPh>
    <rPh sb="7" eb="8">
      <t>ダイ</t>
    </rPh>
    <rPh sb="9" eb="10">
      <t>ジ</t>
    </rPh>
    <phoneticPr fontId="46"/>
  </si>
  <si>
    <t>表３　分析手順</t>
    <rPh sb="0" eb="1">
      <t>ヒョウ</t>
    </rPh>
    <rPh sb="3" eb="5">
      <t>ブンセキ</t>
    </rPh>
    <rPh sb="5" eb="7">
      <t>テジュン</t>
    </rPh>
    <phoneticPr fontId="4"/>
  </si>
  <si>
    <t>手順</t>
    <rPh sb="0" eb="2">
      <t>テジュン</t>
    </rPh>
    <phoneticPr fontId="4"/>
  </si>
  <si>
    <t>推計内容</t>
    <rPh sb="0" eb="2">
      <t>スイケイ</t>
    </rPh>
    <rPh sb="2" eb="4">
      <t>ナイヨウ</t>
    </rPh>
    <phoneticPr fontId="4"/>
  </si>
  <si>
    <t>推計方法</t>
    <rPh sb="0" eb="2">
      <t>スイケイ</t>
    </rPh>
    <rPh sb="2" eb="4">
      <t>ホウホウ</t>
    </rPh>
    <phoneticPr fontId="4"/>
  </si>
  <si>
    <t>効果</t>
    <rPh sb="0" eb="2">
      <t>コウカ</t>
    </rPh>
    <phoneticPr fontId="4"/>
  </si>
  <si>
    <t>①</t>
    <phoneticPr fontId="4"/>
  </si>
  <si>
    <t>　最終需要増加額の設定</t>
    <rPh sb="1" eb="3">
      <t>サイシュウ</t>
    </rPh>
    <rPh sb="3" eb="5">
      <t>ジュヨウゾウ</t>
    </rPh>
    <rPh sb="5" eb="8">
      <t>ゾウカガク</t>
    </rPh>
    <rPh sb="9" eb="11">
      <t>セッテイ</t>
    </rPh>
    <phoneticPr fontId="4"/>
  </si>
  <si>
    <t>②</t>
    <phoneticPr fontId="4"/>
  </si>
  <si>
    <t>　最終需要増加額の県内分を推計</t>
    <rPh sb="1" eb="3">
      <t>サイシュウ</t>
    </rPh>
    <rPh sb="3" eb="5">
      <t>ジュヨウ</t>
    </rPh>
    <rPh sb="5" eb="8">
      <t>ゾウカガク</t>
    </rPh>
    <rPh sb="9" eb="11">
      <t>ケンナイ</t>
    </rPh>
    <rPh sb="11" eb="12">
      <t>ブン</t>
    </rPh>
    <rPh sb="13" eb="15">
      <t>スイケイ</t>
    </rPh>
    <phoneticPr fontId="4"/>
  </si>
  <si>
    <t>①＊Ａ[県内自給率]</t>
    <rPh sb="4" eb="6">
      <t>ケンナイ</t>
    </rPh>
    <rPh sb="6" eb="9">
      <t>ジキュウリツ</t>
    </rPh>
    <phoneticPr fontId="4"/>
  </si>
  <si>
    <t>直接効果</t>
    <rPh sb="0" eb="2">
      <t>チョクセツ</t>
    </rPh>
    <rPh sb="2" eb="4">
      <t>コウカ</t>
    </rPh>
    <phoneticPr fontId="4"/>
  </si>
  <si>
    <t>③</t>
    <phoneticPr fontId="4"/>
  </si>
  <si>
    <t>④</t>
    <phoneticPr fontId="4"/>
  </si>
  <si>
    <t>　最終需要増加産業における雇用者所得誘発額(県内分)の推計</t>
    <rPh sb="1" eb="3">
      <t>サイシュウ</t>
    </rPh>
    <rPh sb="3" eb="5">
      <t>ジュヨウ</t>
    </rPh>
    <rPh sb="5" eb="7">
      <t>ゾウカ</t>
    </rPh>
    <rPh sb="7" eb="9">
      <t>サンギョウ</t>
    </rPh>
    <rPh sb="13" eb="16">
      <t>コヨウシャ</t>
    </rPh>
    <rPh sb="16" eb="18">
      <t>ショトク</t>
    </rPh>
    <rPh sb="22" eb="23">
      <t>ケン</t>
    </rPh>
    <rPh sb="23" eb="25">
      <t>ナイブン</t>
    </rPh>
    <rPh sb="27" eb="29">
      <t>スイケイ</t>
    </rPh>
    <phoneticPr fontId="4"/>
  </si>
  <si>
    <t>⑤</t>
    <phoneticPr fontId="4"/>
  </si>
  <si>
    <t>　県内最終需要増加額（直接）が誘発する原材料額(県外含む)の推計</t>
    <rPh sb="1" eb="3">
      <t>ケンナイ</t>
    </rPh>
    <rPh sb="3" eb="5">
      <t>サイシュウ</t>
    </rPh>
    <rPh sb="5" eb="7">
      <t>ジュヨウ</t>
    </rPh>
    <rPh sb="7" eb="10">
      <t>ゾウカガク</t>
    </rPh>
    <rPh sb="11" eb="13">
      <t>チョクセツ</t>
    </rPh>
    <rPh sb="15" eb="17">
      <t>ユウハツ</t>
    </rPh>
    <rPh sb="19" eb="22">
      <t>ゲンザイリョウ</t>
    </rPh>
    <rPh sb="22" eb="23">
      <t>ガク</t>
    </rPh>
    <rPh sb="24" eb="26">
      <t>ケンガイ</t>
    </rPh>
    <rPh sb="26" eb="27">
      <t>フク</t>
    </rPh>
    <rPh sb="30" eb="32">
      <t>スイケイ</t>
    </rPh>
    <phoneticPr fontId="4"/>
  </si>
  <si>
    <t>⑥</t>
  </si>
  <si>
    <t>⑦</t>
  </si>
  <si>
    <t>⑥＊Ｅ[開放経済型逆行列係数]</t>
    <rPh sb="4" eb="6">
      <t>カイホウ</t>
    </rPh>
    <rPh sb="6" eb="8">
      <t>ケイザイ</t>
    </rPh>
    <rPh sb="8" eb="9">
      <t>ガタ</t>
    </rPh>
    <rPh sb="9" eb="12">
      <t>ギャクギョウレツ</t>
    </rPh>
    <rPh sb="12" eb="14">
      <t>ケイスウ</t>
    </rPh>
    <phoneticPr fontId="4"/>
  </si>
  <si>
    <t>第１次
波及効果</t>
    <rPh sb="0" eb="1">
      <t>ダイ</t>
    </rPh>
    <rPh sb="2" eb="3">
      <t>ジ</t>
    </rPh>
    <rPh sb="4" eb="6">
      <t>ハキュウ</t>
    </rPh>
    <rPh sb="6" eb="8">
      <t>コウカ</t>
    </rPh>
    <phoneticPr fontId="4"/>
  </si>
  <si>
    <t>⑧</t>
  </si>
  <si>
    <t>⑦＊Ｂ[粗付加価値率]</t>
    <rPh sb="4" eb="9">
      <t>ソフカカチ</t>
    </rPh>
    <rPh sb="9" eb="10">
      <t>リツ</t>
    </rPh>
    <phoneticPr fontId="4"/>
  </si>
  <si>
    <t>⑨</t>
  </si>
  <si>
    <t>⑦＊Ｃ[雇用者所得率]</t>
    <rPh sb="4" eb="7">
      <t>コヨウシャ</t>
    </rPh>
    <rPh sb="7" eb="10">
      <t>ショトクリツ</t>
    </rPh>
    <phoneticPr fontId="4"/>
  </si>
  <si>
    <t>⑩</t>
  </si>
  <si>
    <t>　雇用者所得誘発額を合計(直接＋第１次)</t>
    <rPh sb="1" eb="4">
      <t>コヨウシャ</t>
    </rPh>
    <rPh sb="4" eb="6">
      <t>ショトク</t>
    </rPh>
    <rPh sb="6" eb="9">
      <t>ユウハツガク</t>
    </rPh>
    <rPh sb="10" eb="12">
      <t>ゴウケイ</t>
    </rPh>
    <rPh sb="13" eb="15">
      <t>チョクセツ</t>
    </rPh>
    <rPh sb="16" eb="17">
      <t>ダイ</t>
    </rPh>
    <rPh sb="18" eb="19">
      <t>ジ</t>
    </rPh>
    <phoneticPr fontId="4"/>
  </si>
  <si>
    <t>④＋⑨</t>
    <phoneticPr fontId="4"/>
  </si>
  <si>
    <t>⑪</t>
  </si>
  <si>
    <t>　誘発された雇用者所得のうち、消費にまわる額(県外含む)の推計</t>
    <rPh sb="1" eb="3">
      <t>ユウハツ</t>
    </rPh>
    <rPh sb="6" eb="9">
      <t>コヨウシャ</t>
    </rPh>
    <rPh sb="9" eb="11">
      <t>ショトク</t>
    </rPh>
    <rPh sb="15" eb="17">
      <t>ショウヒ</t>
    </rPh>
    <rPh sb="21" eb="22">
      <t>ガク</t>
    </rPh>
    <rPh sb="23" eb="25">
      <t>ケンガイ</t>
    </rPh>
    <rPh sb="25" eb="26">
      <t>フク</t>
    </rPh>
    <rPh sb="28" eb="31">
      <t>ノスイケイ</t>
    </rPh>
    <phoneticPr fontId="4"/>
  </si>
  <si>
    <t>⑩＊Ｆ[消費転換率]</t>
    <rPh sb="4" eb="6">
      <t>ショウヒ</t>
    </rPh>
    <rPh sb="6" eb="8">
      <t>テンカン</t>
    </rPh>
    <rPh sb="8" eb="9">
      <t>リツ</t>
    </rPh>
    <phoneticPr fontId="4"/>
  </si>
  <si>
    <t>⑫</t>
  </si>
  <si>
    <t>　誘発された雇用者所得のうち、消費にまわる額を産業部門別(県外含む)に推計</t>
    <rPh sb="1" eb="3">
      <t>ユウハツ</t>
    </rPh>
    <rPh sb="6" eb="9">
      <t>コヨウシャ</t>
    </rPh>
    <rPh sb="9" eb="11">
      <t>ショトク</t>
    </rPh>
    <rPh sb="15" eb="17">
      <t>ショウヒ</t>
    </rPh>
    <rPh sb="21" eb="22">
      <t>ガク</t>
    </rPh>
    <rPh sb="23" eb="25">
      <t>サンギョウ</t>
    </rPh>
    <rPh sb="25" eb="27">
      <t>ブモン</t>
    </rPh>
    <rPh sb="27" eb="28">
      <t>ベツ</t>
    </rPh>
    <rPh sb="35" eb="37">
      <t>スイケイ</t>
    </rPh>
    <phoneticPr fontId="4"/>
  </si>
  <si>
    <t>⑪＊Ｇ[消費パターン]</t>
    <rPh sb="4" eb="6">
      <t>ショウヒ</t>
    </rPh>
    <phoneticPr fontId="4"/>
  </si>
  <si>
    <t>⑬</t>
  </si>
  <si>
    <t>　誘発された雇用者所得のうち、消費にまわる額を産業部門別(県内分)に推計</t>
    <rPh sb="1" eb="3">
      <t>ユウハツ</t>
    </rPh>
    <rPh sb="6" eb="9">
      <t>コヨウシャ</t>
    </rPh>
    <rPh sb="9" eb="11">
      <t>ショトク</t>
    </rPh>
    <rPh sb="15" eb="17">
      <t>ショウヒ</t>
    </rPh>
    <rPh sb="21" eb="22">
      <t>ガク</t>
    </rPh>
    <rPh sb="23" eb="25">
      <t>サンギョウ</t>
    </rPh>
    <rPh sb="25" eb="27">
      <t>ブモン</t>
    </rPh>
    <rPh sb="27" eb="28">
      <t>ベツ</t>
    </rPh>
    <rPh sb="30" eb="31">
      <t>ナイ</t>
    </rPh>
    <rPh sb="31" eb="32">
      <t>ブン</t>
    </rPh>
    <rPh sb="34" eb="36">
      <t>スイケイ</t>
    </rPh>
    <phoneticPr fontId="4"/>
  </si>
  <si>
    <t>⑫＊Ａ[県内自給率]</t>
    <rPh sb="4" eb="6">
      <t>ケンナイ</t>
    </rPh>
    <rPh sb="6" eb="9">
      <t>ジキュウリツ</t>
    </rPh>
    <phoneticPr fontId="4"/>
  </si>
  <si>
    <t>⑭</t>
  </si>
  <si>
    <t>　県内需要増加額(第２次)が誘発する生産額(県内分)の推計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4"/>
  </si>
  <si>
    <t>⑬＊Ｅ[開放経済型逆行列係数]</t>
    <rPh sb="4" eb="6">
      <t>カイホウ</t>
    </rPh>
    <rPh sb="6" eb="8">
      <t>ケイザイ</t>
    </rPh>
    <rPh sb="8" eb="9">
      <t>ガタ</t>
    </rPh>
    <rPh sb="9" eb="12">
      <t>ギャクギョウレツ</t>
    </rPh>
    <rPh sb="12" eb="14">
      <t>ケイスウ</t>
    </rPh>
    <phoneticPr fontId="4"/>
  </si>
  <si>
    <t>第２次
波及効果</t>
    <rPh sb="0" eb="1">
      <t>ダイ</t>
    </rPh>
    <rPh sb="2" eb="3">
      <t>ジ</t>
    </rPh>
    <rPh sb="4" eb="6">
      <t>ハキュウ</t>
    </rPh>
    <rPh sb="6" eb="8">
      <t>コウカ</t>
    </rPh>
    <phoneticPr fontId="4"/>
  </si>
  <si>
    <t>⑮</t>
  </si>
  <si>
    <t>⑭＊Ｂ[粗付加価値率]</t>
    <rPh sb="4" eb="9">
      <t>ソフカカチ</t>
    </rPh>
    <rPh sb="9" eb="10">
      <t>リツ</t>
    </rPh>
    <phoneticPr fontId="4"/>
  </si>
  <si>
    <t>⑯</t>
  </si>
  <si>
    <t>⑭＊Ｃ[雇用者所得率]</t>
    <rPh sb="4" eb="7">
      <t>コヨウシャ</t>
    </rPh>
    <rPh sb="7" eb="10">
      <t>ショトクリツ</t>
    </rPh>
    <phoneticPr fontId="4"/>
  </si>
  <si>
    <t>⑰</t>
  </si>
  <si>
    <t>　生産誘発額を合計(直接＋第１次＋第２次)</t>
    <rPh sb="1" eb="3">
      <t>セイサン</t>
    </rPh>
    <rPh sb="3" eb="6">
      <t>ユウハツガク</t>
    </rPh>
    <rPh sb="7" eb="9">
      <t>ゴウケイ</t>
    </rPh>
    <rPh sb="10" eb="12">
      <t>チョクセツ</t>
    </rPh>
    <rPh sb="13" eb="14">
      <t>ダイ</t>
    </rPh>
    <rPh sb="15" eb="16">
      <t>ジ</t>
    </rPh>
    <rPh sb="17" eb="18">
      <t>ダイ</t>
    </rPh>
    <rPh sb="19" eb="20">
      <t>ジ</t>
    </rPh>
    <phoneticPr fontId="4"/>
  </si>
  <si>
    <t>②＋⑦＋⑭</t>
    <phoneticPr fontId="4"/>
  </si>
  <si>
    <t>総合効果</t>
    <rPh sb="0" eb="2">
      <t>ソウゴウ</t>
    </rPh>
    <rPh sb="2" eb="4">
      <t>コウカ</t>
    </rPh>
    <phoneticPr fontId="4"/>
  </si>
  <si>
    <t>⑱</t>
    <phoneticPr fontId="4"/>
  </si>
  <si>
    <t>　粗付加価値誘発額を合計(直接＋第１次＋第２次)</t>
    <rPh sb="1" eb="6">
      <t>ソフカカチ</t>
    </rPh>
    <rPh sb="6" eb="9">
      <t>ユウハツガク</t>
    </rPh>
    <rPh sb="10" eb="12">
      <t>ゴウケイ</t>
    </rPh>
    <phoneticPr fontId="4"/>
  </si>
  <si>
    <t>③＋⑧＋⑮</t>
    <phoneticPr fontId="4"/>
  </si>
  <si>
    <t>⑲</t>
    <phoneticPr fontId="4"/>
  </si>
  <si>
    <t>　雇用者所得誘発額を合計(直接＋第１次＋第２次)</t>
    <rPh sb="1" eb="4">
      <t>コヨウシャ</t>
    </rPh>
    <rPh sb="4" eb="6">
      <t>ショトク</t>
    </rPh>
    <rPh sb="6" eb="9">
      <t>ユウハツガク</t>
    </rPh>
    <rPh sb="10" eb="12">
      <t>ゴウケイ</t>
    </rPh>
    <rPh sb="13" eb="15">
      <t>チョクセツ</t>
    </rPh>
    <rPh sb="16" eb="17">
      <t>ダイ</t>
    </rPh>
    <rPh sb="18" eb="19">
      <t>ジ</t>
    </rPh>
    <rPh sb="20" eb="21">
      <t>ダイ</t>
    </rPh>
    <rPh sb="22" eb="23">
      <t>ジ</t>
    </rPh>
    <phoneticPr fontId="4"/>
  </si>
  <si>
    <t>④＋⑨＋⑯</t>
    <phoneticPr fontId="4"/>
  </si>
  <si>
    <t>Ⅰ</t>
    <phoneticPr fontId="4"/>
  </si>
  <si>
    <t>　県内最終需要増加額（直接）が誘発する従業者数の推計</t>
    <rPh sb="1" eb="3">
      <t>ケンナイ</t>
    </rPh>
    <rPh sb="3" eb="5">
      <t>サイシュウ</t>
    </rPh>
    <rPh sb="5" eb="7">
      <t>ジュヨウ</t>
    </rPh>
    <rPh sb="7" eb="9">
      <t>ゾウカ</t>
    </rPh>
    <rPh sb="9" eb="10">
      <t>ガク</t>
    </rPh>
    <rPh sb="11" eb="13">
      <t>チョクセツ</t>
    </rPh>
    <rPh sb="15" eb="17">
      <t>ユウハツ</t>
    </rPh>
    <rPh sb="19" eb="22">
      <t>ジュウギョウシャ</t>
    </rPh>
    <rPh sb="22" eb="23">
      <t>スウ</t>
    </rPh>
    <rPh sb="24" eb="26">
      <t>スイケイ</t>
    </rPh>
    <phoneticPr fontId="4"/>
  </si>
  <si>
    <t>②＊Ｈ[就業係数]</t>
    <rPh sb="4" eb="6">
      <t>シュウギョウ</t>
    </rPh>
    <rPh sb="6" eb="8">
      <t>ケイスウ</t>
    </rPh>
    <phoneticPr fontId="4"/>
  </si>
  <si>
    <t>Ⅱ</t>
    <phoneticPr fontId="4"/>
  </si>
  <si>
    <t>　県内最終需要増加額（直接）が誘発する雇用者数の推計</t>
    <rPh sb="1" eb="3">
      <t>ケンナイ</t>
    </rPh>
    <rPh sb="3" eb="5">
      <t>サイシュウ</t>
    </rPh>
    <rPh sb="5" eb="7">
      <t>ジュヨウ</t>
    </rPh>
    <rPh sb="7" eb="9">
      <t>ゾウカ</t>
    </rPh>
    <rPh sb="9" eb="10">
      <t>ガク</t>
    </rPh>
    <rPh sb="11" eb="13">
      <t>チョクセツ</t>
    </rPh>
    <rPh sb="15" eb="17">
      <t>ユウハツ</t>
    </rPh>
    <rPh sb="19" eb="22">
      <t>コヨウシャ</t>
    </rPh>
    <rPh sb="22" eb="23">
      <t>スウ</t>
    </rPh>
    <rPh sb="24" eb="26">
      <t>スイケイ</t>
    </rPh>
    <phoneticPr fontId="4"/>
  </si>
  <si>
    <t>②＊Ｉ[雇用係数]</t>
    <rPh sb="4" eb="6">
      <t>コヨウ</t>
    </rPh>
    <rPh sb="6" eb="8">
      <t>ケイスウ</t>
    </rPh>
    <phoneticPr fontId="4"/>
  </si>
  <si>
    <t>Ⅲ</t>
    <phoneticPr fontId="4"/>
  </si>
  <si>
    <t>　生産誘発額（第１次）が誘発する従業者数の推計</t>
    <rPh sb="1" eb="3">
      <t>セイサン</t>
    </rPh>
    <rPh sb="3" eb="5">
      <t>ユウハツ</t>
    </rPh>
    <rPh sb="5" eb="6">
      <t>ガク</t>
    </rPh>
    <rPh sb="7" eb="8">
      <t>ダイ</t>
    </rPh>
    <rPh sb="9" eb="10">
      <t>ジ</t>
    </rPh>
    <rPh sb="12" eb="14">
      <t>ユウハツ</t>
    </rPh>
    <rPh sb="16" eb="19">
      <t>ジュウギョウシャ</t>
    </rPh>
    <rPh sb="19" eb="20">
      <t>スウ</t>
    </rPh>
    <rPh sb="21" eb="23">
      <t>スイケイ</t>
    </rPh>
    <phoneticPr fontId="4"/>
  </si>
  <si>
    <t>⑦＊Ｈ[就業係数]</t>
    <rPh sb="4" eb="6">
      <t>シュウギョウ</t>
    </rPh>
    <rPh sb="6" eb="8">
      <t>ケイスウ</t>
    </rPh>
    <phoneticPr fontId="4"/>
  </si>
  <si>
    <t>Ⅳ</t>
    <phoneticPr fontId="4"/>
  </si>
  <si>
    <t>　生産誘発額（第１次）が誘発する雇用者数の推計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4"/>
  </si>
  <si>
    <t>⑦＊Ｉ[雇用係数]</t>
    <rPh sb="4" eb="6">
      <t>コヨウ</t>
    </rPh>
    <rPh sb="6" eb="8">
      <t>ケイスウ</t>
    </rPh>
    <phoneticPr fontId="4"/>
  </si>
  <si>
    <t>Ⅴ</t>
    <phoneticPr fontId="4"/>
  </si>
  <si>
    <t>　生産誘発額（第２次）が誘発する従業者数の推計</t>
    <rPh sb="1" eb="3">
      <t>セイサン</t>
    </rPh>
    <rPh sb="3" eb="6">
      <t>ユウハツガク</t>
    </rPh>
    <rPh sb="7" eb="8">
      <t>ダイ</t>
    </rPh>
    <rPh sb="9" eb="10">
      <t>ジ</t>
    </rPh>
    <rPh sb="12" eb="14">
      <t>ユウハツ</t>
    </rPh>
    <rPh sb="16" eb="19">
      <t>ジュウギョウシャ</t>
    </rPh>
    <rPh sb="19" eb="20">
      <t>スウ</t>
    </rPh>
    <rPh sb="21" eb="23">
      <t>スイケイ</t>
    </rPh>
    <phoneticPr fontId="4"/>
  </si>
  <si>
    <t>⑭＊Ｈ[就業係数]</t>
    <rPh sb="4" eb="6">
      <t>シュウギョウ</t>
    </rPh>
    <rPh sb="6" eb="8">
      <t>ケイスウ</t>
    </rPh>
    <phoneticPr fontId="4"/>
  </si>
  <si>
    <t>Ⅵ</t>
    <phoneticPr fontId="4"/>
  </si>
  <si>
    <t>　生産誘発額（第２次）が誘発する雇用者数の推計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4"/>
  </si>
  <si>
    <t>⑭＊Ｉ[雇用係数]</t>
    <rPh sb="4" eb="6">
      <t>コヨウ</t>
    </rPh>
    <rPh sb="6" eb="8">
      <t>ケイスウ</t>
    </rPh>
    <phoneticPr fontId="4"/>
  </si>
  <si>
    <t>Ⅶ</t>
    <phoneticPr fontId="4"/>
  </si>
  <si>
    <t>　従業者誘発数を合計（直接＋第１次＋第２次）</t>
    <rPh sb="1" eb="4">
      <t>ジュウギョウシャ</t>
    </rPh>
    <rPh sb="4" eb="6">
      <t>ユウハツ</t>
    </rPh>
    <rPh sb="6" eb="7">
      <t>スウ</t>
    </rPh>
    <rPh sb="8" eb="10">
      <t>ゴウケイ</t>
    </rPh>
    <rPh sb="11" eb="13">
      <t>チョクセツ</t>
    </rPh>
    <rPh sb="14" eb="15">
      <t>ダイ</t>
    </rPh>
    <rPh sb="16" eb="17">
      <t>ジ</t>
    </rPh>
    <rPh sb="18" eb="19">
      <t>ダイ</t>
    </rPh>
    <rPh sb="20" eb="21">
      <t>ジ</t>
    </rPh>
    <phoneticPr fontId="4"/>
  </si>
  <si>
    <t>Ⅰ＋Ⅲ＋Ⅴ</t>
    <phoneticPr fontId="4"/>
  </si>
  <si>
    <t>Ⅷ</t>
    <phoneticPr fontId="4"/>
  </si>
  <si>
    <t>　雇用者誘発数を合計（直接＋第１次＋第２次）</t>
    <rPh sb="1" eb="4">
      <t>コヨウシャ</t>
    </rPh>
    <rPh sb="4" eb="6">
      <t>ユウハツ</t>
    </rPh>
    <rPh sb="6" eb="7">
      <t>スウ</t>
    </rPh>
    <rPh sb="8" eb="10">
      <t>ゴウケイ</t>
    </rPh>
    <rPh sb="11" eb="13">
      <t>チョクセツ</t>
    </rPh>
    <rPh sb="14" eb="15">
      <t>ダイ</t>
    </rPh>
    <rPh sb="16" eb="17">
      <t>ジ</t>
    </rPh>
    <rPh sb="18" eb="19">
      <t>ダイ</t>
    </rPh>
    <rPh sb="20" eb="21">
      <t>ジ</t>
    </rPh>
    <phoneticPr fontId="4"/>
  </si>
  <si>
    <t>Ⅱ＋Ⅳ＋Ⅵ</t>
    <phoneticPr fontId="4"/>
  </si>
  <si>
    <t>表４　計算内容</t>
    <rPh sb="0" eb="1">
      <t>ヒョウ</t>
    </rPh>
    <rPh sb="3" eb="5">
      <t>ケイサン</t>
    </rPh>
    <rPh sb="5" eb="7">
      <t>ナイヨウ</t>
    </rPh>
    <phoneticPr fontId="4"/>
  </si>
  <si>
    <t>(単位：百万円)</t>
    <rPh sb="1" eb="3">
      <t>タンイ</t>
    </rPh>
    <rPh sb="4" eb="5">
      <t>ヒャク</t>
    </rPh>
    <rPh sb="5" eb="7">
      <t>マンエン</t>
    </rPh>
    <phoneticPr fontId="4"/>
  </si>
  <si>
    <t>最終需要
増加額</t>
    <rPh sb="0" eb="2">
      <t>サイシュウ</t>
    </rPh>
    <rPh sb="2" eb="4">
      <t>ジュヨウ</t>
    </rPh>
    <rPh sb="5" eb="7">
      <t>ゾウカ</t>
    </rPh>
    <rPh sb="7" eb="8">
      <t>ガク</t>
    </rPh>
    <phoneticPr fontId="4"/>
  </si>
  <si>
    <t>原材料
誘発額
(直接)</t>
    <rPh sb="0" eb="3">
      <t>ゲンザイリョウ</t>
    </rPh>
    <rPh sb="4" eb="7">
      <t>ユウハツガク</t>
    </rPh>
    <phoneticPr fontId="4"/>
  </si>
  <si>
    <t>県内需要
増加額
(第１次)</t>
    <rPh sb="0" eb="2">
      <t>ケンナイ</t>
    </rPh>
    <rPh sb="10" eb="11">
      <t>ダイ</t>
    </rPh>
    <rPh sb="12" eb="13">
      <t>ジ</t>
    </rPh>
    <phoneticPr fontId="4"/>
  </si>
  <si>
    <t>県内最終
需要増加額
(直接)</t>
    <rPh sb="2" eb="4">
      <t>サイシュウ</t>
    </rPh>
    <rPh sb="12" eb="14">
      <t>チョクセツ</t>
    </rPh>
    <phoneticPr fontId="4"/>
  </si>
  <si>
    <t>粗付加価値
誘発額
(直接)</t>
    <rPh sb="0" eb="5">
      <t>ソフカカチ</t>
    </rPh>
    <rPh sb="6" eb="9">
      <t>ユウハツガク</t>
    </rPh>
    <rPh sb="11" eb="13">
      <t>チョクセツ</t>
    </rPh>
    <phoneticPr fontId="4"/>
  </si>
  <si>
    <t>雇用者所得
誘発額
(直接）</t>
    <rPh sb="0" eb="3">
      <t>コヨウシャ</t>
    </rPh>
    <rPh sb="3" eb="5">
      <t>ショトク</t>
    </rPh>
    <rPh sb="6" eb="9">
      <t>ユウハツガク</t>
    </rPh>
    <rPh sb="11" eb="13">
      <t>チョクセツ</t>
    </rPh>
    <phoneticPr fontId="4"/>
  </si>
  <si>
    <t>①</t>
    <phoneticPr fontId="4"/>
  </si>
  <si>
    <t>②</t>
    <phoneticPr fontId="4"/>
  </si>
  <si>
    <t>③</t>
    <phoneticPr fontId="4"/>
  </si>
  <si>
    <t>④</t>
    <phoneticPr fontId="4"/>
  </si>
  <si>
    <t>⑤</t>
    <phoneticPr fontId="4"/>
  </si>
  <si>
    <t>⑥</t>
    <phoneticPr fontId="4"/>
  </si>
  <si>
    <t>①×Ａ</t>
    <phoneticPr fontId="4"/>
  </si>
  <si>
    <t>⑤×Ａ</t>
    <phoneticPr fontId="4"/>
  </si>
  <si>
    <t>第１次波及効果</t>
    <rPh sb="0" eb="1">
      <t>ダイ</t>
    </rPh>
    <rPh sb="2" eb="3">
      <t>ジ</t>
    </rPh>
    <rPh sb="3" eb="5">
      <t>ハキュウ</t>
    </rPh>
    <rPh sb="5" eb="7">
      <t>コウカ</t>
    </rPh>
    <phoneticPr fontId="4"/>
  </si>
  <si>
    <t>雇用者所得
誘発額
(直接＋
第１次)</t>
    <rPh sb="0" eb="3">
      <t>コヨウシャ</t>
    </rPh>
    <rPh sb="3" eb="5">
      <t>ショトク</t>
    </rPh>
    <rPh sb="6" eb="9">
      <t>ユウハツガク</t>
    </rPh>
    <rPh sb="11" eb="13">
      <t>チョクセツ</t>
    </rPh>
    <rPh sb="15" eb="16">
      <t>ダイ</t>
    </rPh>
    <rPh sb="17" eb="18">
      <t>ジ</t>
    </rPh>
    <phoneticPr fontId="4"/>
  </si>
  <si>
    <t>民間消費
支出増加額</t>
    <rPh sb="0" eb="2">
      <t>ミンカン</t>
    </rPh>
    <rPh sb="2" eb="4">
      <t>ショウヒ</t>
    </rPh>
    <rPh sb="5" eb="7">
      <t>シシュツ</t>
    </rPh>
    <rPh sb="7" eb="10">
      <t>ゾウカガク</t>
    </rPh>
    <phoneticPr fontId="4"/>
  </si>
  <si>
    <t>産業部門別
民間消費
支出増加額</t>
    <rPh sb="0" eb="2">
      <t>サンギョウ</t>
    </rPh>
    <rPh sb="2" eb="4">
      <t>ブモン</t>
    </rPh>
    <rPh sb="4" eb="5">
      <t>ベツ</t>
    </rPh>
    <rPh sb="6" eb="8">
      <t>ミンカン</t>
    </rPh>
    <rPh sb="8" eb="10">
      <t>ショウヒ</t>
    </rPh>
    <rPh sb="11" eb="13">
      <t>シシュツ</t>
    </rPh>
    <rPh sb="13" eb="16">
      <t>ゾウカガク</t>
    </rPh>
    <phoneticPr fontId="4"/>
  </si>
  <si>
    <t>県内需要
増加額
(第２次)</t>
    <rPh sb="0" eb="2">
      <t>ケンナイ</t>
    </rPh>
    <rPh sb="10" eb="11">
      <t>ダイ</t>
    </rPh>
    <rPh sb="12" eb="13">
      <t>ジ</t>
    </rPh>
    <phoneticPr fontId="4"/>
  </si>
  <si>
    <t>生産誘発額
(第１次)</t>
    <rPh sb="0" eb="2">
      <t>セイサン</t>
    </rPh>
    <rPh sb="2" eb="5">
      <t>ユウハツガク</t>
    </rPh>
    <rPh sb="7" eb="8">
      <t>ダイ</t>
    </rPh>
    <rPh sb="9" eb="10">
      <t>ジ</t>
    </rPh>
    <phoneticPr fontId="4"/>
  </si>
  <si>
    <t>粗付加価値
誘発額
(第１次)</t>
    <rPh sb="0" eb="5">
      <t>ソフカカチ</t>
    </rPh>
    <rPh sb="6" eb="9">
      <t>ユウハツガク</t>
    </rPh>
    <rPh sb="11" eb="12">
      <t>ダイ</t>
    </rPh>
    <rPh sb="13" eb="14">
      <t>ジ</t>
    </rPh>
    <phoneticPr fontId="4"/>
  </si>
  <si>
    <t>雇用者所得
誘発額
(第１次）</t>
    <rPh sb="0" eb="3">
      <t>コヨウシャ</t>
    </rPh>
    <rPh sb="3" eb="5">
      <t>ショトク</t>
    </rPh>
    <rPh sb="6" eb="9">
      <t>ユウハツガク</t>
    </rPh>
    <rPh sb="11" eb="12">
      <t>ダイ</t>
    </rPh>
    <rPh sb="13" eb="14">
      <t>ジ</t>
    </rPh>
    <phoneticPr fontId="4"/>
  </si>
  <si>
    <t>⑦</t>
    <phoneticPr fontId="4"/>
  </si>
  <si>
    <t>⑧</t>
    <phoneticPr fontId="4"/>
  </si>
  <si>
    <t>⑨</t>
    <phoneticPr fontId="4"/>
  </si>
  <si>
    <t>⑩</t>
    <phoneticPr fontId="4"/>
  </si>
  <si>
    <t>⑪</t>
    <phoneticPr fontId="4"/>
  </si>
  <si>
    <t>⑫</t>
    <phoneticPr fontId="4"/>
  </si>
  <si>
    <t>⑬</t>
    <phoneticPr fontId="4"/>
  </si>
  <si>
    <t>⑥×Ｅ</t>
    <phoneticPr fontId="4"/>
  </si>
  <si>
    <t>⑦×Ｂ</t>
    <phoneticPr fontId="4"/>
  </si>
  <si>
    <t>⑦×Ｃ</t>
    <phoneticPr fontId="4"/>
  </si>
  <si>
    <t>④＋⑨</t>
    <phoneticPr fontId="4"/>
  </si>
  <si>
    <t>⑩×Ｆ</t>
    <phoneticPr fontId="4"/>
  </si>
  <si>
    <t>⑪×Ｇ</t>
    <phoneticPr fontId="4"/>
  </si>
  <si>
    <t>⑫×Ａ</t>
    <phoneticPr fontId="4"/>
  </si>
  <si>
    <t>第２次波及効果</t>
    <rPh sb="0" eb="1">
      <t>ダイ</t>
    </rPh>
    <rPh sb="2" eb="3">
      <t>ジ</t>
    </rPh>
    <rPh sb="3" eb="5">
      <t>ハキュウ</t>
    </rPh>
    <rPh sb="5" eb="7">
      <t>コウカ</t>
    </rPh>
    <phoneticPr fontId="4"/>
  </si>
  <si>
    <t>生産誘発額
(第２次)</t>
    <rPh sb="0" eb="2">
      <t>セイサン</t>
    </rPh>
    <rPh sb="2" eb="5">
      <t>ユウハツガク</t>
    </rPh>
    <rPh sb="7" eb="8">
      <t>ダイ</t>
    </rPh>
    <rPh sb="9" eb="10">
      <t>ジ</t>
    </rPh>
    <phoneticPr fontId="4"/>
  </si>
  <si>
    <t>粗付加価値
誘発額
(第２次)</t>
    <rPh sb="0" eb="5">
      <t>ソフカカチ</t>
    </rPh>
    <rPh sb="6" eb="9">
      <t>ユウハツガク</t>
    </rPh>
    <rPh sb="11" eb="12">
      <t>ダイ</t>
    </rPh>
    <rPh sb="13" eb="14">
      <t>ジ</t>
    </rPh>
    <phoneticPr fontId="4"/>
  </si>
  <si>
    <t>雇用者所得
誘発額
(第２次）</t>
    <rPh sb="0" eb="3">
      <t>コヨウシャ</t>
    </rPh>
    <rPh sb="3" eb="5">
      <t>ショトク</t>
    </rPh>
    <rPh sb="6" eb="9">
      <t>ユウハツガク</t>
    </rPh>
    <rPh sb="11" eb="12">
      <t>ダイ</t>
    </rPh>
    <rPh sb="13" eb="14">
      <t>ジ</t>
    </rPh>
    <phoneticPr fontId="4"/>
  </si>
  <si>
    <t>生産誘発額
合計</t>
    <rPh sb="0" eb="2">
      <t>セイサン</t>
    </rPh>
    <rPh sb="2" eb="5">
      <t>ユウハツガク</t>
    </rPh>
    <rPh sb="6" eb="8">
      <t>ゴウケイ</t>
    </rPh>
    <phoneticPr fontId="4"/>
  </si>
  <si>
    <t>粗付加価値
誘発額合計</t>
    <rPh sb="0" eb="5">
      <t>ソフカカチ</t>
    </rPh>
    <rPh sb="6" eb="9">
      <t>ユウハツガク</t>
    </rPh>
    <rPh sb="9" eb="11">
      <t>ゴウケイ</t>
    </rPh>
    <phoneticPr fontId="4"/>
  </si>
  <si>
    <t>雇用者所得
誘発額合計</t>
    <rPh sb="0" eb="3">
      <t>コヨウシャ</t>
    </rPh>
    <rPh sb="3" eb="5">
      <t>ショトク</t>
    </rPh>
    <rPh sb="6" eb="9">
      <t>ユウハツガク</t>
    </rPh>
    <rPh sb="9" eb="11">
      <t>ゴウケイ</t>
    </rPh>
    <phoneticPr fontId="4"/>
  </si>
  <si>
    <t>⑭</t>
    <phoneticPr fontId="4"/>
  </si>
  <si>
    <t>⑮</t>
    <phoneticPr fontId="4"/>
  </si>
  <si>
    <t>⑯</t>
    <phoneticPr fontId="4"/>
  </si>
  <si>
    <t>⑰</t>
    <phoneticPr fontId="4"/>
  </si>
  <si>
    <t>⑬×Ｅ</t>
    <phoneticPr fontId="4"/>
  </si>
  <si>
    <t>⑭×Ｂ</t>
    <phoneticPr fontId="4"/>
  </si>
  <si>
    <t>⑭×Ｃ</t>
    <phoneticPr fontId="4"/>
  </si>
  <si>
    <t>(単位：人)</t>
    <rPh sb="1" eb="3">
      <t>タンイ</t>
    </rPh>
    <rPh sb="4" eb="5">
      <t>ニン</t>
    </rPh>
    <phoneticPr fontId="4"/>
  </si>
  <si>
    <t>従業者
誘発数
(直接)</t>
    <rPh sb="0" eb="3">
      <t>ジュウギョウシャ</t>
    </rPh>
    <rPh sb="4" eb="6">
      <t>ユウハツ</t>
    </rPh>
    <rPh sb="6" eb="7">
      <t>スウ</t>
    </rPh>
    <rPh sb="9" eb="11">
      <t>チョクセツ</t>
    </rPh>
    <phoneticPr fontId="4"/>
  </si>
  <si>
    <t>雇用者
誘発数
(直接)</t>
    <rPh sb="0" eb="3">
      <t>コヨウシャ</t>
    </rPh>
    <rPh sb="4" eb="6">
      <t>ユウハツ</t>
    </rPh>
    <rPh sb="6" eb="7">
      <t>スウ</t>
    </rPh>
    <rPh sb="9" eb="11">
      <t>チョクセツ</t>
    </rPh>
    <phoneticPr fontId="4"/>
  </si>
  <si>
    <t>従業者
誘発数
(第１次)</t>
    <rPh sb="0" eb="3">
      <t>ジュウギョウシャ</t>
    </rPh>
    <rPh sb="4" eb="6">
      <t>ユウハツ</t>
    </rPh>
    <rPh sb="6" eb="7">
      <t>スウ</t>
    </rPh>
    <rPh sb="9" eb="10">
      <t>ダイ</t>
    </rPh>
    <rPh sb="11" eb="12">
      <t>ジ</t>
    </rPh>
    <phoneticPr fontId="4"/>
  </si>
  <si>
    <t>雇用者
誘発数
(第１次)</t>
    <rPh sb="0" eb="3">
      <t>コヨウシャ</t>
    </rPh>
    <rPh sb="4" eb="6">
      <t>ユウハツ</t>
    </rPh>
    <rPh sb="6" eb="7">
      <t>スウ</t>
    </rPh>
    <rPh sb="9" eb="10">
      <t>ダイ</t>
    </rPh>
    <rPh sb="11" eb="12">
      <t>ジ</t>
    </rPh>
    <phoneticPr fontId="4"/>
  </si>
  <si>
    <t>従業者
誘発数
(第２次)</t>
    <rPh sb="0" eb="3">
      <t>ジュウギョウシャ</t>
    </rPh>
    <rPh sb="4" eb="6">
      <t>ユウハツ</t>
    </rPh>
    <rPh sb="6" eb="7">
      <t>スウ</t>
    </rPh>
    <rPh sb="9" eb="10">
      <t>ダイ</t>
    </rPh>
    <rPh sb="11" eb="12">
      <t>ジ</t>
    </rPh>
    <phoneticPr fontId="4"/>
  </si>
  <si>
    <t>雇用者
誘発数
(第２次)</t>
    <rPh sb="0" eb="3">
      <t>コヨウシャ</t>
    </rPh>
    <rPh sb="4" eb="6">
      <t>ユウハツ</t>
    </rPh>
    <rPh sb="6" eb="7">
      <t>スウ</t>
    </rPh>
    <rPh sb="9" eb="10">
      <t>ダイ</t>
    </rPh>
    <rPh sb="11" eb="12">
      <t>ジ</t>
    </rPh>
    <phoneticPr fontId="4"/>
  </si>
  <si>
    <t>従業者
誘発数
合　計</t>
    <rPh sb="0" eb="3">
      <t>ジュウギョウシャ</t>
    </rPh>
    <rPh sb="4" eb="6">
      <t>ユウハツ</t>
    </rPh>
    <rPh sb="6" eb="7">
      <t>スウ</t>
    </rPh>
    <rPh sb="8" eb="9">
      <t>ゴウ</t>
    </rPh>
    <rPh sb="10" eb="11">
      <t>ケイ</t>
    </rPh>
    <phoneticPr fontId="4"/>
  </si>
  <si>
    <t>雇用者
誘発数
合　計</t>
    <rPh sb="0" eb="3">
      <t>コヨウシャ</t>
    </rPh>
    <rPh sb="4" eb="6">
      <t>ユウハツ</t>
    </rPh>
    <rPh sb="6" eb="7">
      <t>スウ</t>
    </rPh>
    <rPh sb="8" eb="9">
      <t>ゴウ</t>
    </rPh>
    <rPh sb="10" eb="11">
      <t>ケイ</t>
    </rPh>
    <phoneticPr fontId="4"/>
  </si>
  <si>
    <t>②×Ｈ</t>
    <phoneticPr fontId="4"/>
  </si>
  <si>
    <t>②×Ｉ</t>
    <phoneticPr fontId="4"/>
  </si>
  <si>
    <t>⑦×Ｈ</t>
    <phoneticPr fontId="4"/>
  </si>
  <si>
    <t>⑦×Ｉ</t>
    <phoneticPr fontId="4"/>
  </si>
  <si>
    <t>⑭×Ｈ</t>
    <phoneticPr fontId="4"/>
  </si>
  <si>
    <t>⑭×Ｉ</t>
    <phoneticPr fontId="4"/>
  </si>
  <si>
    <t>表５　各種係数</t>
    <rPh sb="0" eb="1">
      <t>ヒョウ</t>
    </rPh>
    <rPh sb="3" eb="5">
      <t>カクシュ</t>
    </rPh>
    <rPh sb="5" eb="7">
      <t>ケイスウ</t>
    </rPh>
    <phoneticPr fontId="4"/>
  </si>
  <si>
    <t>県内自給率</t>
    <rPh sb="0" eb="2">
      <t>ケンナイ</t>
    </rPh>
    <rPh sb="2" eb="5">
      <t>ジキュウリツ</t>
    </rPh>
    <phoneticPr fontId="4"/>
  </si>
  <si>
    <t>粗付加価値率</t>
    <rPh sb="0" eb="1">
      <t>ホボ</t>
    </rPh>
    <rPh sb="1" eb="3">
      <t>フカ</t>
    </rPh>
    <rPh sb="3" eb="5">
      <t>カチ</t>
    </rPh>
    <rPh sb="5" eb="6">
      <t>リツ</t>
    </rPh>
    <phoneticPr fontId="4"/>
  </si>
  <si>
    <t>雇用者所得率</t>
    <rPh sb="0" eb="3">
      <t>コヨウシャ</t>
    </rPh>
    <rPh sb="3" eb="6">
      <t>ショトクリツ</t>
    </rPh>
    <phoneticPr fontId="4"/>
  </si>
  <si>
    <t>消費転換率</t>
    <rPh sb="0" eb="2">
      <t>ショウヒ</t>
    </rPh>
    <rPh sb="2" eb="4">
      <t>テンカン</t>
    </rPh>
    <rPh sb="4" eb="5">
      <t>リツ</t>
    </rPh>
    <phoneticPr fontId="4"/>
  </si>
  <si>
    <t>消費パターン</t>
    <rPh sb="0" eb="2">
      <t>ショウヒ</t>
    </rPh>
    <phoneticPr fontId="4"/>
  </si>
  <si>
    <t>就業係数</t>
    <rPh sb="0" eb="2">
      <t>シュウギョウ</t>
    </rPh>
    <rPh sb="2" eb="4">
      <t>ケイスウ</t>
    </rPh>
    <phoneticPr fontId="4"/>
  </si>
  <si>
    <t>雇用係数</t>
    <rPh sb="0" eb="2">
      <t>コヨウ</t>
    </rPh>
    <rPh sb="2" eb="4">
      <t>ケイスウ</t>
    </rPh>
    <phoneticPr fontId="4"/>
  </si>
  <si>
    <t>Ａ</t>
    <phoneticPr fontId="4"/>
  </si>
  <si>
    <t>Ｂ</t>
    <phoneticPr fontId="4"/>
  </si>
  <si>
    <t>Ｃ</t>
    <phoneticPr fontId="4"/>
  </si>
  <si>
    <t>Ｆ</t>
    <phoneticPr fontId="4"/>
  </si>
  <si>
    <t>Ｇ</t>
    <phoneticPr fontId="4"/>
  </si>
  <si>
    <t>Ｈ</t>
    <phoneticPr fontId="4"/>
  </si>
  <si>
    <t>I</t>
    <phoneticPr fontId="4"/>
  </si>
  <si>
    <t>－</t>
    <phoneticPr fontId="4"/>
  </si>
  <si>
    <t>　※　「Ｄ　投入係数」及び「Ｅ　開放経済型逆行列係数」については、紙面の関係上、掲載しておりません。</t>
    <rPh sb="6" eb="8">
      <t>トウニュウ</t>
    </rPh>
    <rPh sb="8" eb="10">
      <t>ケイスウ</t>
    </rPh>
    <rPh sb="11" eb="12">
      <t>オヨ</t>
    </rPh>
    <rPh sb="16" eb="18">
      <t>カイホウ</t>
    </rPh>
    <rPh sb="18" eb="20">
      <t>ケイザイ</t>
    </rPh>
    <rPh sb="20" eb="21">
      <t>ガタ</t>
    </rPh>
    <rPh sb="21" eb="24">
      <t>ギャクギョウレツ</t>
    </rPh>
    <rPh sb="24" eb="26">
      <t>ケイスウ</t>
    </rPh>
    <rPh sb="33" eb="35">
      <t>シメン</t>
    </rPh>
    <rPh sb="36" eb="39">
      <t>カンケイジョウ</t>
    </rPh>
    <rPh sb="40" eb="42">
      <t>ケイサイ</t>
    </rPh>
    <phoneticPr fontId="4"/>
  </si>
  <si>
    <t>(参考)　各係数の算出方法</t>
    <rPh sb="1" eb="3">
      <t>サンコウ</t>
    </rPh>
    <rPh sb="5" eb="6">
      <t>カク</t>
    </rPh>
    <rPh sb="6" eb="8">
      <t>ケイスウ</t>
    </rPh>
    <rPh sb="9" eb="11">
      <t>サンシュツ</t>
    </rPh>
    <rPh sb="11" eb="13">
      <t>ホウホウ</t>
    </rPh>
    <phoneticPr fontId="4"/>
  </si>
  <si>
    <t>係数名</t>
    <rPh sb="0" eb="2">
      <t>ケイスウ</t>
    </rPh>
    <rPh sb="2" eb="3">
      <t>メイ</t>
    </rPh>
    <phoneticPr fontId="4"/>
  </si>
  <si>
    <t>算出方法</t>
    <rPh sb="0" eb="2">
      <t>サンシュツ</t>
    </rPh>
    <rPh sb="2" eb="4">
      <t>ホウホウ</t>
    </rPh>
    <phoneticPr fontId="4"/>
  </si>
  <si>
    <t>　１－（控除）輸移入額（絶対値）／県内需要合計</t>
    <rPh sb="4" eb="6">
      <t>コウジョ</t>
    </rPh>
    <rPh sb="7" eb="10">
      <t>ユイニュウ</t>
    </rPh>
    <rPh sb="10" eb="11">
      <t>ガク</t>
    </rPh>
    <rPh sb="12" eb="15">
      <t>ゼッタイチ</t>
    </rPh>
    <rPh sb="17" eb="19">
      <t>ケンナイ</t>
    </rPh>
    <rPh sb="19" eb="21">
      <t>ジュヨウ</t>
    </rPh>
    <rPh sb="21" eb="23">
      <t>ゴウケイ</t>
    </rPh>
    <phoneticPr fontId="4"/>
  </si>
  <si>
    <t>　粗付加価値部門計／県内生産額</t>
    <rPh sb="1" eb="6">
      <t>ソフカカチ</t>
    </rPh>
    <rPh sb="6" eb="8">
      <t>ブモン</t>
    </rPh>
    <rPh sb="8" eb="9">
      <t>ケイ</t>
    </rPh>
    <rPh sb="10" eb="12">
      <t>ケンナイ</t>
    </rPh>
    <rPh sb="12" eb="15">
      <t>セイサンガク</t>
    </rPh>
    <phoneticPr fontId="4"/>
  </si>
  <si>
    <t>　雇用者所得／県内生産額</t>
    <rPh sb="1" eb="4">
      <t>コヨウシャ</t>
    </rPh>
    <rPh sb="4" eb="6">
      <t>ショトク</t>
    </rPh>
    <rPh sb="7" eb="9">
      <t>ケンナイ</t>
    </rPh>
    <rPh sb="9" eb="12">
      <t>セイサンガク</t>
    </rPh>
    <phoneticPr fontId="4"/>
  </si>
  <si>
    <t>Ｄ</t>
    <phoneticPr fontId="4"/>
  </si>
  <si>
    <t>投入係数</t>
    <rPh sb="0" eb="2">
      <t>トウニュウ</t>
    </rPh>
    <rPh sb="2" eb="4">
      <t>ケイスウ</t>
    </rPh>
    <phoneticPr fontId="4"/>
  </si>
  <si>
    <t>　各投入額／県内生産額</t>
    <rPh sb="1" eb="2">
      <t>カク</t>
    </rPh>
    <rPh sb="2" eb="4">
      <t>トウニュウ</t>
    </rPh>
    <rPh sb="4" eb="5">
      <t>ガク</t>
    </rPh>
    <rPh sb="6" eb="8">
      <t>ケンナイ</t>
    </rPh>
    <rPh sb="8" eb="11">
      <t>セイサンガク</t>
    </rPh>
    <phoneticPr fontId="4"/>
  </si>
  <si>
    <t>Ｅ</t>
    <phoneticPr fontId="4"/>
  </si>
  <si>
    <t>開放経済型逆行列係数</t>
    <rPh sb="0" eb="2">
      <t>カイホウ</t>
    </rPh>
    <rPh sb="2" eb="4">
      <t>ケイザイ</t>
    </rPh>
    <rPh sb="4" eb="5">
      <t>ガタ</t>
    </rPh>
    <rPh sb="5" eb="8">
      <t>ギャクギョウレツ</t>
    </rPh>
    <rPh sb="8" eb="10">
      <t>ケイスウ</t>
    </rPh>
    <phoneticPr fontId="4"/>
  </si>
  <si>
    <r>
      <t>　(I-(I-M)A)</t>
    </r>
    <r>
      <rPr>
        <vertAlign val="superscript"/>
        <sz val="8"/>
        <rFont val="ＭＳ ゴシック"/>
        <family val="3"/>
        <charset val="128"/>
      </rPr>
      <t>-1</t>
    </r>
    <phoneticPr fontId="4"/>
  </si>
  <si>
    <t>　消費支出／実収入　総務省HP：家計調査年報最新年分「第２表　都市階級・地方・都道府県庁所在市別１世帯当たり１か月間の収入と支出（総世帯のうち勤労者世帯）(秋田市分)」</t>
    <rPh sb="65" eb="66">
      <t>ソウ</t>
    </rPh>
    <phoneticPr fontId="4"/>
  </si>
  <si>
    <t>　民間消費支出構成比</t>
    <rPh sb="1" eb="3">
      <t>ミンカン</t>
    </rPh>
    <rPh sb="3" eb="5">
      <t>ショウヒ</t>
    </rPh>
    <rPh sb="5" eb="7">
      <t>シシュツ</t>
    </rPh>
    <rPh sb="7" eb="10">
      <t>コウセイヒ</t>
    </rPh>
    <phoneticPr fontId="4"/>
  </si>
  <si>
    <t>Ｉ</t>
    <phoneticPr fontId="4"/>
  </si>
  <si>
    <t>　※　端数処理の関係で、内訳の計と合計が一致しない場合があります。</t>
    <rPh sb="3" eb="5">
      <t>ハスウ</t>
    </rPh>
    <rPh sb="5" eb="7">
      <t>ショリ</t>
    </rPh>
    <rPh sb="8" eb="10">
      <t>カンケイ</t>
    </rPh>
    <rPh sb="12" eb="14">
      <t>ウチワケ</t>
    </rPh>
    <rPh sb="15" eb="16">
      <t>ケイ</t>
    </rPh>
    <rPh sb="17" eb="19">
      <t>ゴウケイ</t>
    </rPh>
    <rPh sb="20" eb="22">
      <t>イッチ</t>
    </rPh>
    <rPh sb="25" eb="27">
      <t>バアイ</t>
    </rPh>
    <phoneticPr fontId="46"/>
  </si>
  <si>
    <t>非印刷-作業シート</t>
    <rPh sb="0" eb="1">
      <t>ヒ</t>
    </rPh>
    <rPh sb="1" eb="3">
      <t>インサツ</t>
    </rPh>
    <rPh sb="4" eb="6">
      <t>サギョウ</t>
    </rPh>
    <phoneticPr fontId="4"/>
  </si>
  <si>
    <t>①</t>
    <phoneticPr fontId="4"/>
  </si>
  <si>
    <t>②</t>
    <phoneticPr fontId="4"/>
  </si>
  <si>
    <t>③</t>
    <phoneticPr fontId="4"/>
  </si>
  <si>
    <t>④</t>
    <phoneticPr fontId="4"/>
  </si>
  <si>
    <t>⑤</t>
    <phoneticPr fontId="4"/>
  </si>
  <si>
    <t>⑥</t>
    <phoneticPr fontId="4"/>
  </si>
  <si>
    <t>⑦</t>
    <phoneticPr fontId="4"/>
  </si>
  <si>
    <t>⑧</t>
    <phoneticPr fontId="4"/>
  </si>
  <si>
    <t>⑨</t>
    <phoneticPr fontId="4"/>
  </si>
  <si>
    <t>⑩</t>
    <phoneticPr fontId="4"/>
  </si>
  <si>
    <t>⑪</t>
    <phoneticPr fontId="4"/>
  </si>
  <si>
    <t>⑫</t>
    <phoneticPr fontId="4"/>
  </si>
  <si>
    <t>⑬</t>
    <phoneticPr fontId="4"/>
  </si>
  <si>
    <t>⑭</t>
    <phoneticPr fontId="4"/>
  </si>
  <si>
    <t>⑮</t>
    <phoneticPr fontId="4"/>
  </si>
  <si>
    <t>⑯</t>
    <phoneticPr fontId="4"/>
  </si>
  <si>
    <t>⑰</t>
    <phoneticPr fontId="4"/>
  </si>
  <si>
    <t>⑱</t>
    <phoneticPr fontId="4"/>
  </si>
  <si>
    <t>⑲</t>
    <phoneticPr fontId="4"/>
  </si>
  <si>
    <t>①×Ａ</t>
    <phoneticPr fontId="4"/>
  </si>
  <si>
    <t>⑤×Ａ</t>
    <phoneticPr fontId="4"/>
  </si>
  <si>
    <t>⑥×Ｅ</t>
    <phoneticPr fontId="4"/>
  </si>
  <si>
    <t>⑦×Ｂ</t>
    <phoneticPr fontId="4"/>
  </si>
  <si>
    <t>⑦×Ｃ</t>
    <phoneticPr fontId="4"/>
  </si>
  <si>
    <t>④＋⑨</t>
    <phoneticPr fontId="4"/>
  </si>
  <si>
    <t>⑩×Ｆ</t>
    <phoneticPr fontId="4"/>
  </si>
  <si>
    <t>⑪×Ｇ</t>
    <phoneticPr fontId="4"/>
  </si>
  <si>
    <t>⑫×Ａ</t>
    <phoneticPr fontId="4"/>
  </si>
  <si>
    <t>⑬×Ｅ</t>
    <phoneticPr fontId="4"/>
  </si>
  <si>
    <t>⑭×Ｂ</t>
    <phoneticPr fontId="4"/>
  </si>
  <si>
    <t>⑭×Ｃ</t>
    <phoneticPr fontId="4"/>
  </si>
  <si>
    <t>②＋⑦＋⑭</t>
    <phoneticPr fontId="4"/>
  </si>
  <si>
    <t>③＋⑧＋⑮</t>
    <phoneticPr fontId="4"/>
  </si>
  <si>
    <t>④＋⑨＋⑯</t>
    <phoneticPr fontId="4"/>
  </si>
  <si>
    <t>Ⅰ</t>
    <phoneticPr fontId="4"/>
  </si>
  <si>
    <t>Ⅱ</t>
    <phoneticPr fontId="4"/>
  </si>
  <si>
    <t>Ⅲ</t>
    <phoneticPr fontId="4"/>
  </si>
  <si>
    <t>Ⅳ</t>
    <phoneticPr fontId="4"/>
  </si>
  <si>
    <t>Ⅴ</t>
    <phoneticPr fontId="4"/>
  </si>
  <si>
    <t>Ⅵ</t>
    <phoneticPr fontId="4"/>
  </si>
  <si>
    <t>Ⅶ</t>
    <phoneticPr fontId="4"/>
  </si>
  <si>
    <t>Ⅷ</t>
    <phoneticPr fontId="4"/>
  </si>
  <si>
    <t>②×Ｈ</t>
    <phoneticPr fontId="4"/>
  </si>
  <si>
    <t>②×Ｉ</t>
    <phoneticPr fontId="4"/>
  </si>
  <si>
    <t>⑦×Ｈ</t>
    <phoneticPr fontId="4"/>
  </si>
  <si>
    <t>⑦×Ｉ</t>
    <phoneticPr fontId="4"/>
  </si>
  <si>
    <t>⑭×Ｈ</t>
    <phoneticPr fontId="4"/>
  </si>
  <si>
    <t>⑭×Ｉ</t>
    <phoneticPr fontId="4"/>
  </si>
  <si>
    <t>Ⅰ＋Ⅲ＋Ⅴ</t>
    <phoneticPr fontId="4"/>
  </si>
  <si>
    <t>Ⅱ＋Ⅳ＋Ⅵ</t>
    <phoneticPr fontId="4"/>
  </si>
  <si>
    <t>各種係数</t>
    <rPh sb="0" eb="2">
      <t>カクシュ</t>
    </rPh>
    <rPh sb="2" eb="4">
      <t>ケイスウ</t>
    </rPh>
    <phoneticPr fontId="4"/>
  </si>
  <si>
    <t>県内
自給率</t>
    <rPh sb="0" eb="2">
      <t>ケンナイ</t>
    </rPh>
    <rPh sb="3" eb="6">
      <t>ジキュウリツ</t>
    </rPh>
    <phoneticPr fontId="4"/>
  </si>
  <si>
    <t>粗付加
価値率</t>
    <rPh sb="0" eb="6">
      <t>ソフカカチ</t>
    </rPh>
    <rPh sb="6" eb="7">
      <t>リツ</t>
    </rPh>
    <phoneticPr fontId="4"/>
  </si>
  <si>
    <t>雇用者
所得率</t>
    <rPh sb="0" eb="3">
      <t>コヨウシャ</t>
    </rPh>
    <rPh sb="4" eb="7">
      <t>ショトクリツ</t>
    </rPh>
    <phoneticPr fontId="4"/>
  </si>
  <si>
    <t>開放経済型
逆行列係数</t>
    <rPh sb="0" eb="2">
      <t>カイホウ</t>
    </rPh>
    <rPh sb="2" eb="4">
      <t>ケイザイ</t>
    </rPh>
    <rPh sb="4" eb="5">
      <t>ガタ</t>
    </rPh>
    <rPh sb="6" eb="9">
      <t>ギャクギョウレツ</t>
    </rPh>
    <rPh sb="9" eb="11">
      <t>ケイスウ</t>
    </rPh>
    <phoneticPr fontId="4"/>
  </si>
  <si>
    <t>消費
パターン</t>
    <rPh sb="0" eb="2">
      <t>ショウヒ</t>
    </rPh>
    <phoneticPr fontId="4"/>
  </si>
  <si>
    <t>商業
マージン率</t>
    <rPh sb="0" eb="2">
      <t>ショウギョウ</t>
    </rPh>
    <rPh sb="7" eb="8">
      <t>リツ</t>
    </rPh>
    <phoneticPr fontId="4"/>
  </si>
  <si>
    <t>運輸
マージン率</t>
    <rPh sb="0" eb="2">
      <t>ウンユ</t>
    </rPh>
    <rPh sb="7" eb="8">
      <t>リツ</t>
    </rPh>
    <phoneticPr fontId="4"/>
  </si>
  <si>
    <t>(単位：円)</t>
    <rPh sb="1" eb="3">
      <t>タンイ</t>
    </rPh>
    <rPh sb="4" eb="5">
      <t>エン</t>
    </rPh>
    <phoneticPr fontId="4"/>
  </si>
  <si>
    <t>Ａ</t>
    <phoneticPr fontId="4"/>
  </si>
  <si>
    <t>Ｂ</t>
    <phoneticPr fontId="4"/>
  </si>
  <si>
    <t>Ｃ</t>
    <phoneticPr fontId="4"/>
  </si>
  <si>
    <t>Ｄ</t>
    <phoneticPr fontId="4"/>
  </si>
  <si>
    <t>Ｅ</t>
    <phoneticPr fontId="4"/>
  </si>
  <si>
    <t>Ｆ</t>
    <phoneticPr fontId="4"/>
  </si>
  <si>
    <t>Ｇ</t>
    <phoneticPr fontId="4"/>
  </si>
  <si>
    <t>Ｈ</t>
    <phoneticPr fontId="4"/>
  </si>
  <si>
    <t>Ｉ</t>
    <phoneticPr fontId="4"/>
  </si>
  <si>
    <t>（参考）</t>
    <rPh sb="1" eb="3">
      <t>サンコウ</t>
    </rPh>
    <phoneticPr fontId="4"/>
  </si>
  <si>
    <t>別記</t>
    <rPh sb="0" eb="2">
      <t>ベッキ</t>
    </rPh>
    <phoneticPr fontId="4"/>
  </si>
  <si>
    <t>実収入</t>
    <rPh sb="0" eb="3">
      <t>ジッシュウニュウ</t>
    </rPh>
    <phoneticPr fontId="4"/>
  </si>
  <si>
    <t>ア</t>
    <phoneticPr fontId="4"/>
  </si>
  <si>
    <t>消費支出</t>
    <rPh sb="0" eb="2">
      <t>ショウヒ</t>
    </rPh>
    <rPh sb="2" eb="4">
      <t>シシュツ</t>
    </rPh>
    <phoneticPr fontId="4"/>
  </si>
  <si>
    <t>イ</t>
    <phoneticPr fontId="4"/>
  </si>
  <si>
    <t>ウ=イ/ア</t>
    <phoneticPr fontId="4"/>
  </si>
  <si>
    <t>年</t>
    <rPh sb="0" eb="1">
      <t>トシ</t>
    </rPh>
    <phoneticPr fontId="4"/>
  </si>
  <si>
    <t>後方移動平均
（３年）</t>
    <rPh sb="0" eb="2">
      <t>コウホウ</t>
    </rPh>
    <rPh sb="2" eb="4">
      <t>イドウ</t>
    </rPh>
    <rPh sb="4" eb="6">
      <t>ヘイキン</t>
    </rPh>
    <rPh sb="9" eb="10">
      <t>ネン</t>
    </rPh>
    <phoneticPr fontId="4"/>
  </si>
  <si>
    <t>平成30年</t>
    <rPh sb="0" eb="2">
      <t>ヘイセイ</t>
    </rPh>
    <rPh sb="4" eb="5">
      <t>ネン</t>
    </rPh>
    <phoneticPr fontId="4"/>
  </si>
  <si>
    <t>平成29年</t>
    <phoneticPr fontId="4"/>
  </si>
  <si>
    <t>平成28年</t>
  </si>
  <si>
    <t>平成27年</t>
  </si>
  <si>
    <t>平成26年</t>
  </si>
  <si>
    <t>平成25年</t>
  </si>
  <si>
    <t>平成24年</t>
  </si>
  <si>
    <t>平成23年</t>
  </si>
  <si>
    <t>平成22年</t>
  </si>
  <si>
    <t>平成21年</t>
  </si>
  <si>
    <t>平成20年</t>
  </si>
  <si>
    <t>平成19年</t>
  </si>
  <si>
    <t>平成18年</t>
  </si>
  <si>
    <t>平成17年</t>
  </si>
  <si>
    <t>平成16年</t>
  </si>
  <si>
    <t>非印刷-取引基本表</t>
    <rPh sb="0" eb="1">
      <t>ヒ</t>
    </rPh>
    <rPh sb="1" eb="3">
      <t>インサツ</t>
    </rPh>
    <rPh sb="4" eb="6">
      <t>トリヒキ</t>
    </rPh>
    <rPh sb="6" eb="9">
      <t>キホンヒョウ</t>
    </rPh>
    <phoneticPr fontId="4"/>
  </si>
  <si>
    <t>家計外消費支出（列）</t>
  </si>
  <si>
    <t>民間消費支出</t>
  </si>
  <si>
    <t>一般政府消費支出</t>
  </si>
  <si>
    <t>県内総固定資本形成（公的）</t>
  </si>
  <si>
    <t>県内総固定資本形成（民間）</t>
  </si>
  <si>
    <t>在庫純増</t>
  </si>
  <si>
    <t>県内最終需要計</t>
  </si>
  <si>
    <t>県内需要合計</t>
  </si>
  <si>
    <t>最終需要計</t>
  </si>
  <si>
    <t>需要合計</t>
  </si>
  <si>
    <t>最終需要部門計</t>
  </si>
  <si>
    <t>非印刷-投入係数表</t>
    <rPh sb="0" eb="1">
      <t>ヒ</t>
    </rPh>
    <rPh sb="1" eb="3">
      <t>インサツ</t>
    </rPh>
    <rPh sb="4" eb="6">
      <t>トウニュウ</t>
    </rPh>
    <rPh sb="6" eb="8">
      <t>ケイスウ</t>
    </rPh>
    <rPh sb="8" eb="9">
      <t>ヒョウ</t>
    </rPh>
    <phoneticPr fontId="4"/>
  </si>
  <si>
    <t>非印刷-輸移入係数及び県内自給率</t>
    <rPh sb="0" eb="1">
      <t>ヒ</t>
    </rPh>
    <rPh sb="1" eb="3">
      <t>インサツ</t>
    </rPh>
    <rPh sb="4" eb="5">
      <t>ユ</t>
    </rPh>
    <rPh sb="5" eb="7">
      <t>イニュウ</t>
    </rPh>
    <rPh sb="7" eb="9">
      <t>ケイスウ</t>
    </rPh>
    <rPh sb="9" eb="10">
      <t>オヨ</t>
    </rPh>
    <rPh sb="11" eb="13">
      <t>ケンナイ</t>
    </rPh>
    <rPh sb="13" eb="16">
      <t>ジキュウリツ</t>
    </rPh>
    <phoneticPr fontId="4"/>
  </si>
  <si>
    <t>輸移入係数</t>
    <rPh sb="0" eb="1">
      <t>ユ</t>
    </rPh>
    <rPh sb="1" eb="3">
      <t>イニュウ</t>
    </rPh>
    <rPh sb="3" eb="5">
      <t>ケイスウ</t>
    </rPh>
    <phoneticPr fontId="4"/>
  </si>
  <si>
    <t>県内自給率</t>
    <rPh sb="0" eb="1">
      <t>ケン</t>
    </rPh>
    <rPh sb="1" eb="2">
      <t>ナイ</t>
    </rPh>
    <rPh sb="2" eb="5">
      <t>ジキュウリツ</t>
    </rPh>
    <phoneticPr fontId="4"/>
  </si>
  <si>
    <t>○</t>
  </si>
  <si>
    <t>非印刷-開放経済型逆行列係数表</t>
    <rPh sb="0" eb="1">
      <t>ヒ</t>
    </rPh>
    <rPh sb="1" eb="3">
      <t>インサツ</t>
    </rPh>
    <rPh sb="4" eb="6">
      <t>カイホウ</t>
    </rPh>
    <rPh sb="6" eb="8">
      <t>ケイザイ</t>
    </rPh>
    <rPh sb="8" eb="9">
      <t>ガタ</t>
    </rPh>
    <rPh sb="9" eb="12">
      <t>ギャクギョウレツ</t>
    </rPh>
    <rPh sb="12" eb="14">
      <t>ケイスウ</t>
    </rPh>
    <rPh sb="14" eb="15">
      <t>ヒョウ</t>
    </rPh>
    <phoneticPr fontId="4"/>
  </si>
  <si>
    <t>行和</t>
    <rPh sb="0" eb="1">
      <t>ギョウ</t>
    </rPh>
    <rPh sb="1" eb="2">
      <t>ワ</t>
    </rPh>
    <phoneticPr fontId="62"/>
  </si>
  <si>
    <t>非印刷-消費パターン</t>
    <rPh sb="0" eb="1">
      <t>ヒ</t>
    </rPh>
    <rPh sb="1" eb="3">
      <t>インサツ</t>
    </rPh>
    <rPh sb="4" eb="6">
      <t>ショウヒ</t>
    </rPh>
    <phoneticPr fontId="4"/>
  </si>
  <si>
    <t>民間消費
支出</t>
    <phoneticPr fontId="4"/>
  </si>
  <si>
    <t>70</t>
    <phoneticPr fontId="4"/>
  </si>
  <si>
    <t>非印刷-手順⑤</t>
    <rPh sb="0" eb="1">
      <t>ヒ</t>
    </rPh>
    <rPh sb="1" eb="3">
      <t>インサツ</t>
    </rPh>
    <phoneticPr fontId="4"/>
  </si>
  <si>
    <t>合計</t>
    <rPh sb="0" eb="2">
      <t>ゴウケイ</t>
    </rPh>
    <phoneticPr fontId="62"/>
  </si>
  <si>
    <t>非印刷-手順⑦</t>
    <rPh sb="0" eb="1">
      <t>ヒ</t>
    </rPh>
    <rPh sb="1" eb="3">
      <t>インサツ</t>
    </rPh>
    <phoneticPr fontId="4"/>
  </si>
  <si>
    <t>非印刷-手順⑭</t>
    <rPh sb="0" eb="1">
      <t>ヒ</t>
    </rPh>
    <rPh sb="1" eb="3">
      <t>インサツ</t>
    </rPh>
    <phoneticPr fontId="4"/>
  </si>
  <si>
    <t>非印刷-雇用表</t>
    <rPh sb="0" eb="1">
      <t>ヒ</t>
    </rPh>
    <rPh sb="1" eb="3">
      <t>インサツ</t>
    </rPh>
    <rPh sb="4" eb="6">
      <t>コヨウ</t>
    </rPh>
    <rPh sb="6" eb="7">
      <t>ヒョウ</t>
    </rPh>
    <phoneticPr fontId="4"/>
  </si>
  <si>
    <t>（単位：人）</t>
    <rPh sb="4" eb="5">
      <t>ニン</t>
    </rPh>
    <phoneticPr fontId="4"/>
  </si>
  <si>
    <t>従業者総数</t>
  </si>
  <si>
    <t>個人業主</t>
  </si>
  <si>
    <t>家族従業者</t>
  </si>
  <si>
    <t>有給役員
・雇用者</t>
  </si>
  <si>
    <t>有給役員</t>
  </si>
  <si>
    <t>雇用者</t>
  </si>
  <si>
    <t>常用雇用者</t>
  </si>
  <si>
    <t>臨時雇用者</t>
    <rPh sb="2" eb="5">
      <t>コヨウシャ</t>
    </rPh>
    <phoneticPr fontId="4"/>
  </si>
  <si>
    <t>２．入力手順</t>
    <rPh sb="2" eb="4">
      <t>ニュウリョク</t>
    </rPh>
    <rPh sb="4" eb="6">
      <t>テジュン</t>
    </rPh>
    <phoneticPr fontId="4"/>
  </si>
  <si>
    <t>■「総括表」シートへの入力</t>
    <rPh sb="2" eb="4">
      <t>ソウカツ</t>
    </rPh>
    <rPh sb="4" eb="5">
      <t>ヒョウ</t>
    </rPh>
    <phoneticPr fontId="4"/>
  </si>
  <si>
    <r>
      <t>①　</t>
    </r>
    <r>
      <rPr>
        <b/>
        <sz val="11"/>
        <rFont val="ＭＳ 明朝"/>
        <family val="1"/>
        <charset val="128"/>
      </rPr>
      <t>本分析ツールを使用して経済波及効果分析結果等を外部公表さ</t>
    </r>
    <rPh sb="2" eb="3">
      <t>ホン</t>
    </rPh>
    <rPh sb="3" eb="5">
      <t>ブンセキ</t>
    </rPh>
    <rPh sb="9" eb="11">
      <t>シヨウ</t>
    </rPh>
    <rPh sb="13" eb="15">
      <t>ケイザイ</t>
    </rPh>
    <rPh sb="15" eb="19">
      <t>ハキュウコウカ</t>
    </rPh>
    <rPh sb="19" eb="21">
      <t>ブンセキ</t>
    </rPh>
    <rPh sb="21" eb="23">
      <t>ケッカ</t>
    </rPh>
    <rPh sb="23" eb="24">
      <t>ナド</t>
    </rPh>
    <rPh sb="25" eb="27">
      <t>ガイブ</t>
    </rPh>
    <rPh sb="27" eb="29">
      <t>コウヒョウ</t>
    </rPh>
    <phoneticPr fontId="4"/>
  </si>
  <si>
    <r>
      <t>　</t>
    </r>
    <r>
      <rPr>
        <b/>
        <sz val="11"/>
        <rFont val="ＭＳ 明朝"/>
        <family val="1"/>
        <charset val="128"/>
      </rPr>
      <t>れる場合</t>
    </r>
    <r>
      <rPr>
        <sz val="11"/>
        <rFont val="ＭＳ 明朝"/>
        <family val="1"/>
        <charset val="128"/>
      </rPr>
      <t>は、下記問い合わせ先まで御連絡ください。</t>
    </r>
    <rPh sb="7" eb="9">
      <t>カキ</t>
    </rPh>
    <rPh sb="9" eb="10">
      <t>ト</t>
    </rPh>
    <rPh sb="11" eb="12">
      <t>ア</t>
    </rPh>
    <rPh sb="14" eb="15">
      <t>サキ</t>
    </rPh>
    <rPh sb="17" eb="20">
      <t>ゴレンラク</t>
    </rPh>
    <phoneticPr fontId="4"/>
  </si>
  <si>
    <t>道路</t>
    <phoneticPr fontId="4"/>
  </si>
  <si>
    <t>河川総合開発</t>
    <rPh sb="4" eb="6">
      <t>カイハツ</t>
    </rPh>
    <phoneticPr fontId="4"/>
  </si>
  <si>
    <t>廃棄物処理施設</t>
    <rPh sb="0" eb="5">
      <t>ハイキブツショリ</t>
    </rPh>
    <rPh sb="5" eb="7">
      <t>シセツ</t>
    </rPh>
    <phoneticPr fontId="4"/>
  </si>
  <si>
    <t>建築基準法第2条に規定する主要構造部（以下「主要構造部」という。）が居住専用建築物、居住産業併用建築物（居住の用に供せられる部分をいう。以下同じ。）の新築、増築及び改築</t>
    <phoneticPr fontId="6"/>
  </si>
  <si>
    <t>主要構造部が非木造の居住専用建築物、居住産業併用建築物の新築、増築及び改築</t>
    <phoneticPr fontId="6"/>
  </si>
  <si>
    <t>主要構造部が、コンクリートブロック造及び他の分類に該当しないもの</t>
    <phoneticPr fontId="6"/>
  </si>
  <si>
    <t>JR、独立行政法人鉄道建設・運輸施設整備支援機構、公営鉄道、私鉄、東京地下鉄株式会社及び本州四国連絡高速道路株式会社の行う鉄道軌道に関する構築物の新設工事及び施設保全の取替補修工事</t>
    <phoneticPr fontId="6"/>
  </si>
  <si>
    <t>10電力株式会社、電源開発株式会社、地方公営企業　その他の電気事業者の行う電気事業及び日本原子力発電株式会社の発送配電施設に関する構築物の建設及び施設保全の取替補修工事</t>
    <phoneticPr fontId="6"/>
  </si>
  <si>
    <t>電気通信事業者、放送事業者の行う電気通信線路施設等に関する構築物の建設事業及び施設保全の取替補修工事</t>
    <phoneticPr fontId="6"/>
  </si>
  <si>
    <t>独立行政法人都市再生機構、地方公共団体、港湾整備関係等及び民間の行う土地造成、臨海部土地造成事業等</t>
    <phoneticPr fontId="6"/>
  </si>
  <si>
    <t>投資額</t>
    <rPh sb="0" eb="2">
      <t>トウシ</t>
    </rPh>
    <rPh sb="2" eb="3">
      <t>ガク</t>
    </rPh>
    <phoneticPr fontId="4"/>
  </si>
  <si>
    <t>　③ 消費転換率の設定</t>
    <rPh sb="3" eb="5">
      <t>ショウヒ</t>
    </rPh>
    <rPh sb="5" eb="7">
      <t>テンカン</t>
    </rPh>
    <rPh sb="7" eb="8">
      <t>リツ</t>
    </rPh>
    <rPh sb="9" eb="11">
      <t>セッテイ</t>
    </rPh>
    <phoneticPr fontId="4"/>
  </si>
  <si>
    <t>設定
消費転換率</t>
    <rPh sb="0" eb="2">
      <t>セッテイ</t>
    </rPh>
    <rPh sb="3" eb="8">
      <t>ショウヒテンカンリツ</t>
    </rPh>
    <phoneticPr fontId="4"/>
  </si>
  <si>
    <t>秋田市消費転換率</t>
    <rPh sb="0" eb="3">
      <t>アキタシ</t>
    </rPh>
    <rPh sb="3" eb="5">
      <t>ショウヒ</t>
    </rPh>
    <rPh sb="5" eb="7">
      <t>テンカン</t>
    </rPh>
    <rPh sb="7" eb="8">
      <t>リツ</t>
    </rPh>
    <phoneticPr fontId="4"/>
  </si>
  <si>
    <t>消費転換率計算用</t>
    <rPh sb="0" eb="5">
      <t>ショウヒテンカンリツ</t>
    </rPh>
    <rPh sb="5" eb="7">
      <t>ケイサン</t>
    </rPh>
    <rPh sb="7" eb="8">
      <t>ヨウ</t>
    </rPh>
    <phoneticPr fontId="4"/>
  </si>
  <si>
    <t>*実収入と消費支出を別途調査している場合は、こちらで消費転換率を計算できます。</t>
    <rPh sb="1" eb="4">
      <t>ジツシュウニュウ</t>
    </rPh>
    <rPh sb="5" eb="9">
      <t>ショウヒシシュツ</t>
    </rPh>
    <rPh sb="10" eb="12">
      <t>ベット</t>
    </rPh>
    <rPh sb="12" eb="14">
      <t>チョウサ</t>
    </rPh>
    <rPh sb="18" eb="20">
      <t>バアイ</t>
    </rPh>
    <rPh sb="26" eb="28">
      <t>ショウヒ</t>
    </rPh>
    <rPh sb="28" eb="30">
      <t>テンカン</t>
    </rPh>
    <rPh sb="30" eb="31">
      <t>リツ</t>
    </rPh>
    <rPh sb="32" eb="34">
      <t>ケイサン</t>
    </rPh>
    <phoneticPr fontId="4"/>
  </si>
  <si>
    <t>１．はじめに</t>
    <phoneticPr fontId="4"/>
  </si>
  <si>
    <t>　　　私たちの日常生活に必要な各種の消費財や企業の設備の拡充に使用される資本財</t>
    <phoneticPr fontId="4"/>
  </si>
  <si>
    <t>　　は、農林水産業、製造業、サービス業など多くの産業によって生産されています。</t>
    <phoneticPr fontId="4"/>
  </si>
  <si>
    <t>　　これらの産業はそれぞれ単独に存在するものではなく、原材料・燃料等の取引を通</t>
    <phoneticPr fontId="4"/>
  </si>
  <si>
    <t>　　じてお互いに密接な関係を持っています。また、各産業の生産活動は、私たち消費</t>
    <phoneticPr fontId="4"/>
  </si>
  <si>
    <t>　　計などの間で密接に結びつき、互いに影響を及ぼし合っています。</t>
    <phoneticPr fontId="4"/>
  </si>
  <si>
    <t>　　直接需要が生じた産業だけでなく、関連する他の産業にも波及します。また、これ</t>
    <phoneticPr fontId="4"/>
  </si>
  <si>
    <t>　　らの生産活動の結果生じる雇用者所得は、消費支出として新たな需要を生み出し、</t>
    <phoneticPr fontId="4"/>
  </si>
  <si>
    <t>　　さらに生産を誘発していきます。これを経済波及効果といいます。</t>
    <phoneticPr fontId="4"/>
  </si>
  <si>
    <t>■「データ入力表」シートへの入力</t>
    <phoneticPr fontId="4"/>
  </si>
  <si>
    <t>　　ありません。</t>
    <phoneticPr fontId="4"/>
  </si>
  <si>
    <t>　　ています。</t>
    <phoneticPr fontId="4"/>
  </si>
  <si>
    <t>　　ださい。</t>
    <phoneticPr fontId="4"/>
  </si>
  <si>
    <t>　する場合があります。</t>
    <phoneticPr fontId="4"/>
  </si>
  <si>
    <t>〒010-8570　秋田市山王４－１－１</t>
    <phoneticPr fontId="4"/>
  </si>
  <si>
    <t>ＴＥＬ　０１８－８６０－１２５４</t>
    <phoneticPr fontId="4"/>
  </si>
  <si>
    <t>ＦＡＸ　０１８－８６０－１２５２</t>
    <phoneticPr fontId="4"/>
  </si>
  <si>
    <t>　①　分析テーマを入力します。　</t>
    <phoneticPr fontId="4"/>
  </si>
  <si>
    <t>　②　工事種類別に建設投資額を入力します。</t>
    <phoneticPr fontId="4"/>
  </si>
  <si>
    <t>　　　　（国土交通省）を用いて投入分析を行うので、同表の部門分類を前</t>
    <phoneticPr fontId="26"/>
  </si>
  <si>
    <t>　　　　提としています。</t>
    <phoneticPr fontId="26"/>
  </si>
  <si>
    <t>　④　消費転換率を設定します。</t>
    <rPh sb="3" eb="5">
      <t>ショウヒ</t>
    </rPh>
    <rPh sb="5" eb="7">
      <t>テンカン</t>
    </rPh>
    <rPh sb="7" eb="8">
      <t>リツ</t>
    </rPh>
    <rPh sb="9" eb="11">
      <t>セッテイ</t>
    </rPh>
    <phoneticPr fontId="4"/>
  </si>
  <si>
    <t>　⑤　必要事項を入力します。</t>
    <rPh sb="3" eb="5">
      <t>ヒツヨウ</t>
    </rPh>
    <rPh sb="5" eb="7">
      <t>ジコウ</t>
    </rPh>
    <rPh sb="8" eb="10">
      <t>ニュウリョク</t>
    </rPh>
    <phoneticPr fontId="4"/>
  </si>
  <si>
    <t>＊特段の必要がない限り、「百万円」単位としてください。</t>
    <phoneticPr fontId="26"/>
  </si>
  <si>
    <t>←　ドロップダウンリストから選択してください</t>
    <rPh sb="14" eb="16">
      <t>センタク</t>
    </rPh>
    <phoneticPr fontId="4"/>
  </si>
  <si>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4"/>
  </si>
  <si>
    <r>
      <t xml:space="preserve">雇用係数
</t>
    </r>
    <r>
      <rPr>
        <sz val="8"/>
        <color rgb="FFFF0000"/>
        <rFont val="ＭＳ ゴシック"/>
        <family val="3"/>
        <charset val="128"/>
      </rPr>
      <t>(人/百万円)</t>
    </r>
    <rPh sb="0" eb="2">
      <t>コヨウ</t>
    </rPh>
    <rPh sb="2" eb="4">
      <t>ケイスウ</t>
    </rPh>
    <phoneticPr fontId="4"/>
  </si>
  <si>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6"/>
  </si>
  <si>
    <r>
      <t xml:space="preserve">雇用係数
</t>
    </r>
    <r>
      <rPr>
        <sz val="8"/>
        <color rgb="FFFF0000"/>
        <rFont val="ＭＳ ゴシック"/>
        <family val="3"/>
        <charset val="128"/>
      </rPr>
      <t>(人/百万円)</t>
    </r>
    <rPh sb="0" eb="2">
      <t>コヨウ</t>
    </rPh>
    <rPh sb="2" eb="4">
      <t>ケイスウ</t>
    </rPh>
    <phoneticPr fontId="6"/>
  </si>
  <si>
    <t>円</t>
    <rPh sb="0" eb="1">
      <t>エン</t>
    </rPh>
    <phoneticPr fontId="79"/>
  </si>
  <si>
    <t>千円</t>
    <rPh sb="0" eb="2">
      <t>センエン</t>
    </rPh>
    <phoneticPr fontId="79"/>
  </si>
  <si>
    <t>万円</t>
    <rPh sb="0" eb="2">
      <t>マンエン</t>
    </rPh>
    <phoneticPr fontId="79"/>
  </si>
  <si>
    <t>百万円</t>
    <rPh sb="0" eb="3">
      <t>ヒャクマンエン</t>
    </rPh>
    <phoneticPr fontId="79"/>
  </si>
  <si>
    <t>億円</t>
    <rPh sb="0" eb="2">
      <t>オクエン</t>
    </rPh>
    <phoneticPr fontId="79"/>
  </si>
  <si>
    <t>◆　単位変換</t>
    <phoneticPr fontId="78"/>
  </si>
  <si>
    <r>
      <t>　④　金額の単位は、</t>
    </r>
    <r>
      <rPr>
        <sz val="11"/>
        <color rgb="FFFF0000"/>
        <rFont val="ＭＳ 明朝"/>
        <family val="1"/>
        <charset val="128"/>
      </rPr>
      <t>百万円単位での分析を基本</t>
    </r>
    <r>
      <rPr>
        <sz val="11"/>
        <rFont val="ＭＳ 明朝"/>
        <family val="1"/>
        <charset val="128"/>
      </rPr>
      <t>としています。特に必要な</t>
    </r>
    <rPh sb="10" eb="13">
      <t>ヒャクマンエン</t>
    </rPh>
    <rPh sb="13" eb="15">
      <t>タンイ</t>
    </rPh>
    <rPh sb="17" eb="19">
      <t>ブンセキ</t>
    </rPh>
    <rPh sb="20" eb="22">
      <t>キホン</t>
    </rPh>
    <rPh sb="29" eb="30">
      <t>トク</t>
    </rPh>
    <rPh sb="31" eb="33">
      <t>ヒツヨウ</t>
    </rPh>
    <phoneticPr fontId="4"/>
  </si>
  <si>
    <r>
      <t>　　場合は、他の単位に変更してください（ただし、</t>
    </r>
    <r>
      <rPr>
        <u/>
        <sz val="11"/>
        <color rgb="FFFF0000"/>
        <rFont val="ＭＳ 明朝"/>
        <family val="1"/>
        <charset val="128"/>
      </rPr>
      <t>従業者・雇用者誘発数</t>
    </r>
    <rPh sb="2" eb="4">
      <t>バアイ</t>
    </rPh>
    <rPh sb="6" eb="7">
      <t>タ</t>
    </rPh>
    <rPh sb="8" eb="10">
      <t>タンイ</t>
    </rPh>
    <rPh sb="11" eb="13">
      <t>ヘンコウ</t>
    </rPh>
    <rPh sb="24" eb="27">
      <t>ジュウギョウシャ</t>
    </rPh>
    <rPh sb="28" eb="31">
      <t>コヨウシャ</t>
    </rPh>
    <rPh sb="31" eb="33">
      <t>ユウハツ</t>
    </rPh>
    <rPh sb="33" eb="34">
      <t>スウ</t>
    </rPh>
    <phoneticPr fontId="4"/>
  </si>
  <si>
    <r>
      <t>　　</t>
    </r>
    <r>
      <rPr>
        <u/>
        <sz val="11"/>
        <color rgb="FFFF0000"/>
        <rFont val="ＭＳ 明朝"/>
        <family val="1"/>
        <charset val="128"/>
      </rPr>
      <t>は、百万円単位の分析でないと正しく推計できません</t>
    </r>
    <r>
      <rPr>
        <sz val="11"/>
        <rFont val="ＭＳ 明朝"/>
        <family val="1"/>
        <charset val="128"/>
      </rPr>
      <t>）。</t>
    </r>
    <rPh sb="4" eb="7">
      <t>ヒャクマンエン</t>
    </rPh>
    <rPh sb="7" eb="9">
      <t>タンイ</t>
    </rPh>
    <rPh sb="10" eb="12">
      <t>ブンセキ</t>
    </rPh>
    <rPh sb="16" eb="17">
      <t>タダ</t>
    </rPh>
    <rPh sb="19" eb="21">
      <t>スイケイ</t>
    </rPh>
    <phoneticPr fontId="26"/>
  </si>
  <si>
    <t>＊消費転換率は、秋田市消費転換率の最新年値を初期設定としています。必要に応じて、適宜数値を変更してください。</t>
    <rPh sb="1" eb="6">
      <t>ショウヒテンカンリツ</t>
    </rPh>
    <rPh sb="8" eb="11">
      <t>アキタシ</t>
    </rPh>
    <rPh sb="11" eb="13">
      <t>ショウヒ</t>
    </rPh>
    <rPh sb="13" eb="15">
      <t>テンカン</t>
    </rPh>
    <rPh sb="15" eb="16">
      <t>リツ</t>
    </rPh>
    <rPh sb="17" eb="19">
      <t>サイシン</t>
    </rPh>
    <rPh sb="19" eb="20">
      <t>ネン</t>
    </rPh>
    <rPh sb="20" eb="21">
      <t>チ</t>
    </rPh>
    <rPh sb="22" eb="24">
      <t>ショキ</t>
    </rPh>
    <rPh sb="24" eb="26">
      <t>セッテイ</t>
    </rPh>
    <rPh sb="33" eb="35">
      <t>ヒツヨウ</t>
    </rPh>
    <rPh sb="36" eb="37">
      <t>オウ</t>
    </rPh>
    <rPh sb="40" eb="42">
      <t>テキギ</t>
    </rPh>
    <rPh sb="42" eb="44">
      <t>スウチ</t>
    </rPh>
    <rPh sb="45" eb="47">
      <t>ヘンコウ</t>
    </rPh>
    <phoneticPr fontId="4"/>
  </si>
  <si>
    <r>
      <t>　※　</t>
    </r>
    <r>
      <rPr>
        <u/>
        <sz val="10"/>
        <color rgb="FFFF0000"/>
        <rFont val="ＭＳ ゴシック"/>
        <family val="3"/>
        <charset val="128"/>
      </rPr>
      <t>従業者・雇用者誘発係数は(人/百万円)単位であるため、金額の単位を百万円として分析しないと</t>
    </r>
    <rPh sb="3" eb="6">
      <t>ジュウギョウシャ</t>
    </rPh>
    <rPh sb="7" eb="10">
      <t>コヨウシャ</t>
    </rPh>
    <rPh sb="10" eb="12">
      <t>ユウハツ</t>
    </rPh>
    <rPh sb="12" eb="14">
      <t>ケイスウ</t>
    </rPh>
    <rPh sb="16" eb="17">
      <t>ニン</t>
    </rPh>
    <rPh sb="18" eb="19">
      <t>ヒャク</t>
    </rPh>
    <rPh sb="19" eb="21">
      <t>マンエン</t>
    </rPh>
    <rPh sb="22" eb="24">
      <t>タンイ</t>
    </rPh>
    <rPh sb="30" eb="32">
      <t>キンガク</t>
    </rPh>
    <rPh sb="33" eb="35">
      <t>タンイ</t>
    </rPh>
    <rPh sb="36" eb="39">
      <t>ヒャクマンエン</t>
    </rPh>
    <rPh sb="42" eb="44">
      <t>ブンセキ</t>
    </rPh>
    <phoneticPr fontId="46"/>
  </si>
  <si>
    <r>
      <t>　　</t>
    </r>
    <r>
      <rPr>
        <u/>
        <sz val="10"/>
        <color rgb="FFFF0000"/>
        <rFont val="ＭＳ ゴシック"/>
        <family val="3"/>
        <charset val="128"/>
      </rPr>
      <t>従業者・雇用者誘発数は正しく推計できません。</t>
    </r>
    <rPh sb="2" eb="5">
      <t>ジュウギョウシャ</t>
    </rPh>
    <rPh sb="6" eb="9">
      <t>コヨウシャ</t>
    </rPh>
    <rPh sb="9" eb="11">
      <t>ユウハツ</t>
    </rPh>
    <rPh sb="11" eb="12">
      <t>スウ</t>
    </rPh>
    <rPh sb="13" eb="14">
      <t>タダ</t>
    </rPh>
    <rPh sb="16" eb="18">
      <t>スイケイ</t>
    </rPh>
    <phoneticPr fontId="46"/>
  </si>
  <si>
    <t>※2　建設部門の定義：「平成27年（2015年）建設部門分析用産業連関表」（国土交通省）</t>
    <rPh sb="3" eb="5">
      <t>ケンセツ</t>
    </rPh>
    <rPh sb="5" eb="7">
      <t>ブモン</t>
    </rPh>
    <rPh sb="8" eb="10">
      <t>テイギ</t>
    </rPh>
    <rPh sb="12" eb="14">
      <t>ヘイセイ</t>
    </rPh>
    <rPh sb="16" eb="17">
      <t>ネン</t>
    </rPh>
    <rPh sb="22" eb="23">
      <t>ネン</t>
    </rPh>
    <rPh sb="24" eb="26">
      <t>ケンセツ</t>
    </rPh>
    <rPh sb="26" eb="28">
      <t>ブモン</t>
    </rPh>
    <rPh sb="28" eb="31">
      <t>ブンセキヨウ</t>
    </rPh>
    <rPh sb="31" eb="33">
      <t>サンギョウ</t>
    </rPh>
    <rPh sb="33" eb="35">
      <t>レンカン</t>
    </rPh>
    <rPh sb="35" eb="36">
      <t>ヒョウ</t>
    </rPh>
    <rPh sb="38" eb="40">
      <t>コクド</t>
    </rPh>
    <rPh sb="40" eb="43">
      <t>コウツウショウ</t>
    </rPh>
    <phoneticPr fontId="26"/>
  </si>
  <si>
    <t>　従業者総数(人)／県内生産額(百万円)</t>
    <rPh sb="1" eb="4">
      <t>ジュウギョウシャ</t>
    </rPh>
    <rPh sb="4" eb="6">
      <t>ソウスウ</t>
    </rPh>
    <rPh sb="7" eb="8">
      <t>ニン</t>
    </rPh>
    <rPh sb="10" eb="12">
      <t>ケンナイ</t>
    </rPh>
    <rPh sb="12" eb="14">
      <t>セイサン</t>
    </rPh>
    <rPh sb="14" eb="15">
      <t>ガク</t>
    </rPh>
    <rPh sb="16" eb="19">
      <t>ヒャクマンエン</t>
    </rPh>
    <phoneticPr fontId="4"/>
  </si>
  <si>
    <t>×[投入係数(建設)]</t>
    <rPh sb="7" eb="9">
      <t>ケンセツ</t>
    </rPh>
    <phoneticPr fontId="46"/>
  </si>
  <si>
    <r>
      <t>②</t>
    </r>
    <r>
      <rPr>
        <sz val="9"/>
        <color rgb="FFFF0000"/>
        <rFont val="ＭＳ ゴシック"/>
        <family val="3"/>
        <charset val="128"/>
      </rPr>
      <t>＊[投入係数(建設)]</t>
    </r>
    <rPh sb="8" eb="10">
      <t>ケンセツ</t>
    </rPh>
    <phoneticPr fontId="4"/>
  </si>
  <si>
    <t>⑤＊Ａ[県内自給率]</t>
    <rPh sb="4" eb="6">
      <t>ケンナイ</t>
    </rPh>
    <rPh sb="6" eb="9">
      <t>ジキュウリツ</t>
    </rPh>
    <phoneticPr fontId="4"/>
  </si>
  <si>
    <t>②×投入
係数(建設)</t>
    <rPh sb="2" eb="4">
      <t>トウニュウ</t>
    </rPh>
    <rPh sb="5" eb="7">
      <t>ケイスウ</t>
    </rPh>
    <rPh sb="8" eb="10">
      <t>ケンセツ</t>
    </rPh>
    <phoneticPr fontId="4"/>
  </si>
  <si>
    <t>（例）河川改修工事に100億円の投資を行った場合の県内経済への波及効果</t>
    <rPh sb="1" eb="2">
      <t>レイ</t>
    </rPh>
    <rPh sb="3" eb="5">
      <t>カセン</t>
    </rPh>
    <rPh sb="5" eb="7">
      <t>カイシュウ</t>
    </rPh>
    <rPh sb="7" eb="9">
      <t>コウジ</t>
    </rPh>
    <rPh sb="13" eb="15">
      <t>オクエン</t>
    </rPh>
    <rPh sb="16" eb="18">
      <t>トウシ</t>
    </rPh>
    <rPh sb="19" eb="20">
      <t>オコナ</t>
    </rPh>
    <rPh sb="22" eb="24">
      <t>バアイ</t>
    </rPh>
    <rPh sb="25" eb="27">
      <t>ケンナイ</t>
    </rPh>
    <phoneticPr fontId="26"/>
  </si>
  <si>
    <t>林業</t>
    <rPh sb="0" eb="2">
      <t>リンギョウ</t>
    </rPh>
    <phoneticPr fontId="4"/>
  </si>
  <si>
    <t>漁業</t>
    <rPh sb="0" eb="2">
      <t>ギョギョウ</t>
    </rPh>
    <phoneticPr fontId="4"/>
  </si>
  <si>
    <t>輸移出計</t>
    <rPh sb="1" eb="3">
      <t>イシュツ</t>
    </rPh>
    <phoneticPr fontId="4"/>
  </si>
  <si>
    <t>（控除）輸移入計</t>
    <rPh sb="5" eb="7">
      <t>イニュウ</t>
    </rPh>
    <phoneticPr fontId="4"/>
  </si>
  <si>
    <t>列和</t>
    <rPh sb="0" eb="1">
      <t>レツ</t>
    </rPh>
    <rPh sb="1" eb="2">
      <t>ワ</t>
    </rPh>
    <phoneticPr fontId="3"/>
  </si>
  <si>
    <t>合計</t>
    <rPh sb="0" eb="2">
      <t>ゴウケイ</t>
    </rPh>
    <phoneticPr fontId="1"/>
  </si>
  <si>
    <t>※1　建設部門はマージン＝「0」のため、購入者価格 ＝ 生産者価格</t>
    <rPh sb="3" eb="5">
      <t>ケンセツ</t>
    </rPh>
    <rPh sb="5" eb="7">
      <t>ブモン</t>
    </rPh>
    <rPh sb="20" eb="23">
      <t>コウニュウシャ</t>
    </rPh>
    <rPh sb="23" eb="25">
      <t>カカク</t>
    </rPh>
    <rPh sb="28" eb="31">
      <t>セイサンシャ</t>
    </rPh>
    <rPh sb="31" eb="33">
      <t>カカク</t>
    </rPh>
    <phoneticPr fontId="26"/>
  </si>
  <si>
    <t>令和元年</t>
    <rPh sb="0" eb="2">
      <t>レイワ</t>
    </rPh>
    <rPh sb="2" eb="3">
      <t>ガン</t>
    </rPh>
    <rPh sb="3" eb="4">
      <t>ネン</t>
    </rPh>
    <phoneticPr fontId="4"/>
  </si>
  <si>
    <t>令和２年</t>
    <rPh sb="0" eb="2">
      <t>レイワ</t>
    </rPh>
    <rPh sb="3" eb="4">
      <t>ネン</t>
    </rPh>
    <phoneticPr fontId="4"/>
  </si>
  <si>
    <t>令和３年</t>
    <rPh sb="0" eb="2">
      <t>レイワ</t>
    </rPh>
    <rPh sb="3" eb="4">
      <t>ネン</t>
    </rPh>
    <phoneticPr fontId="4"/>
  </si>
  <si>
    <t>　有給役員数（人）＋雇用者数(人)／県内生産額(百万円)</t>
    <rPh sb="1" eb="3">
      <t>ユウキュウ</t>
    </rPh>
    <rPh sb="3" eb="5">
      <t>ヤクイン</t>
    </rPh>
    <rPh sb="5" eb="6">
      <t>スウ</t>
    </rPh>
    <rPh sb="7" eb="8">
      <t>ヒト</t>
    </rPh>
    <rPh sb="10" eb="13">
      <t>コヨウシャ</t>
    </rPh>
    <rPh sb="13" eb="14">
      <t>スウ</t>
    </rPh>
    <rPh sb="15" eb="16">
      <t>ニン</t>
    </rPh>
    <rPh sb="18" eb="20">
      <t>ケンナイ</t>
    </rPh>
    <rPh sb="20" eb="22">
      <t>セイサン</t>
    </rPh>
    <rPh sb="22" eb="23">
      <t>ガク</t>
    </rPh>
    <rPh sb="24" eb="27">
      <t>ヒャクマンエン</t>
    </rPh>
    <phoneticPr fontId="4"/>
  </si>
  <si>
    <t>　　利用者の責任において御利用ください。</t>
    <rPh sb="2" eb="4">
      <t>リヨウ</t>
    </rPh>
    <rPh sb="4" eb="5">
      <t>シャ</t>
    </rPh>
    <rPh sb="6" eb="8">
      <t>セキニン</t>
    </rPh>
    <rPh sb="12" eb="13">
      <t>ゴ</t>
    </rPh>
    <rPh sb="13" eb="15">
      <t>リヨウ</t>
    </rPh>
    <phoneticPr fontId="4"/>
  </si>
  <si>
    <t>　　りません。したがって、本ツールは分析方法の一例として御利用く</t>
    <rPh sb="13" eb="14">
      <t>ホン</t>
    </rPh>
    <rPh sb="18" eb="20">
      <t>ブンセキ</t>
    </rPh>
    <rPh sb="20" eb="22">
      <t>ホウホウ</t>
    </rPh>
    <rPh sb="23" eb="25">
      <t>イチレイ</t>
    </rPh>
    <rPh sb="29" eb="31">
      <t>リヨウ</t>
    </rPh>
    <phoneticPr fontId="4"/>
  </si>
  <si>
    <t>③　本分析ツールについての疑問点等がございましたら、下記まで御連</t>
    <rPh sb="2" eb="3">
      <t>ホン</t>
    </rPh>
    <rPh sb="3" eb="5">
      <t>ブンセキ</t>
    </rPh>
    <rPh sb="13" eb="16">
      <t>ギモンテン</t>
    </rPh>
    <rPh sb="16" eb="17">
      <t>トウ</t>
    </rPh>
    <rPh sb="26" eb="28">
      <t>カキ</t>
    </rPh>
    <rPh sb="31" eb="32">
      <t>レン</t>
    </rPh>
    <phoneticPr fontId="4"/>
  </si>
  <si>
    <t>消費転換率：令和○○年家計調査（秋田市）より</t>
    <rPh sb="6" eb="8">
      <t>レイワ</t>
    </rPh>
    <phoneticPr fontId="46"/>
  </si>
  <si>
    <t>　最終需要増加産業における粗付加価値誘発額(県内分)の推計</t>
    <rPh sb="1" eb="3">
      <t>サイシュウ</t>
    </rPh>
    <rPh sb="3" eb="5">
      <t>ジュヨウ</t>
    </rPh>
    <rPh sb="5" eb="7">
      <t>ゾウカ</t>
    </rPh>
    <rPh sb="7" eb="9">
      <t>サンギョウ</t>
    </rPh>
    <rPh sb="13" eb="14">
      <t>アラ</t>
    </rPh>
    <rPh sb="14" eb="16">
      <t>フカ</t>
    </rPh>
    <rPh sb="16" eb="18">
      <t>カチ</t>
    </rPh>
    <rPh sb="18" eb="20">
      <t>ユウハツ</t>
    </rPh>
    <rPh sb="20" eb="21">
      <t>ガク</t>
    </rPh>
    <rPh sb="22" eb="24">
      <t>ケンナイ</t>
    </rPh>
    <rPh sb="24" eb="25">
      <t>ブン</t>
    </rPh>
    <rPh sb="27" eb="29">
      <t>スイケイ</t>
    </rPh>
    <phoneticPr fontId="4"/>
  </si>
  <si>
    <t>　生産誘発額(第１次)が誘発する粗付加価値額(県内分)の推計</t>
    <rPh sb="1" eb="3">
      <t>セイサン</t>
    </rPh>
    <rPh sb="3" eb="5">
      <t>ユウハツ</t>
    </rPh>
    <rPh sb="5" eb="6">
      <t>ガク</t>
    </rPh>
    <rPh sb="7" eb="8">
      <t>ダイ</t>
    </rPh>
    <rPh sb="9" eb="10">
      <t>ジ</t>
    </rPh>
    <rPh sb="12" eb="14">
      <t>ユウハツ</t>
    </rPh>
    <rPh sb="16" eb="17">
      <t>アラ</t>
    </rPh>
    <rPh sb="17" eb="19">
      <t>フカ</t>
    </rPh>
    <rPh sb="19" eb="21">
      <t>カチ</t>
    </rPh>
    <rPh sb="21" eb="22">
      <t>ガク</t>
    </rPh>
    <rPh sb="28" eb="30">
      <t>スイケイ</t>
    </rPh>
    <phoneticPr fontId="4"/>
  </si>
  <si>
    <t>　生産誘発額(第１次)が誘発する雇用者所得額(県内分)の推計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4"/>
  </si>
  <si>
    <t>　生産誘発額(第２次)が誘発する粗付加価値額(県内分)の推計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2"/>
  </si>
  <si>
    <t>　生産誘発額(第２次)が誘発する雇用者所得額(県内分)の推計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2"/>
  </si>
  <si>
    <t>　県内需要増加額(第１次)が誘発する生産額(県内分)の推計</t>
    <phoneticPr fontId="4"/>
  </si>
  <si>
    <t>　原材料誘発額（直接）が誘発する県内需要増加額(第１次)の推計</t>
    <rPh sb="24" eb="25">
      <t>ダイ</t>
    </rPh>
    <rPh sb="26" eb="27">
      <t>ジ</t>
    </rPh>
    <phoneticPr fontId="4"/>
  </si>
  <si>
    <t>令和４年</t>
    <rPh sb="0" eb="2">
      <t>レイワ</t>
    </rPh>
    <rPh sb="3" eb="4">
      <t>ネン</t>
    </rPh>
    <phoneticPr fontId="4"/>
  </si>
  <si>
    <t>調査統計課 調整・解析チーム</t>
    <rPh sb="0" eb="2">
      <t>チョウサ</t>
    </rPh>
    <rPh sb="6" eb="8">
      <t>チョウセイ</t>
    </rPh>
    <phoneticPr fontId="4"/>
  </si>
  <si>
    <t>令和５年</t>
    <rPh sb="0" eb="2">
      <t>レイワ</t>
    </rPh>
    <rPh sb="3" eb="4">
      <t>ネン</t>
    </rPh>
    <phoneticPr fontId="4"/>
  </si>
  <si>
    <t>　</t>
    <phoneticPr fontId="26"/>
  </si>
  <si>
    <t>令和６年</t>
    <rPh sb="0" eb="2">
      <t>レイワ</t>
    </rPh>
    <rPh sb="3" eb="4">
      <t>ネン</t>
    </rPh>
    <phoneticPr fontId="4"/>
  </si>
  <si>
    <t>令和2年（2020年）秋田県産業連関表
  経済波及効果分析ツール（３９部門分類）</t>
    <rPh sb="0" eb="2">
      <t>レイワ</t>
    </rPh>
    <rPh sb="11" eb="14">
      <t>アキタケン</t>
    </rPh>
    <rPh sb="14" eb="16">
      <t>サンギョウ</t>
    </rPh>
    <rPh sb="16" eb="19">
      <t>レンカンヒョウ</t>
    </rPh>
    <rPh sb="22" eb="24">
      <t>ケイザイ</t>
    </rPh>
    <rPh sb="24" eb="28">
      <t>ハキュウコウカ</t>
    </rPh>
    <rPh sb="28" eb="30">
      <t>ブンセキ</t>
    </rPh>
    <rPh sb="36" eb="38">
      <t>ブモン</t>
    </rPh>
    <rPh sb="38" eb="40">
      <t>ブンルイ</t>
    </rPh>
    <phoneticPr fontId="4"/>
  </si>
  <si>
    <t>秋田県 政策企画部</t>
    <rPh sb="0" eb="3">
      <t>アキタケン</t>
    </rPh>
    <rPh sb="4" eb="6">
      <t>セイサク</t>
    </rPh>
    <rPh sb="6" eb="8">
      <t>キカク</t>
    </rPh>
    <rPh sb="8" eb="9">
      <t>ブ</t>
    </rPh>
    <phoneticPr fontId="4"/>
  </si>
  <si>
    <t>　　　本分析ツールは、令和2年（2020年）秋田県産業連関表を用いて作成した簡易的</t>
    <rPh sb="3" eb="4">
      <t>ホン</t>
    </rPh>
    <rPh sb="4" eb="6">
      <t>ブンセキ</t>
    </rPh>
    <rPh sb="11" eb="13">
      <t>レイワ</t>
    </rPh>
    <rPh sb="22" eb="25">
      <t>アキタケン</t>
    </rPh>
    <rPh sb="25" eb="27">
      <t>サンギョウ</t>
    </rPh>
    <rPh sb="27" eb="30">
      <t>レンカンヒョウ</t>
    </rPh>
    <rPh sb="31" eb="32">
      <t>モチ</t>
    </rPh>
    <rPh sb="34" eb="36">
      <t>サクセイ</t>
    </rPh>
    <rPh sb="38" eb="40">
      <t>カンイ</t>
    </rPh>
    <rPh sb="40" eb="41">
      <t>テキ</t>
    </rPh>
    <phoneticPr fontId="4"/>
  </si>
  <si>
    <t>　　なもので、県内の特定産業に需要が発生することが明らかな場合にのみ用いること</t>
    <rPh sb="7" eb="9">
      <t>ケンナイ</t>
    </rPh>
    <rPh sb="10" eb="12">
      <t>トクテイ</t>
    </rPh>
    <rPh sb="12" eb="14">
      <t>サンギョウ</t>
    </rPh>
    <rPh sb="15" eb="17">
      <t>ジュヨウ</t>
    </rPh>
    <rPh sb="18" eb="20">
      <t>ハッセイ</t>
    </rPh>
    <rPh sb="25" eb="26">
      <t>アキ</t>
    </rPh>
    <rPh sb="29" eb="31">
      <t>バアイ</t>
    </rPh>
    <rPh sb="34" eb="35">
      <t>モチ</t>
    </rPh>
    <phoneticPr fontId="4"/>
  </si>
  <si>
    <t>　　ができます。</t>
    <phoneticPr fontId="4"/>
  </si>
  <si>
    <t>　・　令和2年秋田県産業連関表（３９部門表）を使用しています。</t>
    <rPh sb="3" eb="5">
      <t>レイワ</t>
    </rPh>
    <rPh sb="7" eb="10">
      <t>アキタケン</t>
    </rPh>
    <rPh sb="10" eb="12">
      <t>サンギョウ</t>
    </rPh>
    <rPh sb="12" eb="15">
      <t>レンカンヒョウ</t>
    </rPh>
    <rPh sb="18" eb="20">
      <t>ブモン</t>
    </rPh>
    <rPh sb="20" eb="21">
      <t>ヒョウ</t>
    </rPh>
    <rPh sb="23" eb="25">
      <t>シヨウ</t>
    </rPh>
    <phoneticPr fontId="4"/>
  </si>
  <si>
    <t>　・　１５部門表、１０８部門表を用いた分析が、より適切と考えられ</t>
    <rPh sb="5" eb="7">
      <t>ブモン</t>
    </rPh>
    <rPh sb="7" eb="8">
      <t>ヒョウ</t>
    </rPh>
    <rPh sb="12" eb="14">
      <t>ブモン</t>
    </rPh>
    <rPh sb="14" eb="15">
      <t>ヒョウ</t>
    </rPh>
    <rPh sb="16" eb="17">
      <t>モチ</t>
    </rPh>
    <rPh sb="19" eb="21">
      <t>ブンセキ</t>
    </rPh>
    <rPh sb="25" eb="27">
      <t>テキセツ</t>
    </rPh>
    <rPh sb="28" eb="29">
      <t>カンガ</t>
    </rPh>
    <phoneticPr fontId="4"/>
  </si>
  <si>
    <t>　・　分析結果は令和2年秋田県産業連関表をもとに簡易な分析方法に</t>
    <rPh sb="3" eb="5">
      <t>ブンセキ</t>
    </rPh>
    <rPh sb="5" eb="7">
      <t>ケッカ</t>
    </rPh>
    <rPh sb="8" eb="10">
      <t>レイワ</t>
    </rPh>
    <rPh sb="12" eb="15">
      <t>アキタケン</t>
    </rPh>
    <rPh sb="15" eb="17">
      <t>サンギョウ</t>
    </rPh>
    <rPh sb="17" eb="20">
      <t>レンカンヒョウ</t>
    </rPh>
    <rPh sb="24" eb="26">
      <t>カンイ</t>
    </rPh>
    <rPh sb="27" eb="29">
      <t>ブンセキ</t>
    </rPh>
    <rPh sb="29" eb="31">
      <t>ホウホウ</t>
    </rPh>
    <phoneticPr fontId="4"/>
  </si>
  <si>
    <t>　　より算出するものであり、実際の波及効果を保証するものではあ</t>
    <rPh sb="4" eb="6">
      <t>サンシュツ</t>
    </rPh>
    <rPh sb="14" eb="16">
      <t>ジッサイ</t>
    </rPh>
    <rPh sb="17" eb="19">
      <t>ハキュウ</t>
    </rPh>
    <rPh sb="19" eb="21">
      <t>コウカ</t>
    </rPh>
    <rPh sb="22" eb="24">
      <t>ホショウ</t>
    </rPh>
    <phoneticPr fontId="4"/>
  </si>
  <si>
    <t>　※　産業連関表は、令和2年（2020年)秋田県産業連関表３９部門分類表を使用しています。</t>
    <rPh sb="3" eb="5">
      <t>サンギョウ</t>
    </rPh>
    <rPh sb="5" eb="8">
      <t>レンカンヒョウ</t>
    </rPh>
    <rPh sb="10" eb="12">
      <t>レイワ</t>
    </rPh>
    <rPh sb="13" eb="14">
      <t>ネン</t>
    </rPh>
    <rPh sb="19" eb="20">
      <t>ネン</t>
    </rPh>
    <rPh sb="21" eb="24">
      <t>アキタケン</t>
    </rPh>
    <rPh sb="24" eb="26">
      <t>サンギョウ</t>
    </rPh>
    <rPh sb="26" eb="29">
      <t>レンカンヒョウ</t>
    </rPh>
    <rPh sb="31" eb="33">
      <t>ブモン</t>
    </rPh>
    <rPh sb="33" eb="35">
      <t>ブンルイ</t>
    </rPh>
    <rPh sb="35" eb="36">
      <t>ヒョウ</t>
    </rPh>
    <rPh sb="37" eb="39">
      <t>シヨウ</t>
    </rPh>
    <phoneticPr fontId="4"/>
  </si>
  <si>
    <t>＊マージン率:R2国産業連関表(投入表)列コード721100(家計消費支出)より算出</t>
    <phoneticPr fontId="26"/>
  </si>
  <si>
    <t>　　　＊本ツールは、「平成27年（2015年）建設部門分析用産業連関表」</t>
    <rPh sb="11" eb="13">
      <t>ヘイセイ</t>
    </rPh>
    <phoneticPr fontId="26"/>
  </si>
  <si>
    <t>秋田県政策企画部 調査統計課 調整・解析チーム</t>
    <rPh sb="0" eb="3">
      <t>アキタケン</t>
    </rPh>
    <rPh sb="3" eb="5">
      <t>セイサク</t>
    </rPh>
    <rPh sb="5" eb="7">
      <t>キカク</t>
    </rPh>
    <rPh sb="7" eb="8">
      <t>ブ</t>
    </rPh>
    <rPh sb="9" eb="11">
      <t>チョウサ</t>
    </rPh>
    <rPh sb="11" eb="14">
      <t>トウケイカ</t>
    </rPh>
    <rPh sb="15" eb="17">
      <t>チョウセイ</t>
    </rPh>
    <rPh sb="18" eb="20">
      <t>カイセキ</t>
    </rPh>
    <phoneticPr fontId="4"/>
  </si>
  <si>
    <t>分類不明</t>
    <phoneticPr fontId="26"/>
  </si>
  <si>
    <t>事務用品</t>
    <phoneticPr fontId="26"/>
  </si>
  <si>
    <t>Ｅ-Ｍail　kaiseki@pref.akita.lg.jp</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</si>
</sst>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176" formatCode="&quot;¥&quot;#,##0_);[Red]\(&quot;¥&quot;#,##0\)"/>
    <numFmt numFmtId="177" formatCode="#,##0.000000_ "/>
    <numFmt numFmtId="178" formatCode="#,##0_ "/>
    <numFmt numFmtId="179" formatCode="#,##0.000000;[Red]\-#,##0.000000"/>
    <numFmt numFmtId="180" formatCode="0.0_);[Red]\(0.0\)"/>
    <numFmt numFmtId="181" formatCode="###0;\-###0;&quot;   -  &quot;"/>
    <numFmt numFmtId="182" formatCode="0_ "/>
    <numFmt numFmtId="183" formatCode="&quot;　　　　&quot;General"/>
    <numFmt numFmtId="184" formatCode="#,##0;&quot;▲ &quot;#,##0"/>
    <numFmt numFmtId="185" formatCode="0.000000_);[Red]\(0.000000\)"/>
    <numFmt numFmtId="186" formatCode="0.00;&quot;▲ &quot;0.00"/>
    <numFmt numFmtId="187" formatCode="0.000000"/>
    <numFmt numFmtId="188" formatCode="0.0"/>
    <numFmt numFmtId="189" formatCode="0.00&quot;百&quot;&quot;万&quot;&quot;円&quot;"/>
    <numFmt numFmtId="190" formatCode="0_);[Red]\(0\)"/>
    <numFmt numFmtId="191" formatCode="0.000000_ "/>
  </numFmts>
  <fonts count="90">
    <font>
      <sz val="9"/>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name val="ＭＳ Ｐゴシック"/>
      <family val="3"/>
      <charset val="128"/>
    </font>
    <font>
      <sz val="9"/>
      <color theme="1"/>
      <name val="ＭＳ Ｐゴシック"/>
      <family val="3"/>
      <charset val="128"/>
      <scheme val="minor"/>
    </font>
    <font>
      <sz val="9"/>
      <color theme="0"/>
      <name val="ＭＳ Ｐゴシック"/>
      <family val="3"/>
      <charset val="128"/>
      <scheme val="minor"/>
    </font>
    <font>
      <b/>
      <sz val="18"/>
      <color theme="3"/>
      <name val="ＭＳ Ｐゴシック"/>
      <family val="3"/>
      <charset val="128"/>
      <scheme val="major"/>
    </font>
    <font>
      <b/>
      <sz val="9"/>
      <color theme="0"/>
      <name val="ＭＳ Ｐゴシック"/>
      <family val="3"/>
      <charset val="128"/>
      <scheme val="minor"/>
    </font>
    <font>
      <sz val="9"/>
      <color rgb="FF9C6500"/>
      <name val="ＭＳ Ｐゴシック"/>
      <family val="3"/>
      <charset val="128"/>
      <scheme val="minor"/>
    </font>
    <font>
      <sz val="9"/>
      <color rgb="FFFA7D00"/>
      <name val="ＭＳ Ｐゴシック"/>
      <family val="3"/>
      <charset val="128"/>
      <scheme val="minor"/>
    </font>
    <font>
      <sz val="9"/>
      <color rgb="FF9C0006"/>
      <name val="ＭＳ Ｐゴシック"/>
      <family val="3"/>
      <charset val="128"/>
      <scheme val="minor"/>
    </font>
    <font>
      <b/>
      <sz val="9"/>
      <color rgb="FFFA7D00"/>
      <name val="ＭＳ Ｐゴシック"/>
      <family val="3"/>
      <charset val="128"/>
      <scheme val="minor"/>
    </font>
    <font>
      <sz val="9"/>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9"/>
      <color theme="1"/>
      <name val="ＭＳ Ｐゴシック"/>
      <family val="3"/>
      <charset val="128"/>
      <scheme val="minor"/>
    </font>
    <font>
      <b/>
      <sz val="9"/>
      <color rgb="FF3F3F3F"/>
      <name val="ＭＳ Ｐゴシック"/>
      <family val="3"/>
      <charset val="128"/>
      <scheme val="minor"/>
    </font>
    <font>
      <i/>
      <sz val="9"/>
      <color rgb="FF7F7F7F"/>
      <name val="ＭＳ Ｐゴシック"/>
      <family val="3"/>
      <charset val="128"/>
      <scheme val="minor"/>
    </font>
    <font>
      <sz val="9"/>
      <color rgb="FF3F3F76"/>
      <name val="ＭＳ Ｐゴシック"/>
      <family val="3"/>
      <charset val="128"/>
      <scheme val="minor"/>
    </font>
    <font>
      <sz val="9"/>
      <color rgb="FF006100"/>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2"/>
      <charset val="128"/>
      <scheme val="minor"/>
    </font>
    <font>
      <sz val="11"/>
      <color rgb="FFFF0000"/>
      <name val="ＭＳ Ｐゴシック"/>
      <family val="2"/>
      <charset val="128"/>
      <scheme val="minor"/>
    </font>
    <font>
      <sz val="36"/>
      <name val="ＭＳ Ｐゴシック"/>
      <family val="3"/>
      <charset val="128"/>
    </font>
    <font>
      <u/>
      <sz val="11"/>
      <color indexed="12"/>
      <name val="ＭＳ Ｐゴシック"/>
      <family val="3"/>
      <charset val="128"/>
    </font>
    <font>
      <u/>
      <sz val="11"/>
      <color theme="10"/>
      <name val="ＭＳ Ｐゴシック"/>
      <family val="3"/>
      <charset val="128"/>
    </font>
    <font>
      <sz val="36"/>
      <name val="ＭＳ Ｐ明朝"/>
      <family val="1"/>
      <charset val="128"/>
    </font>
    <font>
      <sz val="12"/>
      <name val="ＭＳ Ｐ明朝"/>
      <family val="1"/>
      <charset val="128"/>
    </font>
    <font>
      <sz val="13"/>
      <name val="ＭＳ Ｐ明朝"/>
      <family val="1"/>
      <charset val="128"/>
    </font>
    <font>
      <sz val="12"/>
      <color indexed="10"/>
      <name val="ＭＳ Ｐ明朝"/>
      <family val="1"/>
      <charset val="128"/>
    </font>
    <font>
      <sz val="13"/>
      <name val="ＭＳ Ｐゴシック"/>
      <family val="3"/>
      <charset val="128"/>
    </font>
    <font>
      <sz val="14"/>
      <name val="ＭＳ Ｐゴシック"/>
      <family val="3"/>
      <charset val="128"/>
    </font>
    <font>
      <sz val="12"/>
      <name val="ＭＳ ゴシック"/>
      <family val="3"/>
      <charset val="128"/>
    </font>
    <font>
      <sz val="10"/>
      <name val="ＭＳ Ｐゴシック"/>
      <family val="3"/>
      <charset val="128"/>
    </font>
    <font>
      <sz val="11"/>
      <color rgb="FF000000"/>
      <name val="ＭＳ Ｐゴシック"/>
      <family val="3"/>
      <charset val="128"/>
    </font>
    <font>
      <sz val="8"/>
      <name val="ＭＳ Ｐゴシック"/>
      <family val="3"/>
      <charset val="128"/>
    </font>
    <font>
      <sz val="10"/>
      <color theme="1"/>
      <name val="ＭＳ Ｐゴシック"/>
      <family val="3"/>
      <charset val="128"/>
      <scheme val="minor"/>
    </font>
    <font>
      <sz val="11"/>
      <name val="ＭＳ ゴシック"/>
      <family val="3"/>
      <charset val="128"/>
    </font>
    <font>
      <sz val="11"/>
      <name val="明朝"/>
      <family val="1"/>
      <charset val="128"/>
    </font>
    <font>
      <sz val="10"/>
      <name val="ＭＳ ゴシック"/>
      <family val="3"/>
      <charset val="128"/>
    </font>
    <font>
      <sz val="6"/>
      <name val="ＭＳ Ｐ明朝"/>
      <family val="1"/>
      <charset val="128"/>
    </font>
    <font>
      <b/>
      <sz val="14"/>
      <name val="ＭＳ ゴシック"/>
      <family val="3"/>
      <charset val="128"/>
    </font>
    <font>
      <sz val="11"/>
      <name val="ＭＳ 明朝"/>
      <family val="1"/>
      <charset val="128"/>
    </font>
    <font>
      <b/>
      <sz val="11"/>
      <name val="ＭＳ 明朝"/>
      <family val="1"/>
      <charset val="128"/>
    </font>
    <font>
      <sz val="11"/>
      <name val="ＪＳ明朝"/>
      <family val="1"/>
      <charset val="128"/>
    </font>
    <font>
      <sz val="14"/>
      <name val="ＭＳ 明朝"/>
      <family val="1"/>
      <charset val="128"/>
    </font>
    <font>
      <sz val="9"/>
      <name val="ＭＳ ゴシック"/>
      <family val="3"/>
      <charset val="128"/>
    </font>
    <font>
      <sz val="9"/>
      <name val="ＭＳ Ｐゴシック"/>
      <family val="3"/>
      <charset val="128"/>
    </font>
    <font>
      <sz val="9"/>
      <color indexed="8"/>
      <name val="ＭＳ Ｐゴシック"/>
      <family val="3"/>
      <charset val="128"/>
    </font>
    <font>
      <b/>
      <sz val="9"/>
      <name val="ＭＳ ゴシック"/>
      <family val="3"/>
      <charset val="128"/>
    </font>
    <font>
      <b/>
      <sz val="10"/>
      <name val="ＭＳ ゴシック"/>
      <family val="3"/>
      <charset val="128"/>
    </font>
    <font>
      <sz val="8"/>
      <name val="ＭＳ ゴシック"/>
      <family val="3"/>
      <charset val="128"/>
    </font>
    <font>
      <b/>
      <sz val="8"/>
      <name val="ＭＳ ゴシック"/>
      <family val="3"/>
      <charset val="128"/>
    </font>
    <font>
      <vertAlign val="superscript"/>
      <sz val="8"/>
      <name val="ＭＳ ゴシック"/>
      <family val="3"/>
      <charset val="128"/>
    </font>
    <font>
      <sz val="9"/>
      <name val="ＭＳ 明朝"/>
      <family val="1"/>
      <charset val="128"/>
    </font>
    <font>
      <sz val="7"/>
      <name val="ＭＳ ゴシック"/>
      <family val="3"/>
      <charset val="128"/>
    </font>
    <font>
      <u/>
      <sz val="12.6"/>
      <color indexed="12"/>
      <name val="ＭＳ 明朝"/>
      <family val="1"/>
      <charset val="128"/>
    </font>
    <font>
      <sz val="9"/>
      <color theme="1"/>
      <name val="メイリオ"/>
      <family val="3"/>
      <charset val="128"/>
    </font>
    <font>
      <b/>
      <sz val="11"/>
      <color indexed="52"/>
      <name val="ＭＳ Ｐゴシック"/>
      <family val="3"/>
      <charset val="128"/>
    </font>
    <font>
      <sz val="9"/>
      <color theme="1"/>
      <name val="メイリオ"/>
      <family val="2"/>
      <charset val="128"/>
    </font>
    <font>
      <b/>
      <sz val="11"/>
      <color indexed="8"/>
      <name val="ＭＳ Ｐゴシック"/>
      <family val="3"/>
      <charset val="128"/>
    </font>
    <font>
      <b/>
      <sz val="11"/>
      <color indexed="63"/>
      <name val="ＭＳ Ｐゴシック"/>
      <family val="3"/>
      <charset val="128"/>
    </font>
    <font>
      <sz val="11"/>
      <color indexed="62"/>
      <name val="ＭＳ Ｐゴシック"/>
      <family val="3"/>
      <charset val="128"/>
    </font>
    <font>
      <sz val="11"/>
      <color indexed="8"/>
      <name val="ＭＳ Ｐゴシック"/>
      <family val="3"/>
      <charset val="128"/>
    </font>
    <font>
      <sz val="9"/>
      <color theme="1"/>
      <name val="ＭＳ Ｐゴシック"/>
      <family val="2"/>
      <charset val="128"/>
      <scheme val="minor"/>
    </font>
    <font>
      <sz val="10"/>
      <color theme="1"/>
      <name val="ＭＳ Ｐゴシック"/>
      <family val="2"/>
      <charset val="128"/>
    </font>
    <font>
      <sz val="8"/>
      <color rgb="FFFF0000"/>
      <name val="ＭＳ ゴシック"/>
      <family val="3"/>
      <charset val="128"/>
    </font>
    <font>
      <sz val="9.5"/>
      <color theme="1"/>
      <name val="ＭＳ Ｐゴシック"/>
      <family val="3"/>
      <charset val="128"/>
    </font>
    <font>
      <sz val="8"/>
      <color theme="1"/>
      <name val="ＭＳ Ｐゴシック"/>
      <family val="3"/>
      <charset val="128"/>
    </font>
    <font>
      <sz val="11"/>
      <color rgb="FFFF0000"/>
      <name val="ＭＳ Ｐゴシック"/>
      <family val="3"/>
      <charset val="128"/>
    </font>
    <font>
      <sz val="10"/>
      <color rgb="FFFF0000"/>
      <name val="ＭＳ ゴシック"/>
      <family val="3"/>
      <charset val="128"/>
    </font>
    <font>
      <u/>
      <sz val="10"/>
      <color rgb="FFFF0000"/>
      <name val="ＭＳ ゴシック"/>
      <family val="3"/>
      <charset val="128"/>
    </font>
    <font>
      <sz val="6"/>
      <name val="メイリオ"/>
      <family val="3"/>
      <charset val="128"/>
    </font>
    <font>
      <sz val="10"/>
      <color indexed="8"/>
      <name val="ＭＳ Ｐゴシック"/>
      <family val="3"/>
      <charset val="128"/>
    </font>
    <font>
      <sz val="11"/>
      <color rgb="FFFF0000"/>
      <name val="ＭＳ 明朝"/>
      <family val="1"/>
      <charset val="128"/>
    </font>
    <font>
      <u/>
      <sz val="11"/>
      <color rgb="FFFF0000"/>
      <name val="ＭＳ 明朝"/>
      <family val="1"/>
      <charset val="128"/>
    </font>
    <font>
      <b/>
      <sz val="12"/>
      <name val="ＭＳ ゴシック"/>
      <family val="3"/>
      <charset val="128"/>
    </font>
    <font>
      <b/>
      <sz val="10"/>
      <name val="ＭＳ Ｐゴシック"/>
      <family val="3"/>
      <charset val="128"/>
    </font>
    <font>
      <b/>
      <sz val="8"/>
      <name val="ＭＳ Ｐゴシック"/>
      <family val="3"/>
      <charset val="128"/>
    </font>
    <font>
      <b/>
      <sz val="11"/>
      <name val="ＭＳ Ｐゴシック"/>
      <family val="3"/>
      <charset val="128"/>
    </font>
    <font>
      <b/>
      <sz val="11"/>
      <name val="ＭＳ Ｐゴシック"/>
      <family val="3"/>
      <charset val="128"/>
      <scheme val="minor"/>
    </font>
    <font>
      <b/>
      <sz val="12"/>
      <color theme="1"/>
      <name val="ＭＳ Ｐゴシック"/>
      <family val="3"/>
      <charset val="128"/>
      <scheme val="minor"/>
    </font>
    <font>
      <sz val="9"/>
      <color rgb="FFFF0000"/>
      <name val="ＭＳ ゴシック"/>
      <family val="3"/>
      <charset val="128"/>
    </font>
    <font>
      <sz val="6"/>
      <name val="ＭＳ ゴシック"/>
      <family val="3"/>
      <charset val="128"/>
    </font>
  </fonts>
  <fills count="4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indexed="9"/>
        <bgColor indexed="64"/>
      </patternFill>
    </fill>
    <fill>
      <patternFill patternType="solid">
        <fgColor theme="0"/>
        <bgColor indexed="64"/>
      </patternFill>
    </fill>
    <fill>
      <patternFill patternType="solid">
        <fgColor rgb="FF00FF00"/>
        <bgColor indexed="64"/>
      </patternFill>
    </fill>
    <fill>
      <patternFill patternType="solid">
        <fgColor rgb="FFFFCC00"/>
        <bgColor indexed="64"/>
      </patternFill>
    </fill>
    <fill>
      <patternFill patternType="solid">
        <fgColor rgb="FFCCFFCC"/>
        <bgColor indexed="64"/>
      </patternFill>
    </fill>
    <fill>
      <patternFill patternType="gray0625"/>
    </fill>
    <fill>
      <patternFill patternType="solid">
        <fgColor indexed="26"/>
      </patternFill>
    </fill>
    <fill>
      <patternFill patternType="solid">
        <fgColor indexed="22"/>
      </patternFill>
    </fill>
    <fill>
      <patternFill patternType="solid">
        <fgColor indexed="47"/>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s>
  <borders count="190">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hair">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bottom style="medium">
        <color indexed="64"/>
      </bottom>
      <diagonal/>
    </border>
    <border>
      <left/>
      <right/>
      <top style="thin">
        <color indexed="64"/>
      </top>
      <bottom style="thin">
        <color theme="1"/>
      </bottom>
      <diagonal/>
    </border>
    <border>
      <left/>
      <right style="medium">
        <color indexed="64"/>
      </right>
      <top style="thin">
        <color indexed="64"/>
      </top>
      <bottom style="thin">
        <color theme="1"/>
      </bottom>
      <diagonal/>
    </border>
    <border>
      <left style="medium">
        <color indexed="64"/>
      </left>
      <right style="thin">
        <color theme="1"/>
      </right>
      <top/>
      <bottom style="medium">
        <color indexed="64"/>
      </bottom>
      <diagonal/>
    </border>
    <border>
      <left style="medium">
        <color indexed="64"/>
      </left>
      <right style="medium">
        <color indexed="64"/>
      </right>
      <top/>
      <bottom/>
      <diagonal/>
    </border>
    <border>
      <left style="medium">
        <color indexed="64"/>
      </left>
      <right style="thin">
        <color theme="1"/>
      </right>
      <top/>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style="medium">
        <color indexed="64"/>
      </right>
      <top style="thin">
        <color theme="1"/>
      </top>
      <bottom/>
      <diagonal/>
    </border>
    <border>
      <left style="thin">
        <color theme="1"/>
      </left>
      <right style="thin">
        <color theme="1"/>
      </right>
      <top/>
      <bottom/>
      <diagonal/>
    </border>
    <border>
      <left style="thin">
        <color theme="1"/>
      </left>
      <right style="thin">
        <color theme="1"/>
      </right>
      <top style="thin">
        <color theme="1"/>
      </top>
      <bottom/>
      <diagonal/>
    </border>
    <border>
      <left/>
      <right style="medium">
        <color indexed="64"/>
      </right>
      <top style="thin">
        <color theme="1"/>
      </top>
      <bottom style="thin">
        <color theme="1"/>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hair">
        <color theme="1"/>
      </top>
      <bottom/>
      <diagonal/>
    </border>
    <border>
      <left style="medium">
        <color indexed="64"/>
      </left>
      <right style="medium">
        <color indexed="64"/>
      </right>
      <top style="hair">
        <color theme="1"/>
      </top>
      <bottom style="hair">
        <color theme="1"/>
      </bottom>
      <diagonal/>
    </border>
    <border>
      <left style="medium">
        <color indexed="64"/>
      </left>
      <right style="medium">
        <color indexed="64"/>
      </right>
      <top style="hair">
        <color theme="1"/>
      </top>
      <bottom style="medium">
        <color indexed="64"/>
      </bottom>
      <diagonal/>
    </border>
    <border>
      <left/>
      <right style="thin">
        <color theme="1"/>
      </right>
      <top style="thin">
        <color theme="1"/>
      </top>
      <bottom/>
      <diagonal/>
    </border>
    <border>
      <left/>
      <right style="thin">
        <color indexed="64"/>
      </right>
      <top style="thin">
        <color theme="1"/>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style="thin">
        <color theme="1"/>
      </right>
      <top/>
      <bottom style="thin">
        <color theme="1"/>
      </bottom>
      <diagonal/>
    </border>
    <border>
      <left style="thin">
        <color indexed="64"/>
      </left>
      <right/>
      <top/>
      <bottom style="dashed">
        <color indexed="64"/>
      </bottom>
      <diagonal/>
    </border>
    <border>
      <left/>
      <right style="thin">
        <color indexed="64"/>
      </right>
      <top/>
      <bottom style="dashed">
        <color indexed="64"/>
      </bottom>
      <diagonal/>
    </border>
    <border>
      <left/>
      <right/>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Down="1">
      <left style="thin">
        <color indexed="64"/>
      </left>
      <right/>
      <top/>
      <bottom/>
      <diagonal style="hair">
        <color indexed="64"/>
      </diagonal>
    </border>
    <border diagonalDown="1">
      <left/>
      <right style="thin">
        <color indexed="64"/>
      </right>
      <top/>
      <bottom/>
      <diagonal style="hair">
        <color indexed="64"/>
      </diagonal>
    </border>
    <border>
      <left style="hair">
        <color indexed="64"/>
      </left>
      <right/>
      <top style="hair">
        <color indexed="64"/>
      </top>
      <bottom/>
      <diagonal/>
    </border>
    <border>
      <left style="hair">
        <color indexed="64"/>
      </left>
      <right style="thin">
        <color indexed="64"/>
      </right>
      <top style="hair">
        <color indexed="64"/>
      </top>
      <bottom/>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right style="hair">
        <color indexed="64"/>
      </right>
      <top style="thin">
        <color indexed="64"/>
      </top>
      <bottom/>
      <diagonal/>
    </border>
    <border>
      <left/>
      <right style="hair">
        <color indexed="64"/>
      </right>
      <top/>
      <bottom/>
      <diagonal/>
    </border>
    <border>
      <left style="hair">
        <color indexed="64"/>
      </left>
      <right/>
      <top/>
      <bottom/>
      <diagonal/>
    </border>
    <border>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right style="hair">
        <color indexed="64"/>
      </right>
      <top/>
      <bottom style="hair">
        <color indexed="64"/>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hair">
        <color indexed="64"/>
      </bottom>
      <diagonal style="hair">
        <color indexed="64"/>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theme="1"/>
      </left>
      <right/>
      <top style="thin">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right style="medium">
        <color indexed="64"/>
      </right>
      <top style="hair">
        <color indexed="64"/>
      </top>
      <bottom/>
      <diagonal/>
    </border>
  </borders>
  <cellStyleXfs count="78">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9" fillId="0" borderId="0" applyNumberFormat="0" applyFill="0" applyBorder="0" applyAlignment="0" applyProtection="0">
      <alignment vertical="center"/>
    </xf>
    <xf numFmtId="0" fontId="10" fillId="26" borderId="26" applyNumberFormat="0" applyAlignment="0" applyProtection="0">
      <alignment vertical="center"/>
    </xf>
    <xf numFmtId="0" fontId="11" fillId="27" borderId="0" applyNumberFormat="0" applyBorder="0" applyAlignment="0" applyProtection="0">
      <alignment vertical="center"/>
    </xf>
    <xf numFmtId="0" fontId="7" fillId="28" borderId="27" applyNumberFormat="0" applyFont="0" applyAlignment="0" applyProtection="0">
      <alignment vertical="center"/>
    </xf>
    <xf numFmtId="0" fontId="12" fillId="0" borderId="28" applyNumberFormat="0" applyFill="0" applyAlignment="0" applyProtection="0">
      <alignment vertical="center"/>
    </xf>
    <xf numFmtId="0" fontId="13" fillId="29" borderId="0" applyNumberFormat="0" applyBorder="0" applyAlignment="0" applyProtection="0">
      <alignment vertical="center"/>
    </xf>
    <xf numFmtId="0" fontId="14" fillId="30" borderId="29" applyNumberFormat="0" applyAlignment="0" applyProtection="0">
      <alignment vertical="center"/>
    </xf>
    <xf numFmtId="0" fontId="15" fillId="0" borderId="0" applyNumberFormat="0" applyFill="0" applyBorder="0" applyAlignment="0" applyProtection="0">
      <alignment vertical="center"/>
    </xf>
    <xf numFmtId="0" fontId="16" fillId="0" borderId="30" applyNumberFormat="0" applyFill="0" applyAlignment="0" applyProtection="0">
      <alignment vertical="center"/>
    </xf>
    <xf numFmtId="0" fontId="17" fillId="0" borderId="31" applyNumberFormat="0" applyFill="0" applyAlignment="0" applyProtection="0">
      <alignment vertical="center"/>
    </xf>
    <xf numFmtId="0" fontId="18" fillId="0" borderId="32" applyNumberFormat="0" applyFill="0" applyAlignment="0" applyProtection="0">
      <alignment vertical="center"/>
    </xf>
    <xf numFmtId="0" fontId="18" fillId="0" borderId="0" applyNumberFormat="0" applyFill="0" applyBorder="0" applyAlignment="0" applyProtection="0">
      <alignment vertical="center"/>
    </xf>
    <xf numFmtId="0" fontId="19" fillId="0" borderId="33" applyNumberFormat="0" applyFill="0" applyAlignment="0" applyProtection="0">
      <alignment vertical="center"/>
    </xf>
    <xf numFmtId="0" fontId="20" fillId="30" borderId="34" applyNumberFormat="0" applyAlignment="0" applyProtection="0">
      <alignment vertical="center"/>
    </xf>
    <xf numFmtId="0" fontId="21" fillId="0" borderId="0" applyNumberFormat="0" applyFill="0" applyBorder="0" applyAlignment="0" applyProtection="0">
      <alignment vertical="center"/>
    </xf>
    <xf numFmtId="0" fontId="22" fillId="31" borderId="29" applyNumberFormat="0" applyAlignment="0" applyProtection="0">
      <alignment vertical="center"/>
    </xf>
    <xf numFmtId="0" fontId="6" fillId="0" borderId="0">
      <alignment vertical="center"/>
    </xf>
    <xf numFmtId="0" fontId="23" fillId="32" borderId="0" applyNumberFormat="0" applyBorder="0" applyAlignment="0" applyProtection="0">
      <alignment vertical="center"/>
    </xf>
    <xf numFmtId="38" fontId="7" fillId="0" borderId="0" applyFont="0" applyFill="0" applyBorder="0" applyAlignment="0" applyProtection="0">
      <alignment vertical="center"/>
    </xf>
    <xf numFmtId="0" fontId="3" fillId="0" borderId="0">
      <alignment vertical="center"/>
    </xf>
    <xf numFmtId="0" fontId="6" fillId="0" borderId="0"/>
    <xf numFmtId="0" fontId="30" fillId="0" borderId="0" applyNumberFormat="0" applyFill="0" applyBorder="0" applyAlignment="0" applyProtection="0">
      <alignment vertical="top"/>
      <protection locked="0"/>
    </xf>
    <xf numFmtId="38" fontId="6" fillId="0" borderId="0" applyFont="0" applyFill="0" applyBorder="0" applyAlignment="0" applyProtection="0"/>
    <xf numFmtId="0" fontId="44" fillId="0" borderId="0"/>
    <xf numFmtId="0" fontId="6" fillId="0" borderId="0"/>
    <xf numFmtId="1" fontId="51" fillId="0" borderId="0"/>
    <xf numFmtId="0" fontId="6" fillId="0" borderId="0"/>
    <xf numFmtId="0" fontId="6" fillId="0" borderId="0"/>
    <xf numFmtId="0" fontId="6" fillId="0" borderId="0"/>
    <xf numFmtId="0" fontId="60" fillId="0" borderId="0"/>
    <xf numFmtId="0" fontId="6" fillId="0" borderId="0">
      <alignment vertical="center"/>
    </xf>
    <xf numFmtId="0" fontId="39" fillId="0" borderId="0"/>
    <xf numFmtId="9" fontId="63" fillId="0" borderId="0" applyFont="0" applyFill="0" applyBorder="0" applyAlignment="0" applyProtection="0">
      <alignment vertical="center"/>
    </xf>
    <xf numFmtId="9" fontId="39" fillId="0" borderId="0" applyFont="0" applyFill="0" applyBorder="0" applyAlignment="0" applyProtection="0">
      <alignment vertical="center"/>
    </xf>
    <xf numFmtId="0" fontId="6" fillId="39" borderId="171" applyNumberFormat="0" applyFont="0" applyAlignment="0" applyProtection="0">
      <alignment vertical="center"/>
    </xf>
    <xf numFmtId="0" fontId="64" fillId="40" borderId="172" applyNumberFormat="0" applyAlignment="0" applyProtection="0">
      <alignment vertical="center"/>
    </xf>
    <xf numFmtId="38" fontId="6" fillId="0" borderId="0" applyFont="0" applyFill="0" applyBorder="0" applyAlignment="0" applyProtection="0"/>
    <xf numFmtId="38" fontId="1" fillId="0" borderId="0" applyFont="0" applyFill="0" applyBorder="0" applyAlignment="0" applyProtection="0">
      <alignment vertical="center"/>
    </xf>
    <xf numFmtId="38" fontId="39" fillId="0" borderId="0" applyFont="0" applyFill="0" applyBorder="0" applyAlignment="0" applyProtection="0">
      <alignment vertical="center"/>
    </xf>
    <xf numFmtId="38" fontId="65" fillId="0" borderId="0" applyFont="0" applyFill="0" applyBorder="0" applyAlignment="0" applyProtection="0">
      <alignment vertical="center"/>
    </xf>
    <xf numFmtId="0" fontId="66" fillId="0" borderId="173" applyNumberFormat="0" applyFill="0" applyAlignment="0" applyProtection="0">
      <alignment vertical="center"/>
    </xf>
    <xf numFmtId="0" fontId="67" fillId="40" borderId="174" applyNumberFormat="0" applyAlignment="0" applyProtection="0">
      <alignment vertical="center"/>
    </xf>
    <xf numFmtId="176" fontId="6" fillId="0" borderId="0" applyFont="0" applyFill="0" applyBorder="0" applyAlignment="0" applyProtection="0">
      <alignment vertical="center"/>
    </xf>
    <xf numFmtId="0" fontId="68" fillId="41" borderId="172" applyNumberFormat="0" applyAlignment="0" applyProtection="0">
      <alignment vertical="center"/>
    </xf>
    <xf numFmtId="0" fontId="7" fillId="0" borderId="0">
      <alignment vertical="center"/>
    </xf>
    <xf numFmtId="0" fontId="7" fillId="0" borderId="0">
      <alignment vertical="center"/>
    </xf>
    <xf numFmtId="0" fontId="69" fillId="0" borderId="0">
      <alignment vertical="center"/>
    </xf>
    <xf numFmtId="0" fontId="48" fillId="0" borderId="0"/>
    <xf numFmtId="0" fontId="65" fillId="0" borderId="0">
      <alignment vertical="center"/>
    </xf>
    <xf numFmtId="0" fontId="70" fillId="0" borderId="0">
      <alignment vertical="center"/>
    </xf>
    <xf numFmtId="0" fontId="71" fillId="0" borderId="0">
      <alignment vertical="center"/>
    </xf>
    <xf numFmtId="0" fontId="6" fillId="0" borderId="0">
      <alignment vertical="center"/>
    </xf>
    <xf numFmtId="0" fontId="42" fillId="0" borderId="0">
      <alignment vertical="center"/>
    </xf>
  </cellStyleXfs>
  <cellXfs count="943">
    <xf numFmtId="0" fontId="0" fillId="0" borderId="0" xfId="0">
      <alignment vertical="center"/>
    </xf>
    <xf numFmtId="178" fontId="0" fillId="0" borderId="0" xfId="0" applyNumberFormat="1">
      <alignment vertical="center"/>
    </xf>
    <xf numFmtId="178" fontId="0" fillId="0" borderId="9" xfId="0" applyNumberFormat="1" applyBorder="1">
      <alignment vertical="center"/>
    </xf>
    <xf numFmtId="178" fontId="0" fillId="0" borderId="10" xfId="0" applyNumberFormat="1" applyBorder="1">
      <alignment vertical="center"/>
    </xf>
    <xf numFmtId="178" fontId="0" fillId="0" borderId="7" xfId="0" applyNumberFormat="1" applyBorder="1">
      <alignment vertical="center"/>
    </xf>
    <xf numFmtId="178" fontId="0" fillId="0" borderId="12" xfId="0" applyNumberFormat="1" applyBorder="1">
      <alignment vertical="center"/>
    </xf>
    <xf numFmtId="178" fontId="0" fillId="0" borderId="7" xfId="0" applyNumberFormat="1" applyBorder="1" applyAlignment="1">
      <alignment horizontal="center" vertical="center" wrapText="1"/>
    </xf>
    <xf numFmtId="178" fontId="0" fillId="0" borderId="8" xfId="0" applyNumberFormat="1" applyBorder="1" applyAlignment="1">
      <alignment horizontal="center" vertical="center" wrapText="1"/>
    </xf>
    <xf numFmtId="178" fontId="0" fillId="0" borderId="12" xfId="0" applyNumberFormat="1" applyBorder="1" applyAlignment="1">
      <alignment horizontal="center" vertical="center" wrapText="1"/>
    </xf>
    <xf numFmtId="178" fontId="0" fillId="0" borderId="1" xfId="0" applyNumberFormat="1" applyBorder="1">
      <alignment vertical="center"/>
    </xf>
    <xf numFmtId="178" fontId="0" fillId="0" borderId="14" xfId="0" applyNumberFormat="1" applyBorder="1">
      <alignment vertical="center"/>
    </xf>
    <xf numFmtId="178" fontId="0" fillId="0" borderId="5" xfId="0" applyNumberFormat="1" applyBorder="1">
      <alignment vertical="center"/>
    </xf>
    <xf numFmtId="178" fontId="0" fillId="0" borderId="8" xfId="0" applyNumberFormat="1" applyBorder="1">
      <alignment vertical="center"/>
    </xf>
    <xf numFmtId="0" fontId="0" fillId="0" borderId="9" xfId="0" applyNumberFormat="1" applyBorder="1" applyAlignment="1">
      <alignment horizontal="center" vertical="center" wrapText="1"/>
    </xf>
    <xf numFmtId="0" fontId="0" fillId="0" borderId="13" xfId="0" applyNumberFormat="1" applyBorder="1" applyAlignment="1">
      <alignment horizontal="center" vertical="center" wrapText="1"/>
    </xf>
    <xf numFmtId="0" fontId="0" fillId="0" borderId="6" xfId="0" applyNumberFormat="1" applyBorder="1" applyAlignment="1">
      <alignment vertical="center"/>
    </xf>
    <xf numFmtId="0" fontId="0" fillId="0" borderId="7" xfId="0" applyNumberFormat="1" applyBorder="1" applyAlignment="1">
      <alignment vertical="center"/>
    </xf>
    <xf numFmtId="0" fontId="0" fillId="0" borderId="4" xfId="0" applyNumberFormat="1" applyBorder="1" applyAlignment="1">
      <alignment vertical="center"/>
    </xf>
    <xf numFmtId="178" fontId="0" fillId="0" borderId="0" xfId="0" applyNumberFormat="1" applyAlignment="1">
      <alignment horizontal="right" vertical="center"/>
    </xf>
    <xf numFmtId="178" fontId="24" fillId="0" borderId="0" xfId="0" applyNumberFormat="1" applyFont="1">
      <alignment vertical="center"/>
    </xf>
    <xf numFmtId="177" fontId="0" fillId="0" borderId="0" xfId="0" applyNumberFormat="1">
      <alignment vertical="center"/>
    </xf>
    <xf numFmtId="0" fontId="3" fillId="0" borderId="0" xfId="44">
      <alignment vertical="center"/>
    </xf>
    <xf numFmtId="0" fontId="3" fillId="0" borderId="0" xfId="44" applyAlignment="1">
      <alignment horizontal="center" vertical="center"/>
    </xf>
    <xf numFmtId="0" fontId="3" fillId="0" borderId="0" xfId="44" applyBorder="1">
      <alignment vertical="center"/>
    </xf>
    <xf numFmtId="0" fontId="3" fillId="0" borderId="6" xfId="44" applyBorder="1">
      <alignment vertical="center"/>
    </xf>
    <xf numFmtId="0" fontId="3" fillId="0" borderId="1" xfId="44" applyBorder="1">
      <alignment vertical="center"/>
    </xf>
    <xf numFmtId="0" fontId="3" fillId="0" borderId="0" xfId="44" applyFill="1">
      <alignment vertical="center"/>
    </xf>
    <xf numFmtId="38" fontId="3" fillId="0" borderId="0" xfId="43" applyFont="1" applyBorder="1">
      <alignment vertical="center"/>
    </xf>
    <xf numFmtId="38" fontId="3" fillId="0" borderId="0" xfId="43" applyFont="1" applyFill="1" applyBorder="1">
      <alignment vertical="center"/>
    </xf>
    <xf numFmtId="0" fontId="3" fillId="0" borderId="0" xfId="44" applyBorder="1" applyAlignment="1">
      <alignment horizontal="center" vertical="center" wrapText="1"/>
    </xf>
    <xf numFmtId="0" fontId="28" fillId="0" borderId="0" xfId="44" applyFont="1">
      <alignment vertical="center"/>
    </xf>
    <xf numFmtId="0" fontId="28" fillId="0" borderId="0" xfId="44" applyFont="1" applyAlignment="1">
      <alignment horizontal="center" vertical="center"/>
    </xf>
    <xf numFmtId="0" fontId="29" fillId="0" borderId="0" xfId="45" applyFont="1" applyAlignment="1">
      <alignment horizontal="right"/>
    </xf>
    <xf numFmtId="0" fontId="31" fillId="0" borderId="0" xfId="46" applyFont="1" applyAlignment="1" applyProtection="1">
      <alignment horizontal="left"/>
    </xf>
    <xf numFmtId="0" fontId="30" fillId="0" borderId="0" xfId="46" applyAlignment="1" applyProtection="1"/>
    <xf numFmtId="0" fontId="29" fillId="0" borderId="0" xfId="45" applyFont="1" applyAlignment="1">
      <alignment horizontal="distributed"/>
    </xf>
    <xf numFmtId="0" fontId="32" fillId="0" borderId="0" xfId="45" applyFont="1"/>
    <xf numFmtId="0" fontId="29" fillId="0" borderId="0" xfId="45" applyFont="1"/>
    <xf numFmtId="0" fontId="6" fillId="0" borderId="0" xfId="45" applyAlignment="1">
      <alignment horizontal="right"/>
    </xf>
    <xf numFmtId="0" fontId="5" fillId="0" borderId="0" xfId="45" applyFont="1" applyAlignment="1">
      <alignment horizontal="right"/>
    </xf>
    <xf numFmtId="0" fontId="5" fillId="0" borderId="0" xfId="45" applyFont="1" applyAlignment="1">
      <alignment horizontal="distributed"/>
    </xf>
    <xf numFmtId="0" fontId="6" fillId="0" borderId="0" xfId="45" applyAlignment="1">
      <alignment horizontal="distributed"/>
    </xf>
    <xf numFmtId="0" fontId="6" fillId="0" borderId="0" xfId="45"/>
    <xf numFmtId="0" fontId="33" fillId="0" borderId="0" xfId="45" applyFont="1" applyAlignment="1">
      <alignment horizontal="right"/>
    </xf>
    <xf numFmtId="0" fontId="5" fillId="0" borderId="35" xfId="45" applyFont="1" applyBorder="1" applyAlignment="1">
      <alignment horizontal="center"/>
    </xf>
    <xf numFmtId="0" fontId="34" fillId="0" borderId="36" xfId="45" applyFont="1" applyBorder="1" applyAlignment="1">
      <alignment horizontal="center"/>
    </xf>
    <xf numFmtId="0" fontId="34" fillId="0" borderId="37" xfId="45" applyFont="1" applyBorder="1" applyAlignment="1">
      <alignment horizontal="center"/>
    </xf>
    <xf numFmtId="49" fontId="34" fillId="0" borderId="36" xfId="45" applyNumberFormat="1" applyFont="1" applyBorder="1" applyAlignment="1">
      <alignment horizontal="center"/>
    </xf>
    <xf numFmtId="49" fontId="34" fillId="0" borderId="38" xfId="45" applyNumberFormat="1" applyFont="1" applyBorder="1" applyAlignment="1">
      <alignment horizontal="center"/>
    </xf>
    <xf numFmtId="49" fontId="5" fillId="0" borderId="36" xfId="45" applyNumberFormat="1" applyFont="1" applyBorder="1" applyAlignment="1">
      <alignment horizontal="center"/>
    </xf>
    <xf numFmtId="49" fontId="5" fillId="0" borderId="38" xfId="45" applyNumberFormat="1" applyFont="1" applyBorder="1" applyAlignment="1">
      <alignment horizontal="center"/>
    </xf>
    <xf numFmtId="0" fontId="5" fillId="0" borderId="0" xfId="45" applyFont="1" applyAlignment="1">
      <alignment horizontal="center"/>
    </xf>
    <xf numFmtId="49" fontId="35" fillId="0" borderId="39" xfId="45" applyNumberFormat="1" applyFont="1" applyBorder="1" applyAlignment="1">
      <alignment horizontal="center" vertical="center" wrapText="1"/>
    </xf>
    <xf numFmtId="49" fontId="35" fillId="0" borderId="8" xfId="45" applyNumberFormat="1" applyFont="1" applyBorder="1" applyAlignment="1">
      <alignment horizontal="center" vertical="center" wrapText="1"/>
    </xf>
    <xf numFmtId="49" fontId="35" fillId="0" borderId="12" xfId="45" applyNumberFormat="1" applyFont="1" applyBorder="1" applyAlignment="1">
      <alignment horizontal="center" vertical="center" wrapText="1"/>
    </xf>
    <xf numFmtId="0" fontId="33" fillId="0" borderId="8" xfId="45" applyFont="1" applyBorder="1" applyAlignment="1">
      <alignment horizontal="center" vertical="center" wrapText="1"/>
    </xf>
    <xf numFmtId="0" fontId="33" fillId="0" borderId="40" xfId="45" applyFont="1" applyBorder="1" applyAlignment="1">
      <alignment horizontal="center" vertical="center" wrapText="1"/>
    </xf>
    <xf numFmtId="0" fontId="35" fillId="0" borderId="0" xfId="45" applyFont="1" applyAlignment="1">
      <alignment horizontal="center" vertical="center" wrapText="1"/>
    </xf>
    <xf numFmtId="49" fontId="6" fillId="0" borderId="41" xfId="45" applyNumberFormat="1" applyBorder="1" applyAlignment="1">
      <alignment horizontal="right"/>
    </xf>
    <xf numFmtId="49" fontId="34" fillId="0" borderId="0" xfId="45" applyNumberFormat="1" applyFont="1" applyBorder="1" applyAlignment="1">
      <alignment horizontal="right"/>
    </xf>
    <xf numFmtId="49" fontId="36" fillId="0" borderId="1" xfId="45" applyNumberFormat="1" applyFont="1" applyBorder="1" applyAlignment="1">
      <alignment horizontal="right"/>
    </xf>
    <xf numFmtId="49" fontId="36" fillId="0" borderId="0" xfId="45" applyNumberFormat="1" applyFont="1" applyBorder="1" applyAlignment="1">
      <alignment horizontal="right"/>
    </xf>
    <xf numFmtId="49" fontId="34" fillId="0" borderId="0" xfId="45" applyNumberFormat="1" applyFont="1" applyBorder="1" applyAlignment="1">
      <alignment horizontal="distributed"/>
    </xf>
    <xf numFmtId="49" fontId="36" fillId="0" borderId="1" xfId="45" applyNumberFormat="1" applyFont="1" applyBorder="1" applyAlignment="1">
      <alignment horizontal="distributed"/>
    </xf>
    <xf numFmtId="181" fontId="37" fillId="0" borderId="0" xfId="45" applyNumberFormat="1" applyFont="1" applyBorder="1" applyAlignment="1">
      <alignment horizontal="right"/>
    </xf>
    <xf numFmtId="181" fontId="37" fillId="0" borderId="42" xfId="45" applyNumberFormat="1" applyFont="1" applyBorder="1" applyAlignment="1">
      <alignment horizontal="right"/>
    </xf>
    <xf numFmtId="49" fontId="6" fillId="0" borderId="43" xfId="45" applyNumberFormat="1" applyBorder="1" applyAlignment="1">
      <alignment horizontal="right" vertical="center"/>
    </xf>
    <xf numFmtId="49" fontId="34" fillId="0" borderId="44" xfId="45" applyNumberFormat="1" applyFont="1" applyBorder="1" applyAlignment="1">
      <alignment horizontal="right" vertical="center"/>
    </xf>
    <xf numFmtId="49" fontId="36" fillId="0" borderId="45" xfId="45" applyNumberFormat="1" applyFont="1" applyBorder="1" applyAlignment="1">
      <alignment horizontal="right" vertical="center"/>
    </xf>
    <xf numFmtId="49" fontId="36" fillId="0" borderId="44" xfId="45" applyNumberFormat="1" applyFont="1" applyBorder="1" applyAlignment="1">
      <alignment horizontal="right" vertical="center"/>
    </xf>
    <xf numFmtId="49" fontId="34" fillId="0" borderId="44" xfId="45" applyNumberFormat="1" applyFont="1" applyBorder="1" applyAlignment="1">
      <alignment horizontal="distributed" vertical="center"/>
    </xf>
    <xf numFmtId="49" fontId="36" fillId="0" borderId="45" xfId="45" applyNumberFormat="1" applyFont="1" applyBorder="1" applyAlignment="1">
      <alignment horizontal="distributed" vertical="center"/>
    </xf>
    <xf numFmtId="181" fontId="37" fillId="0" borderId="44" xfId="45" applyNumberFormat="1" applyFont="1" applyBorder="1" applyAlignment="1">
      <alignment horizontal="right" vertical="center"/>
    </xf>
    <xf numFmtId="181" fontId="37" fillId="0" borderId="46" xfId="45" applyNumberFormat="1" applyFont="1" applyBorder="1" applyAlignment="1">
      <alignment horizontal="right" vertical="center"/>
    </xf>
    <xf numFmtId="181" fontId="37" fillId="0" borderId="44" xfId="45" applyNumberFormat="1" applyFont="1" applyFill="1" applyBorder="1" applyAlignment="1">
      <alignment horizontal="right" vertical="center"/>
    </xf>
    <xf numFmtId="181" fontId="37" fillId="0" borderId="46" xfId="45" applyNumberFormat="1" applyFont="1" applyFill="1" applyBorder="1" applyAlignment="1">
      <alignment horizontal="right" vertical="center"/>
    </xf>
    <xf numFmtId="0" fontId="6" fillId="0" borderId="0" xfId="45" applyAlignment="1">
      <alignment vertical="center"/>
    </xf>
    <xf numFmtId="181" fontId="6" fillId="0" borderId="0" xfId="45" applyNumberFormat="1"/>
    <xf numFmtId="178" fontId="0" fillId="0" borderId="12" xfId="0" applyNumberFormat="1" applyBorder="1" applyAlignment="1">
      <alignment vertical="center" wrapText="1"/>
    </xf>
    <xf numFmtId="38" fontId="0" fillId="0" borderId="6" xfId="43" applyFont="1" applyBorder="1">
      <alignment vertical="center"/>
    </xf>
    <xf numFmtId="38" fontId="0" fillId="0" borderId="0" xfId="43" applyFont="1" applyBorder="1">
      <alignment vertical="center"/>
    </xf>
    <xf numFmtId="38" fontId="0" fillId="0" borderId="13" xfId="43" applyFont="1" applyBorder="1">
      <alignment vertical="center"/>
    </xf>
    <xf numFmtId="38" fontId="0" fillId="0" borderId="1" xfId="43" applyFont="1" applyBorder="1">
      <alignment vertical="center"/>
    </xf>
    <xf numFmtId="38" fontId="0" fillId="0" borderId="4" xfId="43" applyFont="1" applyBorder="1">
      <alignment vertical="center"/>
    </xf>
    <xf numFmtId="38" fontId="0" fillId="0" borderId="5" xfId="43" applyFont="1" applyBorder="1">
      <alignment vertical="center"/>
    </xf>
    <xf numFmtId="38" fontId="0" fillId="0" borderId="14" xfId="43" applyFont="1" applyBorder="1">
      <alignment vertical="center"/>
    </xf>
    <xf numFmtId="38" fontId="0" fillId="0" borderId="7" xfId="43" applyFont="1" applyBorder="1">
      <alignment vertical="center"/>
    </xf>
    <xf numFmtId="38" fontId="0" fillId="0" borderId="8" xfId="43" applyFont="1" applyBorder="1">
      <alignment vertical="center"/>
    </xf>
    <xf numFmtId="38" fontId="0" fillId="0" borderId="12" xfId="43" applyFont="1" applyBorder="1">
      <alignment vertical="center"/>
    </xf>
    <xf numFmtId="179" fontId="0" fillId="0" borderId="6" xfId="43" applyNumberFormat="1" applyFont="1" applyBorder="1">
      <alignment vertical="center"/>
    </xf>
    <xf numFmtId="179" fontId="0" fillId="0" borderId="0" xfId="43" applyNumberFormat="1" applyFont="1" applyBorder="1">
      <alignment vertical="center"/>
    </xf>
    <xf numFmtId="179" fontId="0" fillId="0" borderId="13" xfId="43" applyNumberFormat="1" applyFont="1" applyBorder="1">
      <alignment vertical="center"/>
    </xf>
    <xf numFmtId="179" fontId="0" fillId="0" borderId="1" xfId="43" applyNumberFormat="1" applyFont="1" applyBorder="1">
      <alignment vertical="center"/>
    </xf>
    <xf numFmtId="179" fontId="0" fillId="0" borderId="4" xfId="43" applyNumberFormat="1" applyFont="1" applyBorder="1">
      <alignment vertical="center"/>
    </xf>
    <xf numFmtId="179" fontId="0" fillId="0" borderId="5" xfId="43" applyNumberFormat="1" applyFont="1" applyBorder="1">
      <alignment vertical="center"/>
    </xf>
    <xf numFmtId="179" fontId="0" fillId="0" borderId="14" xfId="43" applyNumberFormat="1" applyFont="1" applyBorder="1">
      <alignment vertical="center"/>
    </xf>
    <xf numFmtId="179" fontId="0" fillId="0" borderId="7" xfId="43" applyNumberFormat="1" applyFont="1" applyBorder="1">
      <alignment vertical="center"/>
    </xf>
    <xf numFmtId="179" fontId="0" fillId="0" borderId="8" xfId="43" applyNumberFormat="1" applyFont="1" applyBorder="1">
      <alignment vertical="center"/>
    </xf>
    <xf numFmtId="179" fontId="0" fillId="0" borderId="12" xfId="43" applyNumberFormat="1" applyFont="1" applyBorder="1">
      <alignment vertical="center"/>
    </xf>
    <xf numFmtId="0" fontId="6" fillId="33" borderId="0" xfId="45" applyFill="1"/>
    <xf numFmtId="0" fontId="6" fillId="34" borderId="0" xfId="45" applyFill="1"/>
    <xf numFmtId="0" fontId="39" fillId="33" borderId="48" xfId="45" applyFont="1" applyFill="1" applyBorder="1" applyAlignment="1" applyProtection="1">
      <alignment horizontal="center" vertical="center"/>
    </xf>
    <xf numFmtId="0" fontId="39" fillId="33" borderId="49" xfId="45" applyFont="1" applyFill="1" applyBorder="1" applyAlignment="1" applyProtection="1">
      <alignment horizontal="center" vertical="center"/>
    </xf>
    <xf numFmtId="0" fontId="39" fillId="33" borderId="59" xfId="45" applyFont="1" applyFill="1" applyBorder="1" applyAlignment="1" applyProtection="1">
      <alignment horizontal="center" vertical="center"/>
    </xf>
    <xf numFmtId="0" fontId="39" fillId="33" borderId="53" xfId="45" applyFont="1" applyFill="1" applyBorder="1" applyAlignment="1" applyProtection="1">
      <alignment horizontal="center" vertical="center"/>
    </xf>
    <xf numFmtId="0" fontId="39" fillId="33" borderId="66" xfId="45" applyFont="1" applyFill="1" applyBorder="1" applyAlignment="1" applyProtection="1">
      <alignment horizontal="center" vertical="center"/>
    </xf>
    <xf numFmtId="0" fontId="3" fillId="0" borderId="9" xfId="44" applyBorder="1">
      <alignment vertical="center"/>
    </xf>
    <xf numFmtId="0" fontId="3" fillId="0" borderId="13" xfId="44" applyBorder="1" applyAlignment="1">
      <alignment horizontal="right" vertical="center"/>
    </xf>
    <xf numFmtId="49" fontId="3" fillId="0" borderId="69" xfId="44" applyNumberFormat="1" applyBorder="1" applyAlignment="1">
      <alignment horizontal="center" vertical="center"/>
    </xf>
    <xf numFmtId="49" fontId="3" fillId="0" borderId="70" xfId="44" applyNumberFormat="1" applyBorder="1" applyAlignment="1">
      <alignment horizontal="center" vertical="center"/>
    </xf>
    <xf numFmtId="0" fontId="3" fillId="0" borderId="0" xfId="44" applyBorder="1" applyAlignment="1">
      <alignment horizontal="right" vertical="center"/>
    </xf>
    <xf numFmtId="0" fontId="3" fillId="0" borderId="68" xfId="44" applyBorder="1" applyAlignment="1">
      <alignment horizontal="center" vertical="center" wrapText="1"/>
    </xf>
    <xf numFmtId="0" fontId="3" fillId="0" borderId="81" xfId="44" applyBorder="1">
      <alignment vertical="center"/>
    </xf>
    <xf numFmtId="0" fontId="3" fillId="0" borderId="70" xfId="44" applyBorder="1" applyAlignment="1">
      <alignment horizontal="center" vertical="center"/>
    </xf>
    <xf numFmtId="0" fontId="3" fillId="0" borderId="0" xfId="44" applyAlignment="1">
      <alignment horizontal="right" vertical="center"/>
    </xf>
    <xf numFmtId="0" fontId="3" fillId="0" borderId="60" xfId="44" applyFill="1" applyBorder="1">
      <alignment vertical="center"/>
    </xf>
    <xf numFmtId="0" fontId="28" fillId="0" borderId="61" xfId="44" applyFont="1" applyFill="1" applyBorder="1" applyAlignment="1">
      <alignment horizontal="center" vertical="center"/>
    </xf>
    <xf numFmtId="38" fontId="3" fillId="0" borderId="82" xfId="43" applyFont="1" applyFill="1" applyBorder="1" applyAlignment="1">
      <alignment vertical="center"/>
    </xf>
    <xf numFmtId="38" fontId="3" fillId="0" borderId="83" xfId="43" applyFont="1" applyFill="1" applyBorder="1" applyAlignment="1">
      <alignment vertical="center"/>
    </xf>
    <xf numFmtId="0" fontId="3" fillId="0" borderId="83" xfId="44" applyBorder="1">
      <alignment vertical="center"/>
    </xf>
    <xf numFmtId="38" fontId="3" fillId="0" borderId="0" xfId="43" applyFont="1">
      <alignment vertical="center"/>
    </xf>
    <xf numFmtId="38" fontId="3" fillId="0" borderId="61" xfId="43" applyFont="1" applyBorder="1">
      <alignment vertical="center"/>
    </xf>
    <xf numFmtId="38" fontId="3" fillId="0" borderId="60" xfId="43" applyFont="1" applyBorder="1">
      <alignment vertical="center"/>
    </xf>
    <xf numFmtId="0" fontId="24" fillId="0" borderId="0" xfId="0" applyFont="1" applyProtection="1">
      <alignment vertical="center"/>
    </xf>
    <xf numFmtId="0" fontId="0" fillId="0" borderId="0" xfId="0" applyNumberFormat="1" applyProtection="1">
      <alignment vertical="center"/>
    </xf>
    <xf numFmtId="0" fontId="0" fillId="0" borderId="0" xfId="0" applyProtection="1">
      <alignment vertical="center"/>
    </xf>
    <xf numFmtId="0" fontId="38" fillId="0" borderId="0" xfId="45" applyFont="1" applyFill="1" applyBorder="1" applyAlignment="1" applyProtection="1">
      <alignment vertical="center"/>
    </xf>
    <xf numFmtId="0" fontId="6" fillId="33" borderId="0" xfId="45" applyFill="1" applyProtection="1"/>
    <xf numFmtId="0" fontId="6" fillId="34" borderId="0" xfId="45" applyFill="1" applyProtection="1"/>
    <xf numFmtId="0" fontId="38" fillId="34" borderId="0" xfId="45" applyFont="1" applyFill="1" applyBorder="1" applyAlignment="1" applyProtection="1">
      <alignment horizontal="center" vertical="center"/>
    </xf>
    <xf numFmtId="0" fontId="38" fillId="34" borderId="0" xfId="45" applyFont="1" applyFill="1" applyAlignment="1" applyProtection="1">
      <alignment horizontal="center" vertical="center"/>
    </xf>
    <xf numFmtId="0" fontId="38" fillId="0" borderId="0" xfId="45" applyFont="1" applyFill="1" applyBorder="1" applyAlignment="1" applyProtection="1">
      <alignment horizontal="center" vertical="center"/>
    </xf>
    <xf numFmtId="0" fontId="0" fillId="0" borderId="0" xfId="0" applyFill="1" applyProtection="1">
      <alignment vertical="center"/>
    </xf>
    <xf numFmtId="0" fontId="0" fillId="0" borderId="0" xfId="0" applyAlignment="1" applyProtection="1">
      <alignment horizontal="right" vertical="center"/>
    </xf>
    <xf numFmtId="0" fontId="6" fillId="33" borderId="0" xfId="45" applyFill="1" applyBorder="1" applyAlignment="1" applyProtection="1">
      <alignment horizontal="right" wrapText="1"/>
    </xf>
    <xf numFmtId="0" fontId="6" fillId="0" borderId="35" xfId="45" applyFill="1" applyBorder="1" applyAlignment="1" applyProtection="1">
      <alignment vertical="center"/>
    </xf>
    <xf numFmtId="0" fontId="6" fillId="0" borderId="47" xfId="45" applyFont="1" applyFill="1" applyBorder="1" applyAlignment="1" applyProtection="1">
      <alignment horizontal="center" vertical="center" wrapText="1"/>
    </xf>
    <xf numFmtId="0" fontId="6" fillId="34" borderId="47" xfId="45" applyFont="1" applyFill="1" applyBorder="1" applyAlignment="1" applyProtection="1">
      <alignment horizontal="center" vertical="center" wrapText="1"/>
    </xf>
    <xf numFmtId="38" fontId="39" fillId="34" borderId="48" xfId="47" applyFont="1" applyFill="1" applyBorder="1" applyAlignment="1" applyProtection="1">
      <alignment vertical="center" wrapText="1"/>
    </xf>
    <xf numFmtId="38" fontId="39" fillId="34" borderId="49" xfId="47" applyFont="1" applyFill="1" applyBorder="1" applyAlignment="1" applyProtection="1">
      <alignment vertical="center" wrapText="1"/>
    </xf>
    <xf numFmtId="0" fontId="39" fillId="34" borderId="0" xfId="45" applyFont="1" applyFill="1" applyBorder="1" applyProtection="1"/>
    <xf numFmtId="0" fontId="40" fillId="34" borderId="0" xfId="45" applyFont="1" applyFill="1" applyAlignment="1" applyProtection="1">
      <alignment horizontal="left" vertical="center" readingOrder="2"/>
    </xf>
    <xf numFmtId="38" fontId="39" fillId="34" borderId="53" xfId="47" applyFont="1" applyFill="1" applyBorder="1" applyAlignment="1" applyProtection="1">
      <alignment vertical="center" wrapText="1"/>
    </xf>
    <xf numFmtId="38" fontId="39" fillId="34" borderId="77" xfId="47" applyFont="1" applyFill="1" applyBorder="1" applyAlignment="1" applyProtection="1">
      <alignment vertical="center" wrapText="1"/>
    </xf>
    <xf numFmtId="38" fontId="39" fillId="34" borderId="78" xfId="47" applyFont="1" applyFill="1" applyBorder="1" applyAlignment="1" applyProtection="1">
      <alignment vertical="center" wrapText="1"/>
    </xf>
    <xf numFmtId="38" fontId="39" fillId="34" borderId="59" xfId="47" applyFont="1" applyFill="1" applyBorder="1" applyAlignment="1" applyProtection="1">
      <alignment vertical="center" wrapText="1"/>
    </xf>
    <xf numFmtId="0" fontId="6" fillId="33" borderId="58" xfId="45" applyFill="1" applyBorder="1" applyProtection="1"/>
    <xf numFmtId="0" fontId="42" fillId="0" borderId="0" xfId="0" applyFont="1" applyAlignment="1" applyProtection="1">
      <alignment horizontal="right" vertical="center"/>
    </xf>
    <xf numFmtId="0" fontId="42" fillId="0" borderId="0" xfId="0" applyFont="1" applyProtection="1">
      <alignment vertical="center"/>
    </xf>
    <xf numFmtId="178" fontId="0" fillId="0" borderId="13" xfId="0" applyNumberFormat="1" applyBorder="1" applyAlignment="1">
      <alignment horizontal="center" vertical="center"/>
    </xf>
    <xf numFmtId="178" fontId="0" fillId="0" borderId="10" xfId="0" applyNumberFormat="1" applyBorder="1" applyAlignment="1">
      <alignment horizontal="center" vertical="center"/>
    </xf>
    <xf numFmtId="0" fontId="0" fillId="0" borderId="86" xfId="0" applyNumberFormat="1" applyBorder="1" applyAlignment="1">
      <alignment vertical="center"/>
    </xf>
    <xf numFmtId="178" fontId="0" fillId="0" borderId="87" xfId="0" applyNumberFormat="1" applyBorder="1">
      <alignment vertical="center"/>
    </xf>
    <xf numFmtId="38" fontId="0" fillId="0" borderId="86" xfId="43" applyFont="1" applyBorder="1">
      <alignment vertical="center"/>
    </xf>
    <xf numFmtId="179" fontId="0" fillId="0" borderId="9" xfId="43" applyNumberFormat="1" applyFont="1" applyBorder="1">
      <alignment vertical="center"/>
    </xf>
    <xf numFmtId="179" fontId="0" fillId="0" borderId="86" xfId="43" applyNumberFormat="1" applyFont="1" applyBorder="1">
      <alignment vertical="center"/>
    </xf>
    <xf numFmtId="38" fontId="0" fillId="0" borderId="9" xfId="43" applyFont="1" applyBorder="1">
      <alignment vertical="center"/>
    </xf>
    <xf numFmtId="38" fontId="0" fillId="0" borderId="10" xfId="43" applyFont="1" applyBorder="1">
      <alignment vertical="center"/>
    </xf>
    <xf numFmtId="38" fontId="0" fillId="0" borderId="88" xfId="43" applyFont="1" applyBorder="1">
      <alignment vertical="center"/>
    </xf>
    <xf numFmtId="38" fontId="0" fillId="0" borderId="87" xfId="43" applyFont="1" applyBorder="1">
      <alignment vertical="center"/>
    </xf>
    <xf numFmtId="179" fontId="0" fillId="0" borderId="10" xfId="43" applyNumberFormat="1" applyFont="1" applyBorder="1">
      <alignment vertical="center"/>
    </xf>
    <xf numFmtId="179" fontId="0" fillId="0" borderId="88" xfId="43" applyNumberFormat="1" applyFont="1" applyBorder="1">
      <alignment vertical="center"/>
    </xf>
    <xf numFmtId="179" fontId="0" fillId="0" borderId="87" xfId="43" applyNumberFormat="1" applyFont="1" applyBorder="1">
      <alignment vertical="center"/>
    </xf>
    <xf numFmtId="182" fontId="3" fillId="0" borderId="60" xfId="44" applyNumberFormat="1" applyBorder="1" applyAlignment="1">
      <alignment horizontal="center" vertical="center"/>
    </xf>
    <xf numFmtId="182" fontId="25" fillId="0" borderId="6" xfId="0" applyNumberFormat="1" applyFont="1" applyBorder="1" applyAlignment="1">
      <alignment horizontal="center" vertical="center"/>
    </xf>
    <xf numFmtId="182" fontId="25" fillId="0" borderId="4" xfId="0" applyNumberFormat="1" applyFont="1" applyBorder="1" applyAlignment="1">
      <alignment horizontal="center" vertical="center"/>
    </xf>
    <xf numFmtId="182" fontId="25" fillId="0" borderId="7" xfId="0" applyNumberFormat="1" applyFont="1" applyBorder="1" applyAlignment="1">
      <alignment horizontal="center" vertical="center"/>
    </xf>
    <xf numFmtId="0" fontId="3" fillId="0" borderId="6" xfId="44" applyNumberFormat="1" applyBorder="1" applyAlignment="1">
      <alignment horizontal="center" vertical="center"/>
    </xf>
    <xf numFmtId="0" fontId="43" fillId="0" borderId="0" xfId="45" applyFont="1" applyFill="1" applyAlignment="1">
      <alignment vertical="center"/>
    </xf>
    <xf numFmtId="0" fontId="48" fillId="0" borderId="0" xfId="45" applyFont="1" applyFill="1" applyAlignment="1">
      <alignment vertical="center"/>
    </xf>
    <xf numFmtId="0" fontId="50" fillId="0" borderId="0" xfId="45" applyFont="1" applyFill="1" applyAlignment="1">
      <alignment vertical="center"/>
    </xf>
    <xf numFmtId="0" fontId="43" fillId="0" borderId="9" xfId="45" applyFont="1" applyFill="1" applyBorder="1" applyAlignment="1">
      <alignment vertical="center"/>
    </xf>
    <xf numFmtId="0" fontId="43" fillId="0" borderId="13" xfId="45" applyFont="1" applyFill="1" applyBorder="1" applyAlignment="1">
      <alignment vertical="center"/>
    </xf>
    <xf numFmtId="0" fontId="43" fillId="0" borderId="10" xfId="45" applyFont="1" applyFill="1" applyBorder="1" applyAlignment="1">
      <alignment vertical="center"/>
    </xf>
    <xf numFmtId="0" fontId="43" fillId="0" borderId="6" xfId="45" applyFont="1" applyFill="1" applyBorder="1" applyAlignment="1">
      <alignment vertical="center"/>
    </xf>
    <xf numFmtId="0" fontId="43" fillId="0" borderId="1" xfId="45" applyFont="1" applyFill="1" applyBorder="1" applyAlignment="1">
      <alignment vertical="center"/>
    </xf>
    <xf numFmtId="0" fontId="43" fillId="0" borderId="7" xfId="45" applyFont="1" applyFill="1" applyBorder="1" applyAlignment="1">
      <alignment vertical="center"/>
    </xf>
    <xf numFmtId="0" fontId="43" fillId="0" borderId="8" xfId="45" applyFont="1" applyFill="1" applyBorder="1" applyAlignment="1">
      <alignment vertical="center"/>
    </xf>
    <xf numFmtId="0" fontId="43" fillId="0" borderId="12" xfId="45" applyFont="1" applyFill="1" applyBorder="1" applyAlignment="1">
      <alignment vertical="center"/>
    </xf>
    <xf numFmtId="0" fontId="45" fillId="0" borderId="0" xfId="48" applyFont="1" applyFill="1" applyAlignment="1">
      <alignment vertical="center"/>
    </xf>
    <xf numFmtId="58" fontId="39" fillId="0" borderId="0" xfId="48" applyNumberFormat="1" applyFont="1" applyFill="1" applyBorder="1" applyAlignment="1">
      <alignment horizontal="centerContinuous" vertical="center"/>
    </xf>
    <xf numFmtId="0" fontId="45" fillId="0" borderId="15" xfId="48" applyFont="1" applyFill="1" applyBorder="1" applyAlignment="1">
      <alignment vertical="center"/>
    </xf>
    <xf numFmtId="0" fontId="45" fillId="0" borderId="16" xfId="48" applyFont="1" applyFill="1" applyBorder="1" applyAlignment="1">
      <alignment vertical="center"/>
    </xf>
    <xf numFmtId="0" fontId="45" fillId="0" borderId="17" xfId="48" applyFont="1" applyFill="1" applyBorder="1" applyAlignment="1">
      <alignment vertical="center"/>
    </xf>
    <xf numFmtId="0" fontId="45" fillId="0" borderId="0" xfId="48" applyFont="1" applyFill="1" applyBorder="1" applyAlignment="1">
      <alignment vertical="center"/>
    </xf>
    <xf numFmtId="183" fontId="45" fillId="0" borderId="90" xfId="48" applyNumberFormat="1" applyFont="1" applyFill="1" applyBorder="1" applyAlignment="1">
      <alignment horizontal="distributed" vertical="center" indent="1"/>
    </xf>
    <xf numFmtId="0" fontId="45" fillId="0" borderId="92" xfId="48" applyFont="1" applyFill="1" applyBorder="1" applyAlignment="1">
      <alignment horizontal="distributed" vertical="center" indent="1"/>
    </xf>
    <xf numFmtId="0" fontId="45" fillId="0" borderId="96" xfId="48" applyFont="1" applyFill="1" applyBorder="1" applyAlignment="1">
      <alignment horizontal="distributed" vertical="center" indent="1"/>
    </xf>
    <xf numFmtId="0" fontId="45" fillId="0" borderId="0" xfId="48" applyFont="1" applyFill="1" applyBorder="1" applyAlignment="1">
      <alignment horizontal="right" vertical="center"/>
    </xf>
    <xf numFmtId="184" fontId="39" fillId="0" borderId="100" xfId="48" applyNumberFormat="1" applyFont="1" applyFill="1" applyBorder="1" applyAlignment="1">
      <alignment vertical="center"/>
    </xf>
    <xf numFmtId="184" fontId="39" fillId="0" borderId="103" xfId="48" applyNumberFormat="1" applyFont="1" applyFill="1" applyBorder="1" applyAlignment="1">
      <alignment vertical="center"/>
    </xf>
    <xf numFmtId="185" fontId="39" fillId="0" borderId="106" xfId="48" applyNumberFormat="1" applyFont="1" applyFill="1" applyBorder="1" applyAlignment="1">
      <alignment vertical="center"/>
    </xf>
    <xf numFmtId="0" fontId="45" fillId="0" borderId="9" xfId="49" applyFont="1" applyFill="1" applyBorder="1" applyAlignment="1"/>
    <xf numFmtId="0" fontId="45" fillId="0" borderId="109" xfId="49" applyFont="1" applyFill="1" applyBorder="1" applyAlignment="1">
      <alignment horizontal="distributed" vertical="center"/>
    </xf>
    <xf numFmtId="0" fontId="45" fillId="0" borderId="9" xfId="48" applyFont="1" applyFill="1" applyBorder="1" applyAlignment="1">
      <alignment wrapText="1"/>
    </xf>
    <xf numFmtId="0" fontId="45" fillId="0" borderId="110" xfId="48" applyFont="1" applyFill="1" applyBorder="1" applyAlignment="1">
      <alignment vertical="center"/>
    </xf>
    <xf numFmtId="0" fontId="45" fillId="0" borderId="6" xfId="49" applyFont="1" applyFill="1" applyBorder="1" applyAlignment="1"/>
    <xf numFmtId="0" fontId="45" fillId="0" borderId="113" xfId="49" applyFont="1" applyFill="1" applyBorder="1" applyAlignment="1">
      <alignment wrapText="1"/>
    </xf>
    <xf numFmtId="0" fontId="45" fillId="0" borderId="94" xfId="49" applyFont="1" applyFill="1" applyBorder="1" applyAlignment="1">
      <alignment horizontal="distributed" vertical="center"/>
    </xf>
    <xf numFmtId="0" fontId="45" fillId="0" borderId="6" xfId="48" applyFont="1" applyFill="1" applyBorder="1" applyAlignment="1"/>
    <xf numFmtId="0" fontId="45" fillId="0" borderId="114" xfId="48" applyFont="1" applyFill="1" applyBorder="1" applyAlignment="1">
      <alignment wrapText="1"/>
    </xf>
    <xf numFmtId="0" fontId="45" fillId="0" borderId="7" xfId="49" applyFont="1" applyFill="1" applyBorder="1" applyAlignment="1">
      <alignment horizontal="center" vertical="center"/>
    </xf>
    <xf numFmtId="0" fontId="45" fillId="0" borderId="117" xfId="49" applyFont="1" applyFill="1" applyBorder="1" applyAlignment="1">
      <alignment horizontal="center" vertical="center" wrapText="1"/>
    </xf>
    <xf numFmtId="0" fontId="45" fillId="0" borderId="118" xfId="49" applyFont="1" applyFill="1" applyBorder="1" applyAlignment="1">
      <alignment horizontal="center" vertical="center" wrapText="1"/>
    </xf>
    <xf numFmtId="0" fontId="45" fillId="0" borderId="7" xfId="49" applyFont="1" applyFill="1" applyBorder="1" applyAlignment="1">
      <alignment horizontal="center" vertical="center" wrapText="1"/>
    </xf>
    <xf numFmtId="0" fontId="45" fillId="0" borderId="119" xfId="49" applyFont="1" applyFill="1" applyBorder="1" applyAlignment="1">
      <alignment horizontal="center" vertical="center" wrapText="1"/>
    </xf>
    <xf numFmtId="184" fontId="39" fillId="0" borderId="90" xfId="50" applyNumberFormat="1" applyFont="1" applyFill="1" applyBorder="1" applyAlignment="1">
      <alignment vertical="center"/>
    </xf>
    <xf numFmtId="184" fontId="39" fillId="0" borderId="120" xfId="50" applyNumberFormat="1" applyFont="1" applyFill="1" applyBorder="1" applyAlignment="1">
      <alignment vertical="center"/>
    </xf>
    <xf numFmtId="184" fontId="39" fillId="0" borderId="100" xfId="50" applyNumberFormat="1" applyFont="1" applyFill="1" applyBorder="1" applyAlignment="1">
      <alignment vertical="center"/>
    </xf>
    <xf numFmtId="184" fontId="39" fillId="0" borderId="98" xfId="50" applyNumberFormat="1" applyFont="1" applyFill="1" applyBorder="1" applyAlignment="1">
      <alignment vertical="center"/>
    </xf>
    <xf numFmtId="184" fontId="39" fillId="0" borderId="121" xfId="50" applyNumberFormat="1" applyFont="1" applyFill="1" applyBorder="1" applyAlignment="1">
      <alignment vertical="center"/>
    </xf>
    <xf numFmtId="184" fontId="39" fillId="0" borderId="122" xfId="50" applyNumberFormat="1" applyFont="1" applyFill="1" applyBorder="1" applyAlignment="1">
      <alignment vertical="center"/>
    </xf>
    <xf numFmtId="184" fontId="39" fillId="0" borderId="103" xfId="50" applyNumberFormat="1" applyFont="1" applyFill="1" applyBorder="1" applyAlignment="1">
      <alignment vertical="center"/>
    </xf>
    <xf numFmtId="184" fontId="39" fillId="0" borderId="123" xfId="50" applyNumberFormat="1" applyFont="1" applyFill="1" applyBorder="1" applyAlignment="1">
      <alignment vertical="center"/>
    </xf>
    <xf numFmtId="184" fontId="39" fillId="0" borderId="124" xfId="50" applyNumberFormat="1" applyFont="1" applyFill="1" applyBorder="1" applyAlignment="1">
      <alignment vertical="center"/>
    </xf>
    <xf numFmtId="184" fontId="39" fillId="0" borderId="96" xfId="49" applyNumberFormat="1" applyFont="1" applyFill="1" applyBorder="1" applyAlignment="1">
      <alignment vertical="center"/>
    </xf>
    <xf numFmtId="184" fontId="39" fillId="0" borderId="126" xfId="49" applyNumberFormat="1" applyFont="1" applyFill="1" applyBorder="1" applyAlignment="1">
      <alignment vertical="center"/>
    </xf>
    <xf numFmtId="184" fontId="39" fillId="0" borderId="106" xfId="49" applyNumberFormat="1" applyFont="1" applyFill="1" applyBorder="1" applyAlignment="1">
      <alignment vertical="center"/>
    </xf>
    <xf numFmtId="184" fontId="39" fillId="0" borderId="7" xfId="50" applyNumberFormat="1" applyFont="1" applyFill="1" applyBorder="1" applyAlignment="1">
      <alignment vertical="center"/>
    </xf>
    <xf numFmtId="184" fontId="39" fillId="0" borderId="119" xfId="50" applyNumberFormat="1" applyFont="1" applyFill="1" applyBorder="1" applyAlignment="1">
      <alignment vertical="center"/>
    </xf>
    <xf numFmtId="186" fontId="39" fillId="0" borderId="3" xfId="49" applyNumberFormat="1" applyFont="1" applyFill="1" applyBorder="1" applyAlignment="1">
      <alignment vertical="center"/>
    </xf>
    <xf numFmtId="0" fontId="45" fillId="0" borderId="0" xfId="49" applyFont="1" applyFill="1" applyAlignment="1">
      <alignment vertical="center"/>
    </xf>
    <xf numFmtId="0" fontId="52" fillId="0" borderId="0" xfId="48" applyFont="1" applyFill="1" applyAlignment="1">
      <alignment vertical="center"/>
    </xf>
    <xf numFmtId="0" fontId="52" fillId="0" borderId="0" xfId="48" applyFont="1" applyFill="1" applyBorder="1" applyAlignment="1">
      <alignment horizontal="center" vertical="center"/>
    </xf>
    <xf numFmtId="0" fontId="52" fillId="0" borderId="0" xfId="48" applyFont="1" applyFill="1" applyAlignment="1">
      <alignment horizontal="right" vertical="center"/>
    </xf>
    <xf numFmtId="0" fontId="52" fillId="0" borderId="127" xfId="48" applyFont="1" applyFill="1" applyBorder="1" applyAlignment="1" applyProtection="1">
      <alignment horizontal="distributed" vertical="center" indent="1"/>
    </xf>
    <xf numFmtId="0" fontId="52" fillId="0" borderId="128" xfId="48" applyFont="1" applyFill="1" applyBorder="1" applyAlignment="1" applyProtection="1">
      <alignment horizontal="distributed" vertical="center" wrapText="1" indent="1"/>
    </xf>
    <xf numFmtId="0" fontId="52" fillId="0" borderId="129" xfId="48" applyFont="1" applyFill="1" applyBorder="1" applyAlignment="1" applyProtection="1">
      <alignment horizontal="distributed" vertical="center" wrapText="1" indent="1"/>
    </xf>
    <xf numFmtId="187" fontId="52" fillId="0" borderId="0" xfId="50" applyNumberFormat="1" applyFont="1" applyFill="1" applyBorder="1" applyAlignment="1" applyProtection="1">
      <alignment horizontal="center" vertical="center"/>
    </xf>
    <xf numFmtId="188" fontId="52" fillId="0" borderId="0" xfId="50" applyNumberFormat="1" applyFont="1" applyFill="1" applyBorder="1" applyAlignment="1" applyProtection="1">
      <alignment horizontal="center" vertical="center"/>
    </xf>
    <xf numFmtId="187" fontId="52" fillId="0" borderId="0" xfId="50" applyNumberFormat="1" applyFont="1" applyFill="1" applyAlignment="1" applyProtection="1">
      <alignment horizontal="center" vertical="center"/>
    </xf>
    <xf numFmtId="1" fontId="52" fillId="0" borderId="0" xfId="50" applyFont="1" applyFill="1" applyAlignment="1">
      <alignment horizontal="center" vertical="center"/>
    </xf>
    <xf numFmtId="0" fontId="53" fillId="0" borderId="6" xfId="48" applyFont="1" applyFill="1" applyBorder="1" applyAlignment="1" applyProtection="1">
      <alignment horizontal="distributed" vertical="center"/>
    </xf>
    <xf numFmtId="0" fontId="52" fillId="0" borderId="0" xfId="48" applyFont="1" applyFill="1" applyBorder="1" applyAlignment="1" applyProtection="1">
      <alignment horizontal="distributed" vertical="center" indent="1"/>
    </xf>
    <xf numFmtId="184" fontId="53" fillId="0" borderId="92" xfId="48" applyNumberFormat="1" applyFont="1" applyFill="1" applyBorder="1" applyAlignment="1" applyProtection="1">
      <alignment vertical="center"/>
    </xf>
    <xf numFmtId="184" fontId="53" fillId="0" borderId="130" xfId="48" applyNumberFormat="1" applyFont="1" applyFill="1" applyBorder="1" applyAlignment="1" applyProtection="1">
      <alignment vertical="center"/>
    </xf>
    <xf numFmtId="184" fontId="53" fillId="0" borderId="131" xfId="48" applyNumberFormat="1" applyFont="1" applyFill="1" applyBorder="1" applyAlignment="1" applyProtection="1">
      <alignment vertical="center"/>
    </xf>
    <xf numFmtId="1" fontId="52" fillId="0" borderId="0" xfId="50" applyFont="1" applyFill="1" applyAlignment="1">
      <alignment vertical="center"/>
    </xf>
    <xf numFmtId="0" fontId="53" fillId="0" borderId="132" xfId="48" applyFont="1" applyFill="1" applyBorder="1" applyAlignment="1" applyProtection="1">
      <alignment horizontal="distributed" vertical="center"/>
    </xf>
    <xf numFmtId="0" fontId="52" fillId="0" borderId="133" xfId="48" applyFont="1" applyFill="1" applyBorder="1" applyAlignment="1" applyProtection="1">
      <alignment horizontal="distributed" vertical="center" indent="1"/>
    </xf>
    <xf numFmtId="184" fontId="53" fillId="0" borderId="134" xfId="48" applyNumberFormat="1" applyFont="1" applyFill="1" applyBorder="1" applyAlignment="1" applyProtection="1">
      <alignment vertical="center"/>
    </xf>
    <xf numFmtId="184" fontId="53" fillId="0" borderId="135" xfId="48" applyNumberFormat="1" applyFont="1" applyFill="1" applyBorder="1" applyAlignment="1" applyProtection="1">
      <alignment vertical="center"/>
    </xf>
    <xf numFmtId="184" fontId="53" fillId="0" borderId="136" xfId="48" applyNumberFormat="1" applyFont="1" applyFill="1" applyBorder="1" applyAlignment="1" applyProtection="1">
      <alignment vertical="center"/>
    </xf>
    <xf numFmtId="0" fontId="52" fillId="0" borderId="133" xfId="48" applyFont="1" applyFill="1" applyBorder="1" applyAlignment="1" applyProtection="1">
      <alignment horizontal="distributed" vertical="center" wrapText="1" indent="1"/>
    </xf>
    <xf numFmtId="0" fontId="53" fillId="0" borderId="137" xfId="48" applyFont="1" applyFill="1" applyBorder="1" applyAlignment="1" applyProtection="1">
      <alignment horizontal="distributed" vertical="center"/>
    </xf>
    <xf numFmtId="0" fontId="52" fillId="0" borderId="138" xfId="48" applyFont="1" applyFill="1" applyBorder="1" applyAlignment="1" applyProtection="1">
      <alignment horizontal="distributed" vertical="center" indent="1"/>
    </xf>
    <xf numFmtId="184" fontId="53" fillId="0" borderId="139" xfId="48" applyNumberFormat="1" applyFont="1" applyFill="1" applyBorder="1" applyAlignment="1" applyProtection="1">
      <alignment vertical="center"/>
    </xf>
    <xf numFmtId="184" fontId="53" fillId="0" borderId="140" xfId="48" applyNumberFormat="1" applyFont="1" applyFill="1" applyBorder="1" applyAlignment="1" applyProtection="1">
      <alignment vertical="center"/>
    </xf>
    <xf numFmtId="184" fontId="53" fillId="0" borderId="141" xfId="48" applyNumberFormat="1" applyFont="1" applyFill="1" applyBorder="1" applyAlignment="1" applyProtection="1">
      <alignment vertical="center"/>
    </xf>
    <xf numFmtId="0" fontId="53" fillId="0" borderId="4" xfId="48" applyFont="1" applyFill="1" applyBorder="1" applyAlignment="1" applyProtection="1">
      <alignment horizontal="distributed" vertical="center"/>
    </xf>
    <xf numFmtId="1" fontId="52" fillId="0" borderId="5" xfId="48" applyNumberFormat="1" applyFont="1" applyFill="1" applyBorder="1" applyAlignment="1" applyProtection="1">
      <alignment horizontal="distributed" vertical="center" indent="1"/>
    </xf>
    <xf numFmtId="184" fontId="54" fillId="0" borderId="127" xfId="48" applyNumberFormat="1" applyFont="1" applyFill="1" applyBorder="1" applyAlignment="1" applyProtection="1">
      <alignment vertical="center"/>
    </xf>
    <xf numFmtId="184" fontId="54" fillId="0" borderId="128" xfId="48" applyNumberFormat="1" applyFont="1" applyFill="1" applyBorder="1" applyAlignment="1" applyProtection="1">
      <alignment vertical="center"/>
    </xf>
    <xf numFmtId="184" fontId="54" fillId="0" borderId="129" xfId="48" applyNumberFormat="1" applyFont="1" applyFill="1" applyBorder="1" applyAlignment="1" applyProtection="1">
      <alignment vertical="center"/>
    </xf>
    <xf numFmtId="189" fontId="45" fillId="0" borderId="0" xfId="51" applyNumberFormat="1" applyFont="1" applyFill="1" applyAlignment="1">
      <alignment vertical="center"/>
    </xf>
    <xf numFmtId="49" fontId="43" fillId="0" borderId="0" xfId="52" applyNumberFormat="1" applyFont="1" applyFill="1" applyAlignment="1">
      <alignment vertical="center"/>
    </xf>
    <xf numFmtId="189" fontId="52" fillId="0" borderId="0" xfId="51" applyNumberFormat="1" applyFont="1" applyFill="1" applyAlignment="1">
      <alignment vertical="center"/>
    </xf>
    <xf numFmtId="189" fontId="52" fillId="0" borderId="0" xfId="51" applyNumberFormat="1" applyFont="1" applyFill="1" applyAlignment="1">
      <alignment horizontal="right" vertical="center"/>
    </xf>
    <xf numFmtId="189" fontId="52" fillId="0" borderId="0" xfId="51" applyNumberFormat="1" applyFont="1" applyFill="1" applyBorder="1" applyAlignment="1">
      <alignment vertical="center"/>
    </xf>
    <xf numFmtId="189" fontId="52" fillId="0" borderId="0" xfId="51" applyNumberFormat="1" applyFont="1" applyFill="1" applyBorder="1" applyAlignment="1">
      <alignment horizontal="centerContinuous" vertical="center"/>
    </xf>
    <xf numFmtId="189" fontId="55" fillId="0" borderId="0" xfId="51" applyNumberFormat="1" applyFont="1" applyFill="1" applyBorder="1" applyAlignment="1">
      <alignment vertical="center"/>
    </xf>
    <xf numFmtId="189" fontId="55" fillId="35" borderId="0" xfId="51" applyNumberFormat="1" applyFont="1" applyFill="1" applyBorder="1" applyAlignment="1">
      <alignment vertical="center"/>
    </xf>
    <xf numFmtId="189" fontId="52" fillId="35" borderId="0" xfId="51" applyNumberFormat="1" applyFont="1" applyFill="1" applyBorder="1" applyAlignment="1">
      <alignment vertical="center"/>
    </xf>
    <xf numFmtId="189" fontId="52" fillId="35" borderId="0" xfId="51" applyNumberFormat="1" applyFont="1" applyFill="1" applyAlignment="1">
      <alignment vertical="center"/>
    </xf>
    <xf numFmtId="189" fontId="45" fillId="35" borderId="0" xfId="51" applyNumberFormat="1" applyFont="1" applyFill="1" applyAlignment="1">
      <alignment vertical="center"/>
    </xf>
    <xf numFmtId="189" fontId="52" fillId="0" borderId="144" xfId="51" applyNumberFormat="1" applyFont="1" applyFill="1" applyBorder="1" applyAlignment="1">
      <alignment vertical="center" wrapText="1"/>
    </xf>
    <xf numFmtId="189" fontId="52" fillId="0" borderId="143" xfId="51" applyNumberFormat="1" applyFont="1" applyFill="1" applyBorder="1" applyAlignment="1">
      <alignment vertical="center" wrapText="1"/>
    </xf>
    <xf numFmtId="189" fontId="53" fillId="35" borderId="0" xfId="51" applyNumberFormat="1" applyFont="1" applyFill="1" applyAlignment="1">
      <alignment vertical="center"/>
    </xf>
    <xf numFmtId="189" fontId="39" fillId="0" borderId="0" xfId="51" applyNumberFormat="1" applyFont="1" applyFill="1" applyAlignment="1">
      <alignment vertical="center"/>
    </xf>
    <xf numFmtId="189" fontId="52" fillId="0" borderId="6" xfId="51" applyNumberFormat="1" applyFont="1" applyFill="1" applyBorder="1" applyAlignment="1">
      <alignment horizontal="center" vertical="center" wrapText="1"/>
    </xf>
    <xf numFmtId="189" fontId="52" fillId="0" borderId="0" xfId="51" applyNumberFormat="1" applyFont="1" applyFill="1" applyBorder="1" applyAlignment="1">
      <alignment horizontal="center" vertical="center" wrapText="1"/>
    </xf>
    <xf numFmtId="189" fontId="52" fillId="0" borderId="0" xfId="51" applyNumberFormat="1" applyFont="1" applyFill="1" applyBorder="1" applyAlignment="1">
      <alignment horizontal="left" vertical="center"/>
    </xf>
    <xf numFmtId="189" fontId="52" fillId="0" borderId="0" xfId="51" applyNumberFormat="1" applyFont="1" applyFill="1" applyBorder="1" applyAlignment="1">
      <alignment horizontal="center" vertical="center"/>
    </xf>
    <xf numFmtId="189" fontId="52" fillId="35" borderId="0" xfId="51" applyNumberFormat="1" applyFont="1" applyFill="1" applyBorder="1" applyAlignment="1">
      <alignment horizontal="centerContinuous" vertical="center"/>
    </xf>
    <xf numFmtId="189" fontId="52" fillId="0" borderId="6" xfId="51" applyNumberFormat="1" applyFont="1" applyFill="1" applyBorder="1" applyAlignment="1">
      <alignment horizontal="center" vertical="center"/>
    </xf>
    <xf numFmtId="0" fontId="52" fillId="35" borderId="0" xfId="48" applyFont="1" applyFill="1" applyAlignment="1">
      <alignment vertical="center"/>
    </xf>
    <xf numFmtId="184" fontId="53" fillId="0" borderId="0" xfId="51" applyNumberFormat="1" applyFont="1" applyFill="1" applyBorder="1" applyAlignment="1">
      <alignment vertical="center"/>
    </xf>
    <xf numFmtId="189" fontId="45" fillId="35" borderId="0" xfId="51" applyNumberFormat="1" applyFont="1" applyFill="1" applyBorder="1" applyAlignment="1">
      <alignment vertical="center"/>
    </xf>
    <xf numFmtId="189" fontId="45" fillId="0" borderId="0" xfId="51" applyNumberFormat="1" applyFont="1" applyFill="1" applyBorder="1" applyAlignment="1">
      <alignment vertical="center"/>
    </xf>
    <xf numFmtId="184" fontId="53" fillId="35" borderId="0" xfId="51" applyNumberFormat="1" applyFont="1" applyFill="1" applyBorder="1" applyAlignment="1">
      <alignment vertical="center"/>
    </xf>
    <xf numFmtId="189" fontId="55" fillId="36" borderId="0" xfId="51" applyNumberFormat="1" applyFont="1" applyFill="1" applyBorder="1" applyAlignment="1">
      <alignment vertical="center"/>
    </xf>
    <xf numFmtId="189" fontId="45" fillId="36" borderId="0" xfId="51" applyNumberFormat="1" applyFont="1" applyFill="1" applyBorder="1" applyAlignment="1">
      <alignment vertical="center"/>
    </xf>
    <xf numFmtId="189" fontId="45" fillId="36" borderId="0" xfId="51" applyNumberFormat="1" applyFont="1" applyFill="1" applyAlignment="1">
      <alignment vertical="center"/>
    </xf>
    <xf numFmtId="189" fontId="52" fillId="0" borderId="0" xfId="51" applyNumberFormat="1" applyFont="1" applyFill="1" applyBorder="1" applyAlignment="1">
      <alignment vertical="center" wrapText="1"/>
    </xf>
    <xf numFmtId="189" fontId="52" fillId="36" borderId="0" xfId="51" applyNumberFormat="1" applyFont="1" applyFill="1" applyBorder="1" applyAlignment="1">
      <alignment vertical="center" wrapText="1"/>
    </xf>
    <xf numFmtId="189" fontId="45" fillId="0" borderId="6" xfId="51" applyNumberFormat="1" applyFont="1" applyFill="1" applyBorder="1" applyAlignment="1">
      <alignment vertical="center"/>
    </xf>
    <xf numFmtId="189" fontId="52" fillId="36" borderId="0" xfId="51" applyNumberFormat="1" applyFont="1" applyFill="1" applyBorder="1" applyAlignment="1">
      <alignment vertical="center"/>
    </xf>
    <xf numFmtId="189" fontId="53" fillId="0" borderId="0" xfId="51" applyNumberFormat="1" applyFont="1" applyFill="1" applyBorder="1" applyAlignment="1">
      <alignment vertical="center"/>
    </xf>
    <xf numFmtId="190" fontId="53" fillId="36" borderId="0" xfId="51" applyNumberFormat="1" applyFont="1" applyFill="1" applyBorder="1" applyAlignment="1">
      <alignment vertical="center" wrapText="1"/>
    </xf>
    <xf numFmtId="190" fontId="53" fillId="0" borderId="0" xfId="51" applyNumberFormat="1" applyFont="1" applyFill="1" applyBorder="1" applyAlignment="1">
      <alignment vertical="center" wrapText="1"/>
    </xf>
    <xf numFmtId="0" fontId="45" fillId="0" borderId="0" xfId="45" applyFont="1" applyFill="1" applyAlignment="1">
      <alignment vertical="center"/>
    </xf>
    <xf numFmtId="0" fontId="45" fillId="0" borderId="0" xfId="45" applyFont="1" applyFill="1" applyAlignment="1">
      <alignment horizontal="distributed" vertical="center" wrapText="1" indent="1"/>
    </xf>
    <xf numFmtId="0" fontId="56" fillId="0" borderId="0" xfId="45" applyFont="1" applyFill="1" applyAlignment="1">
      <alignment vertical="center"/>
    </xf>
    <xf numFmtId="0" fontId="52" fillId="0" borderId="90" xfId="53" applyFont="1" applyFill="1" applyBorder="1" applyAlignment="1">
      <alignment horizontal="center" vertical="center"/>
    </xf>
    <xf numFmtId="0" fontId="52" fillId="0" borderId="120" xfId="53" applyFont="1" applyFill="1" applyBorder="1" applyAlignment="1">
      <alignment horizontal="distributed" vertical="center" indent="1"/>
    </xf>
    <xf numFmtId="0" fontId="52" fillId="0" borderId="100" xfId="53" applyFont="1" applyFill="1" applyBorder="1" applyAlignment="1">
      <alignment horizontal="distributed" vertical="center" wrapText="1" indent="1"/>
    </xf>
    <xf numFmtId="0" fontId="52" fillId="0" borderId="121" xfId="53" applyFont="1" applyFill="1" applyBorder="1" applyAlignment="1">
      <alignment horizontal="center" vertical="center"/>
    </xf>
    <xf numFmtId="0" fontId="52" fillId="0" borderId="122" xfId="53" applyFont="1" applyFill="1" applyBorder="1" applyAlignment="1">
      <alignment vertical="center"/>
    </xf>
    <xf numFmtId="0" fontId="52" fillId="0" borderId="122" xfId="53" applyFont="1" applyFill="1" applyBorder="1" applyAlignment="1">
      <alignment horizontal="left" vertical="center" indent="1"/>
    </xf>
    <xf numFmtId="0" fontId="52" fillId="0" borderId="122" xfId="53" applyFont="1" applyFill="1" applyBorder="1" applyAlignment="1">
      <alignment horizontal="left" vertical="center" wrapText="1"/>
    </xf>
    <xf numFmtId="0" fontId="52" fillId="0" borderId="114" xfId="53" applyFont="1" applyFill="1" applyBorder="1" applyAlignment="1">
      <alignment horizontal="distributed" vertical="center" wrapText="1" indent="1"/>
    </xf>
    <xf numFmtId="0" fontId="52" fillId="0" borderId="103" xfId="53" applyFont="1" applyFill="1" applyBorder="1" applyAlignment="1">
      <alignment horizontal="distributed" vertical="center" wrapText="1" indent="1"/>
    </xf>
    <xf numFmtId="0" fontId="52" fillId="0" borderId="96" xfId="53" applyFont="1" applyFill="1" applyBorder="1" applyAlignment="1">
      <alignment horizontal="center" vertical="center"/>
    </xf>
    <xf numFmtId="0" fontId="52" fillId="0" borderId="126" xfId="53" applyFont="1" applyFill="1" applyBorder="1" applyAlignment="1">
      <alignment vertical="center"/>
    </xf>
    <xf numFmtId="0" fontId="52" fillId="0" borderId="126" xfId="53" applyFont="1" applyFill="1" applyBorder="1" applyAlignment="1">
      <alignment horizontal="left" vertical="center" indent="1"/>
    </xf>
    <xf numFmtId="0" fontId="45" fillId="0" borderId="0" xfId="45" applyFont="1" applyFill="1" applyBorder="1" applyAlignment="1">
      <alignment vertical="center"/>
    </xf>
    <xf numFmtId="0" fontId="52" fillId="0" borderId="8" xfId="53" applyFont="1" applyFill="1" applyBorder="1" applyAlignment="1">
      <alignment horizontal="center" vertical="center"/>
    </xf>
    <xf numFmtId="0" fontId="52" fillId="0" borderId="8" xfId="53" applyFont="1" applyFill="1" applyBorder="1" applyAlignment="1">
      <alignment vertical="center"/>
    </xf>
    <xf numFmtId="0" fontId="52" fillId="0" borderId="8" xfId="53" applyFont="1" applyFill="1" applyBorder="1" applyAlignment="1">
      <alignment horizontal="left" vertical="center" indent="1"/>
    </xf>
    <xf numFmtId="0" fontId="52" fillId="0" borderId="8" xfId="53" applyFont="1" applyFill="1" applyBorder="1" applyAlignment="1">
      <alignment horizontal="distributed" vertical="center" wrapText="1" indent="1"/>
    </xf>
    <xf numFmtId="0" fontId="52" fillId="0" borderId="149" xfId="53" applyFont="1" applyFill="1" applyBorder="1" applyAlignment="1">
      <alignment horizontal="center" vertical="center"/>
    </xf>
    <xf numFmtId="0" fontId="52" fillId="0" borderId="150" xfId="53" applyFont="1" applyFill="1" applyBorder="1" applyAlignment="1">
      <alignment horizontal="left" vertical="center" wrapText="1"/>
    </xf>
    <xf numFmtId="0" fontId="52" fillId="0" borderId="150" xfId="53" applyFont="1" applyFill="1" applyBorder="1" applyAlignment="1">
      <alignment horizontal="left" vertical="center" indent="1"/>
    </xf>
    <xf numFmtId="0" fontId="52" fillId="0" borderId="126" xfId="53" applyFont="1" applyFill="1" applyBorder="1" applyAlignment="1">
      <alignment horizontal="left" vertical="center" wrapText="1"/>
    </xf>
    <xf numFmtId="0" fontId="52" fillId="0" borderId="0" xfId="45" applyFont="1" applyFill="1" applyAlignment="1">
      <alignment vertical="center"/>
    </xf>
    <xf numFmtId="0" fontId="57" fillId="0" borderId="0" xfId="45" applyFont="1" applyFill="1" applyAlignment="1">
      <alignment vertical="center"/>
    </xf>
    <xf numFmtId="0" fontId="57" fillId="0" borderId="0" xfId="45" applyFont="1" applyFill="1" applyAlignment="1">
      <alignment horizontal="right" vertical="center"/>
    </xf>
    <xf numFmtId="0" fontId="57" fillId="0" borderId="0" xfId="45" applyFont="1" applyFill="1" applyAlignment="1">
      <alignment horizontal="left" vertical="center"/>
    </xf>
    <xf numFmtId="0" fontId="57" fillId="0" borderId="9" xfId="45" applyFont="1" applyFill="1" applyBorder="1" applyAlignment="1">
      <alignment horizontal="distributed" vertical="center" indent="1"/>
    </xf>
    <xf numFmtId="0" fontId="57" fillId="0" borderId="13" xfId="45" applyFont="1" applyFill="1" applyBorder="1" applyAlignment="1">
      <alignment horizontal="distributed" vertical="center" indent="1"/>
    </xf>
    <xf numFmtId="0" fontId="57" fillId="0" borderId="6" xfId="45" applyFont="1" applyFill="1" applyBorder="1" applyAlignment="1">
      <alignment horizontal="distributed" vertical="center" wrapText="1" indent="1"/>
    </xf>
    <xf numFmtId="0" fontId="57" fillId="0" borderId="0" xfId="45" applyFont="1" applyFill="1" applyBorder="1" applyAlignment="1">
      <alignment horizontal="distributed" vertical="center" wrapText="1" indent="1"/>
    </xf>
    <xf numFmtId="0" fontId="57" fillId="0" borderId="122" xfId="53" applyFont="1" applyFill="1" applyBorder="1" applyAlignment="1">
      <alignment horizontal="distributed" vertical="center" wrapText="1"/>
    </xf>
    <xf numFmtId="0" fontId="57" fillId="0" borderId="93" xfId="53" applyFont="1" applyFill="1" applyBorder="1" applyAlignment="1">
      <alignment horizontal="distributed" vertical="center" wrapText="1"/>
    </xf>
    <xf numFmtId="0" fontId="57" fillId="0" borderId="0" xfId="45" applyFont="1" applyFill="1" applyAlignment="1">
      <alignment horizontal="center" vertical="center" wrapText="1"/>
    </xf>
    <xf numFmtId="0" fontId="57" fillId="0" borderId="122" xfId="53" applyFont="1" applyFill="1" applyBorder="1" applyAlignment="1">
      <alignment horizontal="center" vertical="center" wrapText="1"/>
    </xf>
    <xf numFmtId="0" fontId="57" fillId="0" borderId="93" xfId="53" applyFont="1" applyFill="1" applyBorder="1" applyAlignment="1">
      <alignment horizontal="center" vertical="center" wrapText="1"/>
    </xf>
    <xf numFmtId="0" fontId="57" fillId="0" borderId="103" xfId="53" applyFont="1" applyFill="1" applyBorder="1" applyAlignment="1">
      <alignment horizontal="center" vertical="center" wrapText="1"/>
    </xf>
    <xf numFmtId="0" fontId="57" fillId="0" borderId="0" xfId="45" applyFont="1" applyFill="1" applyBorder="1" applyAlignment="1">
      <alignment horizontal="left" vertical="center" wrapText="1"/>
    </xf>
    <xf numFmtId="0" fontId="57" fillId="0" borderId="154" xfId="53" applyFont="1" applyFill="1" applyBorder="1" applyAlignment="1">
      <alignment horizontal="center" vertical="center"/>
    </xf>
    <xf numFmtId="0" fontId="57" fillId="0" borderId="114" xfId="53" applyFont="1" applyFill="1" applyBorder="1" applyAlignment="1">
      <alignment horizontal="center" vertical="center"/>
    </xf>
    <xf numFmtId="0" fontId="57" fillId="0" borderId="0" xfId="45" applyFont="1" applyFill="1" applyAlignment="1">
      <alignment horizontal="center" vertical="center"/>
    </xf>
    <xf numFmtId="0" fontId="41" fillId="0" borderId="153" xfId="48" applyFont="1" applyFill="1" applyBorder="1" applyAlignment="1" applyProtection="1">
      <alignment horizontal="distributed" vertical="center"/>
    </xf>
    <xf numFmtId="0" fontId="57" fillId="0" borderId="145" xfId="48" applyFont="1" applyFill="1" applyBorder="1" applyAlignment="1" applyProtection="1">
      <alignment horizontal="distributed" vertical="center" indent="1" shrinkToFit="1"/>
    </xf>
    <xf numFmtId="178" fontId="41" fillId="0" borderId="154" xfId="45" applyNumberFormat="1" applyFont="1" applyFill="1" applyBorder="1" applyAlignment="1">
      <alignment vertical="center"/>
    </xf>
    <xf numFmtId="178" fontId="41" fillId="0" borderId="113" xfId="45" applyNumberFormat="1" applyFont="1" applyFill="1" applyBorder="1" applyAlignment="1">
      <alignment vertical="center"/>
    </xf>
    <xf numFmtId="178" fontId="41" fillId="0" borderId="114" xfId="45" applyNumberFormat="1" applyFont="1" applyFill="1" applyBorder="1" applyAlignment="1">
      <alignment vertical="center"/>
    </xf>
    <xf numFmtId="0" fontId="41" fillId="0" borderId="6" xfId="48" applyFont="1" applyFill="1" applyBorder="1" applyAlignment="1" applyProtection="1">
      <alignment horizontal="distributed" vertical="center"/>
    </xf>
    <xf numFmtId="0" fontId="57" fillId="0" borderId="0" xfId="48" applyFont="1" applyFill="1" applyBorder="1" applyAlignment="1" applyProtection="1">
      <alignment horizontal="distributed" vertical="center" indent="1" shrinkToFit="1"/>
    </xf>
    <xf numFmtId="178" fontId="41" fillId="0" borderId="130" xfId="45" applyNumberFormat="1" applyFont="1" applyFill="1" applyBorder="1" applyAlignment="1">
      <alignment vertical="center"/>
    </xf>
    <xf numFmtId="178" fontId="41" fillId="0" borderId="144" xfId="45" applyNumberFormat="1" applyFont="1" applyFill="1" applyBorder="1" applyAlignment="1">
      <alignment vertical="center"/>
    </xf>
    <xf numFmtId="178" fontId="41" fillId="0" borderId="131" xfId="45" applyNumberFormat="1" applyFont="1" applyFill="1" applyBorder="1" applyAlignment="1">
      <alignment vertical="center"/>
    </xf>
    <xf numFmtId="0" fontId="57" fillId="0" borderId="0" xfId="48" applyFont="1" applyFill="1" applyBorder="1" applyAlignment="1" applyProtection="1">
      <alignment horizontal="distributed" vertical="center" wrapText="1" indent="1" shrinkToFit="1"/>
    </xf>
    <xf numFmtId="0" fontId="41" fillId="0" borderId="104" xfId="48" applyFont="1" applyFill="1" applyBorder="1" applyAlignment="1" applyProtection="1">
      <alignment horizontal="distributed" vertical="center"/>
    </xf>
    <xf numFmtId="1" fontId="57" fillId="0" borderId="125" xfId="48" applyNumberFormat="1" applyFont="1" applyFill="1" applyBorder="1" applyAlignment="1" applyProtection="1">
      <alignment horizontal="distributed" vertical="center" indent="1"/>
    </xf>
    <xf numFmtId="178" fontId="41" fillId="0" borderId="126" xfId="45" applyNumberFormat="1" applyFont="1" applyFill="1" applyBorder="1" applyAlignment="1">
      <alignment vertical="center"/>
    </xf>
    <xf numFmtId="178" fontId="41" fillId="0" borderId="118" xfId="45" applyNumberFormat="1" applyFont="1" applyFill="1" applyBorder="1" applyAlignment="1">
      <alignment vertical="center"/>
    </xf>
    <xf numFmtId="178" fontId="41" fillId="0" borderId="106" xfId="45" applyNumberFormat="1" applyFont="1" applyFill="1" applyBorder="1" applyAlignment="1">
      <alignment vertical="center"/>
    </xf>
    <xf numFmtId="0" fontId="57" fillId="0" borderId="102" xfId="53" applyFont="1" applyFill="1" applyBorder="1" applyAlignment="1">
      <alignment horizontal="center" vertical="center" wrapText="1"/>
    </xf>
    <xf numFmtId="0" fontId="57" fillId="0" borderId="102" xfId="53" applyFont="1" applyFill="1" applyBorder="1" applyAlignment="1">
      <alignment horizontal="center" vertical="center"/>
    </xf>
    <xf numFmtId="0" fontId="57" fillId="0" borderId="122" xfId="53" applyFont="1" applyFill="1" applyBorder="1" applyAlignment="1">
      <alignment horizontal="center" vertical="center"/>
    </xf>
    <xf numFmtId="0" fontId="57" fillId="0" borderId="103" xfId="53" applyFont="1" applyFill="1" applyBorder="1" applyAlignment="1">
      <alignment horizontal="center" vertical="center"/>
    </xf>
    <xf numFmtId="178" fontId="41" fillId="0" borderId="105" xfId="45" applyNumberFormat="1" applyFont="1" applyFill="1" applyBorder="1" applyAlignment="1">
      <alignment vertical="center"/>
    </xf>
    <xf numFmtId="0" fontId="57" fillId="0" borderId="103" xfId="53" applyFont="1" applyFill="1" applyBorder="1" applyAlignment="1">
      <alignment horizontal="distributed" vertical="center" wrapText="1"/>
    </xf>
    <xf numFmtId="178" fontId="41" fillId="0" borderId="143" xfId="45" applyNumberFormat="1" applyFont="1" applyFill="1" applyBorder="1" applyAlignment="1">
      <alignment vertical="center"/>
    </xf>
    <xf numFmtId="0" fontId="41" fillId="0" borderId="0" xfId="48" applyFont="1" applyFill="1" applyBorder="1" applyAlignment="1" applyProtection="1">
      <alignment horizontal="distributed" vertical="center"/>
    </xf>
    <xf numFmtId="1" fontId="57" fillId="0" borderId="0" xfId="48" applyNumberFormat="1" applyFont="1" applyFill="1" applyBorder="1" applyAlignment="1" applyProtection="1">
      <alignment horizontal="distributed" vertical="center" indent="1"/>
    </xf>
    <xf numFmtId="178" fontId="41" fillId="0" borderId="0" xfId="45" applyNumberFormat="1" applyFont="1" applyFill="1" applyBorder="1" applyAlignment="1">
      <alignment vertical="center"/>
    </xf>
    <xf numFmtId="0" fontId="56" fillId="0" borderId="0" xfId="45" applyFont="1" applyFill="1" applyBorder="1" applyAlignment="1">
      <alignment vertical="center"/>
    </xf>
    <xf numFmtId="0" fontId="57" fillId="0" borderId="9" xfId="45" applyFont="1" applyFill="1" applyBorder="1" applyAlignment="1">
      <alignment horizontal="left" vertical="center" wrapText="1"/>
    </xf>
    <xf numFmtId="0" fontId="57" fillId="0" borderId="13" xfId="45" applyFont="1" applyFill="1" applyBorder="1" applyAlignment="1">
      <alignment horizontal="left" vertical="center" wrapText="1"/>
    </xf>
    <xf numFmtId="0" fontId="57" fillId="0" borderId="151" xfId="45" applyFont="1" applyFill="1" applyBorder="1" applyAlignment="1">
      <alignment horizontal="distributed" vertical="center" wrapText="1"/>
    </xf>
    <xf numFmtId="0" fontId="57" fillId="0" borderId="91" xfId="45" applyFont="1" applyFill="1" applyBorder="1" applyAlignment="1">
      <alignment horizontal="distributed" vertical="center" wrapText="1"/>
    </xf>
    <xf numFmtId="0" fontId="57" fillId="0" borderId="123" xfId="45" applyFont="1" applyFill="1" applyBorder="1" applyAlignment="1">
      <alignment vertical="center" wrapText="1"/>
    </xf>
    <xf numFmtId="0" fontId="57" fillId="0" borderId="155" xfId="45" applyFont="1" applyFill="1" applyBorder="1" applyAlignment="1">
      <alignment vertical="center" wrapText="1"/>
    </xf>
    <xf numFmtId="0" fontId="57" fillId="0" borderId="130" xfId="53" applyFont="1" applyFill="1" applyBorder="1" applyAlignment="1">
      <alignment horizontal="center" vertical="center" wrapText="1"/>
    </xf>
    <xf numFmtId="0" fontId="57" fillId="0" borderId="144" xfId="53" applyFont="1" applyFill="1" applyBorder="1" applyAlignment="1">
      <alignment horizontal="center" vertical="center" wrapText="1"/>
    </xf>
    <xf numFmtId="0" fontId="57" fillId="0" borderId="150" xfId="53" applyFont="1" applyFill="1" applyBorder="1" applyAlignment="1">
      <alignment horizontal="center" vertical="center" wrapText="1"/>
    </xf>
    <xf numFmtId="0" fontId="57" fillId="0" borderId="124" xfId="53" applyFont="1" applyFill="1" applyBorder="1" applyAlignment="1">
      <alignment horizontal="center" vertical="center" wrapText="1"/>
    </xf>
    <xf numFmtId="0" fontId="57" fillId="0" borderId="0" xfId="45" applyFont="1" applyFill="1" applyBorder="1" applyAlignment="1">
      <alignment vertical="center"/>
    </xf>
    <xf numFmtId="191" fontId="41" fillId="0" borderId="154" xfId="45" applyNumberFormat="1" applyFont="1" applyFill="1" applyBorder="1" applyAlignment="1">
      <alignment vertical="center"/>
    </xf>
    <xf numFmtId="191" fontId="41" fillId="0" borderId="113" xfId="45" applyNumberFormat="1" applyFont="1" applyFill="1" applyBorder="1" applyAlignment="1">
      <alignment vertical="center"/>
    </xf>
    <xf numFmtId="191" fontId="41" fillId="0" borderId="114" xfId="45" applyNumberFormat="1" applyFont="1" applyFill="1" applyBorder="1" applyAlignment="1">
      <alignment vertical="center"/>
    </xf>
    <xf numFmtId="191" fontId="41" fillId="0" borderId="130" xfId="45" applyNumberFormat="1" applyFont="1" applyFill="1" applyBorder="1" applyAlignment="1">
      <alignment vertical="center"/>
    </xf>
    <xf numFmtId="191" fontId="41" fillId="0" borderId="144" xfId="45" applyNumberFormat="1" applyFont="1" applyFill="1" applyBorder="1" applyAlignment="1">
      <alignment vertical="center"/>
    </xf>
    <xf numFmtId="191" fontId="41" fillId="0" borderId="131" xfId="45" applyNumberFormat="1" applyFont="1" applyFill="1" applyBorder="1" applyAlignment="1">
      <alignment vertical="center"/>
    </xf>
    <xf numFmtId="178" fontId="41" fillId="0" borderId="126" xfId="45" applyNumberFormat="1" applyFont="1" applyFill="1" applyBorder="1" applyAlignment="1">
      <alignment horizontal="center" vertical="center"/>
    </xf>
    <xf numFmtId="191" fontId="41" fillId="0" borderId="126" xfId="45" applyNumberFormat="1" applyFont="1" applyFill="1" applyBorder="1" applyAlignment="1">
      <alignment vertical="center"/>
    </xf>
    <xf numFmtId="191" fontId="41" fillId="0" borderId="118" xfId="45" applyNumberFormat="1" applyFont="1" applyFill="1" applyBorder="1" applyAlignment="1">
      <alignment vertical="center"/>
    </xf>
    <xf numFmtId="191" fontId="41" fillId="0" borderId="106" xfId="45" applyNumberFormat="1" applyFont="1" applyFill="1" applyBorder="1" applyAlignment="1">
      <alignment vertical="center"/>
    </xf>
    <xf numFmtId="0" fontId="57" fillId="0" borderId="0" xfId="45" applyFont="1" applyFill="1" applyBorder="1" applyAlignment="1">
      <alignment horizontal="left" vertical="center"/>
    </xf>
    <xf numFmtId="0" fontId="58" fillId="0" borderId="0" xfId="45" applyFont="1" applyFill="1" applyBorder="1" applyAlignment="1">
      <alignment vertical="center"/>
    </xf>
    <xf numFmtId="0" fontId="57" fillId="0" borderId="101" xfId="45" applyFont="1" applyFill="1" applyBorder="1" applyAlignment="1">
      <alignment horizontal="center" vertical="center" wrapText="1"/>
    </xf>
    <xf numFmtId="0" fontId="57" fillId="0" borderId="94" xfId="45" applyFont="1" applyFill="1" applyBorder="1" applyAlignment="1">
      <alignment horizontal="distributed" vertical="center" wrapText="1" indent="1"/>
    </xf>
    <xf numFmtId="0" fontId="57" fillId="0" borderId="93" xfId="45" applyFont="1" applyFill="1" applyBorder="1" applyAlignment="1">
      <alignment vertical="center"/>
    </xf>
    <xf numFmtId="0" fontId="57" fillId="0" borderId="94" xfId="45" applyFont="1" applyFill="1" applyBorder="1" applyAlignment="1">
      <alignment vertical="center"/>
    </xf>
    <xf numFmtId="0" fontId="57" fillId="0" borderId="95" xfId="45" applyFont="1" applyFill="1" applyBorder="1" applyAlignment="1">
      <alignment vertical="center"/>
    </xf>
    <xf numFmtId="0" fontId="57" fillId="0" borderId="153" xfId="45" applyFont="1" applyFill="1" applyBorder="1" applyAlignment="1">
      <alignment horizontal="center" vertical="center" wrapText="1"/>
    </xf>
    <xf numFmtId="0" fontId="6" fillId="0" borderId="94" xfId="45" applyFill="1" applyBorder="1"/>
    <xf numFmtId="0" fontId="6" fillId="0" borderId="95" xfId="45" applyFill="1" applyBorder="1"/>
    <xf numFmtId="0" fontId="6" fillId="0" borderId="0" xfId="45" applyFill="1" applyBorder="1"/>
    <xf numFmtId="0" fontId="6" fillId="0" borderId="1" xfId="45" applyFill="1" applyBorder="1"/>
    <xf numFmtId="0" fontId="57" fillId="0" borderId="7" xfId="45" applyFont="1" applyFill="1" applyBorder="1" applyAlignment="1">
      <alignment horizontal="center" vertical="center" wrapText="1"/>
    </xf>
    <xf numFmtId="0" fontId="57" fillId="0" borderId="125" xfId="45" applyFont="1" applyFill="1" applyBorder="1" applyAlignment="1">
      <alignment horizontal="distributed" vertical="center" wrapText="1" indent="1"/>
    </xf>
    <xf numFmtId="0" fontId="57" fillId="0" borderId="125" xfId="45" applyFont="1" applyFill="1" applyBorder="1" applyAlignment="1">
      <alignment vertical="center"/>
    </xf>
    <xf numFmtId="0" fontId="57" fillId="0" borderId="163" xfId="45" applyFont="1" applyFill="1" applyBorder="1" applyAlignment="1">
      <alignment vertical="center"/>
    </xf>
    <xf numFmtId="0" fontId="57" fillId="0" borderId="0" xfId="45" applyFont="1" applyFill="1" applyBorder="1" applyAlignment="1">
      <alignment horizontal="center" vertical="center"/>
    </xf>
    <xf numFmtId="0" fontId="57" fillId="0" borderId="10" xfId="45" applyFont="1" applyFill="1" applyBorder="1" applyAlignment="1">
      <alignment horizontal="distributed" vertical="center" indent="1"/>
    </xf>
    <xf numFmtId="0" fontId="57" fillId="0" borderId="162" xfId="45" applyFont="1" applyFill="1" applyBorder="1" applyAlignment="1">
      <alignment horizontal="distributed" vertical="center" wrapText="1" indent="1"/>
    </xf>
    <xf numFmtId="0" fontId="57" fillId="0" borderId="121" xfId="53" applyFont="1" applyFill="1" applyBorder="1" applyAlignment="1">
      <alignment horizontal="center" vertical="center" wrapText="1"/>
    </xf>
    <xf numFmtId="0" fontId="57" fillId="0" borderId="121" xfId="53" applyFont="1" applyFill="1" applyBorder="1" applyAlignment="1">
      <alignment horizontal="center" vertical="center"/>
    </xf>
    <xf numFmtId="0" fontId="57" fillId="0" borderId="146" xfId="48" applyFont="1" applyFill="1" applyBorder="1" applyAlignment="1" applyProtection="1">
      <alignment horizontal="distributed" vertical="center" indent="1" shrinkToFit="1"/>
    </xf>
    <xf numFmtId="0" fontId="57" fillId="0" borderId="1" xfId="48" applyFont="1" applyFill="1" applyBorder="1" applyAlignment="1" applyProtection="1">
      <alignment horizontal="distributed" vertical="center" indent="1" shrinkToFit="1"/>
    </xf>
    <xf numFmtId="178" fontId="41" fillId="37" borderId="92" xfId="45" applyNumberFormat="1" applyFont="1" applyFill="1" applyBorder="1" applyAlignment="1">
      <alignment vertical="center"/>
    </xf>
    <xf numFmtId="0" fontId="57" fillId="0" borderId="1" xfId="48" applyFont="1" applyFill="1" applyBorder="1" applyAlignment="1" applyProtection="1">
      <alignment horizontal="distributed" vertical="center" wrapText="1" indent="1" shrinkToFit="1"/>
    </xf>
    <xf numFmtId="1" fontId="57" fillId="0" borderId="163" xfId="48" applyNumberFormat="1" applyFont="1" applyFill="1" applyBorder="1" applyAlignment="1" applyProtection="1">
      <alignment horizontal="distributed" vertical="center" indent="1"/>
    </xf>
    <xf numFmtId="178" fontId="41" fillId="0" borderId="96" xfId="45" applyNumberFormat="1" applyFont="1" applyFill="1" applyBorder="1" applyAlignment="1">
      <alignment vertical="center"/>
    </xf>
    <xf numFmtId="0" fontId="57" fillId="0" borderId="0" xfId="54" applyFont="1" applyFill="1" applyBorder="1" applyAlignment="1">
      <alignment horizontal="distributed" vertical="center"/>
    </xf>
    <xf numFmtId="0" fontId="57" fillId="0" borderId="121" xfId="53" applyFont="1" applyFill="1" applyBorder="1" applyAlignment="1">
      <alignment horizontal="distributed" vertical="center" wrapText="1"/>
    </xf>
    <xf numFmtId="178" fontId="41" fillId="0" borderId="166" xfId="45" applyNumberFormat="1" applyFont="1" applyFill="1" applyBorder="1" applyAlignment="1">
      <alignment vertical="center"/>
    </xf>
    <xf numFmtId="178" fontId="41" fillId="0" borderId="92" xfId="45" applyNumberFormat="1" applyFont="1" applyFill="1" applyBorder="1" applyAlignment="1">
      <alignment vertical="center"/>
    </xf>
    <xf numFmtId="0" fontId="57" fillId="0" borderId="0" xfId="45" applyFont="1" applyFill="1" applyBorder="1" applyAlignment="1">
      <alignment horizontal="distributed" vertical="center" indent="1"/>
    </xf>
    <xf numFmtId="0" fontId="57" fillId="0" borderId="0" xfId="53" applyFont="1" applyFill="1" applyBorder="1" applyAlignment="1">
      <alignment horizontal="center" vertical="center"/>
    </xf>
    <xf numFmtId="0" fontId="57" fillId="0" borderId="9" xfId="45" applyFont="1" applyFill="1" applyBorder="1" applyAlignment="1">
      <alignment vertical="center"/>
    </xf>
    <xf numFmtId="0" fontId="57" fillId="0" borderId="10" xfId="45" applyFont="1" applyFill="1" applyBorder="1" applyAlignment="1">
      <alignment vertical="center"/>
    </xf>
    <xf numFmtId="0" fontId="57" fillId="0" borderId="6" xfId="45" applyFont="1" applyFill="1" applyBorder="1" applyAlignment="1">
      <alignment horizontal="left" vertical="center" wrapText="1"/>
    </xf>
    <xf numFmtId="0" fontId="57" fillId="0" borderId="1" xfId="45" applyFont="1" applyFill="1" applyBorder="1" applyAlignment="1">
      <alignment horizontal="left" vertical="center" wrapText="1"/>
    </xf>
    <xf numFmtId="0" fontId="57" fillId="0" borderId="166" xfId="45" applyFont="1" applyFill="1" applyBorder="1" applyAlignment="1">
      <alignment horizontal="distributed" vertical="center" wrapText="1"/>
    </xf>
    <xf numFmtId="0" fontId="57" fillId="0" borderId="154" xfId="45" applyFont="1" applyFill="1" applyBorder="1" applyAlignment="1">
      <alignment horizontal="distributed" vertical="center" wrapText="1"/>
    </xf>
    <xf numFmtId="0" fontId="57" fillId="0" borderId="113" xfId="45" applyFont="1" applyFill="1" applyBorder="1" applyAlignment="1">
      <alignment horizontal="distributed" vertical="center" wrapText="1"/>
    </xf>
    <xf numFmtId="0" fontId="57" fillId="0" borderId="114" xfId="45" applyFont="1" applyFill="1" applyBorder="1" applyAlignment="1">
      <alignment horizontal="distributed" vertical="center" wrapText="1"/>
    </xf>
    <xf numFmtId="0" fontId="57" fillId="0" borderId="162" xfId="45" applyFont="1" applyFill="1" applyBorder="1" applyAlignment="1">
      <alignment vertical="center" wrapText="1"/>
    </xf>
    <xf numFmtId="0" fontId="57" fillId="0" borderId="149" xfId="53" applyFont="1" applyFill="1" applyBorder="1" applyAlignment="1">
      <alignment horizontal="center" vertical="center" wrapText="1"/>
    </xf>
    <xf numFmtId="0" fontId="57" fillId="0" borderId="150" xfId="45" applyFont="1" applyFill="1" applyBorder="1" applyAlignment="1">
      <alignment horizontal="center" vertical="center" wrapText="1"/>
    </xf>
    <xf numFmtId="0" fontId="57" fillId="0" borderId="160" xfId="53" applyFont="1" applyFill="1" applyBorder="1" applyAlignment="1">
      <alignment horizontal="center" vertical="center" wrapText="1"/>
    </xf>
    <xf numFmtId="0" fontId="57" fillId="0" borderId="161" xfId="53" applyFont="1" applyFill="1" applyBorder="1" applyAlignment="1">
      <alignment horizontal="center" vertical="center" wrapText="1"/>
    </xf>
    <xf numFmtId="0" fontId="57" fillId="0" borderId="150" xfId="45" applyFont="1" applyFill="1" applyBorder="1" applyAlignment="1">
      <alignment horizontal="center" vertical="center"/>
    </xf>
    <xf numFmtId="0" fontId="57" fillId="0" borderId="124" xfId="45" applyFont="1" applyFill="1" applyBorder="1" applyAlignment="1">
      <alignment horizontal="center" vertical="center"/>
    </xf>
    <xf numFmtId="191" fontId="41" fillId="0" borderId="166" xfId="45" applyNumberFormat="1" applyFont="1" applyFill="1" applyBorder="1" applyAlignment="1">
      <alignment vertical="center"/>
    </xf>
    <xf numFmtId="191" fontId="41" fillId="0" borderId="92" xfId="45" applyNumberFormat="1" applyFont="1" applyFill="1" applyBorder="1" applyAlignment="1">
      <alignment vertical="center"/>
    </xf>
    <xf numFmtId="178" fontId="41" fillId="38" borderId="130" xfId="45" applyNumberFormat="1" applyFont="1" applyFill="1" applyBorder="1" applyAlignment="1">
      <alignment horizontal="center" vertical="center" textRotation="255"/>
    </xf>
    <xf numFmtId="178" fontId="41" fillId="0" borderId="96" xfId="45" applyNumberFormat="1" applyFont="1" applyFill="1" applyBorder="1" applyAlignment="1">
      <alignment horizontal="center" vertical="center"/>
    </xf>
    <xf numFmtId="191" fontId="41" fillId="37" borderId="126" xfId="45" applyNumberFormat="1" applyFont="1" applyFill="1" applyBorder="1" applyAlignment="1">
      <alignment vertical="center"/>
    </xf>
    <xf numFmtId="0" fontId="41" fillId="0" borderId="126" xfId="45" applyFont="1" applyFill="1" applyBorder="1" applyAlignment="1">
      <alignment horizontal="center" vertical="center"/>
    </xf>
    <xf numFmtId="0" fontId="41" fillId="0" borderId="106" xfId="45" applyFont="1" applyFill="1" applyBorder="1" applyAlignment="1">
      <alignment horizontal="center" vertical="center"/>
    </xf>
    <xf numFmtId="0" fontId="57" fillId="0" borderId="8" xfId="45" applyFont="1" applyFill="1" applyBorder="1" applyAlignment="1">
      <alignment vertical="center"/>
    </xf>
    <xf numFmtId="0" fontId="57" fillId="0" borderId="0" xfId="45" applyFont="1" applyFill="1" applyBorder="1" applyAlignment="1">
      <alignment horizontal="right" vertical="center"/>
    </xf>
    <xf numFmtId="49" fontId="57" fillId="0" borderId="9" xfId="45" applyNumberFormat="1" applyFont="1" applyFill="1" applyBorder="1" applyAlignment="1">
      <alignment vertical="center"/>
    </xf>
    <xf numFmtId="49" fontId="57" fillId="0" borderId="10" xfId="45" applyNumberFormat="1" applyFont="1" applyFill="1" applyBorder="1" applyAlignment="1">
      <alignment vertical="center"/>
    </xf>
    <xf numFmtId="0" fontId="41" fillId="0" borderId="9" xfId="45" applyFont="1" applyFill="1" applyBorder="1" applyAlignment="1">
      <alignment horizontal="center" vertical="center"/>
    </xf>
    <xf numFmtId="0" fontId="41" fillId="0" borderId="13" xfId="45" applyFont="1" applyFill="1" applyBorder="1" applyAlignment="1">
      <alignment horizontal="center" vertical="center"/>
    </xf>
    <xf numFmtId="0" fontId="41" fillId="0" borderId="10" xfId="45" applyFont="1" applyFill="1" applyBorder="1" applyAlignment="1">
      <alignment horizontal="center" vertical="center"/>
    </xf>
    <xf numFmtId="0" fontId="41" fillId="0" borderId="151" xfId="45" applyFont="1" applyFill="1" applyBorder="1" applyAlignment="1">
      <alignment horizontal="center" vertical="center"/>
    </xf>
    <xf numFmtId="0" fontId="41" fillId="0" borderId="148" xfId="45" applyFont="1" applyFill="1" applyBorder="1" applyAlignment="1">
      <alignment horizontal="center" vertical="center"/>
    </xf>
    <xf numFmtId="49" fontId="57" fillId="0" borderId="123" xfId="45" applyNumberFormat="1" applyFont="1" applyFill="1" applyBorder="1" applyAlignment="1">
      <alignment vertical="center"/>
    </xf>
    <xf numFmtId="49" fontId="57" fillId="0" borderId="162" xfId="45" applyNumberFormat="1" applyFont="1" applyFill="1" applyBorder="1" applyAlignment="1">
      <alignment vertical="center"/>
    </xf>
    <xf numFmtId="0" fontId="57" fillId="0" borderId="123" xfId="45" applyFont="1" applyFill="1" applyBorder="1" applyAlignment="1">
      <alignment horizontal="center" vertical="center" wrapText="1"/>
    </xf>
    <xf numFmtId="0" fontId="57" fillId="0" borderId="161" xfId="45" applyFont="1" applyFill="1" applyBorder="1" applyAlignment="1">
      <alignment horizontal="center" vertical="center" wrapText="1"/>
    </xf>
    <xf numFmtId="0" fontId="57" fillId="0" borderId="162" xfId="45" applyFont="1" applyFill="1" applyBorder="1" applyAlignment="1">
      <alignment horizontal="center" vertical="center" wrapText="1"/>
    </xf>
    <xf numFmtId="0" fontId="57" fillId="0" borderId="124" xfId="45" applyFont="1" applyFill="1" applyBorder="1" applyAlignment="1">
      <alignment horizontal="center" vertical="center" wrapText="1"/>
    </xf>
    <xf numFmtId="178" fontId="41" fillId="0" borderId="153" xfId="45" applyNumberFormat="1" applyFont="1" applyFill="1" applyBorder="1" applyAlignment="1">
      <alignment vertical="center"/>
    </xf>
    <xf numFmtId="178" fontId="41" fillId="0" borderId="6" xfId="45" applyNumberFormat="1" applyFont="1" applyFill="1" applyBorder="1" applyAlignment="1">
      <alignment vertical="center"/>
    </xf>
    <xf numFmtId="49" fontId="41" fillId="0" borderId="101" xfId="54" applyNumberFormat="1" applyFont="1" applyFill="1" applyBorder="1" applyAlignment="1">
      <alignment horizontal="distributed" vertical="center"/>
    </xf>
    <xf numFmtId="0" fontId="57" fillId="0" borderId="95" xfId="54" applyFont="1" applyFill="1" applyBorder="1" applyAlignment="1">
      <alignment horizontal="distributed" vertical="center" indent="1"/>
    </xf>
    <xf numFmtId="178" fontId="41" fillId="0" borderId="101" xfId="45" applyNumberFormat="1" applyFont="1" applyFill="1" applyBorder="1" applyAlignment="1">
      <alignment vertical="center"/>
    </xf>
    <xf numFmtId="178" fontId="41" fillId="0" borderId="94" xfId="45" applyNumberFormat="1" applyFont="1" applyFill="1" applyBorder="1" applyAlignment="1">
      <alignment vertical="center"/>
    </xf>
    <xf numFmtId="0" fontId="41" fillId="0" borderId="6" xfId="45" applyFont="1" applyFill="1" applyBorder="1" applyAlignment="1">
      <alignment horizontal="center" vertical="center"/>
    </xf>
    <xf numFmtId="0" fontId="57" fillId="0" borderId="1" xfId="45" applyFont="1" applyFill="1" applyBorder="1" applyAlignment="1">
      <alignment horizontal="distributed" vertical="center" indent="1"/>
    </xf>
    <xf numFmtId="0" fontId="41" fillId="0" borderId="101" xfId="45" applyFont="1" applyFill="1" applyBorder="1" applyAlignment="1">
      <alignment horizontal="center" vertical="center"/>
    </xf>
    <xf numFmtId="0" fontId="57" fillId="0" borderId="95" xfId="45" applyFont="1" applyFill="1" applyBorder="1" applyAlignment="1">
      <alignment horizontal="distributed" vertical="center" indent="1"/>
    </xf>
    <xf numFmtId="0" fontId="41" fillId="0" borderId="7" xfId="45" applyFont="1" applyFill="1" applyBorder="1" applyAlignment="1">
      <alignment horizontal="center" vertical="center"/>
    </xf>
    <xf numFmtId="0" fontId="57" fillId="0" borderId="12" xfId="45" applyFont="1" applyFill="1" applyBorder="1" applyAlignment="1">
      <alignment horizontal="distributed" vertical="center" indent="1"/>
    </xf>
    <xf numFmtId="178" fontId="41" fillId="0" borderId="7" xfId="45" applyNumberFormat="1" applyFont="1" applyFill="1" applyBorder="1" applyAlignment="1">
      <alignment vertical="center"/>
    </xf>
    <xf numFmtId="178" fontId="41" fillId="0" borderId="8" xfId="45" applyNumberFormat="1" applyFont="1" applyFill="1" applyBorder="1" applyAlignment="1">
      <alignment vertical="center"/>
    </xf>
    <xf numFmtId="0" fontId="57" fillId="0" borderId="0" xfId="45" applyFont="1" applyFill="1" applyBorder="1" applyAlignment="1">
      <alignment horizontal="center" vertical="center" wrapText="1"/>
    </xf>
    <xf numFmtId="0" fontId="57" fillId="0" borderId="131" xfId="45" applyFont="1" applyFill="1" applyBorder="1" applyAlignment="1">
      <alignment horizontal="center" vertical="center" wrapText="1"/>
    </xf>
    <xf numFmtId="0" fontId="41" fillId="0" borderId="153" xfId="45" applyFont="1" applyFill="1" applyBorder="1" applyAlignment="1">
      <alignment horizontal="center" vertical="center"/>
    </xf>
    <xf numFmtId="0" fontId="57" fillId="0" borderId="146" xfId="45" applyFont="1" applyFill="1" applyBorder="1" applyAlignment="1">
      <alignment horizontal="distributed" vertical="center" indent="1"/>
    </xf>
    <xf numFmtId="0" fontId="41" fillId="0" borderId="123" xfId="45" applyFont="1" applyFill="1" applyBorder="1" applyAlignment="1">
      <alignment horizontal="center" vertical="center"/>
    </xf>
    <xf numFmtId="0" fontId="57" fillId="0" borderId="162" xfId="45" applyFont="1" applyFill="1" applyBorder="1" applyAlignment="1">
      <alignment horizontal="distributed" vertical="center" indent="1"/>
    </xf>
    <xf numFmtId="0" fontId="41" fillId="0" borderId="104" xfId="45" applyFont="1" applyFill="1" applyBorder="1" applyAlignment="1">
      <alignment horizontal="center" vertical="center"/>
    </xf>
    <xf numFmtId="0" fontId="57" fillId="0" borderId="163" xfId="45" applyFont="1" applyFill="1" applyBorder="1" applyAlignment="1">
      <alignment horizontal="distributed" vertical="center" indent="1"/>
    </xf>
    <xf numFmtId="0" fontId="41" fillId="0" borderId="0" xfId="45" applyFont="1" applyFill="1" applyAlignment="1">
      <alignment horizontal="center" vertical="center" wrapText="1"/>
    </xf>
    <xf numFmtId="0" fontId="41" fillId="0" borderId="0" xfId="45" applyFont="1" applyFill="1" applyAlignment="1">
      <alignment horizontal="center" vertical="center"/>
    </xf>
    <xf numFmtId="191" fontId="41" fillId="0" borderId="153" xfId="45" applyNumberFormat="1" applyFont="1" applyFill="1" applyBorder="1" applyAlignment="1">
      <alignment vertical="center" shrinkToFit="1"/>
    </xf>
    <xf numFmtId="191" fontId="41" fillId="0" borderId="131" xfId="45" applyNumberFormat="1" applyFont="1" applyFill="1" applyBorder="1" applyAlignment="1">
      <alignment vertical="center" shrinkToFit="1"/>
    </xf>
    <xf numFmtId="191" fontId="57" fillId="0" borderId="0" xfId="45" applyNumberFormat="1" applyFont="1" applyFill="1" applyBorder="1" applyAlignment="1">
      <alignment vertical="center"/>
    </xf>
    <xf numFmtId="178" fontId="41" fillId="0" borderId="0" xfId="45" applyNumberFormat="1" applyFont="1" applyFill="1" applyAlignment="1">
      <alignment vertical="center" shrinkToFit="1"/>
    </xf>
    <xf numFmtId="0" fontId="41" fillId="0" borderId="0" xfId="45" applyFont="1" applyFill="1" applyAlignment="1">
      <alignment horizontal="center" vertical="center" shrinkToFit="1"/>
    </xf>
    <xf numFmtId="191" fontId="41" fillId="0" borderId="6" xfId="45" applyNumberFormat="1" applyFont="1" applyFill="1" applyBorder="1" applyAlignment="1">
      <alignment vertical="center" shrinkToFit="1"/>
    </xf>
    <xf numFmtId="49" fontId="41" fillId="0" borderId="104" xfId="54" applyNumberFormat="1" applyFont="1" applyFill="1" applyBorder="1" applyAlignment="1">
      <alignment horizontal="distributed" vertical="center"/>
    </xf>
    <xf numFmtId="0" fontId="57" fillId="0" borderId="163" xfId="54" applyFont="1" applyFill="1" applyBorder="1" applyAlignment="1">
      <alignment horizontal="distributed" vertical="center" indent="1"/>
    </xf>
    <xf numFmtId="191" fontId="41" fillId="0" borderId="104" xfId="45" applyNumberFormat="1" applyFont="1" applyFill="1" applyBorder="1" applyAlignment="1">
      <alignment vertical="center" shrinkToFit="1"/>
    </xf>
    <xf numFmtId="191" fontId="41" fillId="0" borderId="106" xfId="45" applyNumberFormat="1" applyFont="1" applyFill="1" applyBorder="1" applyAlignment="1">
      <alignment vertical="center" shrinkToFit="1"/>
    </xf>
    <xf numFmtId="0" fontId="45" fillId="0" borderId="0" xfId="45" applyFont="1" applyFill="1" applyBorder="1" applyAlignment="1">
      <alignment horizontal="center" vertical="center"/>
    </xf>
    <xf numFmtId="49" fontId="57" fillId="0" borderId="9" xfId="45" applyNumberFormat="1" applyFont="1" applyFill="1" applyBorder="1" applyAlignment="1">
      <alignment horizontal="center" vertical="center"/>
    </xf>
    <xf numFmtId="49" fontId="57" fillId="0" borderId="6" xfId="45" applyNumberFormat="1" applyFont="1" applyFill="1" applyBorder="1" applyAlignment="1">
      <alignment horizontal="center" vertical="center" wrapText="1"/>
    </xf>
    <xf numFmtId="0" fontId="57" fillId="0" borderId="131" xfId="45" applyFont="1" applyFill="1" applyBorder="1" applyAlignment="1">
      <alignment horizontal="center" vertical="center"/>
    </xf>
    <xf numFmtId="178" fontId="41" fillId="0" borderId="153" xfId="45" applyNumberFormat="1" applyFont="1" applyFill="1" applyBorder="1" applyAlignment="1">
      <alignment vertical="center" shrinkToFit="1"/>
    </xf>
    <xf numFmtId="191" fontId="41" fillId="0" borderId="114" xfId="45" applyNumberFormat="1" applyFont="1" applyFill="1" applyBorder="1" applyAlignment="1">
      <alignment vertical="center" shrinkToFit="1"/>
    </xf>
    <xf numFmtId="178" fontId="41" fillId="0" borderId="6" xfId="45" applyNumberFormat="1" applyFont="1" applyFill="1" applyBorder="1" applyAlignment="1">
      <alignment vertical="center" shrinkToFit="1"/>
    </xf>
    <xf numFmtId="0" fontId="57" fillId="0" borderId="125" xfId="54" applyFont="1" applyFill="1" applyBorder="1" applyAlignment="1">
      <alignment horizontal="distributed" vertical="center" indent="1"/>
    </xf>
    <xf numFmtId="178" fontId="41" fillId="0" borderId="104" xfId="45" applyNumberFormat="1" applyFont="1" applyFill="1" applyBorder="1" applyAlignment="1">
      <alignment vertical="center" shrinkToFit="1"/>
    </xf>
    <xf numFmtId="178" fontId="41" fillId="0" borderId="145" xfId="45" applyNumberFormat="1" applyFont="1" applyFill="1" applyBorder="1" applyAlignment="1">
      <alignment vertical="center"/>
    </xf>
    <xf numFmtId="0" fontId="41" fillId="0" borderId="123" xfId="48" applyFont="1" applyFill="1" applyBorder="1" applyAlignment="1" applyProtection="1">
      <alignment horizontal="distributed" vertical="center"/>
    </xf>
    <xf numFmtId="0" fontId="57" fillId="0" borderId="162" xfId="48" applyFont="1" applyFill="1" applyBorder="1" applyAlignment="1" applyProtection="1">
      <alignment horizontal="distributed" vertical="center" indent="1" shrinkToFit="1"/>
    </xf>
    <xf numFmtId="178" fontId="41" fillId="0" borderId="123" xfId="45" applyNumberFormat="1" applyFont="1" applyFill="1" applyBorder="1" applyAlignment="1">
      <alignment vertical="center"/>
    </xf>
    <xf numFmtId="178" fontId="41" fillId="0" borderId="161" xfId="45" applyNumberFormat="1" applyFont="1" applyFill="1" applyBorder="1" applyAlignment="1">
      <alignment vertical="center"/>
    </xf>
    <xf numFmtId="178" fontId="41" fillId="0" borderId="124" xfId="45" applyNumberFormat="1" applyFont="1" applyFill="1" applyBorder="1" applyAlignment="1">
      <alignment vertical="center"/>
    </xf>
    <xf numFmtId="178" fontId="41" fillId="0" borderId="103" xfId="45" applyNumberFormat="1" applyFont="1" applyFill="1" applyBorder="1" applyAlignment="1">
      <alignment vertical="center"/>
    </xf>
    <xf numFmtId="178" fontId="41" fillId="0" borderId="119" xfId="45" applyNumberFormat="1" applyFont="1" applyFill="1" applyBorder="1" applyAlignment="1">
      <alignment vertical="center"/>
    </xf>
    <xf numFmtId="0" fontId="41" fillId="0" borderId="11" xfId="45" applyFont="1" applyFill="1" applyBorder="1" applyAlignment="1">
      <alignment horizontal="center" vertical="center"/>
    </xf>
    <xf numFmtId="0" fontId="57" fillId="0" borderId="168" xfId="45" applyFont="1" applyFill="1" applyBorder="1" applyAlignment="1">
      <alignment horizontal="center" vertical="center" wrapText="1"/>
    </xf>
    <xf numFmtId="178" fontId="41" fillId="0" borderId="169" xfId="45" applyNumberFormat="1" applyFont="1" applyFill="1" applyBorder="1" applyAlignment="1">
      <alignment vertical="center" shrinkToFit="1"/>
    </xf>
    <xf numFmtId="178" fontId="41" fillId="0" borderId="2" xfId="45" applyNumberFormat="1" applyFont="1" applyFill="1" applyBorder="1" applyAlignment="1">
      <alignment vertical="center" shrinkToFit="1"/>
    </xf>
    <xf numFmtId="178" fontId="41" fillId="0" borderId="170" xfId="45" applyNumberFormat="1" applyFont="1" applyFill="1" applyBorder="1" applyAlignment="1">
      <alignment vertical="center" shrinkToFit="1"/>
    </xf>
    <xf numFmtId="0" fontId="41" fillId="0" borderId="7" xfId="48" applyFont="1" applyFill="1" applyBorder="1" applyAlignment="1" applyProtection="1">
      <alignment horizontal="distributed" vertical="center"/>
    </xf>
    <xf numFmtId="0" fontId="57" fillId="0" borderId="12" xfId="48" applyFont="1" applyFill="1" applyBorder="1" applyAlignment="1" applyProtection="1">
      <alignment horizontal="distributed" vertical="center" indent="1" shrinkToFit="1"/>
    </xf>
    <xf numFmtId="0" fontId="56" fillId="0" borderId="0" xfId="55" applyFont="1" applyFill="1" applyBorder="1" applyAlignment="1">
      <alignment vertical="center"/>
    </xf>
    <xf numFmtId="0" fontId="45" fillId="0" borderId="0" xfId="55" applyFont="1" applyFill="1" applyBorder="1" applyAlignment="1">
      <alignment vertical="center"/>
    </xf>
    <xf numFmtId="0" fontId="45" fillId="0" borderId="0" xfId="55" applyFont="1" applyFill="1" applyBorder="1" applyAlignment="1">
      <alignment horizontal="right" vertical="center"/>
    </xf>
    <xf numFmtId="0" fontId="45" fillId="0" borderId="5" xfId="45" applyFont="1" applyFill="1" applyBorder="1" applyAlignment="1">
      <alignment horizontal="center" vertical="center"/>
    </xf>
    <xf numFmtId="0" fontId="45" fillId="0" borderId="9" xfId="45" applyFont="1" applyFill="1" applyBorder="1" applyAlignment="1">
      <alignment horizontal="center" vertical="center"/>
    </xf>
    <xf numFmtId="0" fontId="45" fillId="0" borderId="10" xfId="45" applyFont="1" applyFill="1" applyBorder="1" applyAlignment="1">
      <alignment horizontal="center" vertical="center"/>
    </xf>
    <xf numFmtId="0" fontId="57" fillId="0" borderId="13" xfId="55" applyFont="1" applyFill="1" applyBorder="1" applyAlignment="1">
      <alignment horizontal="center" vertical="center"/>
    </xf>
    <xf numFmtId="0" fontId="57" fillId="0" borderId="13" xfId="55" applyFont="1" applyFill="1" applyBorder="1" applyAlignment="1">
      <alignment horizontal="center" vertical="center" wrapText="1"/>
    </xf>
    <xf numFmtId="0" fontId="57" fillId="0" borderId="0" xfId="55" applyFont="1" applyFill="1" applyBorder="1" applyAlignment="1">
      <alignment horizontal="center" vertical="center"/>
    </xf>
    <xf numFmtId="0" fontId="57" fillId="0" borderId="0" xfId="55" applyFont="1" applyFill="1" applyBorder="1" applyAlignment="1">
      <alignment horizontal="center" vertical="center" wrapText="1"/>
    </xf>
    <xf numFmtId="0" fontId="57" fillId="0" borderId="6" xfId="45" applyFont="1" applyFill="1" applyBorder="1" applyAlignment="1">
      <alignment vertical="center"/>
    </xf>
    <xf numFmtId="0" fontId="57" fillId="0" borderId="1" xfId="45" applyFont="1" applyFill="1" applyBorder="1" applyAlignment="1">
      <alignment vertical="center"/>
    </xf>
    <xf numFmtId="0" fontId="57" fillId="0" borderId="145" xfId="55" applyFont="1" applyFill="1" applyBorder="1" applyAlignment="1">
      <alignment horizontal="center" vertical="center"/>
    </xf>
    <xf numFmtId="0" fontId="57" fillId="0" borderId="145" xfId="55" applyFont="1" applyFill="1" applyBorder="1" applyAlignment="1">
      <alignment horizontal="center" vertical="center" wrapText="1"/>
    </xf>
    <xf numFmtId="0" fontId="57" fillId="0" borderId="159" xfId="55" applyFont="1" applyFill="1" applyBorder="1" applyAlignment="1">
      <alignment horizontal="center" vertical="center"/>
    </xf>
    <xf numFmtId="0" fontId="57" fillId="0" borderId="122" xfId="55" applyFont="1" applyFill="1" applyBorder="1" applyAlignment="1">
      <alignment horizontal="center" vertical="center" wrapText="1"/>
    </xf>
    <xf numFmtId="0" fontId="57" fillId="0" borderId="122" xfId="55" applyFont="1" applyFill="1" applyBorder="1" applyAlignment="1">
      <alignment horizontal="center" vertical="center"/>
    </xf>
    <xf numFmtId="0" fontId="57" fillId="0" borderId="159" xfId="48" applyFont="1" applyFill="1" applyBorder="1" applyAlignment="1" applyProtection="1">
      <alignment horizontal="distributed" vertical="center" indent="1" shrinkToFit="1"/>
    </xf>
    <xf numFmtId="178" fontId="39" fillId="0" borderId="0" xfId="55" applyNumberFormat="1" applyFont="1" applyFill="1" applyAlignment="1">
      <alignment vertical="center" shrinkToFit="1"/>
    </xf>
    <xf numFmtId="0" fontId="39" fillId="0" borderId="0" xfId="55" applyFont="1" applyFill="1" applyAlignment="1">
      <alignment horizontal="center" vertical="center" shrinkToFit="1"/>
    </xf>
    <xf numFmtId="0" fontId="57" fillId="0" borderId="143" xfId="48" applyFont="1" applyFill="1" applyBorder="1" applyAlignment="1" applyProtection="1">
      <alignment horizontal="distributed" vertical="center" indent="1" shrinkToFit="1"/>
    </xf>
    <xf numFmtId="0" fontId="57" fillId="0" borderId="143" xfId="48" applyFont="1" applyFill="1" applyBorder="1" applyAlignment="1" applyProtection="1">
      <alignment horizontal="distributed" vertical="center" wrapText="1" indent="1" shrinkToFit="1"/>
    </xf>
    <xf numFmtId="0" fontId="57" fillId="0" borderId="12" xfId="54" applyFont="1" applyFill="1" applyBorder="1" applyAlignment="1">
      <alignment horizontal="distributed" vertical="center" indent="1"/>
    </xf>
    <xf numFmtId="178" fontId="41" fillId="42" borderId="166" xfId="45" applyNumberFormat="1" applyFont="1" applyFill="1" applyBorder="1" applyAlignment="1">
      <alignment vertical="center"/>
    </xf>
    <xf numFmtId="178" fontId="41" fillId="42" borderId="130" xfId="45" applyNumberFormat="1" applyFont="1" applyFill="1" applyBorder="1" applyAlignment="1">
      <alignment vertical="center"/>
    </xf>
    <xf numFmtId="178" fontId="41" fillId="42" borderId="92" xfId="45" applyNumberFormat="1" applyFont="1" applyFill="1" applyBorder="1" applyAlignment="1">
      <alignment vertical="center"/>
    </xf>
    <xf numFmtId="178" fontId="41" fillId="37" borderId="130" xfId="45" applyNumberFormat="1" applyFont="1" applyFill="1" applyBorder="1" applyAlignment="1">
      <alignment vertical="center"/>
    </xf>
    <xf numFmtId="0" fontId="47" fillId="0" borderId="0" xfId="45" applyFont="1" applyFill="1" applyAlignment="1">
      <alignment horizontal="center" vertical="center" wrapText="1"/>
    </xf>
    <xf numFmtId="0" fontId="6" fillId="33" borderId="0" xfId="45" applyFill="1" applyAlignment="1" applyProtection="1">
      <alignment vertical="center"/>
    </xf>
    <xf numFmtId="0" fontId="6" fillId="34" borderId="0" xfId="45" applyFill="1" applyAlignment="1" applyProtection="1">
      <alignment vertical="center"/>
    </xf>
    <xf numFmtId="0" fontId="6" fillId="33" borderId="0" xfId="45" applyFill="1" applyAlignment="1">
      <alignment vertical="center"/>
    </xf>
    <xf numFmtId="0" fontId="6" fillId="34" borderId="0" xfId="45" applyFill="1" applyAlignment="1">
      <alignment vertical="center"/>
    </xf>
    <xf numFmtId="0" fontId="57" fillId="0" borderId="23" xfId="0" applyFont="1" applyFill="1" applyBorder="1" applyAlignment="1">
      <alignment horizontal="distributed" vertical="center" wrapText="1"/>
    </xf>
    <xf numFmtId="178" fontId="41" fillId="0" borderId="0" xfId="0" applyNumberFormat="1" applyFont="1" applyFill="1" applyBorder="1" applyAlignment="1">
      <alignment vertical="center"/>
    </xf>
    <xf numFmtId="0" fontId="57" fillId="0" borderId="0" xfId="0" applyFont="1" applyFill="1" applyAlignment="1">
      <alignment vertical="center"/>
    </xf>
    <xf numFmtId="0" fontId="72" fillId="0" borderId="0" xfId="0" applyFont="1" applyFill="1" applyBorder="1" applyAlignment="1">
      <alignment horizontal="left" vertical="center"/>
    </xf>
    <xf numFmtId="0" fontId="57" fillId="0" borderId="0" xfId="0" applyFont="1" applyFill="1" applyBorder="1" applyAlignment="1">
      <alignment horizontal="center" vertical="center"/>
    </xf>
    <xf numFmtId="0" fontId="57" fillId="0" borderId="0" xfId="0" applyFont="1" applyFill="1" applyAlignment="1">
      <alignment horizontal="left" vertical="center" wrapText="1"/>
    </xf>
    <xf numFmtId="0" fontId="57" fillId="0" borderId="0" xfId="0" applyFont="1" applyFill="1" applyBorder="1" applyAlignment="1">
      <alignment horizontal="distributed" vertical="center"/>
    </xf>
    <xf numFmtId="191" fontId="53" fillId="0" borderId="0" xfId="0" applyNumberFormat="1" applyFont="1" applyFill="1" applyBorder="1" applyAlignment="1">
      <alignment vertical="center"/>
    </xf>
    <xf numFmtId="0" fontId="57" fillId="0" borderId="122" xfId="0" applyFont="1" applyFill="1" applyBorder="1" applyAlignment="1">
      <alignment horizontal="distributed" vertical="center"/>
    </xf>
    <xf numFmtId="0" fontId="52" fillId="0" borderId="0" xfId="0" applyFont="1" applyFill="1" applyBorder="1" applyAlignment="1">
      <alignment vertical="center" wrapText="1"/>
    </xf>
    <xf numFmtId="191" fontId="41" fillId="0" borderId="130" xfId="0" applyNumberFormat="1" applyFont="1" applyFill="1" applyBorder="1" applyAlignment="1">
      <alignment vertical="center"/>
    </xf>
    <xf numFmtId="191" fontId="41" fillId="0" borderId="130" xfId="0" applyNumberFormat="1" applyFont="1" applyFill="1" applyBorder="1" applyAlignment="1">
      <alignment horizontal="right" vertical="center"/>
    </xf>
    <xf numFmtId="0" fontId="57" fillId="0" borderId="0" xfId="0" applyFont="1" applyFill="1" applyBorder="1" applyAlignment="1">
      <alignment vertical="center"/>
    </xf>
    <xf numFmtId="0" fontId="57" fillId="0" borderId="0" xfId="0" applyFont="1" applyFill="1" applyAlignment="1">
      <alignment horizontal="right"/>
    </xf>
    <xf numFmtId="0" fontId="73" fillId="0" borderId="0" xfId="45" applyFont="1" applyBorder="1" applyAlignment="1">
      <alignment vertical="center"/>
    </xf>
    <xf numFmtId="0" fontId="73" fillId="0" borderId="0" xfId="45" applyFont="1" applyAlignment="1">
      <alignment vertical="center"/>
    </xf>
    <xf numFmtId="0" fontId="74" fillId="0" borderId="0" xfId="45" applyFont="1" applyBorder="1" applyAlignment="1">
      <alignment vertical="center"/>
    </xf>
    <xf numFmtId="0" fontId="75" fillId="33" borderId="0" xfId="45" applyFont="1" applyFill="1" applyAlignment="1" applyProtection="1">
      <alignment horizontal="left"/>
    </xf>
    <xf numFmtId="0" fontId="57" fillId="0" borderId="151" xfId="0" applyFont="1" applyBorder="1" applyAlignment="1">
      <alignment horizontal="distributed" vertical="center" wrapText="1"/>
    </xf>
    <xf numFmtId="0" fontId="57" fillId="0" borderId="148" xfId="0" applyFont="1" applyBorder="1" applyAlignment="1">
      <alignment horizontal="distributed" vertical="center" wrapText="1"/>
    </xf>
    <xf numFmtId="0" fontId="57" fillId="0" borderId="93" xfId="0" applyFont="1" applyBorder="1">
      <alignment vertical="center"/>
    </xf>
    <xf numFmtId="0" fontId="57" fillId="0" borderId="118" xfId="0" applyFont="1" applyBorder="1">
      <alignment vertical="center"/>
    </xf>
    <xf numFmtId="0" fontId="73" fillId="0" borderId="3" xfId="45" applyFont="1" applyBorder="1" applyAlignment="1">
      <alignment horizontal="center" vertical="center"/>
    </xf>
    <xf numFmtId="178" fontId="73" fillId="0" borderId="3" xfId="45" applyNumberFormat="1" applyFont="1" applyBorder="1" applyAlignment="1">
      <alignment vertical="center"/>
    </xf>
    <xf numFmtId="0" fontId="48" fillId="0" borderId="0" xfId="45" applyFont="1" applyAlignment="1">
      <alignment vertical="center"/>
    </xf>
    <xf numFmtId="0" fontId="52" fillId="0" borderId="103" xfId="53" applyFont="1" applyFill="1" applyBorder="1" applyAlignment="1">
      <alignment horizontal="distributed" vertical="center" wrapText="1" indent="1"/>
    </xf>
    <xf numFmtId="38" fontId="6" fillId="37" borderId="49" xfId="47" applyFont="1" applyFill="1" applyBorder="1" applyAlignment="1" applyProtection="1">
      <alignment horizontal="right"/>
      <protection locked="0"/>
    </xf>
    <xf numFmtId="38" fontId="6" fillId="37" borderId="49" xfId="47" applyFont="1" applyFill="1" applyBorder="1" applyAlignment="1" applyProtection="1">
      <alignment horizontal="right" vertical="center"/>
      <protection locked="0"/>
    </xf>
    <xf numFmtId="38" fontId="6" fillId="37" borderId="77" xfId="47" applyFont="1" applyFill="1" applyBorder="1" applyAlignment="1" applyProtection="1">
      <alignment horizontal="right"/>
      <protection locked="0"/>
    </xf>
    <xf numFmtId="38" fontId="6" fillId="37" borderId="78" xfId="47" applyFont="1" applyFill="1" applyBorder="1" applyAlignment="1" applyProtection="1">
      <alignment horizontal="right"/>
      <protection locked="0"/>
    </xf>
    <xf numFmtId="38" fontId="6" fillId="37" borderId="79" xfId="47" applyFont="1" applyFill="1" applyBorder="1" applyAlignment="1" applyProtection="1">
      <alignment horizontal="right"/>
      <protection locked="0"/>
    </xf>
    <xf numFmtId="38" fontId="6" fillId="44" borderId="47" xfId="47" applyFont="1" applyFill="1" applyBorder="1" applyAlignment="1" applyProtection="1">
      <alignment horizontal="right"/>
    </xf>
    <xf numFmtId="38" fontId="6" fillId="44" borderId="49" xfId="47" applyFont="1" applyFill="1" applyBorder="1" applyAlignment="1" applyProtection="1">
      <alignment horizontal="right"/>
    </xf>
    <xf numFmtId="38" fontId="6" fillId="44" borderId="53" xfId="47" applyFont="1" applyFill="1" applyBorder="1" applyAlignment="1" applyProtection="1"/>
    <xf numFmtId="38" fontId="6" fillId="44" borderId="53" xfId="47" applyFont="1" applyFill="1" applyBorder="1" applyAlignment="1" applyProtection="1">
      <alignment horizontal="right"/>
    </xf>
    <xf numFmtId="38" fontId="6" fillId="44" borderId="59" xfId="45" applyNumberFormat="1" applyFill="1" applyBorder="1" applyProtection="1"/>
    <xf numFmtId="38" fontId="6" fillId="0" borderId="59" xfId="45" applyNumberFormat="1" applyFill="1" applyBorder="1" applyAlignment="1" applyProtection="1">
      <alignment vertical="center" wrapText="1"/>
    </xf>
    <xf numFmtId="0" fontId="75" fillId="33" borderId="0" xfId="45" applyFont="1" applyFill="1"/>
    <xf numFmtId="38" fontId="83" fillId="33" borderId="35" xfId="45" applyNumberFormat="1" applyFont="1" applyFill="1" applyBorder="1" applyAlignment="1" applyProtection="1">
      <alignment vertical="center"/>
    </xf>
    <xf numFmtId="38" fontId="83" fillId="33" borderId="36" xfId="45" applyNumberFormat="1" applyFont="1" applyFill="1" applyBorder="1" applyAlignment="1" applyProtection="1">
      <alignment vertical="center"/>
    </xf>
    <xf numFmtId="38" fontId="83" fillId="33" borderId="38" xfId="45" applyNumberFormat="1" applyFont="1" applyFill="1" applyBorder="1" applyAlignment="1" applyProtection="1">
      <alignment vertical="center"/>
    </xf>
    <xf numFmtId="38" fontId="83" fillId="33" borderId="50" xfId="45" applyNumberFormat="1" applyFont="1" applyFill="1" applyBorder="1" applyAlignment="1" applyProtection="1">
      <alignment vertical="center"/>
    </xf>
    <xf numFmtId="38" fontId="83" fillId="33" borderId="9" xfId="45" applyNumberFormat="1" applyFont="1" applyFill="1" applyBorder="1" applyAlignment="1" applyProtection="1">
      <alignment vertical="center"/>
    </xf>
    <xf numFmtId="38" fontId="83" fillId="33" borderId="13" xfId="45" applyNumberFormat="1" applyFont="1" applyFill="1" applyBorder="1" applyAlignment="1" applyProtection="1">
      <alignment vertical="center"/>
    </xf>
    <xf numFmtId="38" fontId="83" fillId="33" borderId="51" xfId="45" applyNumberFormat="1" applyFont="1" applyFill="1" applyBorder="1" applyAlignment="1" applyProtection="1">
      <alignment vertical="center"/>
    </xf>
    <xf numFmtId="38" fontId="83" fillId="33" borderId="6" xfId="45" applyNumberFormat="1" applyFont="1" applyFill="1" applyBorder="1" applyAlignment="1" applyProtection="1">
      <alignment vertical="center"/>
    </xf>
    <xf numFmtId="0" fontId="83" fillId="33" borderId="9" xfId="45" applyFont="1" applyFill="1" applyBorder="1" applyAlignment="1" applyProtection="1">
      <alignment vertical="center"/>
    </xf>
    <xf numFmtId="38" fontId="83" fillId="33" borderId="2" xfId="45" applyNumberFormat="1" applyFont="1" applyFill="1" applyBorder="1" applyAlignment="1" applyProtection="1">
      <alignment vertical="center"/>
    </xf>
    <xf numFmtId="38" fontId="83" fillId="33" borderId="4" xfId="45" applyNumberFormat="1" applyFont="1" applyFill="1" applyBorder="1" applyAlignment="1" applyProtection="1">
      <alignment vertical="center"/>
    </xf>
    <xf numFmtId="38" fontId="83" fillId="33" borderId="5" xfId="45" applyNumberFormat="1" applyFont="1" applyFill="1" applyBorder="1" applyAlignment="1" applyProtection="1">
      <alignment vertical="center"/>
    </xf>
    <xf numFmtId="38" fontId="83" fillId="33" borderId="52" xfId="45" applyNumberFormat="1" applyFont="1" applyFill="1" applyBorder="1" applyAlignment="1" applyProtection="1">
      <alignment vertical="center"/>
    </xf>
    <xf numFmtId="38" fontId="83" fillId="33" borderId="7" xfId="45" applyNumberFormat="1" applyFont="1" applyFill="1" applyBorder="1" applyAlignment="1" applyProtection="1">
      <alignment vertical="center"/>
    </xf>
    <xf numFmtId="38" fontId="83" fillId="33" borderId="8" xfId="45" applyNumberFormat="1" applyFont="1" applyFill="1" applyBorder="1" applyAlignment="1" applyProtection="1">
      <alignment vertical="center"/>
    </xf>
    <xf numFmtId="38" fontId="83" fillId="33" borderId="40" xfId="45" applyNumberFormat="1" applyFont="1" applyFill="1" applyBorder="1" applyAlignment="1" applyProtection="1">
      <alignment vertical="center"/>
    </xf>
    <xf numFmtId="38" fontId="83" fillId="33" borderId="0" xfId="45" applyNumberFormat="1" applyFont="1" applyFill="1" applyBorder="1" applyAlignment="1" applyProtection="1">
      <alignment vertical="center"/>
    </xf>
    <xf numFmtId="38" fontId="83" fillId="33" borderId="42" xfId="45" applyNumberFormat="1" applyFont="1" applyFill="1" applyBorder="1" applyAlignment="1" applyProtection="1">
      <alignment vertical="center"/>
    </xf>
    <xf numFmtId="38" fontId="83" fillId="33" borderId="54" xfId="45" applyNumberFormat="1" applyFont="1" applyFill="1" applyBorder="1" applyAlignment="1" applyProtection="1">
      <alignment vertical="center" wrapText="1"/>
    </xf>
    <xf numFmtId="38" fontId="83" fillId="33" borderId="55" xfId="45" applyNumberFormat="1" applyFont="1" applyFill="1" applyBorder="1" applyAlignment="1" applyProtection="1">
      <alignment vertical="center"/>
    </xf>
    <xf numFmtId="38" fontId="83" fillId="33" borderId="56" xfId="45" applyNumberFormat="1" applyFont="1" applyFill="1" applyBorder="1" applyAlignment="1" applyProtection="1">
      <alignment vertical="center"/>
    </xf>
    <xf numFmtId="38" fontId="83" fillId="33" borderId="54" xfId="45" applyNumberFormat="1" applyFont="1" applyFill="1" applyBorder="1" applyAlignment="1" applyProtection="1">
      <alignment vertical="center"/>
    </xf>
    <xf numFmtId="38" fontId="83" fillId="33" borderId="55" xfId="45" applyNumberFormat="1" applyFont="1" applyFill="1" applyBorder="1" applyAlignment="1" applyProtection="1">
      <alignment vertical="center" wrapText="1"/>
    </xf>
    <xf numFmtId="38" fontId="83" fillId="33" borderId="57" xfId="45" applyNumberFormat="1" applyFont="1" applyFill="1" applyBorder="1" applyAlignment="1" applyProtection="1">
      <alignment vertical="center"/>
    </xf>
    <xf numFmtId="38" fontId="83" fillId="0" borderId="6" xfId="45" applyNumberFormat="1" applyFont="1" applyFill="1" applyBorder="1" applyAlignment="1" applyProtection="1">
      <alignment vertical="center"/>
    </xf>
    <xf numFmtId="38" fontId="83" fillId="33" borderId="63" xfId="45" applyNumberFormat="1" applyFont="1" applyFill="1" applyBorder="1" applyAlignment="1" applyProtection="1">
      <alignment vertical="center"/>
    </xf>
    <xf numFmtId="38" fontId="83" fillId="33" borderId="64" xfId="45" applyNumberFormat="1" applyFont="1" applyFill="1" applyBorder="1" applyAlignment="1" applyProtection="1">
      <alignment vertical="center"/>
    </xf>
    <xf numFmtId="38" fontId="83" fillId="33" borderId="67" xfId="45" applyNumberFormat="1" applyFont="1" applyFill="1" applyBorder="1" applyAlignment="1" applyProtection="1">
      <alignment vertical="center"/>
    </xf>
    <xf numFmtId="38" fontId="83" fillId="33" borderId="68" xfId="45" applyNumberFormat="1" applyFont="1" applyFill="1" applyBorder="1" applyAlignment="1" applyProtection="1">
      <alignment vertical="center"/>
    </xf>
    <xf numFmtId="0" fontId="84" fillId="0" borderId="68" xfId="45" applyFont="1" applyBorder="1" applyAlignment="1" applyProtection="1">
      <alignment horizontal="center" vertical="center" textRotation="255" shrinkToFit="1"/>
    </xf>
    <xf numFmtId="38" fontId="83" fillId="33" borderId="72" xfId="45" applyNumberFormat="1" applyFont="1" applyFill="1" applyBorder="1" applyAlignment="1" applyProtection="1">
      <alignment vertical="center"/>
    </xf>
    <xf numFmtId="38" fontId="83" fillId="33" borderId="70" xfId="45" applyNumberFormat="1" applyFont="1" applyFill="1" applyBorder="1" applyAlignment="1" applyProtection="1">
      <alignment vertical="center"/>
    </xf>
    <xf numFmtId="38" fontId="83" fillId="33" borderId="71" xfId="45" applyNumberFormat="1" applyFont="1" applyFill="1" applyBorder="1" applyAlignment="1" applyProtection="1">
      <alignment vertical="center"/>
    </xf>
    <xf numFmtId="0" fontId="84" fillId="0" borderId="72" xfId="45" applyFont="1" applyBorder="1" applyAlignment="1" applyProtection="1">
      <alignment horizontal="center" vertical="center" textRotation="255" shrinkToFit="1"/>
    </xf>
    <xf numFmtId="38" fontId="83" fillId="33" borderId="175" xfId="45" applyNumberFormat="1" applyFont="1" applyFill="1" applyBorder="1" applyAlignment="1" applyProtection="1">
      <alignment vertical="center"/>
    </xf>
    <xf numFmtId="38" fontId="83" fillId="33" borderId="74" xfId="45" applyNumberFormat="1" applyFont="1" applyFill="1" applyBorder="1" applyAlignment="1" applyProtection="1">
      <alignment vertical="center"/>
    </xf>
    <xf numFmtId="38" fontId="83" fillId="33" borderId="65" xfId="45" applyNumberFormat="1" applyFont="1" applyFill="1" applyBorder="1" applyAlignment="1" applyProtection="1">
      <alignment vertical="center"/>
    </xf>
    <xf numFmtId="38" fontId="83" fillId="33" borderId="62" xfId="45" applyNumberFormat="1" applyFont="1" applyFill="1" applyBorder="1" applyAlignment="1" applyProtection="1">
      <alignment vertical="center"/>
    </xf>
    <xf numFmtId="0" fontId="84" fillId="0" borderId="62" xfId="45" applyFont="1" applyBorder="1" applyAlignment="1" applyProtection="1">
      <alignment horizontal="center" vertical="center" textRotation="255" shrinkToFit="1"/>
    </xf>
    <xf numFmtId="38" fontId="83" fillId="33" borderId="75" xfId="45" applyNumberFormat="1" applyFont="1" applyFill="1" applyBorder="1" applyAlignment="1" applyProtection="1">
      <alignment vertical="center"/>
    </xf>
    <xf numFmtId="38" fontId="83" fillId="33" borderId="76" xfId="45" applyNumberFormat="1" applyFont="1" applyFill="1" applyBorder="1" applyAlignment="1" applyProtection="1">
      <alignment vertical="center"/>
    </xf>
    <xf numFmtId="0" fontId="57" fillId="0" borderId="182" xfId="0" applyFont="1" applyFill="1" applyBorder="1" applyAlignment="1">
      <alignment horizontal="distributed" vertical="center" indent="1"/>
    </xf>
    <xf numFmtId="0" fontId="61" fillId="0" borderId="183" xfId="0" applyFont="1" applyFill="1" applyBorder="1" applyAlignment="1">
      <alignment horizontal="distributed" vertical="center" wrapText="1"/>
    </xf>
    <xf numFmtId="0" fontId="57" fillId="0" borderId="184" xfId="0" applyFont="1" applyFill="1" applyBorder="1" applyAlignment="1">
      <alignment horizontal="center" vertical="center"/>
    </xf>
    <xf numFmtId="191" fontId="41" fillId="0" borderId="42" xfId="0" applyNumberFormat="1" applyFont="1" applyFill="1" applyBorder="1" applyAlignment="1">
      <alignment horizontal="right" vertical="center"/>
    </xf>
    <xf numFmtId="191" fontId="41" fillId="0" borderId="42" xfId="0" applyNumberFormat="1" applyFont="1" applyFill="1" applyBorder="1" applyAlignment="1">
      <alignment vertical="center"/>
    </xf>
    <xf numFmtId="0" fontId="57" fillId="0" borderId="185" xfId="0" applyFont="1" applyFill="1" applyBorder="1" applyAlignment="1">
      <alignment vertical="center"/>
    </xf>
    <xf numFmtId="0" fontId="57" fillId="0" borderId="41" xfId="0" applyFont="1" applyFill="1" applyBorder="1" applyAlignment="1">
      <alignment horizontal="center" vertical="center"/>
    </xf>
    <xf numFmtId="0" fontId="57" fillId="0" borderId="43" xfId="0" applyFont="1" applyFill="1" applyBorder="1" applyAlignment="1">
      <alignment horizontal="center" vertical="center"/>
    </xf>
    <xf numFmtId="191" fontId="41" fillId="0" borderId="186" xfId="0" applyNumberFormat="1" applyFont="1" applyFill="1" applyBorder="1" applyAlignment="1">
      <alignment vertical="center"/>
    </xf>
    <xf numFmtId="191" fontId="41" fillId="0" borderId="46" xfId="0" applyNumberFormat="1" applyFont="1" applyFill="1" applyBorder="1" applyAlignment="1">
      <alignment vertical="center"/>
    </xf>
    <xf numFmtId="0" fontId="45" fillId="37" borderId="3" xfId="48" applyFont="1" applyFill="1" applyBorder="1" applyAlignment="1">
      <alignment horizontal="center" vertical="center"/>
    </xf>
    <xf numFmtId="49" fontId="3" fillId="37" borderId="70" xfId="44" applyNumberFormat="1" applyFill="1" applyBorder="1" applyAlignment="1">
      <alignment horizontal="center" vertical="center"/>
    </xf>
    <xf numFmtId="0" fontId="3" fillId="37" borderId="0" xfId="44" applyFill="1" applyBorder="1" applyAlignment="1">
      <alignment horizontal="center" vertical="center" wrapText="1"/>
    </xf>
    <xf numFmtId="38" fontId="3" fillId="37" borderId="83" xfId="43" applyFont="1" applyFill="1" applyBorder="1" applyAlignment="1">
      <alignment vertical="center"/>
    </xf>
    <xf numFmtId="38" fontId="3" fillId="37" borderId="0" xfId="43" applyFont="1" applyFill="1" applyBorder="1">
      <alignment vertical="center"/>
    </xf>
    <xf numFmtId="38" fontId="3" fillId="37" borderId="61" xfId="43" applyFont="1" applyFill="1" applyBorder="1">
      <alignment vertical="center"/>
    </xf>
    <xf numFmtId="38" fontId="3" fillId="37" borderId="0" xfId="43" applyFont="1" applyFill="1">
      <alignment vertical="center"/>
    </xf>
    <xf numFmtId="0" fontId="3" fillId="37" borderId="70" xfId="44" applyFill="1" applyBorder="1" applyAlignment="1">
      <alignment horizontal="center" vertical="center"/>
    </xf>
    <xf numFmtId="180" fontId="3" fillId="37" borderId="83" xfId="44" applyNumberFormat="1" applyFill="1" applyBorder="1" applyAlignment="1">
      <alignment vertical="center"/>
    </xf>
    <xf numFmtId="0" fontId="3" fillId="37" borderId="83" xfId="44" applyFill="1" applyBorder="1">
      <alignment vertical="center"/>
    </xf>
    <xf numFmtId="0" fontId="3" fillId="37" borderId="0" xfId="44" applyFill="1" applyBorder="1" applyAlignment="1">
      <alignment vertical="center" wrapText="1"/>
    </xf>
    <xf numFmtId="0" fontId="3" fillId="37" borderId="84" xfId="44" applyFill="1" applyBorder="1">
      <alignment vertical="center"/>
    </xf>
    <xf numFmtId="0" fontId="2" fillId="43" borderId="72" xfId="44" applyFont="1" applyFill="1" applyBorder="1" applyAlignment="1">
      <alignment horizontal="center" vertical="center" wrapText="1"/>
    </xf>
    <xf numFmtId="38" fontId="3" fillId="43" borderId="80" xfId="44" applyNumberFormat="1" applyFill="1" applyBorder="1">
      <alignment vertical="center"/>
    </xf>
    <xf numFmtId="182" fontId="3" fillId="43" borderId="47" xfId="44" applyNumberFormat="1" applyFill="1" applyBorder="1">
      <alignment vertical="center"/>
    </xf>
    <xf numFmtId="182" fontId="3" fillId="43" borderId="66" xfId="44" applyNumberFormat="1" applyFill="1" applyBorder="1">
      <alignment vertical="center"/>
    </xf>
    <xf numFmtId="182" fontId="3" fillId="43" borderId="59" xfId="44" applyNumberFormat="1" applyFill="1" applyBorder="1">
      <alignment vertical="center"/>
    </xf>
    <xf numFmtId="182" fontId="3" fillId="43" borderId="85" xfId="44" applyNumberFormat="1" applyFill="1" applyBorder="1">
      <alignment vertical="center"/>
    </xf>
    <xf numFmtId="182" fontId="3" fillId="43" borderId="72" xfId="44" applyNumberFormat="1" applyFill="1" applyBorder="1">
      <alignment vertical="center"/>
    </xf>
    <xf numFmtId="182" fontId="3" fillId="43" borderId="89" xfId="44" applyNumberFormat="1" applyFill="1" applyBorder="1">
      <alignment vertical="center"/>
    </xf>
    <xf numFmtId="0" fontId="3" fillId="43" borderId="89" xfId="44" applyFill="1" applyBorder="1">
      <alignment vertical="center"/>
    </xf>
    <xf numFmtId="0" fontId="3" fillId="43" borderId="73" xfId="44" applyFill="1" applyBorder="1">
      <alignment vertical="center"/>
    </xf>
    <xf numFmtId="0" fontId="86" fillId="0" borderId="0" xfId="44" applyFont="1" applyAlignment="1">
      <alignment horizontal="center" vertical="center"/>
    </xf>
    <xf numFmtId="0" fontId="86" fillId="0" borderId="0" xfId="44" applyFont="1">
      <alignment vertical="center"/>
    </xf>
    <xf numFmtId="0" fontId="87" fillId="0" borderId="0" xfId="44" applyFont="1">
      <alignment vertical="center"/>
    </xf>
    <xf numFmtId="0" fontId="76" fillId="0" borderId="0" xfId="48" applyFont="1" applyFill="1" applyAlignment="1">
      <alignment vertical="center"/>
    </xf>
    <xf numFmtId="0" fontId="25" fillId="37" borderId="89" xfId="0" applyFont="1" applyFill="1" applyBorder="1" applyAlignment="1" applyProtection="1">
      <alignment horizontal="center" vertical="center"/>
      <protection locked="0"/>
    </xf>
    <xf numFmtId="191" fontId="57" fillId="37" borderId="89" xfId="0" applyNumberFormat="1" applyFont="1" applyFill="1" applyBorder="1" applyAlignment="1" applyProtection="1">
      <alignment horizontal="center" vertical="center"/>
      <protection locked="0"/>
    </xf>
    <xf numFmtId="189" fontId="88" fillId="35" borderId="0" xfId="51" applyNumberFormat="1" applyFont="1" applyFill="1" applyBorder="1" applyAlignment="1">
      <alignment vertical="center"/>
    </xf>
    <xf numFmtId="0" fontId="72" fillId="0" borderId="154" xfId="53" applyFont="1" applyFill="1" applyBorder="1" applyAlignment="1">
      <alignment horizontal="center" vertical="center" wrapText="1"/>
    </xf>
    <xf numFmtId="0" fontId="45" fillId="0" borderId="0" xfId="48" applyFont="1" applyFill="1" applyBorder="1" applyAlignment="1" applyProtection="1">
      <alignment vertical="center"/>
      <protection locked="0"/>
    </xf>
    <xf numFmtId="178" fontId="41" fillId="45" borderId="153" xfId="45" applyNumberFormat="1" applyFont="1" applyFill="1" applyBorder="1" applyAlignment="1">
      <alignment vertical="center"/>
    </xf>
    <xf numFmtId="178" fontId="41" fillId="45" borderId="0" xfId="45" applyNumberFormat="1" applyFont="1" applyFill="1" applyBorder="1" applyAlignment="1">
      <alignment vertical="center"/>
    </xf>
    <xf numFmtId="178" fontId="41" fillId="45" borderId="1" xfId="45" applyNumberFormat="1" applyFont="1" applyFill="1" applyBorder="1" applyAlignment="1">
      <alignment vertical="center"/>
    </xf>
    <xf numFmtId="178" fontId="41" fillId="45" borderId="6" xfId="45" applyNumberFormat="1" applyFont="1" applyFill="1" applyBorder="1" applyAlignment="1">
      <alignment vertical="center"/>
    </xf>
    <xf numFmtId="178" fontId="41" fillId="45" borderId="101" xfId="45" applyNumberFormat="1" applyFont="1" applyFill="1" applyBorder="1" applyAlignment="1">
      <alignment vertical="center"/>
    </xf>
    <xf numFmtId="178" fontId="41" fillId="45" borderId="94" xfId="45" applyNumberFormat="1" applyFont="1" applyFill="1" applyBorder="1" applyAlignment="1">
      <alignment vertical="center"/>
    </xf>
    <xf numFmtId="178" fontId="41" fillId="45" borderId="95" xfId="45" applyNumberFormat="1" applyFont="1" applyFill="1" applyBorder="1" applyAlignment="1">
      <alignment vertical="center"/>
    </xf>
    <xf numFmtId="178" fontId="41" fillId="45" borderId="7" xfId="45" applyNumberFormat="1" applyFont="1" applyFill="1" applyBorder="1" applyAlignment="1">
      <alignment vertical="center"/>
    </xf>
    <xf numFmtId="178" fontId="41" fillId="45" borderId="8" xfId="45" applyNumberFormat="1" applyFont="1" applyFill="1" applyBorder="1" applyAlignment="1">
      <alignment vertical="center"/>
    </xf>
    <xf numFmtId="178" fontId="41" fillId="45" borderId="12" xfId="45" applyNumberFormat="1" applyFont="1" applyFill="1" applyBorder="1" applyAlignment="1">
      <alignment vertical="center"/>
    </xf>
    <xf numFmtId="178" fontId="41" fillId="45" borderId="130" xfId="45" applyNumberFormat="1" applyFont="1" applyFill="1" applyBorder="1" applyAlignment="1">
      <alignment vertical="center"/>
    </xf>
    <xf numFmtId="178" fontId="41" fillId="45" borderId="131" xfId="45" applyNumberFormat="1" applyFont="1" applyFill="1" applyBorder="1" applyAlignment="1">
      <alignment vertical="center"/>
    </xf>
    <xf numFmtId="178" fontId="41" fillId="45" borderId="104" xfId="45" applyNumberFormat="1" applyFont="1" applyFill="1" applyBorder="1" applyAlignment="1">
      <alignment vertical="center"/>
    </xf>
    <xf numFmtId="178" fontId="41" fillId="45" borderId="125" xfId="45" applyNumberFormat="1" applyFont="1" applyFill="1" applyBorder="1" applyAlignment="1">
      <alignment vertical="center"/>
    </xf>
    <xf numFmtId="178" fontId="41" fillId="45" borderId="126" xfId="45" applyNumberFormat="1" applyFont="1" applyFill="1" applyBorder="1" applyAlignment="1">
      <alignment vertical="center"/>
    </xf>
    <xf numFmtId="178" fontId="41" fillId="45" borderId="106" xfId="45" applyNumberFormat="1" applyFont="1" applyFill="1" applyBorder="1" applyAlignment="1">
      <alignment vertical="center"/>
    </xf>
    <xf numFmtId="0" fontId="89" fillId="0" borderId="1" xfId="45" applyFont="1" applyFill="1" applyBorder="1" applyAlignment="1">
      <alignment horizontal="distributed" vertical="center" indent="1"/>
    </xf>
    <xf numFmtId="191" fontId="41" fillId="45" borderId="153" xfId="45" applyNumberFormat="1" applyFont="1" applyFill="1" applyBorder="1" applyAlignment="1">
      <alignment vertical="center"/>
    </xf>
    <xf numFmtId="191" fontId="41" fillId="45" borderId="145" xfId="45" applyNumberFormat="1" applyFont="1" applyFill="1" applyBorder="1" applyAlignment="1">
      <alignment vertical="center"/>
    </xf>
    <xf numFmtId="191" fontId="41" fillId="45" borderId="114" xfId="45" applyNumberFormat="1" applyFont="1" applyFill="1" applyBorder="1" applyAlignment="1">
      <alignment vertical="center"/>
    </xf>
    <xf numFmtId="191" fontId="41" fillId="45" borderId="6" xfId="45" applyNumberFormat="1" applyFont="1" applyFill="1" applyBorder="1" applyAlignment="1">
      <alignment vertical="center"/>
    </xf>
    <xf numFmtId="191" fontId="41" fillId="45" borderId="0" xfId="45" applyNumberFormat="1" applyFont="1" applyFill="1" applyBorder="1" applyAlignment="1">
      <alignment vertical="center"/>
    </xf>
    <xf numFmtId="191" fontId="41" fillId="45" borderId="131" xfId="45" applyNumberFormat="1" applyFont="1" applyFill="1" applyBorder="1" applyAlignment="1">
      <alignment vertical="center"/>
    </xf>
    <xf numFmtId="191" fontId="41" fillId="45" borderId="101" xfId="45" applyNumberFormat="1" applyFont="1" applyFill="1" applyBorder="1" applyAlignment="1">
      <alignment vertical="center"/>
    </xf>
    <xf numFmtId="191" fontId="41" fillId="45" borderId="94" xfId="45" applyNumberFormat="1" applyFont="1" applyFill="1" applyBorder="1" applyAlignment="1">
      <alignment vertical="center"/>
    </xf>
    <xf numFmtId="191" fontId="41" fillId="45" borderId="103" xfId="45" applyNumberFormat="1" applyFont="1" applyFill="1" applyBorder="1" applyAlignment="1">
      <alignment vertical="center"/>
    </xf>
    <xf numFmtId="191" fontId="41" fillId="45" borderId="123" xfId="45" applyNumberFormat="1" applyFont="1" applyFill="1" applyBorder="1" applyAlignment="1">
      <alignment vertical="center"/>
    </xf>
    <xf numFmtId="191" fontId="41" fillId="45" borderId="161" xfId="45" applyNumberFormat="1" applyFont="1" applyFill="1" applyBorder="1" applyAlignment="1">
      <alignment vertical="center"/>
    </xf>
    <xf numFmtId="191" fontId="41" fillId="45" borderId="124" xfId="45" applyNumberFormat="1" applyFont="1" applyFill="1" applyBorder="1" applyAlignment="1">
      <alignment vertical="center"/>
    </xf>
    <xf numFmtId="191" fontId="41" fillId="45" borderId="104" xfId="45" applyNumberFormat="1" applyFont="1" applyFill="1" applyBorder="1" applyAlignment="1">
      <alignment vertical="center"/>
    </xf>
    <xf numFmtId="191" fontId="41" fillId="45" borderId="125" xfId="45" applyNumberFormat="1" applyFont="1" applyFill="1" applyBorder="1" applyAlignment="1">
      <alignment vertical="center"/>
    </xf>
    <xf numFmtId="191" fontId="41" fillId="45" borderId="106" xfId="45" applyNumberFormat="1" applyFont="1" applyFill="1" applyBorder="1" applyAlignment="1">
      <alignment vertical="center"/>
    </xf>
    <xf numFmtId="0" fontId="89" fillId="0" borderId="1" xfId="48" applyFont="1" applyFill="1" applyBorder="1" applyAlignment="1" applyProtection="1">
      <alignment horizontal="distributed" vertical="center" indent="1" shrinkToFit="1"/>
    </xf>
    <xf numFmtId="191" fontId="41" fillId="45" borderId="144" xfId="45" applyNumberFormat="1" applyFont="1" applyFill="1" applyBorder="1" applyAlignment="1">
      <alignment vertical="center"/>
    </xf>
    <xf numFmtId="191" fontId="41" fillId="45" borderId="97" xfId="45" applyNumberFormat="1" applyFont="1" applyFill="1" applyBorder="1" applyAlignment="1">
      <alignment vertical="center"/>
    </xf>
    <xf numFmtId="191" fontId="41" fillId="45" borderId="146" xfId="45" applyNumberFormat="1" applyFont="1" applyFill="1" applyBorder="1" applyAlignment="1">
      <alignment vertical="center"/>
    </xf>
    <xf numFmtId="0" fontId="89" fillId="0" borderId="0" xfId="48" applyFont="1" applyFill="1" applyBorder="1" applyAlignment="1" applyProtection="1">
      <alignment horizontal="distributed" vertical="center" indent="1" shrinkToFit="1"/>
    </xf>
    <xf numFmtId="178" fontId="41" fillId="45" borderId="153" xfId="55" applyNumberFormat="1" applyFont="1" applyFill="1" applyBorder="1" applyAlignment="1">
      <alignment vertical="center" shrinkToFit="1"/>
    </xf>
    <xf numFmtId="178" fontId="41" fillId="45" borderId="154" xfId="55" applyNumberFormat="1" applyFont="1" applyFill="1" applyBorder="1" applyAlignment="1">
      <alignment vertical="center" shrinkToFit="1"/>
    </xf>
    <xf numFmtId="178" fontId="41" fillId="45" borderId="145" xfId="55" applyNumberFormat="1" applyFont="1" applyFill="1" applyBorder="1" applyAlignment="1">
      <alignment vertical="center" shrinkToFit="1"/>
    </xf>
    <xf numFmtId="177" fontId="41" fillId="45" borderId="154" xfId="55" applyNumberFormat="1" applyFont="1" applyFill="1" applyBorder="1" applyAlignment="1">
      <alignment vertical="center" shrinkToFit="1"/>
    </xf>
    <xf numFmtId="177" fontId="41" fillId="45" borderId="146" xfId="55" applyNumberFormat="1" applyFont="1" applyFill="1" applyBorder="1" applyAlignment="1">
      <alignment vertical="center" shrinkToFit="1"/>
    </xf>
    <xf numFmtId="178" fontId="41" fillId="45" borderId="6" xfId="55" applyNumberFormat="1" applyFont="1" applyFill="1" applyBorder="1" applyAlignment="1">
      <alignment vertical="center" shrinkToFit="1"/>
    </xf>
    <xf numFmtId="178" fontId="41" fillId="45" borderId="130" xfId="55" applyNumberFormat="1" applyFont="1" applyFill="1" applyBorder="1" applyAlignment="1">
      <alignment vertical="center" shrinkToFit="1"/>
    </xf>
    <xf numFmtId="178" fontId="41" fillId="45" borderId="0" xfId="55" applyNumberFormat="1" applyFont="1" applyFill="1" applyBorder="1" applyAlignment="1">
      <alignment vertical="center" shrinkToFit="1"/>
    </xf>
    <xf numFmtId="177" fontId="41" fillId="45" borderId="130" xfId="55" applyNumberFormat="1" applyFont="1" applyFill="1" applyBorder="1" applyAlignment="1">
      <alignment vertical="center" shrinkToFit="1"/>
    </xf>
    <xf numFmtId="177" fontId="41" fillId="45" borderId="1" xfId="55" applyNumberFormat="1" applyFont="1" applyFill="1" applyBorder="1" applyAlignment="1">
      <alignment vertical="center" shrinkToFit="1"/>
    </xf>
    <xf numFmtId="177" fontId="41" fillId="45" borderId="126" xfId="55" applyNumberFormat="1" applyFont="1" applyFill="1" applyBorder="1" applyAlignment="1">
      <alignment vertical="center" shrinkToFit="1"/>
    </xf>
    <xf numFmtId="177" fontId="41" fillId="45" borderId="163" xfId="55" applyNumberFormat="1" applyFont="1" applyFill="1" applyBorder="1" applyAlignment="1">
      <alignment vertical="center" shrinkToFit="1"/>
    </xf>
    <xf numFmtId="191" fontId="41" fillId="45" borderId="130" xfId="45" applyNumberFormat="1" applyFont="1" applyFill="1" applyBorder="1" applyAlignment="1">
      <alignment vertical="center"/>
    </xf>
    <xf numFmtId="191" fontId="53" fillId="43" borderId="119" xfId="0" applyNumberFormat="1" applyFont="1" applyFill="1" applyBorder="1" applyAlignment="1">
      <alignment vertical="center"/>
    </xf>
    <xf numFmtId="178" fontId="41" fillId="37" borderId="48" xfId="0" applyNumberFormat="1" applyFont="1" applyFill="1" applyBorder="1" applyAlignment="1" applyProtection="1">
      <alignment vertical="center"/>
      <protection locked="0"/>
    </xf>
    <xf numFmtId="178" fontId="41" fillId="37" borderId="187" xfId="0" applyNumberFormat="1" applyFont="1" applyFill="1" applyBorder="1" applyAlignment="1" applyProtection="1">
      <alignment vertical="center"/>
      <protection locked="0"/>
    </xf>
    <xf numFmtId="191" fontId="41" fillId="37" borderId="154" xfId="0" applyNumberFormat="1" applyFont="1" applyFill="1" applyBorder="1">
      <alignment vertical="center"/>
    </xf>
    <xf numFmtId="191" fontId="41" fillId="0" borderId="130" xfId="0" applyNumberFormat="1" applyFont="1" applyFill="1" applyBorder="1">
      <alignment vertical="center"/>
    </xf>
    <xf numFmtId="0" fontId="57" fillId="0" borderId="188" xfId="0" applyFont="1" applyBorder="1" applyAlignment="1">
      <alignment horizontal="center" vertical="center"/>
    </xf>
    <xf numFmtId="191" fontId="41" fillId="0" borderId="189" xfId="0" applyNumberFormat="1" applyFont="1" applyBorder="1" applyAlignment="1">
      <alignment horizontal="right" vertical="center"/>
    </xf>
    <xf numFmtId="189" fontId="88" fillId="0" borderId="0" xfId="51" applyNumberFormat="1" applyFont="1" applyFill="1" applyBorder="1" applyAlignment="1">
      <alignment vertical="center"/>
    </xf>
    <xf numFmtId="189" fontId="53" fillId="0" borderId="0" xfId="51" applyNumberFormat="1" applyFont="1" applyFill="1" applyAlignment="1">
      <alignment vertical="center"/>
    </xf>
    <xf numFmtId="0" fontId="57" fillId="0" borderId="149" xfId="53" applyFont="1" applyFill="1" applyBorder="1" applyAlignment="1">
      <alignment horizontal="center" vertical="center"/>
    </xf>
    <xf numFmtId="0" fontId="57" fillId="0" borderId="150" xfId="53" applyFont="1" applyFill="1" applyBorder="1" applyAlignment="1">
      <alignment horizontal="center" vertical="center"/>
    </xf>
    <xf numFmtId="0" fontId="72" fillId="0" borderId="130" xfId="53" applyFont="1" applyFill="1" applyBorder="1" applyAlignment="1">
      <alignment horizontal="center" vertical="center" wrapText="1"/>
    </xf>
    <xf numFmtId="0" fontId="57" fillId="0" borderId="96" xfId="53" applyFont="1" applyFill="1" applyBorder="1" applyAlignment="1">
      <alignment horizontal="center" vertical="center" wrapText="1"/>
    </xf>
    <xf numFmtId="0" fontId="57" fillId="0" borderId="126" xfId="53" applyFont="1" applyFill="1" applyBorder="1" applyAlignment="1">
      <alignment horizontal="center" vertical="center" wrapText="1"/>
    </xf>
    <xf numFmtId="178" fontId="41" fillId="0" borderId="104" xfId="55" applyNumberFormat="1" applyFont="1" applyFill="1" applyBorder="1" applyAlignment="1">
      <alignment vertical="center" shrinkToFit="1"/>
    </xf>
    <xf numFmtId="178" fontId="41" fillId="0" borderId="126" xfId="55" applyNumberFormat="1" applyFont="1" applyFill="1" applyBorder="1" applyAlignment="1">
      <alignment vertical="center" shrinkToFit="1"/>
    </xf>
    <xf numFmtId="0" fontId="57" fillId="0" borderId="184" xfId="0" applyFont="1" applyBorder="1" applyAlignment="1">
      <alignment horizontal="center" vertical="center"/>
    </xf>
    <xf numFmtId="191" fontId="41" fillId="0" borderId="185" xfId="0" applyNumberFormat="1" applyFont="1" applyBorder="1" applyAlignment="1">
      <alignment horizontal="right" vertical="center"/>
    </xf>
    <xf numFmtId="0" fontId="52" fillId="0" borderId="101" xfId="0" applyFont="1" applyFill="1" applyBorder="1" applyAlignment="1">
      <alignment horizontal="distributed" vertical="center"/>
    </xf>
    <xf numFmtId="0" fontId="52" fillId="0" borderId="94" xfId="0" applyFont="1" applyFill="1" applyBorder="1" applyAlignment="1">
      <alignment horizontal="center" vertical="center"/>
    </xf>
    <xf numFmtId="0" fontId="52" fillId="0" borderId="104" xfId="0" applyFont="1" applyFill="1" applyBorder="1" applyAlignment="1">
      <alignment horizontal="distributed" vertical="center"/>
    </xf>
    <xf numFmtId="0" fontId="52" fillId="0" borderId="105" xfId="0" applyFont="1" applyFill="1" applyBorder="1" applyAlignment="1">
      <alignment horizontal="center" vertical="center"/>
    </xf>
    <xf numFmtId="191" fontId="41" fillId="0" borderId="42" xfId="0" applyNumberFormat="1" applyFont="1" applyBorder="1" applyAlignment="1">
      <alignment horizontal="right" vertical="center"/>
    </xf>
    <xf numFmtId="0" fontId="43" fillId="0" borderId="0" xfId="45" applyFont="1" applyFill="1" applyBorder="1" applyAlignment="1">
      <alignment horizontal="center" vertical="center"/>
    </xf>
    <xf numFmtId="0" fontId="45" fillId="37" borderId="4" xfId="48" applyFont="1" applyFill="1" applyBorder="1" applyAlignment="1">
      <alignment horizontal="center" vertical="center"/>
    </xf>
    <xf numFmtId="0" fontId="45" fillId="37" borderId="14" xfId="48" applyFont="1" applyFill="1" applyBorder="1" applyAlignment="1">
      <alignment horizontal="center" vertical="center"/>
    </xf>
    <xf numFmtId="49" fontId="45" fillId="0" borderId="0" xfId="45" applyNumberFormat="1" applyFont="1" applyFill="1" applyAlignment="1">
      <alignment horizontal="right" vertical="center"/>
    </xf>
    <xf numFmtId="0" fontId="47" fillId="0" borderId="0" xfId="45" applyFont="1" applyFill="1" applyAlignment="1">
      <alignment horizontal="center" vertical="center" wrapText="1"/>
    </xf>
    <xf numFmtId="0" fontId="43" fillId="0" borderId="0" xfId="45" applyFont="1" applyFill="1" applyAlignment="1">
      <alignment horizontal="distributed" vertical="center" wrapText="1"/>
    </xf>
    <xf numFmtId="0" fontId="43" fillId="0" borderId="0" xfId="45" applyFont="1" applyFill="1" applyAlignment="1">
      <alignment horizontal="distributed" vertical="center"/>
    </xf>
    <xf numFmtId="0" fontId="43" fillId="0" borderId="0" xfId="45" applyFont="1" applyFill="1" applyBorder="1" applyAlignment="1">
      <alignment horizontal="distributed" vertical="center"/>
    </xf>
    <xf numFmtId="0" fontId="43" fillId="0" borderId="0" xfId="45" applyFont="1" applyFill="1" applyBorder="1" applyAlignment="1">
      <alignment horizontal="distributed" vertical="center" indent="1"/>
    </xf>
    <xf numFmtId="0" fontId="85" fillId="33" borderId="23" xfId="45" applyFont="1" applyFill="1" applyBorder="1" applyAlignment="1" applyProtection="1">
      <alignment vertical="center"/>
    </xf>
    <xf numFmtId="0" fontId="85" fillId="33" borderId="24" xfId="45" applyFont="1" applyFill="1" applyBorder="1" applyAlignment="1" applyProtection="1">
      <alignment vertical="center"/>
    </xf>
    <xf numFmtId="0" fontId="85" fillId="33" borderId="25" xfId="45" applyFont="1" applyFill="1" applyBorder="1" applyAlignment="1" applyProtection="1">
      <alignment vertical="center"/>
    </xf>
    <xf numFmtId="0" fontId="42" fillId="0" borderId="176" xfId="0" applyFont="1" applyBorder="1" applyAlignment="1" applyProtection="1">
      <alignment horizontal="center" vertical="center"/>
    </xf>
    <xf numFmtId="0" fontId="42" fillId="0" borderId="177" xfId="0" applyFont="1" applyBorder="1" applyAlignment="1" applyProtection="1">
      <alignment horizontal="center" vertical="center"/>
    </xf>
    <xf numFmtId="0" fontId="42" fillId="37" borderId="177" xfId="0" applyFont="1" applyFill="1" applyBorder="1" applyAlignment="1" applyProtection="1">
      <alignment horizontal="left" vertical="center"/>
      <protection locked="0"/>
    </xf>
    <xf numFmtId="0" fontId="42" fillId="37" borderId="178" xfId="0" applyFont="1" applyFill="1" applyBorder="1" applyAlignment="1" applyProtection="1">
      <alignment horizontal="left" vertical="center"/>
      <protection locked="0"/>
    </xf>
    <xf numFmtId="0" fontId="0" fillId="0" borderId="0" xfId="0" applyNumberFormat="1" applyAlignment="1" applyProtection="1">
      <alignment horizontal="center" vertical="center"/>
    </xf>
    <xf numFmtId="0" fontId="82" fillId="0" borderId="0" xfId="45" applyFont="1" applyFill="1" applyBorder="1" applyAlignment="1" applyProtection="1">
      <alignment horizontal="left" vertical="center"/>
    </xf>
    <xf numFmtId="0" fontId="6" fillId="33" borderId="0" xfId="45" applyFill="1" applyBorder="1" applyAlignment="1" applyProtection="1">
      <alignment horizontal="right"/>
    </xf>
    <xf numFmtId="0" fontId="6" fillId="0" borderId="0" xfId="45" applyBorder="1" applyAlignment="1" applyProtection="1">
      <alignment horizontal="right"/>
    </xf>
    <xf numFmtId="0" fontId="6" fillId="0" borderId="35" xfId="45" applyFill="1" applyBorder="1" applyAlignment="1" applyProtection="1">
      <alignment horizontal="center" vertical="center"/>
    </xf>
    <xf numFmtId="0" fontId="6" fillId="0" borderId="36" xfId="45" applyFill="1" applyBorder="1" applyAlignment="1" applyProtection="1">
      <alignment horizontal="center" vertical="center"/>
    </xf>
    <xf numFmtId="0" fontId="6" fillId="0" borderId="38" xfId="45" applyFill="1" applyBorder="1" applyAlignment="1" applyProtection="1">
      <alignment horizontal="center" vertical="center"/>
    </xf>
    <xf numFmtId="38" fontId="84" fillId="33" borderId="11" xfId="45" applyNumberFormat="1" applyFont="1" applyFill="1" applyBorder="1" applyAlignment="1" applyProtection="1">
      <alignment horizontal="center" vertical="center" textRotation="255" shrinkToFit="1"/>
    </xf>
    <xf numFmtId="0" fontId="84" fillId="0" borderId="2" xfId="45" applyFont="1" applyBorder="1" applyAlignment="1" applyProtection="1">
      <alignment horizontal="center" vertical="center" textRotation="255" shrinkToFit="1"/>
    </xf>
    <xf numFmtId="0" fontId="57" fillId="0" borderId="179" xfId="0" applyFont="1" applyFill="1" applyBorder="1" applyAlignment="1">
      <alignment horizontal="center" vertical="center"/>
    </xf>
    <xf numFmtId="0" fontId="57" fillId="0" borderId="180" xfId="0" applyFont="1" applyFill="1" applyBorder="1" applyAlignment="1">
      <alignment horizontal="center" vertical="center"/>
    </xf>
    <xf numFmtId="0" fontId="57" fillId="0" borderId="181" xfId="0" applyFont="1" applyFill="1" applyBorder="1" applyAlignment="1">
      <alignment horizontal="center" vertical="center"/>
    </xf>
    <xf numFmtId="0" fontId="45" fillId="0" borderId="9" xfId="0" applyFont="1" applyFill="1" applyBorder="1" applyAlignment="1">
      <alignment horizontal="center" vertical="center"/>
    </xf>
    <xf numFmtId="0" fontId="45" fillId="0" borderId="13" xfId="0" applyFont="1" applyFill="1" applyBorder="1" applyAlignment="1">
      <alignment horizontal="center" vertical="center"/>
    </xf>
    <xf numFmtId="0" fontId="45" fillId="0" borderId="10" xfId="0" applyFont="1" applyFill="1" applyBorder="1" applyAlignment="1">
      <alignment horizontal="center" vertical="center"/>
    </xf>
    <xf numFmtId="0" fontId="45" fillId="0" borderId="98" xfId="48" applyFont="1" applyFill="1" applyBorder="1" applyAlignment="1">
      <alignment horizontal="distributed" vertical="center" indent="1"/>
    </xf>
    <xf numFmtId="0" fontId="45" fillId="0" borderId="99" xfId="48" applyFont="1" applyFill="1" applyBorder="1" applyAlignment="1">
      <alignment horizontal="distributed" vertical="center" indent="1"/>
    </xf>
    <xf numFmtId="58" fontId="39" fillId="0" borderId="21" xfId="48" applyNumberFormat="1" applyFont="1" applyFill="1" applyBorder="1" applyAlignment="1" applyProtection="1">
      <alignment horizontal="right" vertical="center" indent="1"/>
      <protection locked="0"/>
    </xf>
    <xf numFmtId="0" fontId="38" fillId="0" borderId="18" xfId="48" applyFont="1" applyFill="1" applyBorder="1" applyAlignment="1" applyProtection="1">
      <alignment horizontal="left" vertical="center" wrapText="1"/>
      <protection locked="0"/>
    </xf>
    <xf numFmtId="0" fontId="38" fillId="0" borderId="0" xfId="48" applyFont="1" applyFill="1" applyBorder="1" applyAlignment="1" applyProtection="1">
      <alignment horizontal="left" vertical="center" wrapText="1"/>
      <protection locked="0"/>
    </xf>
    <xf numFmtId="0" fontId="38" fillId="0" borderId="19" xfId="48" applyFont="1" applyFill="1" applyBorder="1" applyAlignment="1" applyProtection="1">
      <alignment horizontal="left" vertical="center" wrapText="1"/>
      <protection locked="0"/>
    </xf>
    <xf numFmtId="0" fontId="38" fillId="0" borderId="20" xfId="48" applyFont="1" applyFill="1" applyBorder="1" applyAlignment="1" applyProtection="1">
      <alignment horizontal="left" vertical="center" wrapText="1"/>
      <protection locked="0"/>
    </xf>
    <xf numFmtId="0" fontId="38" fillId="0" borderId="21" xfId="48" applyFont="1" applyFill="1" applyBorder="1" applyAlignment="1" applyProtection="1">
      <alignment horizontal="left" vertical="center" wrapText="1"/>
      <protection locked="0"/>
    </xf>
    <xf numFmtId="0" fontId="38" fillId="0" borderId="22" xfId="48" applyFont="1" applyFill="1" applyBorder="1" applyAlignment="1" applyProtection="1">
      <alignment horizontal="left" vertical="center" wrapText="1"/>
      <protection locked="0"/>
    </xf>
    <xf numFmtId="183" fontId="45" fillId="0" borderId="91" xfId="48" applyNumberFormat="1" applyFont="1" applyFill="1" applyBorder="1" applyAlignment="1" applyProtection="1">
      <alignment horizontal="center" vertical="center"/>
      <protection locked="0"/>
    </xf>
    <xf numFmtId="183" fontId="45" fillId="0" borderId="13" xfId="48" applyNumberFormat="1" applyFont="1" applyFill="1" applyBorder="1" applyAlignment="1" applyProtection="1">
      <alignment horizontal="center" vertical="center"/>
      <protection locked="0"/>
    </xf>
    <xf numFmtId="183" fontId="45" fillId="0" borderId="10" xfId="48" applyNumberFormat="1" applyFont="1" applyFill="1" applyBorder="1" applyAlignment="1" applyProtection="1">
      <alignment horizontal="center" vertical="center"/>
      <protection locked="0"/>
    </xf>
    <xf numFmtId="183" fontId="45" fillId="0" borderId="93" xfId="48" applyNumberFormat="1" applyFont="1" applyFill="1" applyBorder="1" applyAlignment="1" applyProtection="1">
      <alignment horizontal="center" vertical="center"/>
      <protection locked="0"/>
    </xf>
    <xf numFmtId="183" fontId="45" fillId="0" borderId="94" xfId="48" applyNumberFormat="1" applyFont="1" applyFill="1" applyBorder="1" applyAlignment="1" applyProtection="1">
      <alignment horizontal="center" vertical="center"/>
      <protection locked="0"/>
    </xf>
    <xf numFmtId="183" fontId="45" fillId="0" borderId="95" xfId="48" applyNumberFormat="1" applyFont="1" applyFill="1" applyBorder="1" applyAlignment="1" applyProtection="1">
      <alignment horizontal="center" vertical="center"/>
      <protection locked="0"/>
    </xf>
    <xf numFmtId="0" fontId="45" fillId="0" borderId="97" xfId="48" applyFont="1" applyFill="1" applyBorder="1" applyAlignment="1" applyProtection="1">
      <alignment horizontal="center" vertical="center"/>
      <protection locked="0"/>
    </xf>
    <xf numFmtId="0" fontId="45" fillId="0" borderId="8" xfId="48" applyFont="1" applyFill="1" applyBorder="1" applyAlignment="1" applyProtection="1">
      <alignment horizontal="center" vertical="center"/>
      <protection locked="0"/>
    </xf>
    <xf numFmtId="0" fontId="45" fillId="0" borderId="12" xfId="48" applyFont="1" applyFill="1" applyBorder="1" applyAlignment="1" applyProtection="1">
      <alignment horizontal="center" vertical="center"/>
      <protection locked="0"/>
    </xf>
    <xf numFmtId="0" fontId="45" fillId="0" borderId="9" xfId="48" applyFont="1" applyFill="1" applyBorder="1" applyAlignment="1" applyProtection="1">
      <alignment horizontal="left" vertical="top" wrapText="1"/>
      <protection locked="0"/>
    </xf>
    <xf numFmtId="0" fontId="45" fillId="0" borderId="13" xfId="48" applyFont="1" applyFill="1" applyBorder="1" applyAlignment="1" applyProtection="1">
      <alignment horizontal="left" vertical="top" wrapText="1"/>
      <protection locked="0"/>
    </xf>
    <xf numFmtId="0" fontId="45" fillId="0" borderId="10" xfId="48" applyFont="1" applyFill="1" applyBorder="1" applyAlignment="1" applyProtection="1">
      <alignment horizontal="left" vertical="top" wrapText="1"/>
      <protection locked="0"/>
    </xf>
    <xf numFmtId="0" fontId="45" fillId="0" borderId="6" xfId="48" applyFont="1" applyFill="1" applyBorder="1" applyAlignment="1" applyProtection="1">
      <alignment horizontal="left" vertical="top" wrapText="1"/>
      <protection locked="0"/>
    </xf>
    <xf numFmtId="0" fontId="45" fillId="0" borderId="0" xfId="48" applyFont="1" applyFill="1" applyBorder="1" applyAlignment="1" applyProtection="1">
      <alignment horizontal="left" vertical="top" wrapText="1"/>
      <protection locked="0"/>
    </xf>
    <xf numFmtId="0" fontId="45" fillId="0" borderId="1" xfId="48" applyFont="1" applyFill="1" applyBorder="1" applyAlignment="1" applyProtection="1">
      <alignment horizontal="left" vertical="top" wrapText="1"/>
      <protection locked="0"/>
    </xf>
    <xf numFmtId="0" fontId="45" fillId="0" borderId="7" xfId="48" applyFont="1" applyFill="1" applyBorder="1" applyAlignment="1" applyProtection="1">
      <alignment horizontal="left" vertical="top" wrapText="1"/>
      <protection locked="0"/>
    </xf>
    <xf numFmtId="0" fontId="45" fillId="0" borderId="8" xfId="48" applyFont="1" applyFill="1" applyBorder="1" applyAlignment="1" applyProtection="1">
      <alignment horizontal="left" vertical="top" wrapText="1"/>
      <protection locked="0"/>
    </xf>
    <xf numFmtId="0" fontId="45" fillId="0" borderId="12" xfId="48" applyFont="1" applyFill="1" applyBorder="1" applyAlignment="1" applyProtection="1">
      <alignment horizontal="left" vertical="top" wrapText="1"/>
      <protection locked="0"/>
    </xf>
    <xf numFmtId="0" fontId="45" fillId="0" borderId="104" xfId="49" applyFont="1" applyFill="1" applyBorder="1" applyAlignment="1">
      <alignment horizontal="distributed" vertical="center" indent="1"/>
    </xf>
    <xf numFmtId="0" fontId="45" fillId="0" borderId="125" xfId="49" applyFont="1" applyFill="1" applyBorder="1" applyAlignment="1">
      <alignment horizontal="distributed" vertical="center" indent="1"/>
    </xf>
    <xf numFmtId="0" fontId="45" fillId="0" borderId="4" xfId="49" applyFont="1" applyFill="1" applyBorder="1" applyAlignment="1">
      <alignment horizontal="distributed" vertical="center" wrapText="1" indent="1"/>
    </xf>
    <xf numFmtId="0" fontId="45" fillId="0" borderId="5" xfId="49" applyFont="1" applyFill="1" applyBorder="1" applyAlignment="1">
      <alignment horizontal="distributed" vertical="center" wrapText="1" indent="1"/>
    </xf>
    <xf numFmtId="0" fontId="45" fillId="0" borderId="101" xfId="48" applyFont="1" applyFill="1" applyBorder="1" applyAlignment="1">
      <alignment horizontal="distributed" vertical="center" indent="1"/>
    </xf>
    <xf numFmtId="0" fontId="45" fillId="0" borderId="102" xfId="48" applyFont="1" applyFill="1" applyBorder="1" applyAlignment="1">
      <alignment horizontal="distributed" vertical="center" indent="1"/>
    </xf>
    <xf numFmtId="0" fontId="45" fillId="0" borderId="104" xfId="48" applyFont="1" applyFill="1" applyBorder="1" applyAlignment="1">
      <alignment horizontal="distributed" vertical="center" indent="1"/>
    </xf>
    <xf numFmtId="0" fontId="45" fillId="0" borderId="105" xfId="48" applyFont="1" applyFill="1" applyBorder="1" applyAlignment="1">
      <alignment horizontal="distributed" vertical="center" indent="1"/>
    </xf>
    <xf numFmtId="0" fontId="45" fillId="0" borderId="107" xfId="49" applyFont="1" applyFill="1" applyBorder="1" applyAlignment="1">
      <alignment horizontal="center" vertical="center"/>
    </xf>
    <xf numFmtId="0" fontId="45" fillId="0" borderId="108" xfId="49" applyFont="1" applyFill="1" applyBorder="1" applyAlignment="1">
      <alignment horizontal="center" vertical="center"/>
    </xf>
    <xf numFmtId="0" fontId="45" fillId="0" borderId="111" xfId="49" applyFont="1" applyFill="1" applyBorder="1" applyAlignment="1">
      <alignment horizontal="center" vertical="center"/>
    </xf>
    <xf numFmtId="0" fontId="45" fillId="0" borderId="112" xfId="49" applyFont="1" applyFill="1" applyBorder="1" applyAlignment="1">
      <alignment horizontal="center" vertical="center"/>
    </xf>
    <xf numFmtId="0" fontId="45" fillId="0" borderId="115" xfId="49" applyFont="1" applyFill="1" applyBorder="1" applyAlignment="1">
      <alignment horizontal="center" vertical="center"/>
    </xf>
    <xf numFmtId="0" fontId="45" fillId="0" borderId="116" xfId="49" applyFont="1" applyFill="1" applyBorder="1" applyAlignment="1">
      <alignment horizontal="center" vertical="center"/>
    </xf>
    <xf numFmtId="0" fontId="45" fillId="0" borderId="98" xfId="49" applyFont="1" applyFill="1" applyBorder="1" applyAlignment="1">
      <alignment horizontal="distributed" vertical="center" indent="1"/>
    </xf>
    <xf numFmtId="0" fontId="45" fillId="0" borderId="109" xfId="49" applyFont="1" applyFill="1" applyBorder="1" applyAlignment="1">
      <alignment horizontal="distributed" vertical="center" indent="1"/>
    </xf>
    <xf numFmtId="0" fontId="45" fillId="0" borderId="101" xfId="49" applyFont="1" applyFill="1" applyBorder="1" applyAlignment="1">
      <alignment horizontal="distributed" vertical="center" indent="1"/>
    </xf>
    <xf numFmtId="0" fontId="45" fillId="0" borderId="94" xfId="49" applyFont="1" applyFill="1" applyBorder="1" applyAlignment="1">
      <alignment horizontal="distributed" vertical="center" indent="1"/>
    </xf>
    <xf numFmtId="1" fontId="52" fillId="0" borderId="9" xfId="50" applyNumberFormat="1" applyFont="1" applyFill="1" applyBorder="1" applyAlignment="1" applyProtection="1">
      <alignment horizontal="distributed" vertical="center" indent="1"/>
    </xf>
    <xf numFmtId="1" fontId="52" fillId="0" borderId="10" xfId="50" applyNumberFormat="1" applyFont="1" applyFill="1" applyBorder="1" applyAlignment="1" applyProtection="1">
      <alignment horizontal="distributed" vertical="center" indent="1"/>
    </xf>
    <xf numFmtId="1" fontId="52" fillId="0" borderId="7" xfId="50" applyNumberFormat="1" applyFont="1" applyFill="1" applyBorder="1" applyAlignment="1" applyProtection="1">
      <alignment horizontal="distributed" vertical="center" indent="1"/>
    </xf>
    <xf numFmtId="1" fontId="52" fillId="0" borderId="12" xfId="50" applyNumberFormat="1" applyFont="1" applyFill="1" applyBorder="1" applyAlignment="1" applyProtection="1">
      <alignment horizontal="distributed" vertical="center" indent="1"/>
    </xf>
    <xf numFmtId="0" fontId="52" fillId="0" borderId="4" xfId="48" applyFont="1" applyFill="1" applyBorder="1" applyAlignment="1">
      <alignment horizontal="distributed" vertical="center" indent="1"/>
    </xf>
    <xf numFmtId="0" fontId="52" fillId="0" borderId="5" xfId="48" applyFont="1" applyFill="1" applyBorder="1" applyAlignment="1">
      <alignment horizontal="distributed" vertical="center" indent="1"/>
    </xf>
    <xf numFmtId="0" fontId="52" fillId="0" borderId="14" xfId="48" applyFont="1" applyFill="1" applyBorder="1" applyAlignment="1">
      <alignment horizontal="distributed" vertical="center" indent="1"/>
    </xf>
    <xf numFmtId="189" fontId="52" fillId="0" borderId="9" xfId="51" applyNumberFormat="1" applyFont="1" applyFill="1" applyBorder="1" applyAlignment="1">
      <alignment horizontal="center" vertical="center" wrapText="1"/>
    </xf>
    <xf numFmtId="189" fontId="52" fillId="0" borderId="13" xfId="51" applyNumberFormat="1" applyFont="1" applyFill="1" applyBorder="1" applyAlignment="1">
      <alignment horizontal="center" vertical="center" wrapText="1"/>
    </xf>
    <xf numFmtId="189" fontId="52" fillId="0" borderId="142" xfId="51" applyNumberFormat="1" applyFont="1" applyFill="1" applyBorder="1" applyAlignment="1">
      <alignment horizontal="center" vertical="center" wrapText="1"/>
    </xf>
    <xf numFmtId="189" fontId="52" fillId="0" borderId="6" xfId="51" applyNumberFormat="1" applyFont="1" applyFill="1" applyBorder="1" applyAlignment="1">
      <alignment horizontal="center" vertical="center" wrapText="1"/>
    </xf>
    <xf numFmtId="189" fontId="52" fillId="0" borderId="0" xfId="51" applyNumberFormat="1" applyFont="1" applyFill="1" applyBorder="1" applyAlignment="1">
      <alignment horizontal="center" vertical="center" wrapText="1"/>
    </xf>
    <xf numFmtId="189" fontId="52" fillId="0" borderId="143" xfId="51" applyNumberFormat="1" applyFont="1" applyFill="1" applyBorder="1" applyAlignment="1">
      <alignment horizontal="center" vertical="center" wrapText="1"/>
    </xf>
    <xf numFmtId="189" fontId="52" fillId="0" borderId="91" xfId="51" applyNumberFormat="1" applyFont="1" applyFill="1" applyBorder="1" applyAlignment="1">
      <alignment horizontal="left" vertical="center" wrapText="1"/>
    </xf>
    <xf numFmtId="189" fontId="52" fillId="0" borderId="13" xfId="51" applyNumberFormat="1" applyFont="1" applyFill="1" applyBorder="1" applyAlignment="1">
      <alignment horizontal="left" vertical="center" wrapText="1"/>
    </xf>
    <xf numFmtId="189" fontId="52" fillId="0" borderId="10" xfId="51" applyNumberFormat="1" applyFont="1" applyFill="1" applyBorder="1" applyAlignment="1">
      <alignment horizontal="left" vertical="center" wrapText="1"/>
    </xf>
    <xf numFmtId="189" fontId="52" fillId="0" borderId="113" xfId="51" applyNumberFormat="1" applyFont="1" applyFill="1" applyBorder="1" applyAlignment="1">
      <alignment horizontal="center" vertical="center" wrapText="1"/>
    </xf>
    <xf numFmtId="189" fontId="52" fillId="0" borderId="145" xfId="51" applyNumberFormat="1" applyFont="1" applyFill="1" applyBorder="1" applyAlignment="1">
      <alignment horizontal="center" vertical="center" wrapText="1"/>
    </xf>
    <xf numFmtId="189" fontId="52" fillId="0" borderId="146" xfId="51" applyNumberFormat="1" applyFont="1" applyFill="1" applyBorder="1" applyAlignment="1">
      <alignment horizontal="center" vertical="center" wrapText="1"/>
    </xf>
    <xf numFmtId="0" fontId="45" fillId="37" borderId="5" xfId="48" applyFont="1" applyFill="1" applyBorder="1" applyAlignment="1">
      <alignment horizontal="center" vertical="center"/>
    </xf>
    <xf numFmtId="189" fontId="52" fillId="0" borderId="9" xfId="51" applyNumberFormat="1" applyFont="1" applyFill="1" applyBorder="1" applyAlignment="1">
      <alignment horizontal="center" vertical="center"/>
    </xf>
    <xf numFmtId="189" fontId="52" fillId="0" borderId="13" xfId="51" applyNumberFormat="1" applyFont="1" applyFill="1" applyBorder="1" applyAlignment="1">
      <alignment horizontal="center" vertical="center"/>
    </xf>
    <xf numFmtId="189" fontId="52" fillId="0" borderId="10" xfId="51" applyNumberFormat="1" applyFont="1" applyFill="1" applyBorder="1" applyAlignment="1">
      <alignment horizontal="center" vertical="center"/>
    </xf>
    <xf numFmtId="189" fontId="52" fillId="0" borderId="6" xfId="51" applyNumberFormat="1" applyFont="1" applyFill="1" applyBorder="1" applyAlignment="1">
      <alignment horizontal="center" vertical="center"/>
    </xf>
    <xf numFmtId="189" fontId="52" fillId="0" borderId="0" xfId="51" applyNumberFormat="1" applyFont="1" applyFill="1" applyBorder="1" applyAlignment="1">
      <alignment horizontal="center" vertical="center"/>
    </xf>
    <xf numFmtId="189" fontId="52" fillId="0" borderId="1" xfId="51" applyNumberFormat="1" applyFont="1" applyFill="1" applyBorder="1" applyAlignment="1">
      <alignment horizontal="center" vertical="center"/>
    </xf>
    <xf numFmtId="184" fontId="53" fillId="0" borderId="7" xfId="51" applyNumberFormat="1" applyFont="1" applyFill="1" applyBorder="1" applyAlignment="1">
      <alignment horizontal="center" vertical="center"/>
    </xf>
    <xf numFmtId="184" fontId="53" fillId="0" borderId="8" xfId="51" applyNumberFormat="1" applyFont="1" applyFill="1" applyBorder="1" applyAlignment="1">
      <alignment horizontal="center" vertical="center"/>
    </xf>
    <xf numFmtId="184" fontId="53" fillId="0" borderId="12" xfId="51" applyNumberFormat="1" applyFont="1" applyFill="1" applyBorder="1" applyAlignment="1">
      <alignment horizontal="center" vertical="center"/>
    </xf>
    <xf numFmtId="184" fontId="53" fillId="0" borderId="147" xfId="51" applyNumberFormat="1" applyFont="1" applyFill="1" applyBorder="1" applyAlignment="1">
      <alignment horizontal="center" vertical="center"/>
    </xf>
    <xf numFmtId="184" fontId="53" fillId="0" borderId="97" xfId="51" applyNumberFormat="1" applyFont="1" applyFill="1" applyBorder="1" applyAlignment="1">
      <alignment horizontal="center" vertical="center"/>
    </xf>
    <xf numFmtId="189" fontId="52" fillId="0" borderId="148" xfId="51" applyNumberFormat="1" applyFont="1" applyFill="1" applyBorder="1" applyAlignment="1">
      <alignment horizontal="center" vertical="center" textRotation="255" wrapText="1"/>
    </xf>
    <xf numFmtId="189" fontId="52" fillId="0" borderId="131" xfId="51" applyNumberFormat="1" applyFont="1" applyFill="1" applyBorder="1" applyAlignment="1">
      <alignment horizontal="center" vertical="center" textRotation="255" wrapText="1"/>
    </xf>
    <xf numFmtId="189" fontId="52" fillId="0" borderId="119" xfId="51" applyNumberFormat="1" applyFont="1" applyFill="1" applyBorder="1" applyAlignment="1">
      <alignment horizontal="center" vertical="center" textRotation="255" wrapText="1"/>
    </xf>
    <xf numFmtId="189" fontId="52" fillId="0" borderId="10" xfId="51" applyNumberFormat="1" applyFont="1" applyFill="1" applyBorder="1" applyAlignment="1">
      <alignment horizontal="center" vertical="center" wrapText="1"/>
    </xf>
    <xf numFmtId="189" fontId="52" fillId="0" borderId="1" xfId="51" applyNumberFormat="1" applyFont="1" applyFill="1" applyBorder="1" applyAlignment="1">
      <alignment horizontal="center" vertical="center" wrapText="1"/>
    </xf>
    <xf numFmtId="189" fontId="52" fillId="0" borderId="9" xfId="51" applyNumberFormat="1" applyFont="1" applyFill="1" applyBorder="1" applyAlignment="1">
      <alignment horizontal="left" vertical="center" wrapText="1"/>
    </xf>
    <xf numFmtId="189" fontId="52" fillId="0" borderId="113" xfId="51" applyNumberFormat="1" applyFont="1" applyFill="1" applyBorder="1" applyAlignment="1">
      <alignment horizontal="center" vertical="center" shrinkToFit="1"/>
    </xf>
    <xf numFmtId="189" fontId="52" fillId="0" borderId="145" xfId="51" applyNumberFormat="1" applyFont="1" applyFill="1" applyBorder="1" applyAlignment="1">
      <alignment horizontal="center" vertical="center" shrinkToFit="1"/>
    </xf>
    <xf numFmtId="189" fontId="52" fillId="0" borderId="146" xfId="51" applyNumberFormat="1" applyFont="1" applyFill="1" applyBorder="1" applyAlignment="1">
      <alignment horizontal="center" vertical="center" shrinkToFit="1"/>
    </xf>
    <xf numFmtId="190" fontId="53" fillId="0" borderId="7" xfId="51" applyNumberFormat="1" applyFont="1" applyFill="1" applyBorder="1" applyAlignment="1">
      <alignment horizontal="center" vertical="center" wrapText="1"/>
    </xf>
    <xf numFmtId="190" fontId="53" fillId="0" borderId="147" xfId="51" applyNumberFormat="1" applyFont="1" applyFill="1" applyBorder="1" applyAlignment="1">
      <alignment horizontal="center" vertical="center" wrapText="1"/>
    </xf>
    <xf numFmtId="190" fontId="53" fillId="0" borderId="97" xfId="51" applyNumberFormat="1" applyFont="1" applyFill="1" applyBorder="1" applyAlignment="1">
      <alignment horizontal="center" vertical="center" wrapText="1"/>
    </xf>
    <xf numFmtId="190" fontId="53" fillId="0" borderId="8" xfId="51" applyNumberFormat="1" applyFont="1" applyFill="1" applyBorder="1" applyAlignment="1">
      <alignment horizontal="center" vertical="center" wrapText="1"/>
    </xf>
    <xf numFmtId="190" fontId="53" fillId="0" borderId="12" xfId="51" applyNumberFormat="1" applyFont="1" applyFill="1" applyBorder="1" applyAlignment="1">
      <alignment horizontal="center" vertical="center" wrapText="1"/>
    </xf>
    <xf numFmtId="189" fontId="52" fillId="0" borderId="9" xfId="51" applyNumberFormat="1" applyFont="1" applyFill="1" applyBorder="1" applyAlignment="1">
      <alignment horizontal="left" vertical="center"/>
    </xf>
    <xf numFmtId="189" fontId="52" fillId="0" borderId="13" xfId="51" applyNumberFormat="1" applyFont="1" applyFill="1" applyBorder="1" applyAlignment="1">
      <alignment horizontal="left" vertical="center"/>
    </xf>
    <xf numFmtId="189" fontId="52" fillId="0" borderId="10" xfId="51" applyNumberFormat="1" applyFont="1" applyFill="1" applyBorder="1" applyAlignment="1">
      <alignment horizontal="left" vertical="center"/>
    </xf>
    <xf numFmtId="189" fontId="52" fillId="0" borderId="113" xfId="51" applyNumberFormat="1" applyFont="1" applyFill="1" applyBorder="1" applyAlignment="1">
      <alignment horizontal="center" vertical="center"/>
    </xf>
    <xf numFmtId="189" fontId="52" fillId="0" borderId="145" xfId="51" applyNumberFormat="1" applyFont="1" applyFill="1" applyBorder="1" applyAlignment="1">
      <alignment horizontal="center" vertical="center"/>
    </xf>
    <xf numFmtId="189" fontId="52" fillId="0" borderId="146" xfId="51" applyNumberFormat="1" applyFont="1" applyFill="1" applyBorder="1" applyAlignment="1">
      <alignment horizontal="center" vertical="center"/>
    </xf>
    <xf numFmtId="0" fontId="52" fillId="0" borderId="103" xfId="53" applyFont="1" applyFill="1" applyBorder="1" applyAlignment="1">
      <alignment horizontal="distributed" vertical="center" wrapText="1" indent="1"/>
    </xf>
    <xf numFmtId="0" fontId="52" fillId="0" borderId="106" xfId="53" applyFont="1" applyFill="1" applyBorder="1" applyAlignment="1">
      <alignment horizontal="distributed" vertical="center" wrapText="1" indent="1"/>
    </xf>
    <xf numFmtId="0" fontId="45" fillId="37" borderId="4" xfId="45" applyFont="1" applyFill="1" applyBorder="1" applyAlignment="1">
      <alignment horizontal="center" vertical="center"/>
    </xf>
    <xf numFmtId="0" fontId="45" fillId="37" borderId="14" xfId="45" applyFont="1" applyFill="1" applyBorder="1" applyAlignment="1">
      <alignment horizontal="center" vertical="center"/>
    </xf>
    <xf numFmtId="0" fontId="52" fillId="0" borderId="114" xfId="53" applyFont="1" applyFill="1" applyBorder="1" applyAlignment="1">
      <alignment horizontal="distributed" vertical="center" wrapText="1" indent="1"/>
    </xf>
    <xf numFmtId="0" fontId="52" fillId="0" borderId="131" xfId="53" applyFont="1" applyFill="1" applyBorder="1" applyAlignment="1">
      <alignment horizontal="distributed" vertical="center" wrapText="1" indent="1"/>
    </xf>
    <xf numFmtId="0" fontId="52" fillId="0" borderId="124" xfId="53" applyFont="1" applyFill="1" applyBorder="1" applyAlignment="1">
      <alignment horizontal="distributed" vertical="center" wrapText="1" indent="1"/>
    </xf>
    <xf numFmtId="0" fontId="52" fillId="0" borderId="119" xfId="53" applyFont="1" applyFill="1" applyBorder="1" applyAlignment="1">
      <alignment horizontal="distributed" vertical="center" wrapText="1" indent="1"/>
    </xf>
    <xf numFmtId="0" fontId="57" fillId="0" borderId="148" xfId="53" applyFont="1" applyFill="1" applyBorder="1" applyAlignment="1">
      <alignment horizontal="distributed" vertical="center" wrapText="1"/>
    </xf>
    <xf numFmtId="0" fontId="57" fillId="0" borderId="124" xfId="53" applyFont="1" applyFill="1" applyBorder="1" applyAlignment="1">
      <alignment horizontal="distributed" vertical="center" wrapText="1"/>
    </xf>
    <xf numFmtId="0" fontId="57" fillId="0" borderId="151" xfId="53" applyFont="1" applyFill="1" applyBorder="1" applyAlignment="1">
      <alignment horizontal="distributed" vertical="center" wrapText="1"/>
    </xf>
    <xf numFmtId="0" fontId="57" fillId="0" borderId="150" xfId="53" applyFont="1" applyFill="1" applyBorder="1" applyAlignment="1">
      <alignment horizontal="distributed" vertical="center" wrapText="1"/>
    </xf>
    <xf numFmtId="0" fontId="57" fillId="0" borderId="120" xfId="53" applyFont="1" applyFill="1" applyBorder="1" applyAlignment="1">
      <alignment horizontal="distributed" vertical="center" indent="1"/>
    </xf>
    <xf numFmtId="0" fontId="57" fillId="0" borderId="152" xfId="53" applyFont="1" applyFill="1" applyBorder="1" applyAlignment="1">
      <alignment horizontal="distributed" vertical="center" indent="1"/>
    </xf>
    <xf numFmtId="0" fontId="57" fillId="0" borderId="101" xfId="45" applyFont="1" applyFill="1" applyBorder="1" applyAlignment="1">
      <alignment horizontal="distributed" vertical="center" wrapText="1" indent="1"/>
    </xf>
    <xf numFmtId="0" fontId="57" fillId="0" borderId="94" xfId="45" applyFont="1" applyFill="1" applyBorder="1" applyAlignment="1">
      <alignment horizontal="distributed" vertical="center" wrapText="1" indent="1"/>
    </xf>
    <xf numFmtId="0" fontId="57" fillId="0" borderId="153" xfId="45" applyFont="1" applyFill="1" applyBorder="1" applyAlignment="1">
      <alignment horizontal="distributed" vertical="center" indent="1"/>
    </xf>
    <xf numFmtId="0" fontId="57" fillId="0" borderId="145" xfId="45" applyFont="1" applyFill="1" applyBorder="1" applyAlignment="1">
      <alignment horizontal="distributed" vertical="center" indent="1"/>
    </xf>
    <xf numFmtId="0" fontId="57" fillId="0" borderId="142" xfId="53" applyFont="1" applyFill="1" applyBorder="1" applyAlignment="1">
      <alignment horizontal="distributed" vertical="center" wrapText="1"/>
    </xf>
    <xf numFmtId="0" fontId="57" fillId="0" borderId="155" xfId="53" applyFont="1" applyFill="1" applyBorder="1" applyAlignment="1">
      <alignment horizontal="distributed" vertical="center" wrapText="1"/>
    </xf>
    <xf numFmtId="0" fontId="57" fillId="0" borderId="109" xfId="53" applyFont="1" applyFill="1" applyBorder="1" applyAlignment="1">
      <alignment horizontal="distributed" vertical="center" indent="1"/>
    </xf>
    <xf numFmtId="0" fontId="57" fillId="0" borderId="110" xfId="53" applyFont="1" applyFill="1" applyBorder="1" applyAlignment="1">
      <alignment horizontal="distributed" vertical="center" indent="1"/>
    </xf>
    <xf numFmtId="178" fontId="41" fillId="0" borderId="156" xfId="45" applyNumberFormat="1" applyFont="1" applyFill="1" applyBorder="1" applyAlignment="1">
      <alignment horizontal="center" vertical="center"/>
    </xf>
    <xf numFmtId="178" fontId="41" fillId="0" borderId="157" xfId="45" applyNumberFormat="1" applyFont="1" applyFill="1" applyBorder="1" applyAlignment="1">
      <alignment horizontal="center" vertical="center"/>
    </xf>
    <xf numFmtId="178" fontId="41" fillId="0" borderId="158" xfId="45" applyNumberFormat="1" applyFont="1" applyFill="1" applyBorder="1" applyAlignment="1">
      <alignment horizontal="center" vertical="center"/>
    </xf>
    <xf numFmtId="0" fontId="57" fillId="0" borderId="100" xfId="53" applyFont="1" applyFill="1" applyBorder="1" applyAlignment="1">
      <alignment horizontal="distributed" vertical="center" indent="1"/>
    </xf>
    <xf numFmtId="0" fontId="57" fillId="0" borderId="101" xfId="45" applyFont="1" applyFill="1" applyBorder="1" applyAlignment="1">
      <alignment horizontal="distributed" vertical="center" indent="1"/>
    </xf>
    <xf numFmtId="0" fontId="57" fillId="0" borderId="94" xfId="45" applyFont="1" applyFill="1" applyBorder="1" applyAlignment="1">
      <alignment horizontal="distributed" vertical="center" indent="1"/>
    </xf>
    <xf numFmtId="191" fontId="41" fillId="0" borderId="156" xfId="45" applyNumberFormat="1" applyFont="1" applyFill="1" applyBorder="1" applyAlignment="1">
      <alignment horizontal="center" vertical="center"/>
    </xf>
    <xf numFmtId="191" fontId="41" fillId="0" borderId="157" xfId="45" applyNumberFormat="1" applyFont="1" applyFill="1" applyBorder="1" applyAlignment="1">
      <alignment horizontal="center" vertical="center"/>
    </xf>
    <xf numFmtId="191" fontId="41" fillId="0" borderId="158" xfId="45" applyNumberFormat="1" applyFont="1" applyFill="1" applyBorder="1" applyAlignment="1">
      <alignment horizontal="center" vertical="center"/>
    </xf>
    <xf numFmtId="0" fontId="57" fillId="0" borderId="98" xfId="45" applyFont="1" applyFill="1" applyBorder="1" applyAlignment="1">
      <alignment horizontal="center" vertical="center"/>
    </xf>
    <xf numFmtId="0" fontId="6" fillId="0" borderId="99" xfId="45" applyFill="1" applyBorder="1"/>
    <xf numFmtId="0" fontId="57" fillId="0" borderId="152" xfId="45" applyFont="1" applyFill="1" applyBorder="1" applyAlignment="1">
      <alignment horizontal="center" vertical="center"/>
    </xf>
    <xf numFmtId="0" fontId="6" fillId="0" borderId="109" xfId="45" applyFill="1" applyBorder="1"/>
    <xf numFmtId="0" fontId="6" fillId="0" borderId="110" xfId="45" applyFill="1" applyBorder="1"/>
    <xf numFmtId="0" fontId="57" fillId="0" borderId="153" xfId="45" applyFont="1" applyFill="1" applyBorder="1" applyAlignment="1">
      <alignment horizontal="center" vertical="center" wrapText="1"/>
    </xf>
    <xf numFmtId="0" fontId="57" fillId="0" borderId="123" xfId="45" applyFont="1" applyFill="1" applyBorder="1" applyAlignment="1">
      <alignment horizontal="center" vertical="center" wrapText="1"/>
    </xf>
    <xf numFmtId="0" fontId="57" fillId="0" borderId="159" xfId="45" applyFont="1" applyFill="1" applyBorder="1" applyAlignment="1">
      <alignment horizontal="distributed" vertical="center" wrapText="1" indent="1"/>
    </xf>
    <xf numFmtId="0" fontId="57" fillId="0" borderId="155" xfId="45" applyFont="1" applyFill="1" applyBorder="1" applyAlignment="1">
      <alignment horizontal="distributed" vertical="center" wrapText="1" indent="1"/>
    </xf>
    <xf numFmtId="0" fontId="57" fillId="0" borderId="113" xfId="45" applyFont="1" applyFill="1" applyBorder="1" applyAlignment="1">
      <alignment horizontal="left" vertical="center" wrapText="1"/>
    </xf>
    <xf numFmtId="0" fontId="6" fillId="0" borderId="145" xfId="45" applyFill="1" applyBorder="1"/>
    <xf numFmtId="0" fontId="6" fillId="0" borderId="146" xfId="45" applyFill="1" applyBorder="1"/>
    <xf numFmtId="0" fontId="6" fillId="0" borderId="160" xfId="45" applyFill="1" applyBorder="1"/>
    <xf numFmtId="0" fontId="6" fillId="0" borderId="161" xfId="45" applyFill="1" applyBorder="1"/>
    <xf numFmtId="0" fontId="6" fillId="0" borderId="162" xfId="45" applyFill="1" applyBorder="1"/>
    <xf numFmtId="0" fontId="57" fillId="0" borderId="151" xfId="53" applyFont="1" applyFill="1" applyBorder="1" applyAlignment="1">
      <alignment horizontal="distributed" vertical="center" indent="1"/>
    </xf>
    <xf numFmtId="0" fontId="57" fillId="0" borderId="148" xfId="53" applyFont="1" applyFill="1" applyBorder="1" applyAlignment="1">
      <alignment horizontal="distributed" vertical="center" indent="1"/>
    </xf>
    <xf numFmtId="0" fontId="57" fillId="0" borderId="164" xfId="53" applyFont="1" applyFill="1" applyBorder="1" applyAlignment="1">
      <alignment horizontal="distributed" vertical="center" wrapText="1"/>
    </xf>
    <xf numFmtId="0" fontId="57" fillId="0" borderId="149" xfId="53" applyFont="1" applyFill="1" applyBorder="1" applyAlignment="1">
      <alignment horizontal="distributed" vertical="center" wrapText="1"/>
    </xf>
    <xf numFmtId="0" fontId="57" fillId="0" borderId="165" xfId="45" applyFont="1" applyFill="1" applyBorder="1" applyAlignment="1">
      <alignment horizontal="distributed" vertical="center" wrapText="1" indent="1"/>
    </xf>
    <xf numFmtId="0" fontId="57" fillId="0" borderId="165" xfId="45" applyFont="1" applyFill="1" applyBorder="1" applyAlignment="1">
      <alignment horizontal="distributed" vertical="center" indent="1"/>
    </xf>
    <xf numFmtId="0" fontId="57" fillId="0" borderId="167" xfId="53" applyFont="1" applyFill="1" applyBorder="1" applyAlignment="1">
      <alignment horizontal="distributed" vertical="center" indent="1"/>
    </xf>
    <xf numFmtId="0" fontId="57" fillId="0" borderId="90" xfId="53" applyFont="1" applyFill="1" applyBorder="1" applyAlignment="1">
      <alignment horizontal="distributed" vertical="center" indent="1"/>
    </xf>
    <xf numFmtId="0" fontId="57" fillId="0" borderId="109" xfId="45" applyFont="1" applyFill="1" applyBorder="1" applyAlignment="1">
      <alignment horizontal="center" vertical="center"/>
    </xf>
    <xf numFmtId="0" fontId="57" fillId="0" borderId="110" xfId="45" applyFont="1" applyFill="1" applyBorder="1" applyAlignment="1">
      <alignment horizontal="center" vertical="center"/>
    </xf>
    <xf numFmtId="178" fontId="41" fillId="38" borderId="154" xfId="45" applyNumberFormat="1" applyFont="1" applyFill="1" applyBorder="1" applyAlignment="1">
      <alignment horizontal="center" vertical="center" textRotation="255"/>
    </xf>
    <xf numFmtId="178" fontId="41" fillId="38" borderId="130" xfId="45" applyNumberFormat="1" applyFont="1" applyFill="1" applyBorder="1" applyAlignment="1">
      <alignment horizontal="center" vertical="center" textRotation="255"/>
    </xf>
    <xf numFmtId="0" fontId="45" fillId="37" borderId="5" xfId="45" applyFont="1" applyFill="1" applyBorder="1" applyAlignment="1">
      <alignment horizontal="center" vertical="center"/>
    </xf>
    <xf numFmtId="49" fontId="57" fillId="0" borderId="11" xfId="45" applyNumberFormat="1" applyFont="1" applyFill="1" applyBorder="1" applyAlignment="1">
      <alignment horizontal="center" vertical="center"/>
    </xf>
    <xf numFmtId="49" fontId="57" fillId="0" borderId="168" xfId="45" applyNumberFormat="1" applyFont="1" applyFill="1" applyBorder="1" applyAlignment="1">
      <alignment horizontal="center" vertical="center"/>
    </xf>
    <xf numFmtId="49" fontId="57" fillId="0" borderId="9" xfId="45" applyNumberFormat="1" applyFont="1" applyFill="1" applyBorder="1" applyAlignment="1">
      <alignment horizontal="center" vertical="center"/>
    </xf>
    <xf numFmtId="49" fontId="57" fillId="0" borderId="13" xfId="45" applyNumberFormat="1" applyFont="1" applyFill="1" applyBorder="1" applyAlignment="1">
      <alignment horizontal="center" vertical="center"/>
    </xf>
    <xf numFmtId="49" fontId="57" fillId="0" borderId="6" xfId="45" applyNumberFormat="1" applyFont="1" applyFill="1" applyBorder="1" applyAlignment="1">
      <alignment horizontal="center" vertical="center"/>
    </xf>
    <xf numFmtId="49" fontId="57" fillId="0" borderId="0" xfId="45" applyNumberFormat="1" applyFont="1" applyFill="1" applyBorder="1" applyAlignment="1">
      <alignment horizontal="center" vertical="center"/>
    </xf>
    <xf numFmtId="0" fontId="57" fillId="0" borderId="9" xfId="55" applyFont="1" applyFill="1" applyBorder="1" applyAlignment="1">
      <alignment horizontal="center" vertical="center"/>
    </xf>
    <xf numFmtId="0" fontId="57" fillId="0" borderId="6" xfId="55" applyFont="1" applyFill="1" applyBorder="1" applyAlignment="1">
      <alignment horizontal="center" vertical="center"/>
    </xf>
    <xf numFmtId="0" fontId="57" fillId="0" borderId="128" xfId="55" applyFont="1" applyBorder="1" applyAlignment="1">
      <alignment horizontal="center" vertical="center" wrapText="1"/>
    </xf>
    <xf numFmtId="0" fontId="57" fillId="0" borderId="120" xfId="55" applyFont="1" applyBorder="1" applyAlignment="1">
      <alignment horizontal="center" vertical="center" wrapText="1"/>
    </xf>
    <xf numFmtId="0" fontId="57" fillId="0" borderId="14" xfId="55" applyFont="1" applyBorder="1" applyAlignment="1">
      <alignment horizontal="center" vertical="center" wrapText="1"/>
    </xf>
    <xf numFmtId="0" fontId="57" fillId="0" borderId="14" xfId="55" applyFont="1" applyBorder="1" applyAlignment="1">
      <alignment horizontal="center" vertical="center"/>
    </xf>
    <xf numFmtId="0" fontId="57" fillId="0" borderId="10" xfId="55" applyFont="1" applyBorder="1" applyAlignment="1">
      <alignment horizontal="center" vertical="center"/>
    </xf>
    <xf numFmtId="0" fontId="57" fillId="0" borderId="126" xfId="55" applyFont="1" applyFill="1" applyBorder="1" applyAlignment="1">
      <alignment horizontal="center" vertical="center"/>
    </xf>
    <xf numFmtId="0" fontId="57" fillId="0" borderId="128" xfId="55" applyFont="1" applyFill="1" applyBorder="1" applyAlignment="1">
      <alignment horizontal="center" vertical="center"/>
    </xf>
    <xf numFmtId="0" fontId="57" fillId="0" borderId="151" xfId="55" applyFont="1" applyFill="1" applyBorder="1" applyAlignment="1">
      <alignment horizontal="center" vertical="center"/>
    </xf>
    <xf numFmtId="0" fontId="57" fillId="0" borderId="113" xfId="55" applyFont="1" applyFill="1" applyBorder="1" applyAlignment="1">
      <alignment horizontal="center" vertical="center" wrapText="1"/>
    </xf>
    <xf numFmtId="0" fontId="57" fillId="0" borderId="144" xfId="55" applyFont="1" applyFill="1" applyBorder="1" applyAlignment="1">
      <alignment horizontal="center" vertical="center" wrapText="1"/>
    </xf>
    <xf numFmtId="0" fontId="57" fillId="0" borderId="160" xfId="55" applyFont="1" applyFill="1" applyBorder="1" applyAlignment="1">
      <alignment horizontal="center" vertical="center" wrapText="1"/>
    </xf>
    <xf numFmtId="49" fontId="57" fillId="0" borderId="1" xfId="45" applyNumberFormat="1" applyFont="1" applyFill="1" applyBorder="1" applyAlignment="1">
      <alignment horizontal="center" vertical="center"/>
    </xf>
    <xf numFmtId="0" fontId="57" fillId="0" borderId="154" xfId="55" applyFont="1" applyFill="1" applyBorder="1" applyAlignment="1">
      <alignment horizontal="center" vertical="center"/>
    </xf>
    <xf numFmtId="0" fontId="57" fillId="0" borderId="150" xfId="55" applyFont="1" applyFill="1" applyBorder="1" applyAlignment="1">
      <alignment horizontal="center" vertical="center"/>
    </xf>
    <xf numFmtId="0" fontId="57" fillId="0" borderId="145" xfId="55" applyFont="1" applyFill="1" applyBorder="1" applyAlignment="1">
      <alignment horizontal="center" vertical="center"/>
    </xf>
    <xf numFmtId="0" fontId="57" fillId="0" borderId="161" xfId="55" applyFont="1" applyFill="1" applyBorder="1" applyAlignment="1">
      <alignment horizontal="center" vertical="center"/>
    </xf>
  </cellXfs>
  <cellStyles count="7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あか" xfId="56" xr:uid="{00000000-0005-0000-0000-00001200000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7" xr:uid="{00000000-0005-0000-0000-00001C000000}"/>
    <cellStyle name="パーセント 2 2" xfId="58" xr:uid="{00000000-0005-0000-0000-00001D000000}"/>
    <cellStyle name="ハイパーリンク" xfId="46" builtinId="8"/>
    <cellStyle name="メモ" xfId="28" builtinId="10" customBuiltin="1"/>
    <cellStyle name="メモ 2" xfId="59" xr:uid="{00000000-0005-0000-0000-000020000000}"/>
    <cellStyle name="リンク セル" xfId="29" builtinId="24" customBuiltin="1"/>
    <cellStyle name="悪い" xfId="30" builtinId="27" customBuiltin="1"/>
    <cellStyle name="計算" xfId="31" builtinId="22" customBuiltin="1"/>
    <cellStyle name="計算 2" xfId="60" xr:uid="{00000000-0005-0000-0000-000024000000}"/>
    <cellStyle name="警告文" xfId="32" builtinId="11" customBuiltin="1"/>
    <cellStyle name="桁区切り" xfId="43" builtinId="6"/>
    <cellStyle name="桁区切り 2" xfId="47" xr:uid="{00000000-0005-0000-0000-000027000000}"/>
    <cellStyle name="桁区切り 2 2" xfId="61" xr:uid="{00000000-0005-0000-0000-000028000000}"/>
    <cellStyle name="桁区切り 3" xfId="62" xr:uid="{00000000-0005-0000-0000-000029000000}"/>
    <cellStyle name="桁区切り 4" xfId="63" xr:uid="{00000000-0005-0000-0000-00002A000000}"/>
    <cellStyle name="桁区切り 5" xfId="64" xr:uid="{00000000-0005-0000-0000-00002B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集計 2" xfId="65" xr:uid="{00000000-0005-0000-0000-000031000000}"/>
    <cellStyle name="出力" xfId="38" builtinId="21" customBuiltin="1"/>
    <cellStyle name="出力 2" xfId="66" xr:uid="{00000000-0005-0000-0000-000033000000}"/>
    <cellStyle name="説明文" xfId="39" builtinId="53" customBuiltin="1"/>
    <cellStyle name="通貨 2" xfId="67" xr:uid="{00000000-0005-0000-0000-000035000000}"/>
    <cellStyle name="入力" xfId="40" builtinId="20" customBuiltin="1"/>
    <cellStyle name="入力 2" xfId="68" xr:uid="{00000000-0005-0000-0000-000037000000}"/>
    <cellStyle name="標準" xfId="0" builtinId="0"/>
    <cellStyle name="標準 2" xfId="41" xr:uid="{00000000-0005-0000-0000-000039000000}"/>
    <cellStyle name="標準 2 2" xfId="69" xr:uid="{00000000-0005-0000-0000-00003A000000}"/>
    <cellStyle name="標準 2 3" xfId="70" xr:uid="{00000000-0005-0000-0000-00003B000000}"/>
    <cellStyle name="標準 2_(S11)遡及推計統計表_20120627" xfId="71" xr:uid="{00000000-0005-0000-0000-00003C000000}"/>
    <cellStyle name="標準 3" xfId="44" xr:uid="{00000000-0005-0000-0000-00003D000000}"/>
    <cellStyle name="標準 3 2" xfId="72" xr:uid="{00000000-0005-0000-0000-00003E000000}"/>
    <cellStyle name="標準 4" xfId="45" xr:uid="{00000000-0005-0000-0000-00003F000000}"/>
    <cellStyle name="標準 4 2" xfId="73" xr:uid="{00000000-0005-0000-0000-000040000000}"/>
    <cellStyle name="標準 4 3" xfId="74" xr:uid="{00000000-0005-0000-0000-000041000000}"/>
    <cellStyle name="標準 4 4" xfId="75" xr:uid="{00000000-0005-0000-0000-000042000000}"/>
    <cellStyle name="標準 5" xfId="76" xr:uid="{00000000-0005-0000-0000-000043000000}"/>
    <cellStyle name="標準 57" xfId="77" xr:uid="{00000000-0005-0000-0000-000044000000}"/>
    <cellStyle name="標準_34部門分析（新）" xfId="48" xr:uid="{00000000-0005-0000-0000-000045000000}"/>
    <cellStyle name="標準_code_jp" xfId="54" xr:uid="{00000000-0005-0000-0000-000046000000}"/>
    <cellStyle name="標準_Sheet1_2" xfId="49" xr:uid="{00000000-0005-0000-0000-000047000000}"/>
    <cellStyle name="標準_概念と利用の手引き" xfId="52" xr:uid="{00000000-0005-0000-0000-000048000000}"/>
    <cellStyle name="標準_係数公表用原稿" xfId="55" xr:uid="{00000000-0005-0000-0000-000049000000}"/>
    <cellStyle name="標準_国体県７-15分析ツール" xfId="53" xr:uid="{00000000-0005-0000-0000-00004A000000}"/>
    <cellStyle name="標準_図１　生産フロー_34部門分析（新）" xfId="51" xr:uid="{00000000-0005-0000-0000-00004B000000}"/>
    <cellStyle name="標準_生産誘発額等の算定 (医療・保健)" xfId="50" xr:uid="{00000000-0005-0000-0000-00004C000000}"/>
    <cellStyle name="良い" xfId="42" builtinId="26" customBuiltin="1"/>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CCFFCC"/>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22</xdr:row>
      <xdr:rowOff>0</xdr:rowOff>
    </xdr:from>
    <xdr:to>
      <xdr:col>6</xdr:col>
      <xdr:colOff>114300</xdr:colOff>
      <xdr:row>24</xdr:row>
      <xdr:rowOff>19050</xdr:rowOff>
    </xdr:to>
    <xdr:sp macro="" textlink="">
      <xdr:nvSpPr>
        <xdr:cNvPr id="2" name="AutoShape 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552450" y="51720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editAs="oneCell">
    <xdr:from>
      <xdr:col>2</xdr:col>
      <xdr:colOff>0</xdr:colOff>
      <xdr:row>23</xdr:row>
      <xdr:rowOff>0</xdr:rowOff>
    </xdr:from>
    <xdr:to>
      <xdr:col>6</xdr:col>
      <xdr:colOff>114300</xdr:colOff>
      <xdr:row>24</xdr:row>
      <xdr:rowOff>266700</xdr:rowOff>
    </xdr:to>
    <xdr:sp macro="" textlink="">
      <xdr:nvSpPr>
        <xdr:cNvPr id="4" name="AutoShape 59">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552450" y="541972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editAs="oneCell">
    <xdr:from>
      <xdr:col>2</xdr:col>
      <xdr:colOff>0</xdr:colOff>
      <xdr:row>26</xdr:row>
      <xdr:rowOff>0</xdr:rowOff>
    </xdr:from>
    <xdr:to>
      <xdr:col>6</xdr:col>
      <xdr:colOff>114300</xdr:colOff>
      <xdr:row>27</xdr:row>
      <xdr:rowOff>266700</xdr:rowOff>
    </xdr:to>
    <xdr:sp macro="" textlink="">
      <xdr:nvSpPr>
        <xdr:cNvPr id="5" name="AutoShape 60">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552450" y="63150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editAs="oneCell">
    <xdr:from>
      <xdr:col>2</xdr:col>
      <xdr:colOff>0</xdr:colOff>
      <xdr:row>27</xdr:row>
      <xdr:rowOff>0</xdr:rowOff>
    </xdr:from>
    <xdr:to>
      <xdr:col>6</xdr:col>
      <xdr:colOff>114300</xdr:colOff>
      <xdr:row>28</xdr:row>
      <xdr:rowOff>114300</xdr:rowOff>
    </xdr:to>
    <xdr:sp macro="" textlink="">
      <xdr:nvSpPr>
        <xdr:cNvPr id="6" name="AutoShape 61">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552450" y="671512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editAs="oneCell">
    <xdr:from>
      <xdr:col>13</xdr:col>
      <xdr:colOff>333375</xdr:colOff>
      <xdr:row>81</xdr:row>
      <xdr:rowOff>19050</xdr:rowOff>
    </xdr:from>
    <xdr:to>
      <xdr:col>13</xdr:col>
      <xdr:colOff>406400</xdr:colOff>
      <xdr:row>81</xdr:row>
      <xdr:rowOff>228600</xdr:rowOff>
    </xdr:to>
    <xdr:sp macro="" textlink="">
      <xdr:nvSpPr>
        <xdr:cNvPr id="7" name="Text Box 65">
          <a:extLst>
            <a:ext uri="{FF2B5EF4-FFF2-40B4-BE49-F238E27FC236}">
              <a16:creationId xmlns:a16="http://schemas.microsoft.com/office/drawing/2014/main" id="{00000000-0008-0000-0100-000007000000}"/>
            </a:ext>
          </a:extLst>
        </xdr:cNvPr>
        <xdr:cNvSpPr txBox="1">
          <a:spLocks noChangeArrowheads="1"/>
        </xdr:cNvSpPr>
      </xdr:nvSpPr>
      <xdr:spPr bwMode="auto">
        <a:xfrm>
          <a:off x="9191625" y="24564975"/>
          <a:ext cx="76200" cy="209550"/>
        </a:xfrm>
        <a:prstGeom prst="rect">
          <a:avLst/>
        </a:prstGeom>
        <a:noFill/>
        <a:ln>
          <a:noFill/>
        </a:ln>
        <a:effectLst>
          <a:outerShdw dist="107763" dir="18900000" algn="ctr" rotWithShape="0">
            <a:srgbClr val="808080">
              <a:alpha val="50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14</xdr:col>
      <xdr:colOff>581025</xdr:colOff>
      <xdr:row>75</xdr:row>
      <xdr:rowOff>238125</xdr:rowOff>
    </xdr:from>
    <xdr:to>
      <xdr:col>14</xdr:col>
      <xdr:colOff>654050</xdr:colOff>
      <xdr:row>75</xdr:row>
      <xdr:rowOff>444500</xdr:rowOff>
    </xdr:to>
    <xdr:sp macro="" textlink="">
      <xdr:nvSpPr>
        <xdr:cNvPr id="8" name="Text Box 66">
          <a:extLst>
            <a:ext uri="{FF2B5EF4-FFF2-40B4-BE49-F238E27FC236}">
              <a16:creationId xmlns:a16="http://schemas.microsoft.com/office/drawing/2014/main" id="{00000000-0008-0000-0100-000008000000}"/>
            </a:ext>
          </a:extLst>
        </xdr:cNvPr>
        <xdr:cNvSpPr txBox="1">
          <a:spLocks noChangeArrowheads="1"/>
        </xdr:cNvSpPr>
      </xdr:nvSpPr>
      <xdr:spPr bwMode="auto">
        <a:xfrm>
          <a:off x="10401300" y="21583650"/>
          <a:ext cx="76200" cy="209550"/>
        </a:xfrm>
        <a:prstGeom prst="rect">
          <a:avLst/>
        </a:prstGeom>
        <a:noFill/>
        <a:ln>
          <a:noFill/>
        </a:ln>
        <a:effectLst>
          <a:outerShdw dist="107763" dir="18900000" algn="ctr" rotWithShape="0">
            <a:srgbClr val="808080">
              <a:alpha val="50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16</xdr:col>
      <xdr:colOff>295275</xdr:colOff>
      <xdr:row>13</xdr:row>
      <xdr:rowOff>76200</xdr:rowOff>
    </xdr:from>
    <xdr:to>
      <xdr:col>20</xdr:col>
      <xdr:colOff>590550</xdr:colOff>
      <xdr:row>20</xdr:row>
      <xdr:rowOff>82550</xdr:rowOff>
    </xdr:to>
    <xdr:pic>
      <xdr:nvPicPr>
        <xdr:cNvPr id="10" name="図 2">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6275" y="2952750"/>
          <a:ext cx="42005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9525</xdr:colOff>
      <xdr:row>7</xdr:row>
      <xdr:rowOff>0</xdr:rowOff>
    </xdr:from>
    <xdr:to>
      <xdr:col>16</xdr:col>
      <xdr:colOff>9525</xdr:colOff>
      <xdr:row>10</xdr:row>
      <xdr:rowOff>9525</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3133725" y="14001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13</xdr:row>
      <xdr:rowOff>0</xdr:rowOff>
    </xdr:from>
    <xdr:to>
      <xdr:col>9</xdr:col>
      <xdr:colOff>0</xdr:colOff>
      <xdr:row>16</xdr:row>
      <xdr:rowOff>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1724025" y="26574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9525</xdr:colOff>
      <xdr:row>13</xdr:row>
      <xdr:rowOff>0</xdr:rowOff>
    </xdr:from>
    <xdr:to>
      <xdr:col>19</xdr:col>
      <xdr:colOff>9525</xdr:colOff>
      <xdr:row>16</xdr:row>
      <xdr:rowOff>9525</xdr:rowOff>
    </xdr:to>
    <xdr:sp macro="" textlink="">
      <xdr:nvSpPr>
        <xdr:cNvPr id="4" name="Line 3">
          <a:extLst>
            <a:ext uri="{FF2B5EF4-FFF2-40B4-BE49-F238E27FC236}">
              <a16:creationId xmlns:a16="http://schemas.microsoft.com/office/drawing/2014/main" id="{00000000-0008-0000-0400-000004000000}"/>
            </a:ext>
          </a:extLst>
        </xdr:cNvPr>
        <xdr:cNvSpPr>
          <a:spLocks noChangeShapeType="1"/>
        </xdr:cNvSpPr>
      </xdr:nvSpPr>
      <xdr:spPr bwMode="auto">
        <a:xfrm flipH="1">
          <a:off x="3733800" y="26574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13</xdr:row>
      <xdr:rowOff>0</xdr:rowOff>
    </xdr:from>
    <xdr:to>
      <xdr:col>26</xdr:col>
      <xdr:colOff>0</xdr:colOff>
      <xdr:row>17</xdr:row>
      <xdr:rowOff>0</xdr:rowOff>
    </xdr:to>
    <xdr:sp macro="" textlink="">
      <xdr:nvSpPr>
        <xdr:cNvPr id="5" name="Line 4">
          <a:extLst>
            <a:ext uri="{FF2B5EF4-FFF2-40B4-BE49-F238E27FC236}">
              <a16:creationId xmlns:a16="http://schemas.microsoft.com/office/drawing/2014/main" id="{00000000-0008-0000-0400-000005000000}"/>
            </a:ext>
          </a:extLst>
        </xdr:cNvPr>
        <xdr:cNvSpPr>
          <a:spLocks noChangeShapeType="1"/>
        </xdr:cNvSpPr>
      </xdr:nvSpPr>
      <xdr:spPr bwMode="auto">
        <a:xfrm>
          <a:off x="5124450" y="26574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22</xdr:row>
      <xdr:rowOff>0</xdr:rowOff>
    </xdr:to>
    <xdr:sp macro="" textlink="">
      <xdr:nvSpPr>
        <xdr:cNvPr id="6" name="Line 5">
          <a:extLst>
            <a:ext uri="{FF2B5EF4-FFF2-40B4-BE49-F238E27FC236}">
              <a16:creationId xmlns:a16="http://schemas.microsoft.com/office/drawing/2014/main" id="{00000000-0008-0000-0400-000006000000}"/>
            </a:ext>
          </a:extLst>
        </xdr:cNvPr>
        <xdr:cNvSpPr>
          <a:spLocks noChangeShapeType="1"/>
        </xdr:cNvSpPr>
      </xdr:nvSpPr>
      <xdr:spPr bwMode="auto">
        <a:xfrm>
          <a:off x="172402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25</xdr:row>
      <xdr:rowOff>0</xdr:rowOff>
    </xdr:from>
    <xdr:to>
      <xdr:col>9</xdr:col>
      <xdr:colOff>0</xdr:colOff>
      <xdr:row>28</xdr:row>
      <xdr:rowOff>9525</xdr:rowOff>
    </xdr:to>
    <xdr:sp macro="" textlink="">
      <xdr:nvSpPr>
        <xdr:cNvPr id="7" name="Line 6">
          <a:extLst>
            <a:ext uri="{FF2B5EF4-FFF2-40B4-BE49-F238E27FC236}">
              <a16:creationId xmlns:a16="http://schemas.microsoft.com/office/drawing/2014/main" id="{00000000-0008-0000-0400-000007000000}"/>
            </a:ext>
          </a:extLst>
        </xdr:cNvPr>
        <xdr:cNvSpPr>
          <a:spLocks noChangeShapeType="1"/>
        </xdr:cNvSpPr>
      </xdr:nvSpPr>
      <xdr:spPr bwMode="auto">
        <a:xfrm>
          <a:off x="1724025" y="51720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34</xdr:row>
      <xdr:rowOff>0</xdr:rowOff>
    </xdr:to>
    <xdr:sp macro="" textlink="">
      <xdr:nvSpPr>
        <xdr:cNvPr id="8" name="Line 7">
          <a:extLst>
            <a:ext uri="{FF2B5EF4-FFF2-40B4-BE49-F238E27FC236}">
              <a16:creationId xmlns:a16="http://schemas.microsoft.com/office/drawing/2014/main" id="{00000000-0008-0000-0400-000008000000}"/>
            </a:ext>
          </a:extLst>
        </xdr:cNvPr>
        <xdr:cNvSpPr>
          <a:spLocks noChangeShapeType="1"/>
        </xdr:cNvSpPr>
      </xdr:nvSpPr>
      <xdr:spPr bwMode="auto">
        <a:xfrm>
          <a:off x="723900"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31</xdr:row>
      <xdr:rowOff>0</xdr:rowOff>
    </xdr:from>
    <xdr:to>
      <xdr:col>11</xdr:col>
      <xdr:colOff>0</xdr:colOff>
      <xdr:row>35</xdr:row>
      <xdr:rowOff>9525</xdr:rowOff>
    </xdr:to>
    <xdr:sp macro="" textlink="">
      <xdr:nvSpPr>
        <xdr:cNvPr id="9" name="Line 8">
          <a:extLst>
            <a:ext uri="{FF2B5EF4-FFF2-40B4-BE49-F238E27FC236}">
              <a16:creationId xmlns:a16="http://schemas.microsoft.com/office/drawing/2014/main" id="{00000000-0008-0000-0400-000009000000}"/>
            </a:ext>
          </a:extLst>
        </xdr:cNvPr>
        <xdr:cNvSpPr>
          <a:spLocks noChangeShapeType="1"/>
        </xdr:cNvSpPr>
      </xdr:nvSpPr>
      <xdr:spPr bwMode="auto">
        <a:xfrm>
          <a:off x="2124075" y="6429375"/>
          <a:ext cx="0" cy="84772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19</xdr:row>
      <xdr:rowOff>0</xdr:rowOff>
    </xdr:from>
    <xdr:to>
      <xdr:col>27</xdr:col>
      <xdr:colOff>0</xdr:colOff>
      <xdr:row>22</xdr:row>
      <xdr:rowOff>0</xdr:rowOff>
    </xdr:to>
    <xdr:sp macro="" textlink="">
      <xdr:nvSpPr>
        <xdr:cNvPr id="10" name="Line 9">
          <a:extLst>
            <a:ext uri="{FF2B5EF4-FFF2-40B4-BE49-F238E27FC236}">
              <a16:creationId xmlns:a16="http://schemas.microsoft.com/office/drawing/2014/main" id="{00000000-0008-0000-0400-00000A000000}"/>
            </a:ext>
          </a:extLst>
        </xdr:cNvPr>
        <xdr:cNvSpPr>
          <a:spLocks noChangeShapeType="1"/>
        </xdr:cNvSpPr>
      </xdr:nvSpPr>
      <xdr:spPr bwMode="auto">
        <a:xfrm>
          <a:off x="532447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25</xdr:row>
      <xdr:rowOff>0</xdr:rowOff>
    </xdr:from>
    <xdr:to>
      <xdr:col>27</xdr:col>
      <xdr:colOff>0</xdr:colOff>
      <xdr:row>28</xdr:row>
      <xdr:rowOff>0</xdr:rowOff>
    </xdr:to>
    <xdr:sp macro="" textlink="">
      <xdr:nvSpPr>
        <xdr:cNvPr id="11" name="Line 10">
          <a:extLst>
            <a:ext uri="{FF2B5EF4-FFF2-40B4-BE49-F238E27FC236}">
              <a16:creationId xmlns:a16="http://schemas.microsoft.com/office/drawing/2014/main" id="{00000000-0008-0000-0400-00000B000000}"/>
            </a:ext>
          </a:extLst>
        </xdr:cNvPr>
        <xdr:cNvSpPr>
          <a:spLocks noChangeShapeType="1"/>
        </xdr:cNvSpPr>
      </xdr:nvSpPr>
      <xdr:spPr bwMode="auto">
        <a:xfrm>
          <a:off x="5324475" y="51720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31</xdr:row>
      <xdr:rowOff>0</xdr:rowOff>
    </xdr:from>
    <xdr:to>
      <xdr:col>27</xdr:col>
      <xdr:colOff>0</xdr:colOff>
      <xdr:row>34</xdr:row>
      <xdr:rowOff>0</xdr:rowOff>
    </xdr:to>
    <xdr:sp macro="" textlink="">
      <xdr:nvSpPr>
        <xdr:cNvPr id="12" name="Line 11">
          <a:extLst>
            <a:ext uri="{FF2B5EF4-FFF2-40B4-BE49-F238E27FC236}">
              <a16:creationId xmlns:a16="http://schemas.microsoft.com/office/drawing/2014/main" id="{00000000-0008-0000-0400-00000C000000}"/>
            </a:ext>
          </a:extLst>
        </xdr:cNvPr>
        <xdr:cNvSpPr>
          <a:spLocks noChangeShapeType="1"/>
        </xdr:cNvSpPr>
      </xdr:nvSpPr>
      <xdr:spPr bwMode="auto">
        <a:xfrm>
          <a:off x="5324475"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190500</xdr:colOff>
      <xdr:row>24</xdr:row>
      <xdr:rowOff>0</xdr:rowOff>
    </xdr:from>
    <xdr:to>
      <xdr:col>21</xdr:col>
      <xdr:colOff>0</xdr:colOff>
      <xdr:row>24</xdr:row>
      <xdr:rowOff>0</xdr:rowOff>
    </xdr:to>
    <xdr:sp macro="" textlink="">
      <xdr:nvSpPr>
        <xdr:cNvPr id="13" name="Line 12">
          <a:extLst>
            <a:ext uri="{FF2B5EF4-FFF2-40B4-BE49-F238E27FC236}">
              <a16:creationId xmlns:a16="http://schemas.microsoft.com/office/drawing/2014/main" id="{00000000-0008-0000-0400-00000D000000}"/>
            </a:ext>
          </a:extLst>
        </xdr:cNvPr>
        <xdr:cNvSpPr>
          <a:spLocks noChangeShapeType="1"/>
        </xdr:cNvSpPr>
      </xdr:nvSpPr>
      <xdr:spPr bwMode="auto">
        <a:xfrm>
          <a:off x="3914775" y="4962525"/>
          <a:ext cx="209550" cy="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43</xdr:row>
      <xdr:rowOff>0</xdr:rowOff>
    </xdr:from>
    <xdr:to>
      <xdr:col>3</xdr:col>
      <xdr:colOff>0</xdr:colOff>
      <xdr:row>46</xdr:row>
      <xdr:rowOff>9525</xdr:rowOff>
    </xdr:to>
    <xdr:sp macro="" textlink="">
      <xdr:nvSpPr>
        <xdr:cNvPr id="14" name="Line 13">
          <a:extLst>
            <a:ext uri="{FF2B5EF4-FFF2-40B4-BE49-F238E27FC236}">
              <a16:creationId xmlns:a16="http://schemas.microsoft.com/office/drawing/2014/main" id="{00000000-0008-0000-0400-00000E000000}"/>
            </a:ext>
          </a:extLst>
        </xdr:cNvPr>
        <xdr:cNvSpPr>
          <a:spLocks noChangeShapeType="1"/>
        </xdr:cNvSpPr>
      </xdr:nvSpPr>
      <xdr:spPr bwMode="auto">
        <a:xfrm>
          <a:off x="523875" y="89439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43</xdr:row>
      <xdr:rowOff>0</xdr:rowOff>
    </xdr:from>
    <xdr:to>
      <xdr:col>11</xdr:col>
      <xdr:colOff>9525</xdr:colOff>
      <xdr:row>47</xdr:row>
      <xdr:rowOff>0</xdr:rowOff>
    </xdr:to>
    <xdr:sp macro="" textlink="">
      <xdr:nvSpPr>
        <xdr:cNvPr id="15" name="Line 14">
          <a:extLst>
            <a:ext uri="{FF2B5EF4-FFF2-40B4-BE49-F238E27FC236}">
              <a16:creationId xmlns:a16="http://schemas.microsoft.com/office/drawing/2014/main" id="{00000000-0008-0000-0400-00000F000000}"/>
            </a:ext>
          </a:extLst>
        </xdr:cNvPr>
        <xdr:cNvSpPr>
          <a:spLocks noChangeShapeType="1"/>
        </xdr:cNvSpPr>
      </xdr:nvSpPr>
      <xdr:spPr bwMode="auto">
        <a:xfrm>
          <a:off x="2133600" y="89439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0</xdr:colOff>
      <xdr:row>24</xdr:row>
      <xdr:rowOff>0</xdr:rowOff>
    </xdr:from>
    <xdr:to>
      <xdr:col>20</xdr:col>
      <xdr:colOff>0</xdr:colOff>
      <xdr:row>35</xdr:row>
      <xdr:rowOff>104775</xdr:rowOff>
    </xdr:to>
    <xdr:sp macro="" textlink="">
      <xdr:nvSpPr>
        <xdr:cNvPr id="16" name="Line 15">
          <a:extLst>
            <a:ext uri="{FF2B5EF4-FFF2-40B4-BE49-F238E27FC236}">
              <a16:creationId xmlns:a16="http://schemas.microsoft.com/office/drawing/2014/main" id="{00000000-0008-0000-0400-000010000000}"/>
            </a:ext>
          </a:extLst>
        </xdr:cNvPr>
        <xdr:cNvSpPr>
          <a:spLocks noChangeShapeType="1"/>
        </xdr:cNvSpPr>
      </xdr:nvSpPr>
      <xdr:spPr bwMode="auto">
        <a:xfrm flipH="1">
          <a:off x="3924300" y="4962525"/>
          <a:ext cx="0" cy="2409825"/>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35</xdr:row>
      <xdr:rowOff>104775</xdr:rowOff>
    </xdr:from>
    <xdr:to>
      <xdr:col>20</xdr:col>
      <xdr:colOff>9525</xdr:colOff>
      <xdr:row>35</xdr:row>
      <xdr:rowOff>104775</xdr:rowOff>
    </xdr:to>
    <xdr:sp macro="" textlink="">
      <xdr:nvSpPr>
        <xdr:cNvPr id="17" name="Line 16">
          <a:extLst>
            <a:ext uri="{FF2B5EF4-FFF2-40B4-BE49-F238E27FC236}">
              <a16:creationId xmlns:a16="http://schemas.microsoft.com/office/drawing/2014/main" id="{00000000-0008-0000-0400-000011000000}"/>
            </a:ext>
          </a:extLst>
        </xdr:cNvPr>
        <xdr:cNvSpPr>
          <a:spLocks noChangeShapeType="1"/>
        </xdr:cNvSpPr>
      </xdr:nvSpPr>
      <xdr:spPr bwMode="auto">
        <a:xfrm>
          <a:off x="3324225" y="7372350"/>
          <a:ext cx="6096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41</xdr:row>
      <xdr:rowOff>9525</xdr:rowOff>
    </xdr:from>
    <xdr:to>
      <xdr:col>21</xdr:col>
      <xdr:colOff>190500</xdr:colOff>
      <xdr:row>41</xdr:row>
      <xdr:rowOff>9525</xdr:rowOff>
    </xdr:to>
    <xdr:sp macro="" textlink="">
      <xdr:nvSpPr>
        <xdr:cNvPr id="18" name="Line 17">
          <a:extLst>
            <a:ext uri="{FF2B5EF4-FFF2-40B4-BE49-F238E27FC236}">
              <a16:creationId xmlns:a16="http://schemas.microsoft.com/office/drawing/2014/main" id="{00000000-0008-0000-0400-000012000000}"/>
            </a:ext>
          </a:extLst>
        </xdr:cNvPr>
        <xdr:cNvSpPr>
          <a:spLocks noChangeShapeType="1"/>
        </xdr:cNvSpPr>
      </xdr:nvSpPr>
      <xdr:spPr bwMode="auto">
        <a:xfrm flipV="1">
          <a:off x="2533650" y="8534400"/>
          <a:ext cx="1781175" cy="0"/>
        </a:xfrm>
        <a:prstGeom prst="line">
          <a:avLst/>
        </a:prstGeom>
        <a:noFill/>
        <a:ln w="24765">
          <a:pattFill prst="pct75">
            <a:fgClr>
              <a:srgbClr val="000000"/>
            </a:fgClr>
            <a:bgClr>
              <a:srgbClr val="FFFFFF"/>
            </a:bgClr>
          </a:patt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27</xdr:col>
      <xdr:colOff>0</xdr:colOff>
      <xdr:row>37</xdr:row>
      <xdr:rowOff>0</xdr:rowOff>
    </xdr:from>
    <xdr:to>
      <xdr:col>27</xdr:col>
      <xdr:colOff>0</xdr:colOff>
      <xdr:row>40</xdr:row>
      <xdr:rowOff>0</xdr:rowOff>
    </xdr:to>
    <xdr:sp macro="" textlink="">
      <xdr:nvSpPr>
        <xdr:cNvPr id="19" name="Line 18">
          <a:extLst>
            <a:ext uri="{FF2B5EF4-FFF2-40B4-BE49-F238E27FC236}">
              <a16:creationId xmlns:a16="http://schemas.microsoft.com/office/drawing/2014/main" id="{00000000-0008-0000-0400-000013000000}"/>
            </a:ext>
          </a:extLst>
        </xdr:cNvPr>
        <xdr:cNvSpPr>
          <a:spLocks noChangeShapeType="1"/>
        </xdr:cNvSpPr>
      </xdr:nvSpPr>
      <xdr:spPr bwMode="auto">
        <a:xfrm>
          <a:off x="5324475" y="76866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190500</xdr:colOff>
      <xdr:row>67</xdr:row>
      <xdr:rowOff>66675</xdr:rowOff>
    </xdr:from>
    <xdr:to>
      <xdr:col>8</xdr:col>
      <xdr:colOff>76200</xdr:colOff>
      <xdr:row>75</xdr:row>
      <xdr:rowOff>180975</xdr:rowOff>
    </xdr:to>
    <xdr:sp macro="" textlink="">
      <xdr:nvSpPr>
        <xdr:cNvPr id="20" name="AutoShape 19">
          <a:extLst>
            <a:ext uri="{FF2B5EF4-FFF2-40B4-BE49-F238E27FC236}">
              <a16:creationId xmlns:a16="http://schemas.microsoft.com/office/drawing/2014/main" id="{00000000-0008-0000-0400-000014000000}"/>
            </a:ext>
          </a:extLst>
        </xdr:cNvPr>
        <xdr:cNvSpPr>
          <a:spLocks noChangeArrowheads="1"/>
        </xdr:cNvSpPr>
      </xdr:nvSpPr>
      <xdr:spPr bwMode="auto">
        <a:xfrm rot="5400000">
          <a:off x="500063" y="14473237"/>
          <a:ext cx="1714500"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7</xdr:col>
      <xdr:colOff>66675</xdr:colOff>
      <xdr:row>59</xdr:row>
      <xdr:rowOff>47625</xdr:rowOff>
    </xdr:from>
    <xdr:to>
      <xdr:col>9</xdr:col>
      <xdr:colOff>152400</xdr:colOff>
      <xdr:row>63</xdr:row>
      <xdr:rowOff>152400</xdr:rowOff>
    </xdr:to>
    <xdr:sp macro="" textlink="">
      <xdr:nvSpPr>
        <xdr:cNvPr id="21" name="AutoShape 20">
          <a:extLst>
            <a:ext uri="{FF2B5EF4-FFF2-40B4-BE49-F238E27FC236}">
              <a16:creationId xmlns:a16="http://schemas.microsoft.com/office/drawing/2014/main" id="{00000000-0008-0000-0400-000015000000}"/>
            </a:ext>
          </a:extLst>
        </xdr:cNvPr>
        <xdr:cNvSpPr>
          <a:spLocks noChangeArrowheads="1"/>
        </xdr:cNvSpPr>
      </xdr:nvSpPr>
      <xdr:spPr bwMode="auto">
        <a:xfrm rot="5400000">
          <a:off x="1181100" y="12449175"/>
          <a:ext cx="90487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5</xdr:col>
      <xdr:colOff>28575</xdr:colOff>
      <xdr:row>79</xdr:row>
      <xdr:rowOff>28575</xdr:rowOff>
    </xdr:from>
    <xdr:to>
      <xdr:col>7</xdr:col>
      <xdr:colOff>114300</xdr:colOff>
      <xdr:row>87</xdr:row>
      <xdr:rowOff>152400</xdr:rowOff>
    </xdr:to>
    <xdr:sp macro="" textlink="">
      <xdr:nvSpPr>
        <xdr:cNvPr id="22" name="AutoShape 21">
          <a:extLst>
            <a:ext uri="{FF2B5EF4-FFF2-40B4-BE49-F238E27FC236}">
              <a16:creationId xmlns:a16="http://schemas.microsoft.com/office/drawing/2014/main" id="{00000000-0008-0000-0400-000016000000}"/>
            </a:ext>
          </a:extLst>
        </xdr:cNvPr>
        <xdr:cNvSpPr>
          <a:spLocks noChangeArrowheads="1"/>
        </xdr:cNvSpPr>
      </xdr:nvSpPr>
      <xdr:spPr bwMode="auto">
        <a:xfrm rot="5400000">
          <a:off x="333375" y="16840200"/>
          <a:ext cx="172402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26</xdr:col>
      <xdr:colOff>190500</xdr:colOff>
      <xdr:row>65</xdr:row>
      <xdr:rowOff>28575</xdr:rowOff>
    </xdr:from>
    <xdr:to>
      <xdr:col>26</xdr:col>
      <xdr:colOff>190500</xdr:colOff>
      <xdr:row>70</xdr:row>
      <xdr:rowOff>190500</xdr:rowOff>
    </xdr:to>
    <xdr:sp macro="" textlink="">
      <xdr:nvSpPr>
        <xdr:cNvPr id="23" name="Line 22">
          <a:extLst>
            <a:ext uri="{FF2B5EF4-FFF2-40B4-BE49-F238E27FC236}">
              <a16:creationId xmlns:a16="http://schemas.microsoft.com/office/drawing/2014/main" id="{00000000-0008-0000-0400-000017000000}"/>
            </a:ext>
          </a:extLst>
        </xdr:cNvPr>
        <xdr:cNvSpPr>
          <a:spLocks noChangeShapeType="1"/>
        </xdr:cNvSpPr>
      </xdr:nvSpPr>
      <xdr:spPr bwMode="auto">
        <a:xfrm>
          <a:off x="5314950" y="13420725"/>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171450</xdr:rowOff>
    </xdr:from>
    <xdr:to>
      <xdr:col>22</xdr:col>
      <xdr:colOff>38100</xdr:colOff>
      <xdr:row>65</xdr:row>
      <xdr:rowOff>171450</xdr:rowOff>
    </xdr:to>
    <xdr:sp macro="" textlink="">
      <xdr:nvSpPr>
        <xdr:cNvPr id="24" name="Line 23">
          <a:extLst>
            <a:ext uri="{FF2B5EF4-FFF2-40B4-BE49-F238E27FC236}">
              <a16:creationId xmlns:a16="http://schemas.microsoft.com/office/drawing/2014/main" id="{00000000-0008-0000-0400-000018000000}"/>
            </a:ext>
          </a:extLst>
        </xdr:cNvPr>
        <xdr:cNvSpPr>
          <a:spLocks noChangeShapeType="1"/>
        </xdr:cNvSpPr>
      </xdr:nvSpPr>
      <xdr:spPr bwMode="auto">
        <a:xfrm>
          <a:off x="2933700" y="13563600"/>
          <a:ext cx="14287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38100</xdr:colOff>
      <xdr:row>65</xdr:row>
      <xdr:rowOff>180975</xdr:rowOff>
    </xdr:from>
    <xdr:to>
      <xdr:col>22</xdr:col>
      <xdr:colOff>38100</xdr:colOff>
      <xdr:row>69</xdr:row>
      <xdr:rowOff>180975</xdr:rowOff>
    </xdr:to>
    <xdr:sp macro="" textlink="">
      <xdr:nvSpPr>
        <xdr:cNvPr id="25" name="Line 24">
          <a:extLst>
            <a:ext uri="{FF2B5EF4-FFF2-40B4-BE49-F238E27FC236}">
              <a16:creationId xmlns:a16="http://schemas.microsoft.com/office/drawing/2014/main" id="{00000000-0008-0000-0400-000019000000}"/>
            </a:ext>
          </a:extLst>
        </xdr:cNvPr>
        <xdr:cNvSpPr>
          <a:spLocks noChangeShapeType="1"/>
        </xdr:cNvSpPr>
      </xdr:nvSpPr>
      <xdr:spPr bwMode="auto">
        <a:xfrm>
          <a:off x="4362450" y="13573125"/>
          <a:ext cx="0" cy="8001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19050</xdr:rowOff>
    </xdr:from>
    <xdr:to>
      <xdr:col>26</xdr:col>
      <xdr:colOff>190500</xdr:colOff>
      <xdr:row>65</xdr:row>
      <xdr:rowOff>19050</xdr:rowOff>
    </xdr:to>
    <xdr:sp macro="" textlink="">
      <xdr:nvSpPr>
        <xdr:cNvPr id="26" name="Line 25">
          <a:extLst>
            <a:ext uri="{FF2B5EF4-FFF2-40B4-BE49-F238E27FC236}">
              <a16:creationId xmlns:a16="http://schemas.microsoft.com/office/drawing/2014/main" id="{00000000-0008-0000-0400-00001A000000}"/>
            </a:ext>
          </a:extLst>
        </xdr:cNvPr>
        <xdr:cNvSpPr>
          <a:spLocks noChangeShapeType="1"/>
        </xdr:cNvSpPr>
      </xdr:nvSpPr>
      <xdr:spPr bwMode="auto">
        <a:xfrm>
          <a:off x="2933700" y="13411200"/>
          <a:ext cx="23812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0</xdr:rowOff>
    </xdr:from>
    <xdr:to>
      <xdr:col>26</xdr:col>
      <xdr:colOff>161925</xdr:colOff>
      <xdr:row>77</xdr:row>
      <xdr:rowOff>0</xdr:rowOff>
    </xdr:to>
    <xdr:sp macro="" textlink="">
      <xdr:nvSpPr>
        <xdr:cNvPr id="27" name="Line 26">
          <a:extLst>
            <a:ext uri="{FF2B5EF4-FFF2-40B4-BE49-F238E27FC236}">
              <a16:creationId xmlns:a16="http://schemas.microsoft.com/office/drawing/2014/main" id="{00000000-0008-0000-0400-00001B000000}"/>
            </a:ext>
          </a:extLst>
        </xdr:cNvPr>
        <xdr:cNvSpPr>
          <a:spLocks noChangeShapeType="1"/>
        </xdr:cNvSpPr>
      </xdr:nvSpPr>
      <xdr:spPr bwMode="auto">
        <a:xfrm>
          <a:off x="2533650" y="15792450"/>
          <a:ext cx="27527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171450</xdr:colOff>
      <xdr:row>77</xdr:row>
      <xdr:rowOff>0</xdr:rowOff>
    </xdr:from>
    <xdr:to>
      <xdr:col>26</xdr:col>
      <xdr:colOff>171450</xdr:colOff>
      <xdr:row>83</xdr:row>
      <xdr:rowOff>0</xdr:rowOff>
    </xdr:to>
    <xdr:sp macro="" textlink="">
      <xdr:nvSpPr>
        <xdr:cNvPr id="28" name="Line 27">
          <a:extLst>
            <a:ext uri="{FF2B5EF4-FFF2-40B4-BE49-F238E27FC236}">
              <a16:creationId xmlns:a16="http://schemas.microsoft.com/office/drawing/2014/main" id="{00000000-0008-0000-0400-00001C000000}"/>
            </a:ext>
          </a:extLst>
        </xdr:cNvPr>
        <xdr:cNvSpPr>
          <a:spLocks noChangeShapeType="1"/>
        </xdr:cNvSpPr>
      </xdr:nvSpPr>
      <xdr:spPr bwMode="auto">
        <a:xfrm>
          <a:off x="5295900" y="15792450"/>
          <a:ext cx="0" cy="12001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28575</xdr:colOff>
      <xdr:row>77</xdr:row>
      <xdr:rowOff>180975</xdr:rowOff>
    </xdr:from>
    <xdr:to>
      <xdr:col>22</xdr:col>
      <xdr:colOff>28575</xdr:colOff>
      <xdr:row>82</xdr:row>
      <xdr:rowOff>9525</xdr:rowOff>
    </xdr:to>
    <xdr:sp macro="" textlink="">
      <xdr:nvSpPr>
        <xdr:cNvPr id="29" name="Line 28">
          <a:extLst>
            <a:ext uri="{FF2B5EF4-FFF2-40B4-BE49-F238E27FC236}">
              <a16:creationId xmlns:a16="http://schemas.microsoft.com/office/drawing/2014/main" id="{00000000-0008-0000-0400-00001D000000}"/>
            </a:ext>
          </a:extLst>
        </xdr:cNvPr>
        <xdr:cNvSpPr>
          <a:spLocks noChangeShapeType="1"/>
        </xdr:cNvSpPr>
      </xdr:nvSpPr>
      <xdr:spPr bwMode="auto">
        <a:xfrm>
          <a:off x="4352925" y="15973425"/>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171450</xdr:rowOff>
    </xdr:from>
    <xdr:to>
      <xdr:col>22</xdr:col>
      <xdr:colOff>28575</xdr:colOff>
      <xdr:row>77</xdr:row>
      <xdr:rowOff>171450</xdr:rowOff>
    </xdr:to>
    <xdr:sp macro="" textlink="">
      <xdr:nvSpPr>
        <xdr:cNvPr id="30" name="Line 29">
          <a:extLst>
            <a:ext uri="{FF2B5EF4-FFF2-40B4-BE49-F238E27FC236}">
              <a16:creationId xmlns:a16="http://schemas.microsoft.com/office/drawing/2014/main" id="{00000000-0008-0000-0400-00001E000000}"/>
            </a:ext>
          </a:extLst>
        </xdr:cNvPr>
        <xdr:cNvSpPr>
          <a:spLocks noChangeShapeType="1"/>
        </xdr:cNvSpPr>
      </xdr:nvSpPr>
      <xdr:spPr bwMode="auto">
        <a:xfrm>
          <a:off x="2533650" y="15963900"/>
          <a:ext cx="181927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28575</xdr:colOff>
      <xdr:row>89</xdr:row>
      <xdr:rowOff>171450</xdr:rowOff>
    </xdr:from>
    <xdr:to>
      <xdr:col>22</xdr:col>
      <xdr:colOff>28575</xdr:colOff>
      <xdr:row>94</xdr:row>
      <xdr:rowOff>0</xdr:rowOff>
    </xdr:to>
    <xdr:sp macro="" textlink="">
      <xdr:nvSpPr>
        <xdr:cNvPr id="31" name="Line 30">
          <a:extLst>
            <a:ext uri="{FF2B5EF4-FFF2-40B4-BE49-F238E27FC236}">
              <a16:creationId xmlns:a16="http://schemas.microsoft.com/office/drawing/2014/main" id="{00000000-0008-0000-0400-00001F000000}"/>
            </a:ext>
          </a:extLst>
        </xdr:cNvPr>
        <xdr:cNvSpPr>
          <a:spLocks noChangeShapeType="1"/>
        </xdr:cNvSpPr>
      </xdr:nvSpPr>
      <xdr:spPr bwMode="auto">
        <a:xfrm>
          <a:off x="4352925" y="18364200"/>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171450</xdr:rowOff>
    </xdr:from>
    <xdr:to>
      <xdr:col>22</xdr:col>
      <xdr:colOff>19050</xdr:colOff>
      <xdr:row>89</xdr:row>
      <xdr:rowOff>171450</xdr:rowOff>
    </xdr:to>
    <xdr:sp macro="" textlink="">
      <xdr:nvSpPr>
        <xdr:cNvPr id="32" name="Line 31">
          <a:extLst>
            <a:ext uri="{FF2B5EF4-FFF2-40B4-BE49-F238E27FC236}">
              <a16:creationId xmlns:a16="http://schemas.microsoft.com/office/drawing/2014/main" id="{00000000-0008-0000-0400-000020000000}"/>
            </a:ext>
          </a:extLst>
        </xdr:cNvPr>
        <xdr:cNvSpPr>
          <a:spLocks noChangeShapeType="1"/>
        </xdr:cNvSpPr>
      </xdr:nvSpPr>
      <xdr:spPr bwMode="auto">
        <a:xfrm>
          <a:off x="2133600" y="18364200"/>
          <a:ext cx="22098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9525</xdr:rowOff>
    </xdr:from>
    <xdr:to>
      <xdr:col>26</xdr:col>
      <xdr:colOff>180975</xdr:colOff>
      <xdr:row>89</xdr:row>
      <xdr:rowOff>9525</xdr:rowOff>
    </xdr:to>
    <xdr:sp macro="" textlink="">
      <xdr:nvSpPr>
        <xdr:cNvPr id="33" name="Line 32">
          <a:extLst>
            <a:ext uri="{FF2B5EF4-FFF2-40B4-BE49-F238E27FC236}">
              <a16:creationId xmlns:a16="http://schemas.microsoft.com/office/drawing/2014/main" id="{00000000-0008-0000-0400-000021000000}"/>
            </a:ext>
          </a:extLst>
        </xdr:cNvPr>
        <xdr:cNvSpPr>
          <a:spLocks noChangeShapeType="1"/>
        </xdr:cNvSpPr>
      </xdr:nvSpPr>
      <xdr:spPr bwMode="auto">
        <a:xfrm>
          <a:off x="2133600" y="18202275"/>
          <a:ext cx="31718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89</xdr:row>
      <xdr:rowOff>19050</xdr:rowOff>
    </xdr:from>
    <xdr:to>
      <xdr:col>26</xdr:col>
      <xdr:colOff>180975</xdr:colOff>
      <xdr:row>94</xdr:row>
      <xdr:rowOff>180975</xdr:rowOff>
    </xdr:to>
    <xdr:sp macro="" textlink="">
      <xdr:nvSpPr>
        <xdr:cNvPr id="34" name="Line 33">
          <a:extLst>
            <a:ext uri="{FF2B5EF4-FFF2-40B4-BE49-F238E27FC236}">
              <a16:creationId xmlns:a16="http://schemas.microsoft.com/office/drawing/2014/main" id="{00000000-0008-0000-0400-000022000000}"/>
            </a:ext>
          </a:extLst>
        </xdr:cNvPr>
        <xdr:cNvSpPr>
          <a:spLocks noChangeShapeType="1"/>
        </xdr:cNvSpPr>
      </xdr:nvSpPr>
      <xdr:spPr bwMode="auto">
        <a:xfrm>
          <a:off x="5305425" y="18211800"/>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autoPageBreaks="0"/>
  </sheetPr>
  <dimension ref="B1:J139"/>
  <sheetViews>
    <sheetView showGridLines="0" tabSelected="1" view="pageBreakPreview" zoomScale="160" zoomScaleNormal="100" zoomScaleSheetLayoutView="160" workbookViewId="0">
      <selection activeCell="C6" sqref="C6:I7"/>
    </sheetView>
  </sheetViews>
  <sheetFormatPr defaultColWidth="9.33203125" defaultRowHeight="20.25" customHeight="1"/>
  <cols>
    <col min="1" max="1" width="2.1640625" style="168" customWidth="1"/>
    <col min="2" max="10" width="12.33203125" style="168" customWidth="1"/>
    <col min="11" max="16384" width="9.33203125" style="168"/>
  </cols>
  <sheetData>
    <row r="1" spans="2:10" ht="15" customHeight="1"/>
    <row r="2" spans="2:10" ht="20.25" customHeight="1">
      <c r="B2" s="734" t="s">
        <v>480</v>
      </c>
      <c r="C2" s="735"/>
      <c r="H2" s="736"/>
      <c r="I2" s="736"/>
      <c r="J2" s="736"/>
    </row>
    <row r="6" spans="2:10" ht="20.25" customHeight="1">
      <c r="C6" s="737" t="s">
        <v>1022</v>
      </c>
      <c r="D6" s="737"/>
      <c r="E6" s="737"/>
      <c r="F6" s="737"/>
      <c r="G6" s="737"/>
      <c r="H6" s="737"/>
      <c r="I6" s="737"/>
    </row>
    <row r="7" spans="2:10" ht="20.25" customHeight="1">
      <c r="C7" s="737"/>
      <c r="D7" s="737"/>
      <c r="E7" s="737"/>
      <c r="F7" s="737"/>
      <c r="G7" s="737"/>
      <c r="H7" s="737"/>
      <c r="I7" s="737"/>
    </row>
    <row r="8" spans="2:10" ht="20.25" customHeight="1">
      <c r="C8" s="535"/>
      <c r="D8" s="535"/>
      <c r="E8" s="535"/>
      <c r="F8" s="535"/>
      <c r="G8" s="535"/>
      <c r="H8" s="535"/>
      <c r="I8" s="535"/>
    </row>
    <row r="9" spans="2:10" ht="20.25" customHeight="1">
      <c r="C9" s="535"/>
      <c r="D9" s="535"/>
      <c r="E9" s="535"/>
      <c r="F9" s="535"/>
      <c r="G9" s="535"/>
      <c r="H9" s="535"/>
      <c r="I9" s="535"/>
    </row>
    <row r="10" spans="2:10" ht="20.25" customHeight="1">
      <c r="C10" s="535"/>
      <c r="D10" s="535"/>
      <c r="E10" s="535"/>
      <c r="F10" s="535"/>
      <c r="G10" s="738" t="s">
        <v>1023</v>
      </c>
      <c r="H10" s="738"/>
      <c r="I10" s="738"/>
      <c r="J10" s="738"/>
    </row>
    <row r="11" spans="2:10" ht="20.25" customHeight="1">
      <c r="G11" s="739" t="s">
        <v>1018</v>
      </c>
      <c r="H11" s="739"/>
      <c r="I11" s="739"/>
      <c r="J11" s="739"/>
    </row>
    <row r="13" spans="2:10" ht="20.25" customHeight="1">
      <c r="B13" s="168" t="s">
        <v>947</v>
      </c>
    </row>
    <row r="14" spans="2:10" s="169" customFormat="1" ht="20.25" customHeight="1">
      <c r="B14" s="169" t="s">
        <v>948</v>
      </c>
    </row>
    <row r="15" spans="2:10" s="169" customFormat="1" ht="20.25" customHeight="1">
      <c r="B15" s="169" t="s">
        <v>949</v>
      </c>
    </row>
    <row r="16" spans="2:10" s="169" customFormat="1" ht="20.25" customHeight="1">
      <c r="B16" s="169" t="s">
        <v>950</v>
      </c>
    </row>
    <row r="17" spans="2:3" s="169" customFormat="1" ht="20.25" customHeight="1">
      <c r="B17" s="169" t="s">
        <v>951</v>
      </c>
    </row>
    <row r="18" spans="2:3" s="169" customFormat="1" ht="20.25" customHeight="1">
      <c r="B18" s="169" t="s">
        <v>481</v>
      </c>
    </row>
    <row r="19" spans="2:3" s="169" customFormat="1" ht="20.25" customHeight="1">
      <c r="B19" s="169" t="s">
        <v>482</v>
      </c>
    </row>
    <row r="20" spans="2:3" s="169" customFormat="1" ht="20.25" customHeight="1">
      <c r="B20" s="169" t="s">
        <v>483</v>
      </c>
    </row>
    <row r="21" spans="2:3" s="169" customFormat="1" ht="20.25" customHeight="1">
      <c r="B21" s="169" t="s">
        <v>952</v>
      </c>
    </row>
    <row r="22" spans="2:3" s="169" customFormat="1" ht="20.25" customHeight="1">
      <c r="B22" s="169" t="s">
        <v>484</v>
      </c>
    </row>
    <row r="23" spans="2:3" s="169" customFormat="1" ht="20.25" customHeight="1">
      <c r="B23" s="169" t="s">
        <v>953</v>
      </c>
    </row>
    <row r="24" spans="2:3" s="169" customFormat="1" ht="20.25" customHeight="1">
      <c r="B24" s="169" t="s">
        <v>954</v>
      </c>
    </row>
    <row r="25" spans="2:3" s="169" customFormat="1" ht="20.25" customHeight="1">
      <c r="B25" s="169" t="s">
        <v>955</v>
      </c>
    </row>
    <row r="26" spans="2:3" s="169" customFormat="1" ht="20.25" customHeight="1">
      <c r="B26" s="169" t="s">
        <v>1024</v>
      </c>
    </row>
    <row r="27" spans="2:3" s="169" customFormat="1" ht="20.25" customHeight="1">
      <c r="B27" s="169" t="s">
        <v>1025</v>
      </c>
    </row>
    <row r="28" spans="2:3" s="169" customFormat="1" ht="20.25" customHeight="1">
      <c r="B28" s="169" t="s">
        <v>1026</v>
      </c>
    </row>
    <row r="30" spans="2:3" ht="20.25" customHeight="1">
      <c r="B30" s="168" t="s">
        <v>927</v>
      </c>
    </row>
    <row r="31" spans="2:3" s="169" customFormat="1" ht="6.75" customHeight="1"/>
    <row r="32" spans="2:3" s="169" customFormat="1" ht="20.25" customHeight="1">
      <c r="C32" s="169" t="s">
        <v>956</v>
      </c>
    </row>
    <row r="33" spans="3:3" s="169" customFormat="1" ht="20.25" customHeight="1">
      <c r="C33" s="169" t="s">
        <v>964</v>
      </c>
    </row>
    <row r="34" spans="3:3" s="169" customFormat="1" ht="6.75" customHeight="1"/>
    <row r="35" spans="3:3" s="169" customFormat="1" ht="20.25" customHeight="1">
      <c r="C35" s="169" t="s">
        <v>965</v>
      </c>
    </row>
    <row r="36" spans="3:3" s="169" customFormat="1" ht="20.25" customHeight="1">
      <c r="C36" s="169" t="s">
        <v>1033</v>
      </c>
    </row>
    <row r="37" spans="3:3" s="169" customFormat="1" ht="20.25" customHeight="1">
      <c r="C37" s="169" t="s">
        <v>966</v>
      </c>
    </row>
    <row r="38" spans="3:3" s="169" customFormat="1" ht="20.25" customHeight="1">
      <c r="C38" s="169" t="s">
        <v>967</v>
      </c>
    </row>
    <row r="39" spans="3:3" s="169" customFormat="1" ht="6.75" customHeight="1"/>
    <row r="40" spans="3:3" s="564" customFormat="1" ht="20.25" customHeight="1">
      <c r="C40" s="564" t="s">
        <v>982</v>
      </c>
    </row>
    <row r="41" spans="3:3" s="564" customFormat="1" ht="20.25" customHeight="1">
      <c r="C41" s="564" t="s">
        <v>983</v>
      </c>
    </row>
    <row r="42" spans="3:3" s="564" customFormat="1" ht="20.25" customHeight="1">
      <c r="C42" s="564" t="s">
        <v>984</v>
      </c>
    </row>
    <row r="43" spans="3:3" s="169" customFormat="1" ht="6.75" customHeight="1"/>
    <row r="44" spans="3:3" s="169" customFormat="1" ht="20.25" customHeight="1">
      <c r="C44" s="169" t="s">
        <v>968</v>
      </c>
    </row>
    <row r="45" spans="3:3" s="169" customFormat="1" ht="6.75" customHeight="1"/>
    <row r="46" spans="3:3" s="169" customFormat="1" ht="20.25" customHeight="1">
      <c r="C46" s="169" t="s">
        <v>928</v>
      </c>
    </row>
    <row r="47" spans="3:3" s="169" customFormat="1" ht="20.25" customHeight="1">
      <c r="C47" s="169" t="s">
        <v>969</v>
      </c>
    </row>
    <row r="48" spans="3:3" s="169" customFormat="1" ht="20.25" customHeight="1">
      <c r="C48" s="169" t="s">
        <v>485</v>
      </c>
    </row>
    <row r="50" spans="2:3" ht="20.25" customHeight="1">
      <c r="B50" s="168" t="s">
        <v>486</v>
      </c>
    </row>
    <row r="51" spans="2:3" s="169" customFormat="1" ht="20.25" customHeight="1">
      <c r="C51" s="169" t="s">
        <v>487</v>
      </c>
    </row>
    <row r="52" spans="2:3" s="169" customFormat="1" ht="20.25" customHeight="1">
      <c r="C52" s="169" t="s">
        <v>1027</v>
      </c>
    </row>
    <row r="53" spans="2:3" s="169" customFormat="1" ht="6.75" customHeight="1"/>
    <row r="54" spans="2:3" s="169" customFormat="1" ht="20.25" customHeight="1">
      <c r="C54" s="169" t="s">
        <v>488</v>
      </c>
    </row>
    <row r="55" spans="2:3" s="169" customFormat="1" ht="6.75" customHeight="1"/>
    <row r="56" spans="2:3" s="169" customFormat="1" ht="20.25" customHeight="1">
      <c r="C56" s="169" t="s">
        <v>489</v>
      </c>
    </row>
    <row r="57" spans="2:3" s="169" customFormat="1" ht="20.25" customHeight="1">
      <c r="C57" s="169" t="s">
        <v>490</v>
      </c>
    </row>
    <row r="58" spans="2:3" s="169" customFormat="1" ht="6.75" customHeight="1"/>
    <row r="59" spans="2:3" s="169" customFormat="1" ht="20.25" customHeight="1">
      <c r="C59" s="169" t="s">
        <v>491</v>
      </c>
    </row>
    <row r="60" spans="2:3" s="169" customFormat="1" ht="20.25" customHeight="1">
      <c r="C60" s="169" t="s">
        <v>492</v>
      </c>
    </row>
    <row r="61" spans="2:3" s="169" customFormat="1" ht="6.75" customHeight="1"/>
    <row r="62" spans="2:3" s="169" customFormat="1" ht="20.25" customHeight="1">
      <c r="C62" s="169" t="s">
        <v>493</v>
      </c>
    </row>
    <row r="63" spans="2:3" s="169" customFormat="1" ht="20.25" customHeight="1">
      <c r="C63" s="169" t="s">
        <v>494</v>
      </c>
    </row>
    <row r="64" spans="2:3" s="169" customFormat="1" ht="20.25" customHeight="1"/>
    <row r="65" spans="3:3" s="169" customFormat="1" ht="20.25" customHeight="1">
      <c r="C65" s="169" t="s">
        <v>495</v>
      </c>
    </row>
    <row r="66" spans="3:3" s="169" customFormat="1" ht="20.25" customHeight="1">
      <c r="C66" s="169" t="s">
        <v>496</v>
      </c>
    </row>
    <row r="67" spans="3:3" s="169" customFormat="1" ht="20.25" customHeight="1">
      <c r="C67" s="169" t="s">
        <v>497</v>
      </c>
    </row>
    <row r="68" spans="3:3" s="169" customFormat="1" ht="6.75" customHeight="1"/>
    <row r="69" spans="3:3" s="169" customFormat="1" ht="20.25" customHeight="1">
      <c r="C69" s="169" t="s">
        <v>498</v>
      </c>
    </row>
    <row r="70" spans="3:3" s="169" customFormat="1" ht="20.25" customHeight="1">
      <c r="C70" s="169" t="s">
        <v>499</v>
      </c>
    </row>
    <row r="71" spans="3:3" s="169" customFormat="1" ht="6.75" customHeight="1"/>
    <row r="72" spans="3:3" s="169" customFormat="1" ht="20.25" customHeight="1">
      <c r="C72" s="169" t="s">
        <v>1028</v>
      </c>
    </row>
    <row r="73" spans="3:3" s="169" customFormat="1" ht="20.25" customHeight="1">
      <c r="C73" s="169" t="s">
        <v>500</v>
      </c>
    </row>
    <row r="74" spans="3:3" s="169" customFormat="1" ht="20.25" customHeight="1"/>
    <row r="75" spans="3:3" s="169" customFormat="1" ht="20.25" customHeight="1">
      <c r="C75" s="169" t="s">
        <v>501</v>
      </c>
    </row>
    <row r="76" spans="3:3" s="169" customFormat="1" ht="20.25" customHeight="1">
      <c r="C76" s="169" t="s">
        <v>502</v>
      </c>
    </row>
    <row r="77" spans="3:3" s="169" customFormat="1" ht="20.25" customHeight="1">
      <c r="C77" s="169" t="s">
        <v>503</v>
      </c>
    </row>
    <row r="78" spans="3:3" s="169" customFormat="1" ht="20.25" customHeight="1">
      <c r="C78" s="169" t="s">
        <v>957</v>
      </c>
    </row>
    <row r="79" spans="3:3" s="169" customFormat="1" ht="6.75" customHeight="1"/>
    <row r="80" spans="3:3" s="169" customFormat="1" ht="20.25" customHeight="1">
      <c r="C80" s="169" t="s">
        <v>504</v>
      </c>
    </row>
    <row r="81" spans="3:3" s="169" customFormat="1" ht="6.75" customHeight="1"/>
    <row r="82" spans="3:3" s="169" customFormat="1" ht="20.25" customHeight="1">
      <c r="C82" s="169" t="s">
        <v>505</v>
      </c>
    </row>
    <row r="83" spans="3:3" s="169" customFormat="1" ht="20.25" customHeight="1">
      <c r="C83" s="169" t="s">
        <v>506</v>
      </c>
    </row>
    <row r="84" spans="3:3" s="169" customFormat="1" ht="6.75" customHeight="1"/>
    <row r="85" spans="3:3" s="169" customFormat="1" ht="20.25" customHeight="1">
      <c r="C85" s="169" t="s">
        <v>507</v>
      </c>
    </row>
    <row r="86" spans="3:3" s="169" customFormat="1" ht="20.25" customHeight="1">
      <c r="C86" s="169" t="s">
        <v>508</v>
      </c>
    </row>
    <row r="87" spans="3:3" s="169" customFormat="1" ht="20.25" customHeight="1">
      <c r="C87" s="169" t="s">
        <v>509</v>
      </c>
    </row>
    <row r="88" spans="3:3" s="169" customFormat="1" ht="20.25" customHeight="1">
      <c r="C88" s="169" t="s">
        <v>494</v>
      </c>
    </row>
    <row r="89" spans="3:3" s="169" customFormat="1" ht="6.75" customHeight="1"/>
    <row r="90" spans="3:3" s="169" customFormat="1" ht="20.25" customHeight="1">
      <c r="C90" s="169" t="s">
        <v>510</v>
      </c>
    </row>
    <row r="91" spans="3:3" s="169" customFormat="1" ht="20.25" customHeight="1">
      <c r="C91" s="169" t="s">
        <v>511</v>
      </c>
    </row>
    <row r="92" spans="3:3" s="169" customFormat="1" ht="6.75" customHeight="1"/>
    <row r="93" spans="3:3" s="169" customFormat="1" ht="20.25" customHeight="1">
      <c r="C93" s="169" t="s">
        <v>512</v>
      </c>
    </row>
    <row r="94" spans="3:3" s="169" customFormat="1" ht="20.25" customHeight="1">
      <c r="C94" s="169" t="s">
        <v>513</v>
      </c>
    </row>
    <row r="95" spans="3:3" s="169" customFormat="1" ht="20.25" customHeight="1">
      <c r="C95" s="169" t="s">
        <v>514</v>
      </c>
    </row>
    <row r="96" spans="3:3" s="169" customFormat="1" ht="20.25" customHeight="1">
      <c r="C96" s="169" t="s">
        <v>515</v>
      </c>
    </row>
    <row r="97" spans="3:3" s="169" customFormat="1" ht="20.25" customHeight="1">
      <c r="C97" s="169" t="s">
        <v>516</v>
      </c>
    </row>
    <row r="98" spans="3:3" s="169" customFormat="1" ht="6.75" customHeight="1"/>
    <row r="99" spans="3:3" s="169" customFormat="1" ht="20.25" customHeight="1">
      <c r="C99" s="169" t="s">
        <v>517</v>
      </c>
    </row>
    <row r="100" spans="3:3" s="169" customFormat="1" ht="20.25" customHeight="1">
      <c r="C100" s="169" t="s">
        <v>518</v>
      </c>
    </row>
    <row r="101" spans="3:3" s="169" customFormat="1" ht="20.25" customHeight="1">
      <c r="C101" s="169" t="s">
        <v>958</v>
      </c>
    </row>
    <row r="102" spans="3:3" s="169" customFormat="1" ht="20.25" customHeight="1"/>
    <row r="103" spans="3:3" s="169" customFormat="1" ht="20.25" customHeight="1">
      <c r="C103" s="169" t="s">
        <v>519</v>
      </c>
    </row>
    <row r="104" spans="3:3" s="169" customFormat="1" ht="20.25" customHeight="1">
      <c r="C104" s="169" t="s">
        <v>520</v>
      </c>
    </row>
    <row r="105" spans="3:3" s="169" customFormat="1" ht="20.25" customHeight="1">
      <c r="C105" s="169" t="s">
        <v>521</v>
      </c>
    </row>
    <row r="106" spans="3:3" s="169" customFormat="1" ht="20.25" customHeight="1">
      <c r="C106" s="169" t="s">
        <v>522</v>
      </c>
    </row>
    <row r="107" spans="3:3" s="169" customFormat="1" ht="20.25" customHeight="1">
      <c r="C107" s="169" t="s">
        <v>523</v>
      </c>
    </row>
    <row r="108" spans="3:3" s="169" customFormat="1" ht="20.25" customHeight="1"/>
    <row r="109" spans="3:3" s="169" customFormat="1" ht="20.25" customHeight="1">
      <c r="C109" s="169" t="s">
        <v>524</v>
      </c>
    </row>
    <row r="110" spans="3:3" s="169" customFormat="1" ht="20.25" customHeight="1">
      <c r="C110" s="169" t="s">
        <v>525</v>
      </c>
    </row>
    <row r="111" spans="3:3" s="169" customFormat="1" ht="20.25" customHeight="1">
      <c r="C111" s="169" t="s">
        <v>526</v>
      </c>
    </row>
    <row r="112" spans="3:3" s="169" customFormat="1" ht="6.75" customHeight="1"/>
    <row r="113" spans="2:3" s="169" customFormat="1" ht="20.25" customHeight="1">
      <c r="C113" s="169" t="s">
        <v>1029</v>
      </c>
    </row>
    <row r="114" spans="2:3" s="169" customFormat="1" ht="20.25" customHeight="1">
      <c r="C114" s="169" t="s">
        <v>1030</v>
      </c>
    </row>
    <row r="115" spans="2:3" s="169" customFormat="1" ht="20.25" customHeight="1">
      <c r="C115" s="169" t="s">
        <v>1007</v>
      </c>
    </row>
    <row r="116" spans="2:3" s="169" customFormat="1" ht="20.25" customHeight="1">
      <c r="C116" s="169" t="s">
        <v>959</v>
      </c>
    </row>
    <row r="117" spans="2:3" s="169" customFormat="1" ht="6.75" customHeight="1"/>
    <row r="118" spans="2:3" s="169" customFormat="1" ht="20.25" customHeight="1">
      <c r="C118" s="169" t="s">
        <v>527</v>
      </c>
    </row>
    <row r="119" spans="2:3" s="169" customFormat="1" ht="20.25" customHeight="1">
      <c r="C119" s="169" t="s">
        <v>1006</v>
      </c>
    </row>
    <row r="121" spans="2:3" ht="20.25" customHeight="1">
      <c r="B121" s="168" t="s">
        <v>528</v>
      </c>
    </row>
    <row r="122" spans="2:3" ht="20.25" customHeight="1">
      <c r="C122" s="169" t="s">
        <v>929</v>
      </c>
    </row>
    <row r="123" spans="2:3" ht="20.25" customHeight="1">
      <c r="C123" s="169" t="s">
        <v>930</v>
      </c>
    </row>
    <row r="124" spans="2:3" ht="20.25" customHeight="1">
      <c r="C124" s="169"/>
    </row>
    <row r="125" spans="2:3" s="169" customFormat="1" ht="20.25" customHeight="1">
      <c r="C125" s="169" t="s">
        <v>529</v>
      </c>
    </row>
    <row r="126" spans="2:3" s="169" customFormat="1" ht="20.25" customHeight="1">
      <c r="C126" s="169" t="s">
        <v>960</v>
      </c>
    </row>
    <row r="127" spans="2:3" s="169" customFormat="1" ht="6.75" customHeight="1"/>
    <row r="128" spans="2:3" s="169" customFormat="1" ht="6.75" customHeight="1"/>
    <row r="129" spans="3:9" s="169" customFormat="1" ht="20.25" customHeight="1">
      <c r="C129" s="169" t="s">
        <v>1008</v>
      </c>
    </row>
    <row r="130" spans="3:9" s="169" customFormat="1" ht="20.25" customHeight="1">
      <c r="C130" s="169" t="s">
        <v>530</v>
      </c>
    </row>
    <row r="131" spans="3:9" ht="20.25" customHeight="1">
      <c r="C131" s="170"/>
    </row>
    <row r="132" spans="3:9" ht="20.25" customHeight="1">
      <c r="E132" s="733" t="s">
        <v>531</v>
      </c>
      <c r="F132" s="733"/>
      <c r="G132" s="733"/>
    </row>
    <row r="133" spans="3:9" ht="20.25" customHeight="1">
      <c r="C133" s="171"/>
      <c r="D133" s="172"/>
      <c r="E133" s="733"/>
      <c r="F133" s="733"/>
      <c r="G133" s="733"/>
      <c r="H133" s="172"/>
      <c r="I133" s="173"/>
    </row>
    <row r="134" spans="3:9" ht="20.25" customHeight="1">
      <c r="C134" s="174"/>
      <c r="D134" s="740" t="s">
        <v>961</v>
      </c>
      <c r="E134" s="740"/>
      <c r="F134" s="740"/>
      <c r="G134" s="740"/>
      <c r="H134" s="740"/>
      <c r="I134" s="175"/>
    </row>
    <row r="135" spans="3:9" ht="20.25" customHeight="1">
      <c r="C135" s="174"/>
      <c r="D135" s="740" t="s">
        <v>1034</v>
      </c>
      <c r="E135" s="740"/>
      <c r="F135" s="740"/>
      <c r="G135" s="740"/>
      <c r="H135" s="740"/>
      <c r="I135" s="175"/>
    </row>
    <row r="136" spans="3:9" ht="20.25" customHeight="1">
      <c r="C136" s="174"/>
      <c r="D136" s="741" t="s">
        <v>962</v>
      </c>
      <c r="E136" s="741"/>
      <c r="F136" s="741"/>
      <c r="G136" s="741"/>
      <c r="H136" s="741"/>
      <c r="I136" s="175"/>
    </row>
    <row r="137" spans="3:9" ht="20.25" customHeight="1">
      <c r="C137" s="174"/>
      <c r="D137" s="741" t="s">
        <v>963</v>
      </c>
      <c r="E137" s="741"/>
      <c r="F137" s="741"/>
      <c r="G137" s="741"/>
      <c r="H137" s="741"/>
      <c r="I137" s="175"/>
    </row>
    <row r="138" spans="3:9" ht="20.25" customHeight="1">
      <c r="C138" s="174"/>
      <c r="D138" s="741" t="s">
        <v>1037</v>
      </c>
      <c r="E138" s="741"/>
      <c r="F138" s="741"/>
      <c r="G138" s="741"/>
      <c r="H138" s="741"/>
      <c r="I138" s="175"/>
    </row>
    <row r="139" spans="3:9" ht="20.25" customHeight="1">
      <c r="C139" s="176"/>
      <c r="D139" s="177"/>
      <c r="E139" s="177"/>
      <c r="F139" s="177"/>
      <c r="G139" s="177"/>
      <c r="H139" s="177"/>
      <c r="I139" s="178"/>
    </row>
  </sheetData>
  <sheetProtection sheet="1" objects="1" scenarios="1" selectLockedCells="1" selectUnlockedCells="1"/>
  <mergeCells count="11">
    <mergeCell ref="D134:H134"/>
    <mergeCell ref="D135:H135"/>
    <mergeCell ref="D136:H136"/>
    <mergeCell ref="D137:H137"/>
    <mergeCell ref="D138:H138"/>
    <mergeCell ref="E132:G133"/>
    <mergeCell ref="B2:C2"/>
    <mergeCell ref="H2:J2"/>
    <mergeCell ref="C6:I7"/>
    <mergeCell ref="G10:J10"/>
    <mergeCell ref="G11:J11"/>
  </mergeCells>
  <phoneticPr fontId="26"/>
  <printOptions horizontalCentered="1"/>
  <pageMargins left="0.78740157480314965" right="0.78740157480314965" top="0.78740157480314965" bottom="0.78740157480314965" header="0" footer="0.19685039370078741"/>
  <pageSetup paperSize="9" scale="82" orientation="portrait" useFirstPageNumber="1" r:id="rId1"/>
  <headerFooter alignWithMargins="0">
    <oddFooter>&amp;C［ &amp;P ］</oddFooter>
  </headerFooter>
  <rowBreaks count="2" manualBreakCount="2">
    <brk id="49" min="1" max="9" man="1"/>
    <brk id="102" min="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sheetPr>
  <dimension ref="A1:BT51"/>
  <sheetViews>
    <sheetView view="pageBreakPreview" zoomScale="175" zoomScaleNormal="100" zoomScaleSheetLayoutView="175" workbookViewId="0">
      <pane xSplit="2" ySplit="3" topLeftCell="C4" activePane="bottomRight" state="frozen"/>
      <selection activeCell="A6" sqref="A6"/>
      <selection pane="topRight" activeCell="A6" sqref="A6"/>
      <selection pane="bottomLeft" activeCell="A6" sqref="A6"/>
      <selection pane="bottomRight" activeCell="B9" sqref="B9"/>
    </sheetView>
  </sheetViews>
  <sheetFormatPr defaultColWidth="10.33203125" defaultRowHeight="11.25"/>
  <cols>
    <col min="1" max="1" width="4.6640625" style="1" bestFit="1" customWidth="1"/>
    <col min="2" max="2" width="31.6640625" style="1" bestFit="1" customWidth="1"/>
    <col min="3" max="3" width="11" style="1" bestFit="1" customWidth="1"/>
    <col min="4" max="72" width="10.83203125" style="1" customWidth="1"/>
    <col min="73" max="16384" width="10.33203125" style="1"/>
  </cols>
  <sheetData>
    <row r="1" spans="1:72" ht="21" customHeight="1">
      <c r="A1" s="19" t="s">
        <v>478</v>
      </c>
      <c r="BT1" s="18" t="s">
        <v>398</v>
      </c>
    </row>
    <row r="2" spans="1:72">
      <c r="A2" s="2"/>
      <c r="B2" s="3"/>
      <c r="C2" s="13">
        <v>1</v>
      </c>
      <c r="D2" s="14">
        <v>2</v>
      </c>
      <c r="E2" s="14">
        <v>3</v>
      </c>
      <c r="F2" s="14">
        <v>4</v>
      </c>
      <c r="G2" s="14">
        <v>5</v>
      </c>
      <c r="H2" s="14">
        <v>6</v>
      </c>
      <c r="I2" s="14">
        <v>7</v>
      </c>
      <c r="J2" s="14">
        <v>8</v>
      </c>
      <c r="K2" s="14">
        <v>9</v>
      </c>
      <c r="L2" s="14">
        <v>10</v>
      </c>
      <c r="M2" s="14">
        <v>11</v>
      </c>
      <c r="N2" s="14">
        <v>12</v>
      </c>
      <c r="O2" s="14">
        <v>13</v>
      </c>
      <c r="P2" s="14">
        <v>14</v>
      </c>
      <c r="Q2" s="14">
        <v>15</v>
      </c>
      <c r="R2" s="14">
        <v>16</v>
      </c>
      <c r="S2" s="14">
        <v>17</v>
      </c>
      <c r="T2" s="14">
        <v>18</v>
      </c>
      <c r="U2" s="14">
        <v>19</v>
      </c>
      <c r="V2" s="14">
        <v>20</v>
      </c>
      <c r="W2" s="14">
        <v>21</v>
      </c>
      <c r="X2" s="14">
        <v>22</v>
      </c>
      <c r="Y2" s="14">
        <v>23</v>
      </c>
      <c r="Z2" s="14">
        <v>24</v>
      </c>
      <c r="AA2" s="14">
        <v>25</v>
      </c>
      <c r="AB2" s="14">
        <v>26</v>
      </c>
      <c r="AC2" s="14">
        <v>27</v>
      </c>
      <c r="AD2" s="14">
        <v>28</v>
      </c>
      <c r="AE2" s="14">
        <v>29</v>
      </c>
      <c r="AF2" s="14">
        <v>30</v>
      </c>
      <c r="AG2" s="14">
        <v>31</v>
      </c>
      <c r="AH2" s="14">
        <v>32</v>
      </c>
      <c r="AI2" s="14">
        <v>33</v>
      </c>
      <c r="AJ2" s="14">
        <v>34</v>
      </c>
      <c r="AK2" s="14">
        <v>35</v>
      </c>
      <c r="AL2" s="14">
        <v>36</v>
      </c>
      <c r="AM2" s="14">
        <v>37</v>
      </c>
      <c r="AN2" s="149">
        <v>38</v>
      </c>
      <c r="AO2" s="149">
        <v>39</v>
      </c>
      <c r="AP2" s="149">
        <v>40</v>
      </c>
      <c r="AQ2" s="149">
        <v>41</v>
      </c>
      <c r="AR2" s="149">
        <v>42</v>
      </c>
      <c r="AS2" s="149">
        <v>43</v>
      </c>
      <c r="AT2" s="149">
        <v>44</v>
      </c>
      <c r="AU2" s="149">
        <v>45</v>
      </c>
      <c r="AV2" s="149">
        <v>46</v>
      </c>
      <c r="AW2" s="149">
        <v>47</v>
      </c>
      <c r="AX2" s="149">
        <v>48</v>
      </c>
      <c r="AY2" s="149">
        <v>49</v>
      </c>
      <c r="AZ2" s="149">
        <v>50</v>
      </c>
      <c r="BA2" s="149">
        <v>51</v>
      </c>
      <c r="BB2" s="149">
        <v>52</v>
      </c>
      <c r="BC2" s="149">
        <v>53</v>
      </c>
      <c r="BD2" s="149">
        <v>54</v>
      </c>
      <c r="BE2" s="149">
        <v>55</v>
      </c>
      <c r="BF2" s="149">
        <v>56</v>
      </c>
      <c r="BG2" s="149">
        <v>57</v>
      </c>
      <c r="BH2" s="149">
        <v>58</v>
      </c>
      <c r="BI2" s="149">
        <v>59</v>
      </c>
      <c r="BJ2" s="149">
        <v>60</v>
      </c>
      <c r="BK2" s="149">
        <v>61</v>
      </c>
      <c r="BL2" s="149">
        <v>62</v>
      </c>
      <c r="BM2" s="149">
        <v>63</v>
      </c>
      <c r="BN2" s="149">
        <v>64</v>
      </c>
      <c r="BO2" s="149">
        <v>65</v>
      </c>
      <c r="BP2" s="149">
        <v>66</v>
      </c>
      <c r="BQ2" s="149">
        <v>67</v>
      </c>
      <c r="BR2" s="149">
        <v>68</v>
      </c>
      <c r="BS2" s="149">
        <v>69</v>
      </c>
      <c r="BT2" s="150">
        <v>70</v>
      </c>
    </row>
    <row r="3" spans="1:72" ht="89.25" customHeight="1">
      <c r="A3" s="4"/>
      <c r="B3" s="5"/>
      <c r="C3" s="6" t="str">
        <f>建設IO!G4</f>
        <v>建      設</v>
      </c>
      <c r="D3" s="7" t="str">
        <f>建設IO!H4</f>
        <v>建　　　築</v>
      </c>
      <c r="E3" s="7" t="str">
        <f>建設IO!I4</f>
        <v>住宅建築</v>
      </c>
      <c r="F3" s="7" t="str">
        <f>建設IO!J4</f>
        <v>住宅建築
（木造）</v>
      </c>
      <c r="G3" s="7" t="str">
        <f>建設IO!K4</f>
        <v>木造在来
住宅</v>
      </c>
      <c r="H3" s="7" t="str">
        <f>建設IO!L4</f>
        <v>木造量産
住宅</v>
      </c>
      <c r="I3" s="7" t="str">
        <f>建設IO!M4</f>
        <v>住宅建築
（非木造）</v>
      </c>
      <c r="J3" s="7" t="str">
        <f>建設IO!N4</f>
        <v>ＳＲＣ住宅</v>
      </c>
      <c r="K3" s="7" t="str">
        <f>建設IO!O4</f>
        <v>Ｒ Ｃ 住 宅</v>
      </c>
      <c r="L3" s="7" t="str">
        <f>建設IO!P4</f>
        <v>Ｒ Ｃ 在 来
住       宅</v>
      </c>
      <c r="M3" s="7" t="str">
        <f>建設IO!Q4</f>
        <v>Ｒ Ｃ 量 産
住       宅</v>
      </c>
      <c r="N3" s="7" t="str">
        <f>建設IO!R4</f>
        <v>Ｓ  住  宅</v>
      </c>
      <c r="O3" s="7" t="str">
        <f>建設IO!S4</f>
        <v>Ｓ在来住宅</v>
      </c>
      <c r="P3" s="7" t="str">
        <f>建設IO!T4</f>
        <v>Ｓ量産住宅</v>
      </c>
      <c r="Q3" s="7" t="str">
        <f>建設IO!U4</f>
        <v>Ｃ Ｂ 住 宅</v>
      </c>
      <c r="R3" s="7" t="str">
        <f>建設IO!V4</f>
        <v>非住宅建築</v>
      </c>
      <c r="S3" s="7" t="str">
        <f>建設IO!W4</f>
        <v>非住宅建築
（ 木 造 ）</v>
      </c>
      <c r="T3" s="7" t="str">
        <f>建設IO!X4</f>
        <v>木 造 工 場</v>
      </c>
      <c r="U3" s="7" t="str">
        <f>建設IO!Y4</f>
        <v>木造事務所</v>
      </c>
      <c r="V3" s="7" t="str">
        <f>建設IO!Z4</f>
        <v>非住宅建築
（非木造）</v>
      </c>
      <c r="W3" s="7" t="str">
        <f>建設IO!AA4</f>
        <v>ＳＲＣ工場</v>
      </c>
      <c r="X3" s="7" t="str">
        <f>建設IO!AB4</f>
        <v>Ｓ  Ｒ  Ｃ
事  務  所</v>
      </c>
      <c r="Y3" s="7" t="str">
        <f>建設IO!AC4</f>
        <v>Ｒ Ｃ 工 場</v>
      </c>
      <c r="Z3" s="7" t="str">
        <f>建設IO!AD4</f>
        <v>Ｒ Ｃ 学 校</v>
      </c>
      <c r="AA3" s="7" t="str">
        <f>建設IO!AE4</f>
        <v>ＲＣ事務所</v>
      </c>
      <c r="AB3" s="7" t="str">
        <f>建設IO!AF4</f>
        <v>Ｓ  工  場</v>
      </c>
      <c r="AC3" s="7" t="str">
        <f>建設IO!AG4</f>
        <v>Ｓ 事 務 所</v>
      </c>
      <c r="AD3" s="7" t="str">
        <f>建設IO!AH4</f>
        <v>ＣＢ非住宅</v>
      </c>
      <c r="AE3" s="7" t="str">
        <f>建設IO!AI4</f>
        <v>土    木</v>
      </c>
      <c r="AF3" s="7" t="str">
        <f>建設IO!AJ4</f>
        <v>公 共 事 業</v>
      </c>
      <c r="AG3" s="7" t="str">
        <f>建設IO!AK4</f>
        <v>道 路 関 係
公 共 事 業</v>
      </c>
      <c r="AH3" s="7" t="str">
        <f>建設IO!AL4</f>
        <v>道    路</v>
      </c>
      <c r="AI3" s="7" t="str">
        <f>建設IO!AM4</f>
        <v>一 般 道 路</v>
      </c>
      <c r="AJ3" s="7" t="str">
        <f>建設IO!AN4</f>
        <v>道 路 改 良</v>
      </c>
      <c r="AK3" s="7" t="str">
        <f>建設IO!AO4</f>
        <v>道 路 舗 装</v>
      </c>
      <c r="AL3" s="7" t="str">
        <f>建設IO!AP4</f>
        <v>道 路 橋 梁</v>
      </c>
      <c r="AM3" s="7" t="str">
        <f>建設IO!AQ4</f>
        <v>道 路 補 修</v>
      </c>
      <c r="AN3" s="7" t="str">
        <f>建設IO!AR4</f>
        <v>街 路 改 良</v>
      </c>
      <c r="AO3" s="7" t="str">
        <f>建設IO!AS4</f>
        <v>街 路 舗 装</v>
      </c>
      <c r="AP3" s="7" t="str">
        <f>建設IO!AT4</f>
        <v>街 路 橋 梁</v>
      </c>
      <c r="AQ3" s="7" t="str">
        <f>建設IO!AU4</f>
        <v>有 料 道 路</v>
      </c>
      <c r="AR3" s="7" t="str">
        <f>建設IO!AV4</f>
        <v>高 速 有 料
道         路</v>
      </c>
      <c r="AS3" s="7" t="str">
        <f>建設IO!AW4</f>
        <v>東日本高速
道路 （株）、
中日本高速
道路 （株）、
西日本高速
道路 （株）</v>
      </c>
      <c r="AT3" s="7" t="str">
        <f>建設IO!AX4</f>
        <v>首 都 高 速
道 路 （株）</v>
      </c>
      <c r="AU3" s="7" t="str">
        <f>建設IO!AY4</f>
        <v>阪 神 高 速
道 路 （株）</v>
      </c>
      <c r="AV3" s="7" t="str">
        <f>建設IO!AZ4</f>
        <v>本 州 四 国 
連 絡 高 速
道 路 （株）</v>
      </c>
      <c r="AW3" s="7" t="str">
        <f>建設IO!BA4</f>
        <v>一 般 有 料
道         路</v>
      </c>
      <c r="AX3" s="7" t="str">
        <f>建設IO!BB4</f>
        <v>東日本高速
道路 （株）、
中日本高速
道路 （株）、
西日本高速
道路 （株）</v>
      </c>
      <c r="AY3" s="7" t="str">
        <f>建設IO!BC4</f>
        <v>地 方 公 社 等</v>
      </c>
      <c r="AZ3" s="7" t="str">
        <f>建設IO!BD4</f>
        <v>区 画 整 理</v>
      </c>
      <c r="BA3" s="7" t="str">
        <f>建設IO!BE4</f>
        <v>河川・下水
道・その他
の公共事業</v>
      </c>
      <c r="BB3" s="7" t="str">
        <f>建設IO!BF4</f>
        <v>治     水</v>
      </c>
      <c r="BC3" s="7" t="str">
        <f>建設IO!BG4</f>
        <v>河 川 改 修</v>
      </c>
      <c r="BD3" s="7" t="str">
        <f>建設IO!BH4</f>
        <v>河 川 総 合 開 発</v>
      </c>
      <c r="BE3" s="7" t="str">
        <f>建設IO!BI4</f>
        <v>海     岸</v>
      </c>
      <c r="BF3" s="7" t="str">
        <f>建設IO!BJ4</f>
        <v>砂     防</v>
      </c>
      <c r="BG3" s="7" t="str">
        <f>建設IO!BK4</f>
        <v>下 水 道</v>
      </c>
      <c r="BH3" s="7" t="str">
        <f>建設IO!BL4</f>
        <v>港湾・漁港</v>
      </c>
      <c r="BI3" s="7" t="str">
        <f>建設IO!BM4</f>
        <v>空     港</v>
      </c>
      <c r="BJ3" s="7" t="str">
        <f>建設IO!BN4</f>
        <v>廃棄物処理
施設</v>
      </c>
      <c r="BK3" s="7" t="str">
        <f>建設IO!BO4</f>
        <v>公     園</v>
      </c>
      <c r="BL3" s="7" t="str">
        <f>建設IO!BP4</f>
        <v>災 害 復 旧</v>
      </c>
      <c r="BM3" s="7" t="str">
        <f>建設IO!BQ4</f>
        <v>農 林 関 係
公 共 事 業</v>
      </c>
      <c r="BN3" s="7" t="str">
        <f>建設IO!BR4</f>
        <v>そ の 他 の
土 木 建 設</v>
      </c>
      <c r="BO3" s="7" t="str">
        <f>建設IO!BS4</f>
        <v>鉄 道 軌 道
建         設</v>
      </c>
      <c r="BP3" s="7" t="str">
        <f>建設IO!BT4</f>
        <v>電 力 施 設
建         設</v>
      </c>
      <c r="BQ3" s="7" t="str">
        <f>建設IO!BU4</f>
        <v>電 気 通 信
施 設 建 設</v>
      </c>
      <c r="BR3" s="7" t="str">
        <f>建設IO!BV4</f>
        <v>上・工業用
水       道</v>
      </c>
      <c r="BS3" s="7" t="str">
        <f>建設IO!BW4</f>
        <v>土 地 造 成</v>
      </c>
      <c r="BT3" s="8" t="str">
        <f>建設IO!BX4</f>
        <v>そ の 他 の
土        木</v>
      </c>
    </row>
    <row r="4" spans="1:72">
      <c r="A4" s="15">
        <v>1</v>
      </c>
      <c r="B4" s="9" t="s">
        <v>0</v>
      </c>
      <c r="C4" s="156">
        <f>SUM(建設IO!G5:G7)</f>
        <v>61038</v>
      </c>
      <c r="D4" s="81">
        <f>SUM(建設IO!H5:H7)</f>
        <v>20642</v>
      </c>
      <c r="E4" s="81">
        <f>SUM(建設IO!I5:I7)</f>
        <v>9109</v>
      </c>
      <c r="F4" s="81">
        <f>SUM(建設IO!J5:J7)</f>
        <v>1901</v>
      </c>
      <c r="G4" s="81">
        <f>SUM(建設IO!K5:K7)</f>
        <v>1833</v>
      </c>
      <c r="H4" s="81">
        <f>SUM(建設IO!L5:L7)</f>
        <v>68</v>
      </c>
      <c r="I4" s="81">
        <f>SUM(建設IO!M5:M7)</f>
        <v>7208</v>
      </c>
      <c r="J4" s="81">
        <f>SUM(建設IO!N5:N7)</f>
        <v>116</v>
      </c>
      <c r="K4" s="81">
        <f>SUM(建設IO!O5:O7)</f>
        <v>4669</v>
      </c>
      <c r="L4" s="81">
        <f>SUM(建設IO!P5:P7)</f>
        <v>4619</v>
      </c>
      <c r="M4" s="81">
        <f>SUM(建設IO!Q5:Q7)</f>
        <v>50</v>
      </c>
      <c r="N4" s="81">
        <f>SUM(建設IO!R5:R7)</f>
        <v>2396</v>
      </c>
      <c r="O4" s="81">
        <f>SUM(建設IO!S5:S7)</f>
        <v>952</v>
      </c>
      <c r="P4" s="81">
        <f>SUM(建設IO!T5:T7)</f>
        <v>1444</v>
      </c>
      <c r="Q4" s="81">
        <f>SUM(建設IO!U5:U7)</f>
        <v>27</v>
      </c>
      <c r="R4" s="81">
        <f>SUM(建設IO!V5:V7)</f>
        <v>11533</v>
      </c>
      <c r="S4" s="81">
        <f>SUM(建設IO!W5:W7)</f>
        <v>430</v>
      </c>
      <c r="T4" s="81">
        <f>SUM(建設IO!X5:X7)</f>
        <v>15</v>
      </c>
      <c r="U4" s="81">
        <f>SUM(建設IO!Y5:Y7)</f>
        <v>415</v>
      </c>
      <c r="V4" s="81">
        <f>SUM(建設IO!Z5:Z7)</f>
        <v>11103</v>
      </c>
      <c r="W4" s="81">
        <f>SUM(建設IO!AA5:AA7)</f>
        <v>102</v>
      </c>
      <c r="X4" s="81">
        <f>SUM(建設IO!AB5:AB7)</f>
        <v>178</v>
      </c>
      <c r="Y4" s="81">
        <f>SUM(建設IO!AC5:AC7)</f>
        <v>640</v>
      </c>
      <c r="Z4" s="81">
        <f>SUM(建設IO!AD5:AD7)</f>
        <v>1037</v>
      </c>
      <c r="AA4" s="81">
        <f>SUM(建設IO!AE5:AE7)</f>
        <v>3142</v>
      </c>
      <c r="AB4" s="81">
        <f>SUM(建設IO!AF5:AF7)</f>
        <v>1714</v>
      </c>
      <c r="AC4" s="81">
        <f>SUM(建設IO!AG5:AG7)</f>
        <v>4146</v>
      </c>
      <c r="AD4" s="81">
        <f>SUM(建設IO!AH5:AH7)</f>
        <v>144</v>
      </c>
      <c r="AE4" s="81">
        <f>SUM(建設IO!AI5:AI7)</f>
        <v>40337</v>
      </c>
      <c r="AF4" s="81">
        <f>SUM(建設IO!AJ5:AJ7)</f>
        <v>28293</v>
      </c>
      <c r="AG4" s="81">
        <f>SUM(建設IO!AK5:AK7)</f>
        <v>19086</v>
      </c>
      <c r="AH4" s="81">
        <f>SUM(建設IO!AL5:AL7)</f>
        <v>18130</v>
      </c>
      <c r="AI4" s="81">
        <f>SUM(建設IO!AM5:AM7)</f>
        <v>17797</v>
      </c>
      <c r="AJ4" s="81">
        <f>SUM(建設IO!AN5:AN7)</f>
        <v>14396</v>
      </c>
      <c r="AK4" s="81">
        <f>SUM(建設IO!AO5:AO7)</f>
        <v>42</v>
      </c>
      <c r="AL4" s="81">
        <f>SUM(建設IO!AP5:AP7)</f>
        <v>12</v>
      </c>
      <c r="AM4" s="81">
        <f>SUM(建設IO!AQ5:AQ7)</f>
        <v>1491</v>
      </c>
      <c r="AN4" s="81">
        <f>SUM(建設IO!AR5:AR7)</f>
        <v>1855</v>
      </c>
      <c r="AO4" s="81">
        <f>SUM(建設IO!AS5:AS7)</f>
        <v>1</v>
      </c>
      <c r="AP4" s="81">
        <f>SUM(建設IO!AT5:AT7)</f>
        <v>0</v>
      </c>
      <c r="AQ4" s="81">
        <f>SUM(建設IO!AU5:AU7)</f>
        <v>333</v>
      </c>
      <c r="AR4" s="81">
        <f>SUM(建設IO!AV5:AV7)</f>
        <v>129</v>
      </c>
      <c r="AS4" s="81">
        <f>SUM(建設IO!AW5:AW7)</f>
        <v>30</v>
      </c>
      <c r="AT4" s="81">
        <f>SUM(建設IO!AX5:AX7)</f>
        <v>75</v>
      </c>
      <c r="AU4" s="81">
        <f>SUM(建設IO!AY5:AY7)</f>
        <v>2</v>
      </c>
      <c r="AV4" s="81">
        <f>SUM(建設IO!AZ5:AZ7)</f>
        <v>22</v>
      </c>
      <c r="AW4" s="81">
        <f>SUM(建設IO!BA5:BA7)</f>
        <v>204</v>
      </c>
      <c r="AX4" s="81">
        <f>SUM(建設IO!BB5:BB7)</f>
        <v>165</v>
      </c>
      <c r="AY4" s="81">
        <f>SUM(建設IO!BC5:BC7)</f>
        <v>39</v>
      </c>
      <c r="AZ4" s="81">
        <f>SUM(建設IO!BD5:BD7)</f>
        <v>956</v>
      </c>
      <c r="BA4" s="81">
        <f>SUM(建設IO!BE5:BE7)</f>
        <v>8546</v>
      </c>
      <c r="BB4" s="81">
        <f>SUM(建設IO!BF5:BF7)</f>
        <v>4623</v>
      </c>
      <c r="BC4" s="81">
        <f>SUM(建設IO!BG5:BG7)</f>
        <v>2794</v>
      </c>
      <c r="BD4" s="81">
        <f>SUM(建設IO!BH5:BH7)</f>
        <v>560</v>
      </c>
      <c r="BE4" s="81">
        <f>SUM(建設IO!BI5:BI7)</f>
        <v>31</v>
      </c>
      <c r="BF4" s="81">
        <f>SUM(建設IO!BJ5:BJ7)</f>
        <v>1238</v>
      </c>
      <c r="BG4" s="81">
        <f>SUM(建設IO!BK5:BK7)</f>
        <v>36</v>
      </c>
      <c r="BH4" s="81">
        <f>SUM(建設IO!BL5:BL7)</f>
        <v>76</v>
      </c>
      <c r="BI4" s="81">
        <f>SUM(建設IO!BM5:BM7)</f>
        <v>70</v>
      </c>
      <c r="BJ4" s="81">
        <f>SUM(建設IO!BN5:BN7)</f>
        <v>179</v>
      </c>
      <c r="BK4" s="81">
        <f>SUM(建設IO!BO5:BO7)</f>
        <v>2011</v>
      </c>
      <c r="BL4" s="81">
        <f>SUM(建設IO!BP5:BP7)</f>
        <v>1551</v>
      </c>
      <c r="BM4" s="81">
        <f>SUM(建設IO!BQ5:BQ7)</f>
        <v>661</v>
      </c>
      <c r="BN4" s="81">
        <f>SUM(建設IO!BR5:BR7)</f>
        <v>12044</v>
      </c>
      <c r="BO4" s="81">
        <f>SUM(建設IO!BS5:BS7)</f>
        <v>507</v>
      </c>
      <c r="BP4" s="81">
        <f>SUM(建設IO!BT5:BT7)</f>
        <v>227</v>
      </c>
      <c r="BQ4" s="81">
        <f>SUM(建設IO!BU5:BU7)</f>
        <v>7</v>
      </c>
      <c r="BR4" s="81">
        <f>SUM(建設IO!BV5:BV7)</f>
        <v>90</v>
      </c>
      <c r="BS4" s="81">
        <f>SUM(建設IO!BW5:BW7)</f>
        <v>2186</v>
      </c>
      <c r="BT4" s="157">
        <f>SUM(建設IO!BX5:BX7)</f>
        <v>9027</v>
      </c>
    </row>
    <row r="5" spans="1:72">
      <c r="A5" s="15">
        <v>2</v>
      </c>
      <c r="B5" s="9" t="s">
        <v>1</v>
      </c>
      <c r="C5" s="79">
        <f>建設IO!G8</f>
        <v>2234</v>
      </c>
      <c r="D5" s="80">
        <f>建設IO!H8</f>
        <v>345</v>
      </c>
      <c r="E5" s="80">
        <f>建設IO!I8</f>
        <v>195</v>
      </c>
      <c r="F5" s="80">
        <f>建設IO!J8</f>
        <v>163</v>
      </c>
      <c r="G5" s="80">
        <f>建設IO!K8</f>
        <v>158</v>
      </c>
      <c r="H5" s="80">
        <f>建設IO!L8</f>
        <v>5</v>
      </c>
      <c r="I5" s="80">
        <f>建設IO!M8</f>
        <v>32</v>
      </c>
      <c r="J5" s="80">
        <f>建設IO!N8</f>
        <v>1</v>
      </c>
      <c r="K5" s="80">
        <f>建設IO!O8</f>
        <v>16</v>
      </c>
      <c r="L5" s="80">
        <f>建設IO!P8</f>
        <v>15</v>
      </c>
      <c r="M5" s="80">
        <f>建設IO!Q8</f>
        <v>1</v>
      </c>
      <c r="N5" s="80">
        <f>建設IO!R8</f>
        <v>14</v>
      </c>
      <c r="O5" s="80">
        <f>建設IO!S8</f>
        <v>5</v>
      </c>
      <c r="P5" s="80">
        <f>建設IO!T8</f>
        <v>9</v>
      </c>
      <c r="Q5" s="80">
        <f>建設IO!U8</f>
        <v>1</v>
      </c>
      <c r="R5" s="80">
        <f>建設IO!V8</f>
        <v>150</v>
      </c>
      <c r="S5" s="80">
        <f>建設IO!W8</f>
        <v>15</v>
      </c>
      <c r="T5" s="80">
        <f>建設IO!X8</f>
        <v>2</v>
      </c>
      <c r="U5" s="80">
        <f>建設IO!Y8</f>
        <v>13</v>
      </c>
      <c r="V5" s="80">
        <f>建設IO!Z8</f>
        <v>135</v>
      </c>
      <c r="W5" s="80">
        <f>建設IO!AA8</f>
        <v>1</v>
      </c>
      <c r="X5" s="80">
        <f>建設IO!AB8</f>
        <v>6</v>
      </c>
      <c r="Y5" s="80">
        <f>建設IO!AC8</f>
        <v>3</v>
      </c>
      <c r="Z5" s="80">
        <f>建設IO!AD8</f>
        <v>9</v>
      </c>
      <c r="AA5" s="80">
        <f>建設IO!AE8</f>
        <v>30</v>
      </c>
      <c r="AB5" s="80">
        <f>建設IO!AF8</f>
        <v>24</v>
      </c>
      <c r="AC5" s="80">
        <f>建設IO!AG8</f>
        <v>60</v>
      </c>
      <c r="AD5" s="80">
        <f>建設IO!AH8</f>
        <v>2</v>
      </c>
      <c r="AE5" s="80">
        <f>建設IO!AI8</f>
        <v>1570</v>
      </c>
      <c r="AF5" s="80">
        <f>建設IO!AJ8</f>
        <v>1323</v>
      </c>
      <c r="AG5" s="80">
        <f>建設IO!AK8</f>
        <v>216</v>
      </c>
      <c r="AH5" s="80">
        <f>建設IO!AL8</f>
        <v>216</v>
      </c>
      <c r="AI5" s="80">
        <f>建設IO!AM8</f>
        <v>210</v>
      </c>
      <c r="AJ5" s="80">
        <f>建設IO!AN8</f>
        <v>201</v>
      </c>
      <c r="AK5" s="80">
        <f>建設IO!AO8</f>
        <v>0</v>
      </c>
      <c r="AL5" s="80">
        <f>建設IO!AP8</f>
        <v>1</v>
      </c>
      <c r="AM5" s="80">
        <f>建設IO!AQ8</f>
        <v>5</v>
      </c>
      <c r="AN5" s="80">
        <f>建設IO!AR8</f>
        <v>3</v>
      </c>
      <c r="AO5" s="80">
        <f>建設IO!AS8</f>
        <v>0</v>
      </c>
      <c r="AP5" s="80">
        <f>建設IO!AT8</f>
        <v>0</v>
      </c>
      <c r="AQ5" s="80">
        <f>建設IO!AU8</f>
        <v>6</v>
      </c>
      <c r="AR5" s="80">
        <f>建設IO!AV8</f>
        <v>3</v>
      </c>
      <c r="AS5" s="80">
        <f>建設IO!AW8</f>
        <v>3</v>
      </c>
      <c r="AT5" s="80">
        <f>建設IO!AX8</f>
        <v>0</v>
      </c>
      <c r="AU5" s="80">
        <f>建設IO!AY8</f>
        <v>0</v>
      </c>
      <c r="AV5" s="80">
        <f>建設IO!AZ8</f>
        <v>0</v>
      </c>
      <c r="AW5" s="80">
        <f>建設IO!BA8</f>
        <v>3</v>
      </c>
      <c r="AX5" s="80">
        <f>建設IO!BB8</f>
        <v>2</v>
      </c>
      <c r="AY5" s="80">
        <f>建設IO!BC8</f>
        <v>1</v>
      </c>
      <c r="AZ5" s="80">
        <f>建設IO!BD8</f>
        <v>0</v>
      </c>
      <c r="BA5" s="80">
        <f>建設IO!BE8</f>
        <v>106</v>
      </c>
      <c r="BB5" s="80">
        <f>建設IO!BF8</f>
        <v>14</v>
      </c>
      <c r="BC5" s="80">
        <f>建設IO!BG8</f>
        <v>2</v>
      </c>
      <c r="BD5" s="80">
        <f>建設IO!BH8</f>
        <v>0</v>
      </c>
      <c r="BE5" s="80">
        <f>建設IO!BI8</f>
        <v>0</v>
      </c>
      <c r="BF5" s="80">
        <f>建設IO!BJ8</f>
        <v>12</v>
      </c>
      <c r="BG5" s="80">
        <f>建設IO!BK8</f>
        <v>3</v>
      </c>
      <c r="BH5" s="80">
        <f>建設IO!BL8</f>
        <v>48</v>
      </c>
      <c r="BI5" s="80">
        <f>建設IO!BM8</f>
        <v>0</v>
      </c>
      <c r="BJ5" s="80">
        <f>建設IO!BN8</f>
        <v>0</v>
      </c>
      <c r="BK5" s="80">
        <f>建設IO!BO8</f>
        <v>39</v>
      </c>
      <c r="BL5" s="80">
        <f>建設IO!BP8</f>
        <v>2</v>
      </c>
      <c r="BM5" s="80">
        <f>建設IO!BQ8</f>
        <v>1001</v>
      </c>
      <c r="BN5" s="80">
        <f>建設IO!BR8</f>
        <v>247</v>
      </c>
      <c r="BO5" s="80">
        <f>建設IO!BS8</f>
        <v>24</v>
      </c>
      <c r="BP5" s="80">
        <f>建設IO!BT8</f>
        <v>7</v>
      </c>
      <c r="BQ5" s="80">
        <f>建設IO!BU8</f>
        <v>5</v>
      </c>
      <c r="BR5" s="80">
        <f>建設IO!BV8</f>
        <v>9</v>
      </c>
      <c r="BS5" s="80">
        <f>建設IO!BW8</f>
        <v>74</v>
      </c>
      <c r="BT5" s="82">
        <f>建設IO!BX8</f>
        <v>128</v>
      </c>
    </row>
    <row r="6" spans="1:72">
      <c r="A6" s="15">
        <v>3</v>
      </c>
      <c r="B6" s="9" t="s">
        <v>2</v>
      </c>
      <c r="C6" s="79">
        <f>建設IO!G9</f>
        <v>0</v>
      </c>
      <c r="D6" s="80">
        <f>建設IO!H9</f>
        <v>0</v>
      </c>
      <c r="E6" s="80">
        <f>建設IO!I9</f>
        <v>0</v>
      </c>
      <c r="F6" s="80">
        <f>建設IO!J9</f>
        <v>0</v>
      </c>
      <c r="G6" s="80">
        <f>建設IO!K9</f>
        <v>0</v>
      </c>
      <c r="H6" s="80">
        <f>建設IO!L9</f>
        <v>0</v>
      </c>
      <c r="I6" s="80">
        <f>建設IO!M9</f>
        <v>0</v>
      </c>
      <c r="J6" s="80">
        <f>建設IO!N9</f>
        <v>0</v>
      </c>
      <c r="K6" s="80">
        <f>建設IO!O9</f>
        <v>0</v>
      </c>
      <c r="L6" s="80">
        <f>建設IO!P9</f>
        <v>0</v>
      </c>
      <c r="M6" s="80">
        <f>建設IO!Q9</f>
        <v>0</v>
      </c>
      <c r="N6" s="80">
        <f>建設IO!R9</f>
        <v>0</v>
      </c>
      <c r="O6" s="80">
        <f>建設IO!S9</f>
        <v>0</v>
      </c>
      <c r="P6" s="80">
        <f>建設IO!T9</f>
        <v>0</v>
      </c>
      <c r="Q6" s="80">
        <f>建設IO!U9</f>
        <v>0</v>
      </c>
      <c r="R6" s="80">
        <f>建設IO!V9</f>
        <v>0</v>
      </c>
      <c r="S6" s="80">
        <f>建設IO!W9</f>
        <v>0</v>
      </c>
      <c r="T6" s="80">
        <f>建設IO!X9</f>
        <v>0</v>
      </c>
      <c r="U6" s="80">
        <f>建設IO!Y9</f>
        <v>0</v>
      </c>
      <c r="V6" s="80">
        <f>建設IO!Z9</f>
        <v>0</v>
      </c>
      <c r="W6" s="80">
        <f>建設IO!AA9</f>
        <v>0</v>
      </c>
      <c r="X6" s="80">
        <f>建設IO!AB9</f>
        <v>0</v>
      </c>
      <c r="Y6" s="80">
        <f>建設IO!AC9</f>
        <v>0</v>
      </c>
      <c r="Z6" s="80">
        <f>建設IO!AD9</f>
        <v>0</v>
      </c>
      <c r="AA6" s="80">
        <f>建設IO!AE9</f>
        <v>0</v>
      </c>
      <c r="AB6" s="80">
        <f>建設IO!AF9</f>
        <v>0</v>
      </c>
      <c r="AC6" s="80">
        <f>建設IO!AG9</f>
        <v>0</v>
      </c>
      <c r="AD6" s="80">
        <f>建設IO!AH9</f>
        <v>0</v>
      </c>
      <c r="AE6" s="80">
        <f>建設IO!AI9</f>
        <v>0</v>
      </c>
      <c r="AF6" s="80">
        <f>建設IO!AJ9</f>
        <v>0</v>
      </c>
      <c r="AG6" s="80">
        <f>建設IO!AK9</f>
        <v>0</v>
      </c>
      <c r="AH6" s="80">
        <f>建設IO!AL9</f>
        <v>0</v>
      </c>
      <c r="AI6" s="80">
        <f>建設IO!AM9</f>
        <v>0</v>
      </c>
      <c r="AJ6" s="80">
        <f>建設IO!AN9</f>
        <v>0</v>
      </c>
      <c r="AK6" s="80">
        <f>建設IO!AO9</f>
        <v>0</v>
      </c>
      <c r="AL6" s="80">
        <f>建設IO!AP9</f>
        <v>0</v>
      </c>
      <c r="AM6" s="80">
        <f>建設IO!AQ9</f>
        <v>0</v>
      </c>
      <c r="AN6" s="80">
        <f>建設IO!AR9</f>
        <v>0</v>
      </c>
      <c r="AO6" s="80">
        <f>建設IO!AS9</f>
        <v>0</v>
      </c>
      <c r="AP6" s="80">
        <f>建設IO!AT9</f>
        <v>0</v>
      </c>
      <c r="AQ6" s="80">
        <f>建設IO!AU9</f>
        <v>0</v>
      </c>
      <c r="AR6" s="80">
        <f>建設IO!AV9</f>
        <v>0</v>
      </c>
      <c r="AS6" s="80">
        <f>建設IO!AW9</f>
        <v>0</v>
      </c>
      <c r="AT6" s="80">
        <f>建設IO!AX9</f>
        <v>0</v>
      </c>
      <c r="AU6" s="80">
        <f>建設IO!AY9</f>
        <v>0</v>
      </c>
      <c r="AV6" s="80">
        <f>建設IO!AZ9</f>
        <v>0</v>
      </c>
      <c r="AW6" s="80">
        <f>建設IO!BA9</f>
        <v>0</v>
      </c>
      <c r="AX6" s="80">
        <f>建設IO!BB9</f>
        <v>0</v>
      </c>
      <c r="AY6" s="80">
        <f>建設IO!BC9</f>
        <v>0</v>
      </c>
      <c r="AZ6" s="80">
        <f>建設IO!BD9</f>
        <v>0</v>
      </c>
      <c r="BA6" s="80">
        <f>建設IO!BE9</f>
        <v>0</v>
      </c>
      <c r="BB6" s="80">
        <f>建設IO!BF9</f>
        <v>0</v>
      </c>
      <c r="BC6" s="80">
        <f>建設IO!BG9</f>
        <v>0</v>
      </c>
      <c r="BD6" s="80">
        <f>建設IO!BH9</f>
        <v>0</v>
      </c>
      <c r="BE6" s="80">
        <f>建設IO!BI9</f>
        <v>0</v>
      </c>
      <c r="BF6" s="80">
        <f>建設IO!BJ9</f>
        <v>0</v>
      </c>
      <c r="BG6" s="80">
        <f>建設IO!BK9</f>
        <v>0</v>
      </c>
      <c r="BH6" s="80">
        <f>建設IO!BL9</f>
        <v>0</v>
      </c>
      <c r="BI6" s="80">
        <f>建設IO!BM9</f>
        <v>0</v>
      </c>
      <c r="BJ6" s="80">
        <f>建設IO!BN9</f>
        <v>0</v>
      </c>
      <c r="BK6" s="80">
        <f>建設IO!BO9</f>
        <v>0</v>
      </c>
      <c r="BL6" s="80">
        <f>建設IO!BP9</f>
        <v>0</v>
      </c>
      <c r="BM6" s="80">
        <f>建設IO!BQ9</f>
        <v>0</v>
      </c>
      <c r="BN6" s="80">
        <f>建設IO!BR9</f>
        <v>0</v>
      </c>
      <c r="BO6" s="80">
        <f>建設IO!BS9</f>
        <v>0</v>
      </c>
      <c r="BP6" s="80">
        <f>建設IO!BT9</f>
        <v>0</v>
      </c>
      <c r="BQ6" s="80">
        <f>建設IO!BU9</f>
        <v>0</v>
      </c>
      <c r="BR6" s="80">
        <f>建設IO!BV9</f>
        <v>0</v>
      </c>
      <c r="BS6" s="80">
        <f>建設IO!BW9</f>
        <v>0</v>
      </c>
      <c r="BT6" s="82">
        <f>建設IO!BX9</f>
        <v>0</v>
      </c>
    </row>
    <row r="7" spans="1:72">
      <c r="A7" s="15">
        <v>4</v>
      </c>
      <c r="B7" s="9" t="s">
        <v>3</v>
      </c>
      <c r="C7" s="79">
        <f>SUM(建設IO!G10:G11)</f>
        <v>378409</v>
      </c>
      <c r="D7" s="80">
        <f>SUM(建設IO!H10:H11)</f>
        <v>63757</v>
      </c>
      <c r="E7" s="80">
        <f>SUM(建設IO!I10:I11)</f>
        <v>30742</v>
      </c>
      <c r="F7" s="80">
        <f>SUM(建設IO!J10:J11)</f>
        <v>17325</v>
      </c>
      <c r="G7" s="80">
        <f>SUM(建設IO!K10:K11)</f>
        <v>16967</v>
      </c>
      <c r="H7" s="80">
        <f>SUM(建設IO!L10:L11)</f>
        <v>358</v>
      </c>
      <c r="I7" s="80">
        <f>SUM(建設IO!M10:M11)</f>
        <v>13417</v>
      </c>
      <c r="J7" s="80">
        <f>SUM(建設IO!N10:N11)</f>
        <v>139</v>
      </c>
      <c r="K7" s="80">
        <f>SUM(建設IO!O10:O11)</f>
        <v>7561</v>
      </c>
      <c r="L7" s="80">
        <f>SUM(建設IO!P10:P11)</f>
        <v>7417</v>
      </c>
      <c r="M7" s="80">
        <f>SUM(建設IO!Q10:Q11)</f>
        <v>144</v>
      </c>
      <c r="N7" s="80">
        <f>SUM(建設IO!R10:R11)</f>
        <v>5605</v>
      </c>
      <c r="O7" s="80">
        <f>SUM(建設IO!S10:S11)</f>
        <v>1640</v>
      </c>
      <c r="P7" s="80">
        <f>SUM(建設IO!T10:T11)</f>
        <v>3965</v>
      </c>
      <c r="Q7" s="80">
        <f>SUM(建設IO!U10:U11)</f>
        <v>112</v>
      </c>
      <c r="R7" s="80">
        <f>SUM(建設IO!V10:V11)</f>
        <v>33015</v>
      </c>
      <c r="S7" s="80">
        <f>SUM(建設IO!W10:W11)</f>
        <v>2490</v>
      </c>
      <c r="T7" s="80">
        <f>SUM(建設IO!X10:X11)</f>
        <v>511</v>
      </c>
      <c r="U7" s="80">
        <f>SUM(建設IO!Y10:Y11)</f>
        <v>1979</v>
      </c>
      <c r="V7" s="80">
        <f>SUM(建設IO!Z10:Z11)</f>
        <v>30525</v>
      </c>
      <c r="W7" s="80">
        <f>SUM(建設IO!AA10:AA11)</f>
        <v>320</v>
      </c>
      <c r="X7" s="80">
        <f>SUM(建設IO!AB10:AB11)</f>
        <v>837</v>
      </c>
      <c r="Y7" s="80">
        <f>SUM(建設IO!AC10:AC11)</f>
        <v>1512</v>
      </c>
      <c r="Z7" s="80">
        <f>SUM(建設IO!AD10:AD11)</f>
        <v>2006</v>
      </c>
      <c r="AA7" s="80">
        <f>SUM(建設IO!AE10:AE11)</f>
        <v>6404</v>
      </c>
      <c r="AB7" s="80">
        <f>SUM(建設IO!AF10:AF11)</f>
        <v>7930</v>
      </c>
      <c r="AC7" s="80">
        <f>SUM(建設IO!AG10:AG11)</f>
        <v>10913</v>
      </c>
      <c r="AD7" s="80">
        <f>SUM(建設IO!AH10:AH11)</f>
        <v>603</v>
      </c>
      <c r="AE7" s="80">
        <f>SUM(建設IO!AI10:AI11)</f>
        <v>313698</v>
      </c>
      <c r="AF7" s="80">
        <f>SUM(建設IO!AJ10:AJ11)</f>
        <v>191909</v>
      </c>
      <c r="AG7" s="80">
        <f>SUM(建設IO!AK10:AK11)</f>
        <v>85381</v>
      </c>
      <c r="AH7" s="80">
        <f>SUM(建設IO!AL10:AL11)</f>
        <v>82021</v>
      </c>
      <c r="AI7" s="80">
        <f>SUM(建設IO!AM10:AM11)</f>
        <v>73035</v>
      </c>
      <c r="AJ7" s="80">
        <f>SUM(建設IO!AN10:AN11)</f>
        <v>51858</v>
      </c>
      <c r="AK7" s="80">
        <f>SUM(建設IO!AO10:AO11)</f>
        <v>4830</v>
      </c>
      <c r="AL7" s="80">
        <f>SUM(建設IO!AP10:AP11)</f>
        <v>1542</v>
      </c>
      <c r="AM7" s="80">
        <f>SUM(建設IO!AQ10:AQ11)</f>
        <v>6421</v>
      </c>
      <c r="AN7" s="80">
        <f>SUM(建設IO!AR10:AR11)</f>
        <v>8102</v>
      </c>
      <c r="AO7" s="80">
        <f>SUM(建設IO!AS10:AS11)</f>
        <v>182</v>
      </c>
      <c r="AP7" s="80">
        <f>SUM(建設IO!AT10:AT11)</f>
        <v>100</v>
      </c>
      <c r="AQ7" s="80">
        <f>SUM(建設IO!AU10:AU11)</f>
        <v>8986</v>
      </c>
      <c r="AR7" s="80">
        <f>SUM(建設IO!AV10:AV11)</f>
        <v>7280</v>
      </c>
      <c r="AS7" s="80">
        <f>SUM(建設IO!AW10:AW11)</f>
        <v>6375</v>
      </c>
      <c r="AT7" s="80">
        <f>SUM(建設IO!AX10:AX11)</f>
        <v>546</v>
      </c>
      <c r="AU7" s="80">
        <f>SUM(建設IO!AY10:AY11)</f>
        <v>313</v>
      </c>
      <c r="AV7" s="80">
        <f>SUM(建設IO!AZ10:AZ11)</f>
        <v>46</v>
      </c>
      <c r="AW7" s="80">
        <f>SUM(建設IO!BA10:BA11)</f>
        <v>1706</v>
      </c>
      <c r="AX7" s="80">
        <f>SUM(建設IO!BB10:BB11)</f>
        <v>1387</v>
      </c>
      <c r="AY7" s="80">
        <f>SUM(建設IO!BC10:BC11)</f>
        <v>319</v>
      </c>
      <c r="AZ7" s="80">
        <f>SUM(建設IO!BD10:BD11)</f>
        <v>3360</v>
      </c>
      <c r="BA7" s="80">
        <f>SUM(建設IO!BE10:BE11)</f>
        <v>76643</v>
      </c>
      <c r="BB7" s="80">
        <f>SUM(建設IO!BF10:BF11)</f>
        <v>18573</v>
      </c>
      <c r="BC7" s="80">
        <f>SUM(建設IO!BG10:BG11)</f>
        <v>13421</v>
      </c>
      <c r="BD7" s="80">
        <f>SUM(建設IO!BH10:BH11)</f>
        <v>1530</v>
      </c>
      <c r="BE7" s="80">
        <f>SUM(建設IO!BI10:BI11)</f>
        <v>2838</v>
      </c>
      <c r="BF7" s="80">
        <f>SUM(建設IO!BJ10:BJ11)</f>
        <v>784</v>
      </c>
      <c r="BG7" s="80">
        <f>SUM(建設IO!BK10:BK11)</f>
        <v>6760</v>
      </c>
      <c r="BH7" s="80">
        <f>SUM(建設IO!BL10:BL11)</f>
        <v>17719</v>
      </c>
      <c r="BI7" s="80">
        <f>SUM(建設IO!BM10:BM11)</f>
        <v>13650</v>
      </c>
      <c r="BJ7" s="80">
        <f>SUM(建設IO!BN10:BN11)</f>
        <v>4195</v>
      </c>
      <c r="BK7" s="80">
        <f>SUM(建設IO!BO10:BO11)</f>
        <v>3274</v>
      </c>
      <c r="BL7" s="80">
        <f>SUM(建設IO!BP10:BP11)</f>
        <v>12472</v>
      </c>
      <c r="BM7" s="80">
        <f>SUM(建設IO!BQ10:BQ11)</f>
        <v>29885</v>
      </c>
      <c r="BN7" s="80">
        <f>SUM(建設IO!BR10:BR11)</f>
        <v>121789</v>
      </c>
      <c r="BO7" s="80">
        <f>SUM(建設IO!BS10:BS11)</f>
        <v>16466</v>
      </c>
      <c r="BP7" s="80">
        <f>SUM(建設IO!BT10:BT11)</f>
        <v>2951</v>
      </c>
      <c r="BQ7" s="80">
        <f>SUM(建設IO!BU10:BU11)</f>
        <v>212</v>
      </c>
      <c r="BR7" s="80">
        <f>SUM(建設IO!BV10:BV11)</f>
        <v>18611</v>
      </c>
      <c r="BS7" s="80">
        <f>SUM(建設IO!BW10:BW11)</f>
        <v>31463</v>
      </c>
      <c r="BT7" s="82">
        <f>SUM(建設IO!BX10:BX11)</f>
        <v>52086</v>
      </c>
    </row>
    <row r="8" spans="1:72">
      <c r="A8" s="151">
        <v>5</v>
      </c>
      <c r="B8" s="152" t="s">
        <v>4</v>
      </c>
      <c r="C8" s="153">
        <f>SUM(建設IO!G12:G15)</f>
        <v>1513</v>
      </c>
      <c r="D8" s="158">
        <f>SUM(建設IO!H12:H15)</f>
        <v>0</v>
      </c>
      <c r="E8" s="158">
        <f>SUM(建設IO!I12:I15)</f>
        <v>0</v>
      </c>
      <c r="F8" s="158">
        <f>SUM(建設IO!J12:J15)</f>
        <v>0</v>
      </c>
      <c r="G8" s="158">
        <f>SUM(建設IO!K12:K15)</f>
        <v>0</v>
      </c>
      <c r="H8" s="158">
        <f>SUM(建設IO!L12:L15)</f>
        <v>0</v>
      </c>
      <c r="I8" s="158">
        <f>SUM(建設IO!M12:M15)</f>
        <v>0</v>
      </c>
      <c r="J8" s="158">
        <f>SUM(建設IO!N12:N15)</f>
        <v>0</v>
      </c>
      <c r="K8" s="158">
        <f>SUM(建設IO!O12:O15)</f>
        <v>0</v>
      </c>
      <c r="L8" s="158">
        <f>SUM(建設IO!P12:P15)</f>
        <v>0</v>
      </c>
      <c r="M8" s="158">
        <f>SUM(建設IO!Q12:Q15)</f>
        <v>0</v>
      </c>
      <c r="N8" s="158">
        <f>SUM(建設IO!R12:R15)</f>
        <v>0</v>
      </c>
      <c r="O8" s="158">
        <f>SUM(建設IO!S12:S15)</f>
        <v>0</v>
      </c>
      <c r="P8" s="158">
        <f>SUM(建設IO!T12:T15)</f>
        <v>0</v>
      </c>
      <c r="Q8" s="158">
        <f>SUM(建設IO!U12:U15)</f>
        <v>0</v>
      </c>
      <c r="R8" s="158">
        <f>SUM(建設IO!V12:V15)</f>
        <v>0</v>
      </c>
      <c r="S8" s="158">
        <f>SUM(建設IO!W12:W15)</f>
        <v>0</v>
      </c>
      <c r="T8" s="158">
        <f>SUM(建設IO!X12:X15)</f>
        <v>0</v>
      </c>
      <c r="U8" s="158">
        <f>SUM(建設IO!Y12:Y15)</f>
        <v>0</v>
      </c>
      <c r="V8" s="158">
        <f>SUM(建設IO!Z12:Z15)</f>
        <v>0</v>
      </c>
      <c r="W8" s="158">
        <f>SUM(建設IO!AA12:AA15)</f>
        <v>0</v>
      </c>
      <c r="X8" s="158">
        <f>SUM(建設IO!AB12:AB15)</f>
        <v>0</v>
      </c>
      <c r="Y8" s="158">
        <f>SUM(建設IO!AC12:AC15)</f>
        <v>0</v>
      </c>
      <c r="Z8" s="158">
        <f>SUM(建設IO!AD12:AD15)</f>
        <v>0</v>
      </c>
      <c r="AA8" s="158">
        <f>SUM(建設IO!AE12:AE15)</f>
        <v>0</v>
      </c>
      <c r="AB8" s="158">
        <f>SUM(建設IO!AF12:AF15)</f>
        <v>0</v>
      </c>
      <c r="AC8" s="158">
        <f>SUM(建設IO!AG12:AG15)</f>
        <v>0</v>
      </c>
      <c r="AD8" s="158">
        <f>SUM(建設IO!AH12:AH15)</f>
        <v>0</v>
      </c>
      <c r="AE8" s="158">
        <f>SUM(建設IO!AI12:AI15)</f>
        <v>1513</v>
      </c>
      <c r="AF8" s="158">
        <f>SUM(建設IO!AJ12:AJ15)</f>
        <v>1513</v>
      </c>
      <c r="AG8" s="158">
        <f>SUM(建設IO!AK12:AK15)</f>
        <v>0</v>
      </c>
      <c r="AH8" s="158">
        <f>SUM(建設IO!AL12:AL15)</f>
        <v>0</v>
      </c>
      <c r="AI8" s="158">
        <f>SUM(建設IO!AM12:AM15)</f>
        <v>0</v>
      </c>
      <c r="AJ8" s="158">
        <f>SUM(建設IO!AN12:AN15)</f>
        <v>0</v>
      </c>
      <c r="AK8" s="158">
        <f>SUM(建設IO!AO12:AO15)</f>
        <v>0</v>
      </c>
      <c r="AL8" s="158">
        <f>SUM(建設IO!AP12:AP15)</f>
        <v>0</v>
      </c>
      <c r="AM8" s="158">
        <f>SUM(建設IO!AQ12:AQ15)</f>
        <v>0</v>
      </c>
      <c r="AN8" s="158">
        <f>SUM(建設IO!AR12:AR15)</f>
        <v>0</v>
      </c>
      <c r="AO8" s="158">
        <f>SUM(建設IO!AS12:AS15)</f>
        <v>0</v>
      </c>
      <c r="AP8" s="158">
        <f>SUM(建設IO!AT12:AT15)</f>
        <v>0</v>
      </c>
      <c r="AQ8" s="158">
        <f>SUM(建設IO!AU12:AU15)</f>
        <v>0</v>
      </c>
      <c r="AR8" s="158">
        <f>SUM(建設IO!AV12:AV15)</f>
        <v>0</v>
      </c>
      <c r="AS8" s="158">
        <f>SUM(建設IO!AW12:AW15)</f>
        <v>0</v>
      </c>
      <c r="AT8" s="158">
        <f>SUM(建設IO!AX12:AX15)</f>
        <v>0</v>
      </c>
      <c r="AU8" s="158">
        <f>SUM(建設IO!AY12:AY15)</f>
        <v>0</v>
      </c>
      <c r="AV8" s="158">
        <f>SUM(建設IO!AZ12:AZ15)</f>
        <v>0</v>
      </c>
      <c r="AW8" s="158">
        <f>SUM(建設IO!BA12:BA15)</f>
        <v>0</v>
      </c>
      <c r="AX8" s="158">
        <f>SUM(建設IO!BB12:BB15)</f>
        <v>0</v>
      </c>
      <c r="AY8" s="158">
        <f>SUM(建設IO!BC12:BC15)</f>
        <v>0</v>
      </c>
      <c r="AZ8" s="158">
        <f>SUM(建設IO!BD12:BD15)</f>
        <v>0</v>
      </c>
      <c r="BA8" s="158">
        <f>SUM(建設IO!BE12:BE15)</f>
        <v>0</v>
      </c>
      <c r="BB8" s="158">
        <f>SUM(建設IO!BF12:BF15)</f>
        <v>0</v>
      </c>
      <c r="BC8" s="158">
        <f>SUM(建設IO!BG12:BG15)</f>
        <v>0</v>
      </c>
      <c r="BD8" s="158">
        <f>SUM(建設IO!BH12:BH15)</f>
        <v>0</v>
      </c>
      <c r="BE8" s="158">
        <f>SUM(建設IO!BI12:BI15)</f>
        <v>0</v>
      </c>
      <c r="BF8" s="158">
        <f>SUM(建設IO!BJ12:BJ15)</f>
        <v>0</v>
      </c>
      <c r="BG8" s="158">
        <f>SUM(建設IO!BK12:BK15)</f>
        <v>0</v>
      </c>
      <c r="BH8" s="158">
        <f>SUM(建設IO!BL12:BL15)</f>
        <v>0</v>
      </c>
      <c r="BI8" s="158">
        <f>SUM(建設IO!BM12:BM15)</f>
        <v>0</v>
      </c>
      <c r="BJ8" s="158">
        <f>SUM(建設IO!BN12:BN15)</f>
        <v>0</v>
      </c>
      <c r="BK8" s="158">
        <f>SUM(建設IO!BO12:BO15)</f>
        <v>0</v>
      </c>
      <c r="BL8" s="158">
        <f>SUM(建設IO!BP12:BP15)</f>
        <v>0</v>
      </c>
      <c r="BM8" s="158">
        <f>SUM(建設IO!BQ12:BQ15)</f>
        <v>1513</v>
      </c>
      <c r="BN8" s="158">
        <f>SUM(建設IO!BR12:BR15)</f>
        <v>0</v>
      </c>
      <c r="BO8" s="158">
        <f>SUM(建設IO!BS12:BS15)</f>
        <v>0</v>
      </c>
      <c r="BP8" s="158">
        <f>SUM(建設IO!BT12:BT15)</f>
        <v>0</v>
      </c>
      <c r="BQ8" s="158">
        <f>SUM(建設IO!BU12:BU15)</f>
        <v>0</v>
      </c>
      <c r="BR8" s="158">
        <f>SUM(建設IO!BV12:BV15)</f>
        <v>0</v>
      </c>
      <c r="BS8" s="158">
        <f>SUM(建設IO!BW12:BW15)</f>
        <v>0</v>
      </c>
      <c r="BT8" s="159">
        <f>SUM(建設IO!BX12:BX15)</f>
        <v>0</v>
      </c>
    </row>
    <row r="9" spans="1:72">
      <c r="A9" s="15">
        <v>6</v>
      </c>
      <c r="B9" s="9" t="s">
        <v>5</v>
      </c>
      <c r="C9" s="79">
        <f>SUM(建設IO!G16:G17)</f>
        <v>178277</v>
      </c>
      <c r="D9" s="80">
        <f>SUM(建設IO!H16:H17)</f>
        <v>111416</v>
      </c>
      <c r="E9" s="80">
        <f>SUM(建設IO!I16:I17)</f>
        <v>51574</v>
      </c>
      <c r="F9" s="80">
        <f>SUM(建設IO!J16:J17)</f>
        <v>25379</v>
      </c>
      <c r="G9" s="80">
        <f>SUM(建設IO!K16:K17)</f>
        <v>24606</v>
      </c>
      <c r="H9" s="80">
        <f>SUM(建設IO!L16:L17)</f>
        <v>773</v>
      </c>
      <c r="I9" s="80">
        <f>SUM(建設IO!M16:M17)</f>
        <v>26195</v>
      </c>
      <c r="J9" s="80">
        <f>SUM(建設IO!N16:N17)</f>
        <v>495</v>
      </c>
      <c r="K9" s="80">
        <f>SUM(建設IO!O16:O17)</f>
        <v>14663</v>
      </c>
      <c r="L9" s="80">
        <f>SUM(建設IO!P16:P17)</f>
        <v>14504</v>
      </c>
      <c r="M9" s="80">
        <f>SUM(建設IO!Q16:Q17)</f>
        <v>159</v>
      </c>
      <c r="N9" s="80">
        <f>SUM(建設IO!R16:R17)</f>
        <v>10658</v>
      </c>
      <c r="O9" s="80">
        <f>SUM(建設IO!S16:S17)</f>
        <v>4557</v>
      </c>
      <c r="P9" s="80">
        <f>SUM(建設IO!T16:T17)</f>
        <v>6101</v>
      </c>
      <c r="Q9" s="80">
        <f>SUM(建設IO!U16:U17)</f>
        <v>379</v>
      </c>
      <c r="R9" s="80">
        <f>SUM(建設IO!V16:V17)</f>
        <v>59842</v>
      </c>
      <c r="S9" s="80">
        <f>SUM(建設IO!W16:W17)</f>
        <v>2791</v>
      </c>
      <c r="T9" s="80">
        <f>SUM(建設IO!X16:X17)</f>
        <v>124</v>
      </c>
      <c r="U9" s="80">
        <f>SUM(建設IO!Y16:Y17)</f>
        <v>2667</v>
      </c>
      <c r="V9" s="80">
        <f>SUM(建設IO!Z16:Z17)</f>
        <v>57051</v>
      </c>
      <c r="W9" s="80">
        <f>SUM(建設IO!AA16:AA17)</f>
        <v>328</v>
      </c>
      <c r="X9" s="80">
        <f>SUM(建設IO!AB16:AB17)</f>
        <v>3575</v>
      </c>
      <c r="Y9" s="80">
        <f>SUM(建設IO!AC16:AC17)</f>
        <v>590</v>
      </c>
      <c r="Z9" s="80">
        <f>SUM(建設IO!AD16:AD17)</f>
        <v>4089</v>
      </c>
      <c r="AA9" s="80">
        <f>SUM(建設IO!AE16:AE17)</f>
        <v>17207</v>
      </c>
      <c r="AB9" s="80">
        <f>SUM(建設IO!AF16:AF17)</f>
        <v>4350</v>
      </c>
      <c r="AC9" s="80">
        <f>SUM(建設IO!AG16:AG17)</f>
        <v>26223</v>
      </c>
      <c r="AD9" s="80">
        <f>SUM(建設IO!AH16:AH17)</f>
        <v>689</v>
      </c>
      <c r="AE9" s="80">
        <f>SUM(建設IO!AI16:AI17)</f>
        <v>28879</v>
      </c>
      <c r="AF9" s="80">
        <f>SUM(建設IO!AJ16:AJ17)</f>
        <v>16485</v>
      </c>
      <c r="AG9" s="80">
        <f>SUM(建設IO!AK16:AK17)</f>
        <v>8085</v>
      </c>
      <c r="AH9" s="80">
        <f>SUM(建設IO!AL16:AL17)</f>
        <v>7752</v>
      </c>
      <c r="AI9" s="80">
        <f>SUM(建設IO!AM16:AM17)</f>
        <v>6312</v>
      </c>
      <c r="AJ9" s="80">
        <f>SUM(建設IO!AN16:AN17)</f>
        <v>2515</v>
      </c>
      <c r="AK9" s="80">
        <f>SUM(建設IO!AO16:AO17)</f>
        <v>176</v>
      </c>
      <c r="AL9" s="80">
        <f>SUM(建設IO!AP16:AP17)</f>
        <v>497</v>
      </c>
      <c r="AM9" s="80">
        <f>SUM(建設IO!AQ16:AQ17)</f>
        <v>1965</v>
      </c>
      <c r="AN9" s="80">
        <f>SUM(建設IO!AR16:AR17)</f>
        <v>1085</v>
      </c>
      <c r="AO9" s="80">
        <f>SUM(建設IO!AS16:AS17)</f>
        <v>26</v>
      </c>
      <c r="AP9" s="80">
        <f>SUM(建設IO!AT16:AT17)</f>
        <v>48</v>
      </c>
      <c r="AQ9" s="80">
        <f>SUM(建設IO!AU16:AU17)</f>
        <v>1440</v>
      </c>
      <c r="AR9" s="80">
        <f>SUM(建設IO!AV16:AV17)</f>
        <v>1299</v>
      </c>
      <c r="AS9" s="80">
        <f>SUM(建設IO!AW16:AW17)</f>
        <v>966</v>
      </c>
      <c r="AT9" s="80">
        <f>SUM(建設IO!AX16:AX17)</f>
        <v>191</v>
      </c>
      <c r="AU9" s="80">
        <f>SUM(建設IO!AY16:AY17)</f>
        <v>122</v>
      </c>
      <c r="AV9" s="80">
        <f>SUM(建設IO!AZ16:AZ17)</f>
        <v>20</v>
      </c>
      <c r="AW9" s="80">
        <f>SUM(建設IO!BA16:BA17)</f>
        <v>141</v>
      </c>
      <c r="AX9" s="80">
        <f>SUM(建設IO!BB16:BB17)</f>
        <v>113</v>
      </c>
      <c r="AY9" s="80">
        <f>SUM(建設IO!BC16:BC17)</f>
        <v>28</v>
      </c>
      <c r="AZ9" s="80">
        <f>SUM(建設IO!BD16:BD17)</f>
        <v>333</v>
      </c>
      <c r="BA9" s="80">
        <f>SUM(建設IO!BE16:BE17)</f>
        <v>7920</v>
      </c>
      <c r="BB9" s="80">
        <f>SUM(建設IO!BF16:BF17)</f>
        <v>2555</v>
      </c>
      <c r="BC9" s="80">
        <f>SUM(建設IO!BG16:BG17)</f>
        <v>1556</v>
      </c>
      <c r="BD9" s="80">
        <f>SUM(建設IO!BH16:BH17)</f>
        <v>287</v>
      </c>
      <c r="BE9" s="80">
        <f>SUM(建設IO!BI16:BI17)</f>
        <v>118</v>
      </c>
      <c r="BF9" s="80">
        <f>SUM(建設IO!BJ16:BJ17)</f>
        <v>594</v>
      </c>
      <c r="BG9" s="80">
        <f>SUM(建設IO!BK16:BK17)</f>
        <v>2857</v>
      </c>
      <c r="BH9" s="80">
        <f>SUM(建設IO!BL16:BL17)</f>
        <v>728</v>
      </c>
      <c r="BI9" s="80">
        <f>SUM(建設IO!BM16:BM17)</f>
        <v>158</v>
      </c>
      <c r="BJ9" s="80">
        <f>SUM(建設IO!BN16:BN17)</f>
        <v>301</v>
      </c>
      <c r="BK9" s="80">
        <f>SUM(建設IO!BO16:BO17)</f>
        <v>442</v>
      </c>
      <c r="BL9" s="80">
        <f>SUM(建設IO!BP16:BP17)</f>
        <v>879</v>
      </c>
      <c r="BM9" s="80">
        <f>SUM(建設IO!BQ16:BQ17)</f>
        <v>480</v>
      </c>
      <c r="BN9" s="80">
        <f>SUM(建設IO!BR16:BR17)</f>
        <v>12394</v>
      </c>
      <c r="BO9" s="80">
        <f>SUM(建設IO!BS16:BS17)</f>
        <v>2066</v>
      </c>
      <c r="BP9" s="80">
        <f>SUM(建設IO!BT16:BT17)</f>
        <v>1272</v>
      </c>
      <c r="BQ9" s="80">
        <f>SUM(建設IO!BU16:BU17)</f>
        <v>316</v>
      </c>
      <c r="BR9" s="80">
        <f>SUM(建設IO!BV16:BV17)</f>
        <v>2167</v>
      </c>
      <c r="BS9" s="80">
        <f>SUM(建設IO!BW16:BW17)</f>
        <v>1700</v>
      </c>
      <c r="BT9" s="82">
        <f>SUM(建設IO!BX16:BX17)</f>
        <v>4873</v>
      </c>
    </row>
    <row r="10" spans="1:72">
      <c r="A10" s="15">
        <v>7</v>
      </c>
      <c r="B10" s="9" t="s">
        <v>6</v>
      </c>
      <c r="C10" s="79">
        <f>SUM(建設IO!G18:G21)</f>
        <v>2756170</v>
      </c>
      <c r="D10" s="80">
        <f>SUM(建設IO!H18:H21)</f>
        <v>2303156</v>
      </c>
      <c r="E10" s="80">
        <f>SUM(建設IO!I18:I21)</f>
        <v>1999545</v>
      </c>
      <c r="F10" s="80">
        <f>SUM(建設IO!J18:J21)</f>
        <v>1479967</v>
      </c>
      <c r="G10" s="80">
        <f>SUM(建設IO!K18:K21)</f>
        <v>1428265</v>
      </c>
      <c r="H10" s="80">
        <f>SUM(建設IO!L18:L21)</f>
        <v>51702</v>
      </c>
      <c r="I10" s="80">
        <f>SUM(建設IO!M18:M21)</f>
        <v>519578</v>
      </c>
      <c r="J10" s="80">
        <f>SUM(建設IO!N18:N21)</f>
        <v>5203</v>
      </c>
      <c r="K10" s="80">
        <f>SUM(建設IO!O18:O21)</f>
        <v>222338</v>
      </c>
      <c r="L10" s="80">
        <f>SUM(建設IO!P18:P21)</f>
        <v>217147</v>
      </c>
      <c r="M10" s="80">
        <f>SUM(建設IO!Q18:Q21)</f>
        <v>5191</v>
      </c>
      <c r="N10" s="80">
        <f>SUM(建設IO!R18:R21)</f>
        <v>286230</v>
      </c>
      <c r="O10" s="80">
        <f>SUM(建設IO!S18:S21)</f>
        <v>53436</v>
      </c>
      <c r="P10" s="80">
        <f>SUM(建設IO!T18:T21)</f>
        <v>232794</v>
      </c>
      <c r="Q10" s="80">
        <f>SUM(建設IO!U18:U21)</f>
        <v>5807</v>
      </c>
      <c r="R10" s="80">
        <f>SUM(建設IO!V18:V21)</f>
        <v>303611</v>
      </c>
      <c r="S10" s="80">
        <f>SUM(建設IO!W18:W21)</f>
        <v>68335</v>
      </c>
      <c r="T10" s="80">
        <f>SUM(建設IO!X18:X21)</f>
        <v>4567</v>
      </c>
      <c r="U10" s="80">
        <f>SUM(建設IO!Y18:Y21)</f>
        <v>63768</v>
      </c>
      <c r="V10" s="80">
        <f>SUM(建設IO!Z18:Z21)</f>
        <v>235276</v>
      </c>
      <c r="W10" s="80">
        <f>SUM(建設IO!AA18:AA21)</f>
        <v>903</v>
      </c>
      <c r="X10" s="80">
        <f>SUM(建設IO!AB18:AB21)</f>
        <v>11225</v>
      </c>
      <c r="Y10" s="80">
        <f>SUM(建設IO!AC18:AC21)</f>
        <v>4060</v>
      </c>
      <c r="Z10" s="80">
        <f>SUM(建設IO!AD18:AD21)</f>
        <v>37177</v>
      </c>
      <c r="AA10" s="80">
        <f>SUM(建設IO!AE18:AE21)</f>
        <v>80305</v>
      </c>
      <c r="AB10" s="80">
        <f>SUM(建設IO!AF18:AF21)</f>
        <v>16201</v>
      </c>
      <c r="AC10" s="80">
        <f>SUM(建設IO!AG18:AG21)</f>
        <v>83189</v>
      </c>
      <c r="AD10" s="80">
        <f>SUM(建設IO!AH18:AH21)</f>
        <v>2216</v>
      </c>
      <c r="AE10" s="80">
        <f>SUM(建設IO!AI18:AI21)</f>
        <v>60988</v>
      </c>
      <c r="AF10" s="80">
        <f>SUM(建設IO!AJ18:AJ21)</f>
        <v>23152</v>
      </c>
      <c r="AG10" s="80">
        <f>SUM(建設IO!AK18:AK21)</f>
        <v>13459</v>
      </c>
      <c r="AH10" s="80">
        <f>SUM(建設IO!AL18:AL21)</f>
        <v>12128</v>
      </c>
      <c r="AI10" s="80">
        <f>SUM(建設IO!AM18:AM21)</f>
        <v>6053</v>
      </c>
      <c r="AJ10" s="80">
        <f>SUM(建設IO!AN18:AN21)</f>
        <v>2269</v>
      </c>
      <c r="AK10" s="80">
        <f>SUM(建設IO!AO18:AO21)</f>
        <v>74</v>
      </c>
      <c r="AL10" s="80">
        <f>SUM(建設IO!AP18:AP21)</f>
        <v>361</v>
      </c>
      <c r="AM10" s="80">
        <f>SUM(建設IO!AQ18:AQ21)</f>
        <v>2170</v>
      </c>
      <c r="AN10" s="80">
        <f>SUM(建設IO!AR18:AR21)</f>
        <v>1123</v>
      </c>
      <c r="AO10" s="80">
        <f>SUM(建設IO!AS18:AS21)</f>
        <v>17</v>
      </c>
      <c r="AP10" s="80">
        <f>SUM(建設IO!AT18:AT21)</f>
        <v>39</v>
      </c>
      <c r="AQ10" s="80">
        <f>SUM(建設IO!AU18:AU21)</f>
        <v>6075</v>
      </c>
      <c r="AR10" s="80">
        <f>SUM(建設IO!AV18:AV21)</f>
        <v>5982</v>
      </c>
      <c r="AS10" s="80">
        <f>SUM(建設IO!AW18:AW21)</f>
        <v>5863</v>
      </c>
      <c r="AT10" s="80">
        <f>SUM(建設IO!AX18:AX21)</f>
        <v>65</v>
      </c>
      <c r="AU10" s="80">
        <f>SUM(建設IO!AY18:AY21)</f>
        <v>44</v>
      </c>
      <c r="AV10" s="80">
        <f>SUM(建設IO!AZ18:AZ21)</f>
        <v>10</v>
      </c>
      <c r="AW10" s="80">
        <f>SUM(建設IO!BA18:BA21)</f>
        <v>93</v>
      </c>
      <c r="AX10" s="80">
        <f>SUM(建設IO!BB18:BB21)</f>
        <v>73</v>
      </c>
      <c r="AY10" s="80">
        <f>SUM(建設IO!BC18:BC21)</f>
        <v>20</v>
      </c>
      <c r="AZ10" s="80">
        <f>SUM(建設IO!BD18:BD21)</f>
        <v>1331</v>
      </c>
      <c r="BA10" s="80">
        <f>SUM(建設IO!BE18:BE21)</f>
        <v>6612</v>
      </c>
      <c r="BB10" s="80">
        <f>SUM(建設IO!BF18:BF21)</f>
        <v>951</v>
      </c>
      <c r="BC10" s="80">
        <f>SUM(建設IO!BG18:BG21)</f>
        <v>417</v>
      </c>
      <c r="BD10" s="80">
        <f>SUM(建設IO!BH18:BH21)</f>
        <v>67</v>
      </c>
      <c r="BE10" s="80">
        <f>SUM(建設IO!BI18:BI21)</f>
        <v>27</v>
      </c>
      <c r="BF10" s="80">
        <f>SUM(建設IO!BJ18:BJ21)</f>
        <v>440</v>
      </c>
      <c r="BG10" s="80">
        <f>SUM(建設IO!BK18:BK21)</f>
        <v>2121</v>
      </c>
      <c r="BH10" s="80">
        <f>SUM(建設IO!BL18:BL21)</f>
        <v>610</v>
      </c>
      <c r="BI10" s="80">
        <f>SUM(建設IO!BM18:BM21)</f>
        <v>656</v>
      </c>
      <c r="BJ10" s="80">
        <f>SUM(建設IO!BN18:BN21)</f>
        <v>91</v>
      </c>
      <c r="BK10" s="80">
        <f>SUM(建設IO!BO18:BO21)</f>
        <v>2066</v>
      </c>
      <c r="BL10" s="80">
        <f>SUM(建設IO!BP18:BP21)</f>
        <v>117</v>
      </c>
      <c r="BM10" s="80">
        <f>SUM(建設IO!BQ18:BQ21)</f>
        <v>3081</v>
      </c>
      <c r="BN10" s="80">
        <f>SUM(建設IO!BR18:BR21)</f>
        <v>37836</v>
      </c>
      <c r="BO10" s="80">
        <f>SUM(建設IO!BS18:BS21)</f>
        <v>12404</v>
      </c>
      <c r="BP10" s="80">
        <f>SUM(建設IO!BT18:BT21)</f>
        <v>2026</v>
      </c>
      <c r="BQ10" s="80">
        <f>SUM(建設IO!BU18:BU21)</f>
        <v>371</v>
      </c>
      <c r="BR10" s="80">
        <f>SUM(建設IO!BV18:BV21)</f>
        <v>4122</v>
      </c>
      <c r="BS10" s="80">
        <f>SUM(建設IO!BW18:BW21)</f>
        <v>6761</v>
      </c>
      <c r="BT10" s="82">
        <f>SUM(建設IO!BX18:BX21)</f>
        <v>12152</v>
      </c>
    </row>
    <row r="11" spans="1:72">
      <c r="A11" s="15">
        <v>8</v>
      </c>
      <c r="B11" s="9" t="s">
        <v>7</v>
      </c>
      <c r="C11" s="79">
        <f>SUM(建設IO!G23:G30)</f>
        <v>307089</v>
      </c>
      <c r="D11" s="80">
        <f>SUM(建設IO!H23:H30)</f>
        <v>179552</v>
      </c>
      <c r="E11" s="80">
        <f>SUM(建設IO!I23:I30)</f>
        <v>114283</v>
      </c>
      <c r="F11" s="80">
        <f>SUM(建設IO!J23:J30)</f>
        <v>63597</v>
      </c>
      <c r="G11" s="80">
        <f>SUM(建設IO!K23:K30)</f>
        <v>60753</v>
      </c>
      <c r="H11" s="80">
        <f>SUM(建設IO!L23:L30)</f>
        <v>2844</v>
      </c>
      <c r="I11" s="80">
        <f>SUM(建設IO!M23:M30)</f>
        <v>50686</v>
      </c>
      <c r="J11" s="80">
        <f>SUM(建設IO!N23:N30)</f>
        <v>808</v>
      </c>
      <c r="K11" s="80">
        <f>SUM(建設IO!O23:O30)</f>
        <v>31207</v>
      </c>
      <c r="L11" s="80">
        <f>SUM(建設IO!P23:P30)</f>
        <v>29605</v>
      </c>
      <c r="M11" s="80">
        <f>SUM(建設IO!Q23:Q30)</f>
        <v>1602</v>
      </c>
      <c r="N11" s="80">
        <f>SUM(建設IO!R23:R30)</f>
        <v>17408</v>
      </c>
      <c r="O11" s="80">
        <f>SUM(建設IO!S23:S30)</f>
        <v>9056</v>
      </c>
      <c r="P11" s="80">
        <f>SUM(建設IO!T23:T30)</f>
        <v>8352</v>
      </c>
      <c r="Q11" s="80">
        <f>SUM(建設IO!U23:U30)</f>
        <v>1263</v>
      </c>
      <c r="R11" s="80">
        <f>SUM(建設IO!V23:V30)</f>
        <v>65269</v>
      </c>
      <c r="S11" s="80">
        <f>SUM(建設IO!W23:W30)</f>
        <v>3727</v>
      </c>
      <c r="T11" s="80">
        <f>SUM(建設IO!X23:X30)</f>
        <v>219</v>
      </c>
      <c r="U11" s="80">
        <f>SUM(建設IO!Y23:Y30)</f>
        <v>3508</v>
      </c>
      <c r="V11" s="80">
        <f>SUM(建設IO!Z23:Z30)</f>
        <v>61542</v>
      </c>
      <c r="W11" s="80">
        <f>SUM(建設IO!AA23:AA30)</f>
        <v>878</v>
      </c>
      <c r="X11" s="80">
        <f>SUM(建設IO!AB23:AB30)</f>
        <v>2411</v>
      </c>
      <c r="Y11" s="80">
        <f>SUM(建設IO!AC23:AC30)</f>
        <v>1483</v>
      </c>
      <c r="Z11" s="80">
        <f>SUM(建設IO!AD23:AD30)</f>
        <v>6740</v>
      </c>
      <c r="AA11" s="80">
        <f>SUM(建設IO!AE23:AE30)</f>
        <v>13733</v>
      </c>
      <c r="AB11" s="80">
        <f>SUM(建設IO!AF23:AF30)</f>
        <v>14043</v>
      </c>
      <c r="AC11" s="80">
        <f>SUM(建設IO!AG23:AG30)</f>
        <v>21708</v>
      </c>
      <c r="AD11" s="80">
        <f>SUM(建設IO!AH23:AH30)</f>
        <v>546</v>
      </c>
      <c r="AE11" s="80">
        <f>SUM(建設IO!AI23:AI30)</f>
        <v>62165</v>
      </c>
      <c r="AF11" s="80">
        <f>SUM(建設IO!AJ23:AJ30)</f>
        <v>34553</v>
      </c>
      <c r="AG11" s="80">
        <f>SUM(建設IO!AK23:AK30)</f>
        <v>22396</v>
      </c>
      <c r="AH11" s="80">
        <f>SUM(建設IO!AL23:AL30)</f>
        <v>22197</v>
      </c>
      <c r="AI11" s="80">
        <f>SUM(建設IO!AM23:AM30)</f>
        <v>18078</v>
      </c>
      <c r="AJ11" s="80">
        <f>SUM(建設IO!AN23:AN30)</f>
        <v>3662</v>
      </c>
      <c r="AK11" s="80">
        <f>SUM(建設IO!AO23:AO30)</f>
        <v>253</v>
      </c>
      <c r="AL11" s="80">
        <f>SUM(建設IO!AP23:AP30)</f>
        <v>2647</v>
      </c>
      <c r="AM11" s="80">
        <f>SUM(建設IO!AQ23:AQ30)</f>
        <v>10844</v>
      </c>
      <c r="AN11" s="80">
        <f>SUM(建設IO!AR23:AR30)</f>
        <v>551</v>
      </c>
      <c r="AO11" s="80">
        <f>SUM(建設IO!AS23:AS30)</f>
        <v>27</v>
      </c>
      <c r="AP11" s="80">
        <f>SUM(建設IO!AT23:AT30)</f>
        <v>94</v>
      </c>
      <c r="AQ11" s="80">
        <f>SUM(建設IO!AU23:AU30)</f>
        <v>4119</v>
      </c>
      <c r="AR11" s="80">
        <f>SUM(建設IO!AV23:AV30)</f>
        <v>3679</v>
      </c>
      <c r="AS11" s="80">
        <f>SUM(建設IO!AW23:AW30)</f>
        <v>2625</v>
      </c>
      <c r="AT11" s="80">
        <f>SUM(建設IO!AX23:AX30)</f>
        <v>285</v>
      </c>
      <c r="AU11" s="80">
        <f>SUM(建設IO!AY23:AY30)</f>
        <v>584</v>
      </c>
      <c r="AV11" s="80">
        <f>SUM(建設IO!AZ23:AZ30)</f>
        <v>185</v>
      </c>
      <c r="AW11" s="80">
        <f>SUM(建設IO!BA23:BA30)</f>
        <v>440</v>
      </c>
      <c r="AX11" s="80">
        <f>SUM(建設IO!BB23:BB30)</f>
        <v>356</v>
      </c>
      <c r="AY11" s="80">
        <f>SUM(建設IO!BC23:BC30)</f>
        <v>84</v>
      </c>
      <c r="AZ11" s="80">
        <f>SUM(建設IO!BD23:BD30)</f>
        <v>199</v>
      </c>
      <c r="BA11" s="80">
        <f>SUM(建設IO!BE23:BE30)</f>
        <v>7698</v>
      </c>
      <c r="BB11" s="80">
        <f>SUM(建設IO!BF23:BF30)</f>
        <v>2992</v>
      </c>
      <c r="BC11" s="80">
        <f>SUM(建設IO!BG23:BG30)</f>
        <v>2286</v>
      </c>
      <c r="BD11" s="80">
        <f>SUM(建設IO!BH23:BH30)</f>
        <v>346</v>
      </c>
      <c r="BE11" s="80">
        <f>SUM(建設IO!BI23:BI30)</f>
        <v>80</v>
      </c>
      <c r="BF11" s="80">
        <f>SUM(建設IO!BJ23:BJ30)</f>
        <v>280</v>
      </c>
      <c r="BG11" s="80">
        <f>SUM(建設IO!BK23:BK30)</f>
        <v>1830</v>
      </c>
      <c r="BH11" s="80">
        <f>SUM(建設IO!BL23:BL30)</f>
        <v>1051</v>
      </c>
      <c r="BI11" s="80">
        <f>SUM(建設IO!BM23:BM30)</f>
        <v>390</v>
      </c>
      <c r="BJ11" s="80">
        <f>SUM(建設IO!BN23:BN30)</f>
        <v>64</v>
      </c>
      <c r="BK11" s="80">
        <f>SUM(建設IO!BO23:BO30)</f>
        <v>1109</v>
      </c>
      <c r="BL11" s="80">
        <f>SUM(建設IO!BP23:BP30)</f>
        <v>262</v>
      </c>
      <c r="BM11" s="80">
        <f>SUM(建設IO!BQ23:BQ30)</f>
        <v>4459</v>
      </c>
      <c r="BN11" s="80">
        <f>SUM(建設IO!BR23:BR30)</f>
        <v>27612</v>
      </c>
      <c r="BO11" s="80">
        <f>SUM(建設IO!BS23:BS30)</f>
        <v>7545</v>
      </c>
      <c r="BP11" s="80">
        <f>SUM(建設IO!BT23:BT30)</f>
        <v>1144</v>
      </c>
      <c r="BQ11" s="80">
        <f>SUM(建設IO!BU23:BU30)</f>
        <v>328</v>
      </c>
      <c r="BR11" s="80">
        <f>SUM(建設IO!BV23:BV30)</f>
        <v>7153</v>
      </c>
      <c r="BS11" s="80">
        <f>SUM(建設IO!BW23:BW30)</f>
        <v>3940</v>
      </c>
      <c r="BT11" s="82">
        <f>SUM(建設IO!BX23:BX30)</f>
        <v>7502</v>
      </c>
    </row>
    <row r="12" spans="1:72">
      <c r="A12" s="15">
        <v>9</v>
      </c>
      <c r="B12" s="9" t="s">
        <v>8</v>
      </c>
      <c r="C12" s="79">
        <f>SUM(建設IO!G31:G32)</f>
        <v>724702</v>
      </c>
      <c r="D12" s="80">
        <f>SUM(建設IO!H31:H32)</f>
        <v>90436</v>
      </c>
      <c r="E12" s="80">
        <f>SUM(建設IO!I31:I32)</f>
        <v>30379</v>
      </c>
      <c r="F12" s="80">
        <f>SUM(建設IO!J31:J32)</f>
        <v>4170</v>
      </c>
      <c r="G12" s="80">
        <f>SUM(建設IO!K31:K32)</f>
        <v>4042</v>
      </c>
      <c r="H12" s="80">
        <f>SUM(建設IO!L31:L32)</f>
        <v>128</v>
      </c>
      <c r="I12" s="80">
        <f>SUM(建設IO!M31:M32)</f>
        <v>26209</v>
      </c>
      <c r="J12" s="80">
        <f>SUM(建設IO!N31:N32)</f>
        <v>445</v>
      </c>
      <c r="K12" s="80">
        <f>SUM(建設IO!O31:O32)</f>
        <v>18405</v>
      </c>
      <c r="L12" s="80">
        <f>SUM(建設IO!P31:P32)</f>
        <v>18293</v>
      </c>
      <c r="M12" s="80">
        <f>SUM(建設IO!Q31:Q32)</f>
        <v>112</v>
      </c>
      <c r="N12" s="80">
        <f>SUM(建設IO!R31:R32)</f>
        <v>6814</v>
      </c>
      <c r="O12" s="80">
        <f>SUM(建設IO!S31:S32)</f>
        <v>4124</v>
      </c>
      <c r="P12" s="80">
        <f>SUM(建設IO!T31:T32)</f>
        <v>2690</v>
      </c>
      <c r="Q12" s="80">
        <f>SUM(建設IO!U31:U32)</f>
        <v>545</v>
      </c>
      <c r="R12" s="80">
        <f>SUM(建設IO!V31:V32)</f>
        <v>60057</v>
      </c>
      <c r="S12" s="80">
        <f>SUM(建設IO!W31:W32)</f>
        <v>885</v>
      </c>
      <c r="T12" s="80">
        <f>SUM(建設IO!X31:X32)</f>
        <v>181</v>
      </c>
      <c r="U12" s="80">
        <f>SUM(建設IO!Y31:Y32)</f>
        <v>704</v>
      </c>
      <c r="V12" s="80">
        <f>SUM(建設IO!Z31:Z32)</f>
        <v>59172</v>
      </c>
      <c r="W12" s="80">
        <f>SUM(建設IO!AA31:AA32)</f>
        <v>989</v>
      </c>
      <c r="X12" s="80">
        <f>SUM(建設IO!AB31:AB32)</f>
        <v>2116</v>
      </c>
      <c r="Y12" s="80">
        <f>SUM(建設IO!AC31:AC32)</f>
        <v>4618</v>
      </c>
      <c r="Z12" s="80">
        <f>SUM(建設IO!AD31:AD32)</f>
        <v>3339</v>
      </c>
      <c r="AA12" s="80">
        <f>SUM(建設IO!AE31:AE32)</f>
        <v>14876</v>
      </c>
      <c r="AB12" s="80">
        <f>SUM(建設IO!AF31:AF32)</f>
        <v>14425</v>
      </c>
      <c r="AC12" s="80">
        <f>SUM(建設IO!AG31:AG32)</f>
        <v>18187</v>
      </c>
      <c r="AD12" s="80">
        <f>SUM(建設IO!AH31:AH32)</f>
        <v>622</v>
      </c>
      <c r="AE12" s="80">
        <f>SUM(建設IO!AI31:AI32)</f>
        <v>614562</v>
      </c>
      <c r="AF12" s="80">
        <f>SUM(建設IO!AJ31:AJ32)</f>
        <v>470427</v>
      </c>
      <c r="AG12" s="80">
        <f>SUM(建設IO!AK31:AK32)</f>
        <v>346693</v>
      </c>
      <c r="AH12" s="80">
        <f>SUM(建設IO!AL31:AL32)</f>
        <v>340106</v>
      </c>
      <c r="AI12" s="80">
        <f>SUM(建設IO!AM31:AM32)</f>
        <v>275009</v>
      </c>
      <c r="AJ12" s="80">
        <f>SUM(建設IO!AN31:AN32)</f>
        <v>82185</v>
      </c>
      <c r="AK12" s="80">
        <f>SUM(建設IO!AO31:AO32)</f>
        <v>23639</v>
      </c>
      <c r="AL12" s="80">
        <f>SUM(建設IO!AP31:AP32)</f>
        <v>2430</v>
      </c>
      <c r="AM12" s="80">
        <f>SUM(建設IO!AQ31:AQ32)</f>
        <v>147449</v>
      </c>
      <c r="AN12" s="80">
        <f>SUM(建設IO!AR31:AR32)</f>
        <v>18102</v>
      </c>
      <c r="AO12" s="80">
        <f>SUM(建設IO!AS31:AS32)</f>
        <v>1025</v>
      </c>
      <c r="AP12" s="80">
        <f>SUM(建設IO!AT31:AT32)</f>
        <v>179</v>
      </c>
      <c r="AQ12" s="80">
        <f>SUM(建設IO!AU31:AU32)</f>
        <v>65097</v>
      </c>
      <c r="AR12" s="80">
        <f>SUM(建設IO!AV31:AV32)</f>
        <v>57349</v>
      </c>
      <c r="AS12" s="80">
        <f>SUM(建設IO!AW31:AW32)</f>
        <v>28824</v>
      </c>
      <c r="AT12" s="80">
        <f>SUM(建設IO!AX31:AX32)</f>
        <v>3279</v>
      </c>
      <c r="AU12" s="80">
        <f>SUM(建設IO!AY31:AY32)</f>
        <v>22947</v>
      </c>
      <c r="AV12" s="80">
        <f>SUM(建設IO!AZ31:AZ32)</f>
        <v>2299</v>
      </c>
      <c r="AW12" s="80">
        <f>SUM(建設IO!BA31:BA32)</f>
        <v>7748</v>
      </c>
      <c r="AX12" s="80">
        <f>SUM(建設IO!BB31:BB32)</f>
        <v>6297</v>
      </c>
      <c r="AY12" s="80">
        <f>SUM(建設IO!BC31:BC32)</f>
        <v>1451</v>
      </c>
      <c r="AZ12" s="80">
        <f>SUM(建設IO!BD31:BD32)</f>
        <v>6587</v>
      </c>
      <c r="BA12" s="80">
        <f>SUM(建設IO!BE31:BE32)</f>
        <v>96303</v>
      </c>
      <c r="BB12" s="80">
        <f>SUM(建設IO!BF31:BF32)</f>
        <v>26836</v>
      </c>
      <c r="BC12" s="80">
        <f>SUM(建設IO!BG31:BG32)</f>
        <v>19891</v>
      </c>
      <c r="BD12" s="80">
        <f>SUM(建設IO!BH31:BH32)</f>
        <v>3942</v>
      </c>
      <c r="BE12" s="80">
        <f>SUM(建設IO!BI31:BI32)</f>
        <v>1007</v>
      </c>
      <c r="BF12" s="80">
        <f>SUM(建設IO!BJ31:BJ32)</f>
        <v>1996</v>
      </c>
      <c r="BG12" s="80">
        <f>SUM(建設IO!BK31:BK32)</f>
        <v>28150</v>
      </c>
      <c r="BH12" s="80">
        <f>SUM(建設IO!BL31:BL32)</f>
        <v>15496</v>
      </c>
      <c r="BI12" s="80">
        <f>SUM(建設IO!BM31:BM32)</f>
        <v>8654</v>
      </c>
      <c r="BJ12" s="80">
        <f>SUM(建設IO!BN31:BN32)</f>
        <v>3272</v>
      </c>
      <c r="BK12" s="80">
        <f>SUM(建設IO!BO31:BO32)</f>
        <v>3472</v>
      </c>
      <c r="BL12" s="80">
        <f>SUM(建設IO!BP31:BP32)</f>
        <v>10423</v>
      </c>
      <c r="BM12" s="80">
        <f>SUM(建設IO!BQ31:BQ32)</f>
        <v>27431</v>
      </c>
      <c r="BN12" s="80">
        <f>SUM(建設IO!BR31:BR32)</f>
        <v>144135</v>
      </c>
      <c r="BO12" s="80">
        <f>SUM(建設IO!BS31:BS32)</f>
        <v>8912</v>
      </c>
      <c r="BP12" s="80">
        <f>SUM(建設IO!BT31:BT32)</f>
        <v>6402</v>
      </c>
      <c r="BQ12" s="80">
        <f>SUM(建設IO!BU31:BU32)</f>
        <v>562</v>
      </c>
      <c r="BR12" s="80">
        <f>SUM(建設IO!BV31:BV32)</f>
        <v>27745</v>
      </c>
      <c r="BS12" s="80">
        <f>SUM(建設IO!BW31:BW32)</f>
        <v>27272</v>
      </c>
      <c r="BT12" s="82">
        <f>SUM(建設IO!BX31:BX32)</f>
        <v>73242</v>
      </c>
    </row>
    <row r="13" spans="1:72">
      <c r="A13" s="151">
        <v>10</v>
      </c>
      <c r="B13" s="152" t="s">
        <v>472</v>
      </c>
      <c r="C13" s="153">
        <f>SUM(建設IO!G33:G34)</f>
        <v>747333</v>
      </c>
      <c r="D13" s="158">
        <f>SUM(建設IO!H33:H34)</f>
        <v>347069</v>
      </c>
      <c r="E13" s="158">
        <f>SUM(建設IO!I33:I34)</f>
        <v>187753</v>
      </c>
      <c r="F13" s="158">
        <f>SUM(建設IO!J33:J34)</f>
        <v>98346</v>
      </c>
      <c r="G13" s="158">
        <f>SUM(建設IO!K33:K34)</f>
        <v>95975</v>
      </c>
      <c r="H13" s="158">
        <f>SUM(建設IO!L33:L34)</f>
        <v>2371</v>
      </c>
      <c r="I13" s="158">
        <f>SUM(建設IO!M33:M34)</f>
        <v>89407</v>
      </c>
      <c r="J13" s="158">
        <f>SUM(建設IO!N33:N34)</f>
        <v>1181</v>
      </c>
      <c r="K13" s="158">
        <f>SUM(建設IO!O33:O34)</f>
        <v>49825</v>
      </c>
      <c r="L13" s="158">
        <f>SUM(建設IO!P33:P34)</f>
        <v>48795</v>
      </c>
      <c r="M13" s="158">
        <f>SUM(建設IO!Q33:Q34)</f>
        <v>1030</v>
      </c>
      <c r="N13" s="158">
        <f>SUM(建設IO!R33:R34)</f>
        <v>37405</v>
      </c>
      <c r="O13" s="158">
        <f>SUM(建設IO!S33:S34)</f>
        <v>15193</v>
      </c>
      <c r="P13" s="158">
        <f>SUM(建設IO!T33:T34)</f>
        <v>22212</v>
      </c>
      <c r="Q13" s="158">
        <f>SUM(建設IO!U33:U34)</f>
        <v>996</v>
      </c>
      <c r="R13" s="158">
        <f>SUM(建設IO!V33:V34)</f>
        <v>159316</v>
      </c>
      <c r="S13" s="158">
        <f>SUM(建設IO!W33:W34)</f>
        <v>7170</v>
      </c>
      <c r="T13" s="158">
        <f>SUM(建設IO!X33:X34)</f>
        <v>480</v>
      </c>
      <c r="U13" s="158">
        <f>SUM(建設IO!Y33:Y34)</f>
        <v>6690</v>
      </c>
      <c r="V13" s="158">
        <f>SUM(建設IO!Z33:Z34)</f>
        <v>152146</v>
      </c>
      <c r="W13" s="158">
        <f>SUM(建設IO!AA33:AA34)</f>
        <v>1376</v>
      </c>
      <c r="X13" s="158">
        <f>SUM(建設IO!AB33:AB34)</f>
        <v>6600</v>
      </c>
      <c r="Y13" s="158">
        <f>SUM(建設IO!AC33:AC34)</f>
        <v>1796</v>
      </c>
      <c r="Z13" s="158">
        <f>SUM(建設IO!AD33:AD34)</f>
        <v>11770</v>
      </c>
      <c r="AA13" s="158">
        <f>SUM(建設IO!AE33:AE34)</f>
        <v>42018</v>
      </c>
      <c r="AB13" s="158">
        <f>SUM(建設IO!AF33:AF34)</f>
        <v>22250</v>
      </c>
      <c r="AC13" s="158">
        <f>SUM(建設IO!AG33:AG34)</f>
        <v>64886</v>
      </c>
      <c r="AD13" s="158">
        <f>SUM(建設IO!AH33:AH34)</f>
        <v>1450</v>
      </c>
      <c r="AE13" s="158">
        <f>SUM(建設IO!AI33:AI34)</f>
        <v>281932</v>
      </c>
      <c r="AF13" s="158">
        <f>SUM(建設IO!AJ33:AJ34)</f>
        <v>152373</v>
      </c>
      <c r="AG13" s="158">
        <f>SUM(建設IO!AK33:AK34)</f>
        <v>73558</v>
      </c>
      <c r="AH13" s="158">
        <f>SUM(建設IO!AL33:AL34)</f>
        <v>71043</v>
      </c>
      <c r="AI13" s="158">
        <f>SUM(建設IO!AM33:AM34)</f>
        <v>49444</v>
      </c>
      <c r="AJ13" s="158">
        <f>SUM(建設IO!AN33:AN34)</f>
        <v>21817</v>
      </c>
      <c r="AK13" s="158">
        <f>SUM(建設IO!AO33:AO34)</f>
        <v>339</v>
      </c>
      <c r="AL13" s="158">
        <f>SUM(建設IO!AP33:AP34)</f>
        <v>8148</v>
      </c>
      <c r="AM13" s="158">
        <f>SUM(建設IO!AQ33:AQ34)</f>
        <v>14515</v>
      </c>
      <c r="AN13" s="158">
        <f>SUM(建設IO!AR33:AR34)</f>
        <v>3669</v>
      </c>
      <c r="AO13" s="158">
        <f>SUM(建設IO!AS33:AS34)</f>
        <v>156</v>
      </c>
      <c r="AP13" s="158">
        <f>SUM(建設IO!AT33:AT34)</f>
        <v>800</v>
      </c>
      <c r="AQ13" s="158">
        <f>SUM(建設IO!AU33:AU34)</f>
        <v>21599</v>
      </c>
      <c r="AR13" s="158">
        <f>SUM(建設IO!AV33:AV34)</f>
        <v>20271</v>
      </c>
      <c r="AS13" s="158">
        <f>SUM(建設IO!AW33:AW34)</f>
        <v>17902</v>
      </c>
      <c r="AT13" s="158">
        <f>SUM(建設IO!AX33:AX34)</f>
        <v>1321</v>
      </c>
      <c r="AU13" s="158">
        <f>SUM(建設IO!AY33:AY34)</f>
        <v>819</v>
      </c>
      <c r="AV13" s="158">
        <f>SUM(建設IO!AZ33:AZ34)</f>
        <v>229</v>
      </c>
      <c r="AW13" s="158">
        <f>SUM(建設IO!BA33:BA34)</f>
        <v>1328</v>
      </c>
      <c r="AX13" s="158">
        <f>SUM(建設IO!BB33:BB34)</f>
        <v>1080</v>
      </c>
      <c r="AY13" s="158">
        <f>SUM(建設IO!BC33:BC34)</f>
        <v>248</v>
      </c>
      <c r="AZ13" s="158">
        <f>SUM(建設IO!BD33:BD34)</f>
        <v>2515</v>
      </c>
      <c r="BA13" s="158">
        <f>SUM(建設IO!BE33:BE34)</f>
        <v>64483</v>
      </c>
      <c r="BB13" s="158">
        <f>SUM(建設IO!BF33:BF34)</f>
        <v>11180</v>
      </c>
      <c r="BC13" s="158">
        <f>SUM(建設IO!BG33:BG34)</f>
        <v>5408</v>
      </c>
      <c r="BD13" s="158">
        <f>SUM(建設IO!BH33:BH34)</f>
        <v>1172</v>
      </c>
      <c r="BE13" s="158">
        <f>SUM(建設IO!BI33:BI34)</f>
        <v>305</v>
      </c>
      <c r="BF13" s="158">
        <f>SUM(建設IO!BJ33:BJ34)</f>
        <v>4295</v>
      </c>
      <c r="BG13" s="158">
        <f>SUM(建設IO!BK33:BK34)</f>
        <v>35196</v>
      </c>
      <c r="BH13" s="158">
        <f>SUM(建設IO!BL33:BL34)</f>
        <v>7656</v>
      </c>
      <c r="BI13" s="158">
        <f>SUM(建設IO!BM33:BM34)</f>
        <v>1059</v>
      </c>
      <c r="BJ13" s="158">
        <f>SUM(建設IO!BN33:BN34)</f>
        <v>3501</v>
      </c>
      <c r="BK13" s="158">
        <f>SUM(建設IO!BO33:BO34)</f>
        <v>3069</v>
      </c>
      <c r="BL13" s="158">
        <f>SUM(建設IO!BP33:BP34)</f>
        <v>2822</v>
      </c>
      <c r="BM13" s="158">
        <f>SUM(建設IO!BQ33:BQ34)</f>
        <v>14332</v>
      </c>
      <c r="BN13" s="158">
        <f>SUM(建設IO!BR33:BR34)</f>
        <v>129559</v>
      </c>
      <c r="BO13" s="158">
        <f>SUM(建設IO!BS33:BS34)</f>
        <v>24961</v>
      </c>
      <c r="BP13" s="158">
        <f>SUM(建設IO!BT33:BT34)</f>
        <v>6231</v>
      </c>
      <c r="BQ13" s="158">
        <f>SUM(建設IO!BU33:BU34)</f>
        <v>3768</v>
      </c>
      <c r="BR13" s="158">
        <f>SUM(建設IO!BV33:BV34)</f>
        <v>28751</v>
      </c>
      <c r="BS13" s="158">
        <f>SUM(建設IO!BW33:BW34)</f>
        <v>20353</v>
      </c>
      <c r="BT13" s="159">
        <f>SUM(建設IO!BX33:BX34)</f>
        <v>45495</v>
      </c>
    </row>
    <row r="14" spans="1:72">
      <c r="A14" s="15">
        <v>11</v>
      </c>
      <c r="B14" s="9" t="s">
        <v>9</v>
      </c>
      <c r="C14" s="79">
        <f>SUM(建設IO!G36:G39)</f>
        <v>2981153</v>
      </c>
      <c r="D14" s="80">
        <f>SUM(建設IO!H36:H39)</f>
        <v>1433059</v>
      </c>
      <c r="E14" s="80">
        <f>SUM(建設IO!I36:I39)</f>
        <v>714814</v>
      </c>
      <c r="F14" s="80">
        <f>SUM(建設IO!J36:J39)</f>
        <v>344994</v>
      </c>
      <c r="G14" s="80">
        <f>SUM(建設IO!K36:K39)</f>
        <v>334856</v>
      </c>
      <c r="H14" s="80">
        <f>SUM(建設IO!L36:L39)</f>
        <v>10138</v>
      </c>
      <c r="I14" s="80">
        <f>SUM(建設IO!M36:M39)</f>
        <v>369820</v>
      </c>
      <c r="J14" s="80">
        <f>SUM(建設IO!N36:N39)</f>
        <v>4925</v>
      </c>
      <c r="K14" s="80">
        <f>SUM(建設IO!O36:O39)</f>
        <v>242269</v>
      </c>
      <c r="L14" s="80">
        <f>SUM(建設IO!P36:P39)</f>
        <v>233723</v>
      </c>
      <c r="M14" s="80">
        <f>SUM(建設IO!Q36:Q39)</f>
        <v>8546</v>
      </c>
      <c r="N14" s="80">
        <f>SUM(建設IO!R36:R39)</f>
        <v>118267</v>
      </c>
      <c r="O14" s="80">
        <f>SUM(建設IO!S36:S39)</f>
        <v>44924</v>
      </c>
      <c r="P14" s="80">
        <f>SUM(建設IO!T36:T39)</f>
        <v>73343</v>
      </c>
      <c r="Q14" s="80">
        <f>SUM(建設IO!U36:U39)</f>
        <v>4359</v>
      </c>
      <c r="R14" s="80">
        <f>SUM(建設IO!V36:V39)</f>
        <v>718245</v>
      </c>
      <c r="S14" s="80">
        <f>SUM(建設IO!W36:W39)</f>
        <v>40678</v>
      </c>
      <c r="T14" s="80">
        <f>SUM(建設IO!X36:X39)</f>
        <v>4145</v>
      </c>
      <c r="U14" s="80">
        <f>SUM(建設IO!Y36:Y39)</f>
        <v>36533</v>
      </c>
      <c r="V14" s="80">
        <f>SUM(建設IO!Z36:Z39)</f>
        <v>677567</v>
      </c>
      <c r="W14" s="80">
        <f>SUM(建設IO!AA36:AA39)</f>
        <v>6434</v>
      </c>
      <c r="X14" s="80">
        <f>SUM(建設IO!AB36:AB39)</f>
        <v>39785</v>
      </c>
      <c r="Y14" s="80">
        <f>SUM(建設IO!AC36:AC39)</f>
        <v>25437</v>
      </c>
      <c r="Z14" s="80">
        <f>SUM(建設IO!AD36:AD39)</f>
        <v>42655</v>
      </c>
      <c r="AA14" s="80">
        <f>SUM(建設IO!AE36:AE39)</f>
        <v>164287</v>
      </c>
      <c r="AB14" s="80">
        <f>SUM(建設IO!AF36:AF39)</f>
        <v>119822</v>
      </c>
      <c r="AC14" s="80">
        <f>SUM(建設IO!AG36:AG39)</f>
        <v>271201</v>
      </c>
      <c r="AD14" s="80">
        <f>SUM(建設IO!AH36:AH39)</f>
        <v>7946</v>
      </c>
      <c r="AE14" s="80">
        <f>SUM(建設IO!AI36:AI39)</f>
        <v>1211925</v>
      </c>
      <c r="AF14" s="80">
        <f>SUM(建設IO!AJ36:AJ39)</f>
        <v>800923</v>
      </c>
      <c r="AG14" s="80">
        <f>SUM(建設IO!AK36:AK39)</f>
        <v>383116</v>
      </c>
      <c r="AH14" s="80">
        <f>SUM(建設IO!AL36:AL39)</f>
        <v>370966</v>
      </c>
      <c r="AI14" s="80">
        <f>SUM(建設IO!AM36:AM39)</f>
        <v>283394</v>
      </c>
      <c r="AJ14" s="80">
        <f>SUM(建設IO!AN36:AN39)</f>
        <v>180243</v>
      </c>
      <c r="AK14" s="80">
        <f>SUM(建設IO!AO36:AO39)</f>
        <v>4639</v>
      </c>
      <c r="AL14" s="80">
        <f>SUM(建設IO!AP36:AP39)</f>
        <v>20502</v>
      </c>
      <c r="AM14" s="80">
        <f>SUM(建設IO!AQ36:AQ39)</f>
        <v>41394</v>
      </c>
      <c r="AN14" s="80">
        <f>SUM(建設IO!AR36:AR39)</f>
        <v>34906</v>
      </c>
      <c r="AO14" s="80">
        <f>SUM(建設IO!AS36:AS39)</f>
        <v>619</v>
      </c>
      <c r="AP14" s="80">
        <f>SUM(建設IO!AT36:AT39)</f>
        <v>1091</v>
      </c>
      <c r="AQ14" s="80">
        <f>SUM(建設IO!AU36:AU39)</f>
        <v>87572</v>
      </c>
      <c r="AR14" s="80">
        <f>SUM(建設IO!AV36:AV39)</f>
        <v>81634</v>
      </c>
      <c r="AS14" s="80">
        <f>SUM(建設IO!AW36:AW39)</f>
        <v>73606</v>
      </c>
      <c r="AT14" s="80">
        <f>SUM(建設IO!AX36:AX39)</f>
        <v>6620</v>
      </c>
      <c r="AU14" s="80">
        <f>SUM(建設IO!AY36:AY39)</f>
        <v>1328</v>
      </c>
      <c r="AV14" s="80">
        <f>SUM(建設IO!AZ36:AZ39)</f>
        <v>80</v>
      </c>
      <c r="AW14" s="80">
        <f>SUM(建設IO!BA36:BA39)</f>
        <v>5938</v>
      </c>
      <c r="AX14" s="80">
        <f>SUM(建設IO!BB36:BB39)</f>
        <v>4829</v>
      </c>
      <c r="AY14" s="80">
        <f>SUM(建設IO!BC36:BC39)</f>
        <v>1109</v>
      </c>
      <c r="AZ14" s="80">
        <f>SUM(建設IO!BD36:BD39)</f>
        <v>12150</v>
      </c>
      <c r="BA14" s="80">
        <f>SUM(建設IO!BE36:BE39)</f>
        <v>341843</v>
      </c>
      <c r="BB14" s="80">
        <f>SUM(建設IO!BF36:BF39)</f>
        <v>110597</v>
      </c>
      <c r="BC14" s="80">
        <f>SUM(建設IO!BG36:BG39)</f>
        <v>52170</v>
      </c>
      <c r="BD14" s="80">
        <f>SUM(建設IO!BH36:BH39)</f>
        <v>17615</v>
      </c>
      <c r="BE14" s="80">
        <f>SUM(建設IO!BI36:BI39)</f>
        <v>4900</v>
      </c>
      <c r="BF14" s="80">
        <f>SUM(建設IO!BJ36:BJ39)</f>
        <v>35912</v>
      </c>
      <c r="BG14" s="80">
        <f>SUM(建設IO!BK36:BK39)</f>
        <v>74074</v>
      </c>
      <c r="BH14" s="80">
        <f>SUM(建設IO!BL36:BL39)</f>
        <v>40795</v>
      </c>
      <c r="BI14" s="80">
        <f>SUM(建設IO!BM36:BM39)</f>
        <v>7194</v>
      </c>
      <c r="BJ14" s="80">
        <f>SUM(建設IO!BN36:BN39)</f>
        <v>13151</v>
      </c>
      <c r="BK14" s="80">
        <f>SUM(建設IO!BO36:BO39)</f>
        <v>10771</v>
      </c>
      <c r="BL14" s="80">
        <f>SUM(建設IO!BP36:BP39)</f>
        <v>85261</v>
      </c>
      <c r="BM14" s="80">
        <f>SUM(建設IO!BQ36:BQ39)</f>
        <v>75964</v>
      </c>
      <c r="BN14" s="80">
        <f>SUM(建設IO!BR36:BR39)</f>
        <v>411002</v>
      </c>
      <c r="BO14" s="80">
        <f>SUM(建設IO!BS36:BS39)</f>
        <v>69576</v>
      </c>
      <c r="BP14" s="80">
        <f>SUM(建設IO!BT36:BT39)</f>
        <v>17392</v>
      </c>
      <c r="BQ14" s="80">
        <f>SUM(建設IO!BU36:BU39)</f>
        <v>2654</v>
      </c>
      <c r="BR14" s="80">
        <f>SUM(建設IO!BV36:BV39)</f>
        <v>66054</v>
      </c>
      <c r="BS14" s="80">
        <f>SUM(建設IO!BW36:BW39)</f>
        <v>78231</v>
      </c>
      <c r="BT14" s="82">
        <f>SUM(建設IO!BX36:BX39)</f>
        <v>177095</v>
      </c>
    </row>
    <row r="15" spans="1:72">
      <c r="A15" s="15">
        <v>12</v>
      </c>
      <c r="B15" s="9" t="s">
        <v>10</v>
      </c>
      <c r="C15" s="79">
        <f>SUM(建設IO!G40:G43)</f>
        <v>1359008</v>
      </c>
      <c r="D15" s="80">
        <f>SUM(建設IO!H40:H43)</f>
        <v>628107</v>
      </c>
      <c r="E15" s="80">
        <f>SUM(建設IO!I40:I43)</f>
        <v>351792</v>
      </c>
      <c r="F15" s="80">
        <f>SUM(建設IO!J40:J43)</f>
        <v>73531</v>
      </c>
      <c r="G15" s="80">
        <f>SUM(建設IO!K40:K43)</f>
        <v>67721</v>
      </c>
      <c r="H15" s="80">
        <f>SUM(建設IO!L40:L43)</f>
        <v>5810</v>
      </c>
      <c r="I15" s="80">
        <f>SUM(建設IO!M40:M43)</f>
        <v>278261</v>
      </c>
      <c r="J15" s="80">
        <f>SUM(建設IO!N40:N43)</f>
        <v>3265</v>
      </c>
      <c r="K15" s="80">
        <f>SUM(建設IO!O40:O43)</f>
        <v>168950</v>
      </c>
      <c r="L15" s="80">
        <f>SUM(建設IO!P40:P43)</f>
        <v>167622</v>
      </c>
      <c r="M15" s="80">
        <f>SUM(建設IO!Q40:Q43)</f>
        <v>1328</v>
      </c>
      <c r="N15" s="80">
        <f>SUM(建設IO!R40:R43)</f>
        <v>103818</v>
      </c>
      <c r="O15" s="80">
        <f>SUM(建設IO!S40:S43)</f>
        <v>19619</v>
      </c>
      <c r="P15" s="80">
        <f>SUM(建設IO!T40:T43)</f>
        <v>84199</v>
      </c>
      <c r="Q15" s="80">
        <f>SUM(建設IO!U40:U43)</f>
        <v>2228</v>
      </c>
      <c r="R15" s="80">
        <f>SUM(建設IO!V40:V43)</f>
        <v>276315</v>
      </c>
      <c r="S15" s="80">
        <f>SUM(建設IO!W40:W43)</f>
        <v>7203</v>
      </c>
      <c r="T15" s="80">
        <f>SUM(建設IO!X40:X43)</f>
        <v>962</v>
      </c>
      <c r="U15" s="80">
        <f>SUM(建設IO!Y40:Y43)</f>
        <v>6241</v>
      </c>
      <c r="V15" s="80">
        <f>SUM(建設IO!Z40:Z43)</f>
        <v>269112</v>
      </c>
      <c r="W15" s="80">
        <f>SUM(建設IO!AA40:AA43)</f>
        <v>3281</v>
      </c>
      <c r="X15" s="80">
        <f>SUM(建設IO!AB40:AB43)</f>
        <v>15761</v>
      </c>
      <c r="Y15" s="80">
        <f>SUM(建設IO!AC40:AC43)</f>
        <v>11839</v>
      </c>
      <c r="Z15" s="80">
        <f>SUM(建設IO!AD40:AD43)</f>
        <v>19434</v>
      </c>
      <c r="AA15" s="80">
        <f>SUM(建設IO!AE40:AE43)</f>
        <v>81656</v>
      </c>
      <c r="AB15" s="80">
        <f>SUM(建設IO!AF40:AF43)</f>
        <v>41105</v>
      </c>
      <c r="AC15" s="80">
        <f>SUM(建設IO!AG40:AG43)</f>
        <v>92810</v>
      </c>
      <c r="AD15" s="80">
        <f>SUM(建設IO!AH40:AH43)</f>
        <v>3226</v>
      </c>
      <c r="AE15" s="80">
        <f>SUM(建設IO!AI40:AI43)</f>
        <v>627392</v>
      </c>
      <c r="AF15" s="80">
        <f>SUM(建設IO!AJ40:AJ43)</f>
        <v>271373</v>
      </c>
      <c r="AG15" s="80">
        <f>SUM(建設IO!AK40:AK43)</f>
        <v>147784</v>
      </c>
      <c r="AH15" s="80">
        <f>SUM(建設IO!AL40:AL43)</f>
        <v>145353</v>
      </c>
      <c r="AI15" s="80">
        <f>SUM(建設IO!AM40:AM43)</f>
        <v>62990</v>
      </c>
      <c r="AJ15" s="80">
        <f>SUM(建設IO!AN40:AN43)</f>
        <v>25194</v>
      </c>
      <c r="AK15" s="80">
        <f>SUM(建設IO!AO40:AO43)</f>
        <v>266</v>
      </c>
      <c r="AL15" s="80">
        <f>SUM(建設IO!AP40:AP43)</f>
        <v>20560</v>
      </c>
      <c r="AM15" s="80">
        <f>SUM(建設IO!AQ40:AQ43)</f>
        <v>10326</v>
      </c>
      <c r="AN15" s="80">
        <f>SUM(建設IO!AR40:AR43)</f>
        <v>5678</v>
      </c>
      <c r="AO15" s="80">
        <f>SUM(建設IO!AS40:AS43)</f>
        <v>44</v>
      </c>
      <c r="AP15" s="80">
        <f>SUM(建設IO!AT40:AT43)</f>
        <v>922</v>
      </c>
      <c r="AQ15" s="80">
        <f>SUM(建設IO!AU40:AU43)</f>
        <v>82363</v>
      </c>
      <c r="AR15" s="80">
        <f>SUM(建設IO!AV40:AV43)</f>
        <v>79687</v>
      </c>
      <c r="AS15" s="80">
        <f>SUM(建設IO!AW40:AW43)</f>
        <v>72154</v>
      </c>
      <c r="AT15" s="80">
        <f>SUM(建設IO!AX40:AX43)</f>
        <v>5374</v>
      </c>
      <c r="AU15" s="80">
        <f>SUM(建設IO!AY40:AY43)</f>
        <v>2003</v>
      </c>
      <c r="AV15" s="80">
        <f>SUM(建設IO!AZ40:AZ43)</f>
        <v>156</v>
      </c>
      <c r="AW15" s="80">
        <f>SUM(建設IO!BA40:BA43)</f>
        <v>2676</v>
      </c>
      <c r="AX15" s="80">
        <f>SUM(建設IO!BB40:BB43)</f>
        <v>2168</v>
      </c>
      <c r="AY15" s="80">
        <f>SUM(建設IO!BC40:BC43)</f>
        <v>508</v>
      </c>
      <c r="AZ15" s="80">
        <f>SUM(建設IO!BD40:BD43)</f>
        <v>2431</v>
      </c>
      <c r="BA15" s="80">
        <f>SUM(建設IO!BE40:BE43)</f>
        <v>95252</v>
      </c>
      <c r="BB15" s="80">
        <f>SUM(建設IO!BF40:BF43)</f>
        <v>32742</v>
      </c>
      <c r="BC15" s="80">
        <f>SUM(建設IO!BG40:BG43)</f>
        <v>24455</v>
      </c>
      <c r="BD15" s="80">
        <f>SUM(建設IO!BH40:BH43)</f>
        <v>3568</v>
      </c>
      <c r="BE15" s="80">
        <f>SUM(建設IO!BI40:BI43)</f>
        <v>2802</v>
      </c>
      <c r="BF15" s="80">
        <f>SUM(建設IO!BJ40:BJ43)</f>
        <v>1917</v>
      </c>
      <c r="BG15" s="80">
        <f>SUM(建設IO!BK40:BK43)</f>
        <v>36268</v>
      </c>
      <c r="BH15" s="80">
        <f>SUM(建設IO!BL40:BL43)</f>
        <v>12953</v>
      </c>
      <c r="BI15" s="80">
        <f>SUM(建設IO!BM40:BM43)</f>
        <v>1424</v>
      </c>
      <c r="BJ15" s="80">
        <f>SUM(建設IO!BN40:BN43)</f>
        <v>3667</v>
      </c>
      <c r="BK15" s="80">
        <f>SUM(建設IO!BO40:BO43)</f>
        <v>346</v>
      </c>
      <c r="BL15" s="80">
        <f>SUM(建設IO!BP40:BP43)</f>
        <v>7852</v>
      </c>
      <c r="BM15" s="80">
        <f>SUM(建設IO!BQ40:BQ43)</f>
        <v>28337</v>
      </c>
      <c r="BN15" s="80">
        <f>SUM(建設IO!BR40:BR43)</f>
        <v>356019</v>
      </c>
      <c r="BO15" s="80">
        <f>SUM(建設IO!BS40:BS43)</f>
        <v>104133</v>
      </c>
      <c r="BP15" s="80">
        <f>SUM(建設IO!BT40:BT43)</f>
        <v>14247</v>
      </c>
      <c r="BQ15" s="80">
        <f>SUM(建設IO!BU40:BU43)</f>
        <v>1224</v>
      </c>
      <c r="BR15" s="80">
        <f>SUM(建設IO!BV40:BV43)</f>
        <v>141302</v>
      </c>
      <c r="BS15" s="80">
        <f>SUM(建設IO!BW40:BW43)</f>
        <v>9533</v>
      </c>
      <c r="BT15" s="82">
        <f>SUM(建設IO!BX40:BX43)</f>
        <v>85580</v>
      </c>
    </row>
    <row r="16" spans="1:72">
      <c r="A16" s="15">
        <v>13</v>
      </c>
      <c r="B16" s="9" t="s">
        <v>11</v>
      </c>
      <c r="C16" s="79">
        <f>SUM(建設IO!G44:G45)</f>
        <v>494932</v>
      </c>
      <c r="D16" s="80">
        <f>SUM(建設IO!H44:H45)</f>
        <v>208248</v>
      </c>
      <c r="E16" s="80">
        <f>SUM(建設IO!I44:I45)</f>
        <v>99388</v>
      </c>
      <c r="F16" s="80">
        <f>SUM(建設IO!J44:J45)</f>
        <v>38998</v>
      </c>
      <c r="G16" s="80">
        <f>SUM(建設IO!K44:K45)</f>
        <v>38376</v>
      </c>
      <c r="H16" s="80">
        <f>SUM(建設IO!L44:L45)</f>
        <v>622</v>
      </c>
      <c r="I16" s="80">
        <f>SUM(建設IO!M44:M45)</f>
        <v>60390</v>
      </c>
      <c r="J16" s="80">
        <f>SUM(建設IO!N44:N45)</f>
        <v>1250</v>
      </c>
      <c r="K16" s="80">
        <f>SUM(建設IO!O44:O45)</f>
        <v>33853</v>
      </c>
      <c r="L16" s="80">
        <f>SUM(建設IO!P44:P45)</f>
        <v>33472</v>
      </c>
      <c r="M16" s="80">
        <f>SUM(建設IO!Q44:Q45)</f>
        <v>381</v>
      </c>
      <c r="N16" s="80">
        <f>SUM(建設IO!R44:R45)</f>
        <v>24778</v>
      </c>
      <c r="O16" s="80">
        <f>SUM(建設IO!S44:S45)</f>
        <v>14389</v>
      </c>
      <c r="P16" s="80">
        <f>SUM(建設IO!T44:T45)</f>
        <v>10389</v>
      </c>
      <c r="Q16" s="80">
        <f>SUM(建設IO!U44:U45)</f>
        <v>509</v>
      </c>
      <c r="R16" s="80">
        <f>SUM(建設IO!V44:V45)</f>
        <v>108860</v>
      </c>
      <c r="S16" s="80">
        <f>SUM(建設IO!W44:W45)</f>
        <v>4613</v>
      </c>
      <c r="T16" s="80">
        <f>SUM(建設IO!X44:X45)</f>
        <v>290</v>
      </c>
      <c r="U16" s="80">
        <f>SUM(建設IO!Y44:Y45)</f>
        <v>4323</v>
      </c>
      <c r="V16" s="80">
        <f>SUM(建設IO!Z44:Z45)</f>
        <v>104247</v>
      </c>
      <c r="W16" s="80">
        <f>SUM(建設IO!AA44:AA45)</f>
        <v>1230</v>
      </c>
      <c r="X16" s="80">
        <f>SUM(建設IO!AB44:AB45)</f>
        <v>4188</v>
      </c>
      <c r="Y16" s="80">
        <f>SUM(建設IO!AC44:AC45)</f>
        <v>1815</v>
      </c>
      <c r="Z16" s="80">
        <f>SUM(建設IO!AD44:AD45)</f>
        <v>5816</v>
      </c>
      <c r="AA16" s="80">
        <f>SUM(建設IO!AE44:AE45)</f>
        <v>26085</v>
      </c>
      <c r="AB16" s="80">
        <f>SUM(建設IO!AF44:AF45)</f>
        <v>17558</v>
      </c>
      <c r="AC16" s="80">
        <f>SUM(建設IO!AG44:AG45)</f>
        <v>45641</v>
      </c>
      <c r="AD16" s="80">
        <f>SUM(建設IO!AH44:AH45)</f>
        <v>1914</v>
      </c>
      <c r="AE16" s="80">
        <f>SUM(建設IO!AI44:AI45)</f>
        <v>236128</v>
      </c>
      <c r="AF16" s="80">
        <f>SUM(建設IO!AJ44:AJ45)</f>
        <v>48142</v>
      </c>
      <c r="AG16" s="80">
        <f>SUM(建設IO!AK44:AK45)</f>
        <v>25246</v>
      </c>
      <c r="AH16" s="80">
        <f>SUM(建設IO!AL44:AL45)</f>
        <v>10979</v>
      </c>
      <c r="AI16" s="80">
        <f>SUM(建設IO!AM44:AM45)</f>
        <v>5740</v>
      </c>
      <c r="AJ16" s="80">
        <f>SUM(建設IO!AN44:AN45)</f>
        <v>2571</v>
      </c>
      <c r="AK16" s="80">
        <f>SUM(建設IO!AO44:AO45)</f>
        <v>56</v>
      </c>
      <c r="AL16" s="80">
        <f>SUM(建設IO!AP44:AP45)</f>
        <v>800</v>
      </c>
      <c r="AM16" s="80">
        <f>SUM(建設IO!AQ44:AQ45)</f>
        <v>1148</v>
      </c>
      <c r="AN16" s="80">
        <f>SUM(建設IO!AR44:AR45)</f>
        <v>764</v>
      </c>
      <c r="AO16" s="80">
        <f>SUM(建設IO!AS44:AS45)</f>
        <v>316</v>
      </c>
      <c r="AP16" s="80">
        <f>SUM(建設IO!AT44:AT45)</f>
        <v>85</v>
      </c>
      <c r="AQ16" s="80">
        <f>SUM(建設IO!AU44:AU45)</f>
        <v>5239</v>
      </c>
      <c r="AR16" s="80">
        <f>SUM(建設IO!AV44:AV45)</f>
        <v>4608</v>
      </c>
      <c r="AS16" s="80">
        <f>SUM(建設IO!AW44:AW45)</f>
        <v>778</v>
      </c>
      <c r="AT16" s="80">
        <f>SUM(建設IO!AX44:AX45)</f>
        <v>641</v>
      </c>
      <c r="AU16" s="80">
        <f>SUM(建設IO!AY44:AY45)</f>
        <v>3185</v>
      </c>
      <c r="AV16" s="80">
        <f>SUM(建設IO!AZ44:AZ45)</f>
        <v>4</v>
      </c>
      <c r="AW16" s="80">
        <f>SUM(建設IO!BA44:BA45)</f>
        <v>631</v>
      </c>
      <c r="AX16" s="80">
        <f>SUM(建設IO!BB44:BB45)</f>
        <v>512</v>
      </c>
      <c r="AY16" s="80">
        <f>SUM(建設IO!BC44:BC45)</f>
        <v>119</v>
      </c>
      <c r="AZ16" s="80">
        <f>SUM(建設IO!BD44:BD45)</f>
        <v>14267</v>
      </c>
      <c r="BA16" s="80">
        <f>SUM(建設IO!BE44:BE45)</f>
        <v>22012</v>
      </c>
      <c r="BB16" s="80">
        <f>SUM(建設IO!BF44:BF45)</f>
        <v>2747</v>
      </c>
      <c r="BC16" s="80">
        <f>SUM(建設IO!BG44:BG45)</f>
        <v>1541</v>
      </c>
      <c r="BD16" s="80">
        <f>SUM(建設IO!BH44:BH45)</f>
        <v>745</v>
      </c>
      <c r="BE16" s="80">
        <f>SUM(建設IO!BI44:BI45)</f>
        <v>418</v>
      </c>
      <c r="BF16" s="80">
        <f>SUM(建設IO!BJ44:BJ45)</f>
        <v>43</v>
      </c>
      <c r="BG16" s="80">
        <f>SUM(建設IO!BK44:BK45)</f>
        <v>14237</v>
      </c>
      <c r="BH16" s="80">
        <f>SUM(建設IO!BL44:BL45)</f>
        <v>1585</v>
      </c>
      <c r="BI16" s="80">
        <f>SUM(建設IO!BM44:BM45)</f>
        <v>136</v>
      </c>
      <c r="BJ16" s="80">
        <f>SUM(建設IO!BN44:BN45)</f>
        <v>1002</v>
      </c>
      <c r="BK16" s="80">
        <f>SUM(建設IO!BO44:BO45)</f>
        <v>2239</v>
      </c>
      <c r="BL16" s="80">
        <f>SUM(建設IO!BP44:BP45)</f>
        <v>66</v>
      </c>
      <c r="BM16" s="80">
        <f>SUM(建設IO!BQ44:BQ45)</f>
        <v>884</v>
      </c>
      <c r="BN16" s="80">
        <f>SUM(建設IO!BR44:BR45)</f>
        <v>187986</v>
      </c>
      <c r="BO16" s="80">
        <f>SUM(建設IO!BS44:BS45)</f>
        <v>96827</v>
      </c>
      <c r="BP16" s="80">
        <f>SUM(建設IO!BT44:BT45)</f>
        <v>51777</v>
      </c>
      <c r="BQ16" s="80">
        <f>SUM(建設IO!BU44:BU45)</f>
        <v>10929</v>
      </c>
      <c r="BR16" s="80">
        <f>SUM(建設IO!BV44:BV45)</f>
        <v>1365</v>
      </c>
      <c r="BS16" s="80">
        <f>SUM(建設IO!BW44:BW45)</f>
        <v>1281</v>
      </c>
      <c r="BT16" s="82">
        <f>SUM(建設IO!BX44:BX45)</f>
        <v>25807</v>
      </c>
    </row>
    <row r="17" spans="1:72">
      <c r="A17" s="15">
        <v>14</v>
      </c>
      <c r="B17" s="9" t="s">
        <v>12</v>
      </c>
      <c r="C17" s="79">
        <f>SUM(建設IO!G46:G47)</f>
        <v>5288760</v>
      </c>
      <c r="D17" s="80">
        <f>SUM(建設IO!H46:H47)</f>
        <v>2900182</v>
      </c>
      <c r="E17" s="80">
        <f>SUM(建設IO!I46:I47)</f>
        <v>1148819</v>
      </c>
      <c r="F17" s="80">
        <f>SUM(建設IO!J46:J47)</f>
        <v>455701</v>
      </c>
      <c r="G17" s="80">
        <f>SUM(建設IO!K46:K47)</f>
        <v>438330</v>
      </c>
      <c r="H17" s="80">
        <f>SUM(建設IO!L46:L47)</f>
        <v>17371</v>
      </c>
      <c r="I17" s="80">
        <f>SUM(建設IO!M46:M47)</f>
        <v>693118</v>
      </c>
      <c r="J17" s="80">
        <f>SUM(建設IO!N46:N47)</f>
        <v>8572</v>
      </c>
      <c r="K17" s="80">
        <f>SUM(建設IO!O46:O47)</f>
        <v>231240</v>
      </c>
      <c r="L17" s="80">
        <f>SUM(建設IO!P46:P47)</f>
        <v>225704</v>
      </c>
      <c r="M17" s="80">
        <f>SUM(建設IO!Q46:Q47)</f>
        <v>5536</v>
      </c>
      <c r="N17" s="80">
        <f>SUM(建設IO!R46:R47)</f>
        <v>448453</v>
      </c>
      <c r="O17" s="80">
        <f>SUM(建設IO!S46:S47)</f>
        <v>161629</v>
      </c>
      <c r="P17" s="80">
        <f>SUM(建設IO!T46:T47)</f>
        <v>286824</v>
      </c>
      <c r="Q17" s="80">
        <f>SUM(建設IO!U46:U47)</f>
        <v>4853</v>
      </c>
      <c r="R17" s="80">
        <f>SUM(建設IO!V46:V47)</f>
        <v>1751363</v>
      </c>
      <c r="S17" s="80">
        <f>SUM(建設IO!W46:W47)</f>
        <v>58615</v>
      </c>
      <c r="T17" s="80">
        <f>SUM(建設IO!X46:X47)</f>
        <v>4750</v>
      </c>
      <c r="U17" s="80">
        <f>SUM(建設IO!Y46:Y47)</f>
        <v>53865</v>
      </c>
      <c r="V17" s="80">
        <f>SUM(建設IO!Z46:Z47)</f>
        <v>1692748</v>
      </c>
      <c r="W17" s="80">
        <f>SUM(建設IO!AA46:AA47)</f>
        <v>16497</v>
      </c>
      <c r="X17" s="80">
        <f>SUM(建設IO!AB46:AB47)</f>
        <v>98077</v>
      </c>
      <c r="Y17" s="80">
        <f>SUM(建設IO!AC46:AC47)</f>
        <v>31534</v>
      </c>
      <c r="Z17" s="80">
        <f>SUM(建設IO!AD46:AD47)</f>
        <v>76958</v>
      </c>
      <c r="AA17" s="80">
        <f>SUM(建設IO!AE46:AE47)</f>
        <v>262642</v>
      </c>
      <c r="AB17" s="80">
        <f>SUM(建設IO!AF46:AF47)</f>
        <v>403617</v>
      </c>
      <c r="AC17" s="80">
        <f>SUM(建設IO!AG46:AG47)</f>
        <v>785404</v>
      </c>
      <c r="AD17" s="80">
        <f>SUM(建設IO!AH46:AH47)</f>
        <v>18019</v>
      </c>
      <c r="AE17" s="80">
        <f>SUM(建設IO!AI46:AI47)</f>
        <v>1001045</v>
      </c>
      <c r="AF17" s="80">
        <f>SUM(建設IO!AJ46:AJ47)</f>
        <v>460708</v>
      </c>
      <c r="AG17" s="80">
        <f>SUM(建設IO!AK46:AK47)</f>
        <v>288158</v>
      </c>
      <c r="AH17" s="80">
        <f>SUM(建設IO!AL46:AL47)</f>
        <v>284025</v>
      </c>
      <c r="AI17" s="80">
        <f>SUM(建設IO!AM46:AM47)</f>
        <v>208998</v>
      </c>
      <c r="AJ17" s="80">
        <f>SUM(建設IO!AN46:AN47)</f>
        <v>68879</v>
      </c>
      <c r="AK17" s="80">
        <f>SUM(建設IO!AO46:AO47)</f>
        <v>5288</v>
      </c>
      <c r="AL17" s="80">
        <f>SUM(建設IO!AP46:AP47)</f>
        <v>52711</v>
      </c>
      <c r="AM17" s="80">
        <f>SUM(建設IO!AQ46:AQ47)</f>
        <v>71502</v>
      </c>
      <c r="AN17" s="80">
        <f>SUM(建設IO!AR46:AR47)</f>
        <v>8197</v>
      </c>
      <c r="AO17" s="80">
        <f>SUM(建設IO!AS46:AS47)</f>
        <v>650</v>
      </c>
      <c r="AP17" s="80">
        <f>SUM(建設IO!AT46:AT47)</f>
        <v>1771</v>
      </c>
      <c r="AQ17" s="80">
        <f>SUM(建設IO!AU46:AU47)</f>
        <v>75027</v>
      </c>
      <c r="AR17" s="80">
        <f>SUM(建設IO!AV46:AV47)</f>
        <v>68752</v>
      </c>
      <c r="AS17" s="80">
        <f>SUM(建設IO!AW46:AW47)</f>
        <v>48565</v>
      </c>
      <c r="AT17" s="80">
        <f>SUM(建設IO!AX46:AX47)</f>
        <v>17476</v>
      </c>
      <c r="AU17" s="80">
        <f>SUM(建設IO!AY46:AY47)</f>
        <v>1522</v>
      </c>
      <c r="AV17" s="80">
        <f>SUM(建設IO!AZ46:AZ47)</f>
        <v>1189</v>
      </c>
      <c r="AW17" s="80">
        <f>SUM(建設IO!BA46:BA47)</f>
        <v>6275</v>
      </c>
      <c r="AX17" s="80">
        <f>SUM(建設IO!BB46:BB47)</f>
        <v>5103</v>
      </c>
      <c r="AY17" s="80">
        <f>SUM(建設IO!BC46:BC47)</f>
        <v>1172</v>
      </c>
      <c r="AZ17" s="80">
        <f>SUM(建設IO!BD46:BD47)</f>
        <v>4133</v>
      </c>
      <c r="BA17" s="80">
        <f>SUM(建設IO!BE46:BE47)</f>
        <v>136031</v>
      </c>
      <c r="BB17" s="80">
        <f>SUM(建設IO!BF46:BF47)</f>
        <v>41406</v>
      </c>
      <c r="BC17" s="80">
        <f>SUM(建設IO!BG46:BG47)</f>
        <v>17983</v>
      </c>
      <c r="BD17" s="80">
        <f>SUM(建設IO!BH46:BH47)</f>
        <v>6278</v>
      </c>
      <c r="BE17" s="80">
        <f>SUM(建設IO!BI46:BI47)</f>
        <v>1138</v>
      </c>
      <c r="BF17" s="80">
        <f>SUM(建設IO!BJ46:BJ47)</f>
        <v>16007</v>
      </c>
      <c r="BG17" s="80">
        <f>SUM(建設IO!BK46:BK47)</f>
        <v>41075</v>
      </c>
      <c r="BH17" s="80">
        <f>SUM(建設IO!BL46:BL47)</f>
        <v>25068</v>
      </c>
      <c r="BI17" s="80">
        <f>SUM(建設IO!BM46:BM47)</f>
        <v>2076</v>
      </c>
      <c r="BJ17" s="80">
        <f>SUM(建設IO!BN46:BN47)</f>
        <v>2175</v>
      </c>
      <c r="BK17" s="80">
        <f>SUM(建設IO!BO46:BO47)</f>
        <v>17348</v>
      </c>
      <c r="BL17" s="80">
        <f>SUM(建設IO!BP46:BP47)</f>
        <v>6883</v>
      </c>
      <c r="BM17" s="80">
        <f>SUM(建設IO!BQ46:BQ47)</f>
        <v>36519</v>
      </c>
      <c r="BN17" s="80">
        <f>SUM(建設IO!BR46:BR47)</f>
        <v>540337</v>
      </c>
      <c r="BO17" s="80">
        <f>SUM(建設IO!BS46:BS47)</f>
        <v>72503</v>
      </c>
      <c r="BP17" s="80">
        <f>SUM(建設IO!BT46:BT47)</f>
        <v>60072</v>
      </c>
      <c r="BQ17" s="80">
        <f>SUM(建設IO!BU46:BU47)</f>
        <v>6384</v>
      </c>
      <c r="BR17" s="80">
        <f>SUM(建設IO!BV46:BV47)</f>
        <v>159512</v>
      </c>
      <c r="BS17" s="80">
        <f>SUM(建設IO!BW46:BW47)</f>
        <v>22361</v>
      </c>
      <c r="BT17" s="82">
        <f>SUM(建設IO!BX46:BX47)</f>
        <v>219505</v>
      </c>
    </row>
    <row r="18" spans="1:72">
      <c r="A18" s="151">
        <v>15</v>
      </c>
      <c r="B18" s="152" t="s">
        <v>473</v>
      </c>
      <c r="C18" s="153">
        <f>SUM(建設IO!G48)</f>
        <v>389561</v>
      </c>
      <c r="D18" s="158">
        <f>SUM(建設IO!H48)</f>
        <v>271544</v>
      </c>
      <c r="E18" s="158">
        <f>SUM(建設IO!I48)</f>
        <v>66065</v>
      </c>
      <c r="F18" s="158">
        <f>SUM(建設IO!J48)</f>
        <v>24619</v>
      </c>
      <c r="G18" s="158">
        <f>SUM(建設IO!K48)</f>
        <v>24443</v>
      </c>
      <c r="H18" s="158">
        <f>SUM(建設IO!L48)</f>
        <v>176</v>
      </c>
      <c r="I18" s="158">
        <f>SUM(建設IO!M48)</f>
        <v>41446</v>
      </c>
      <c r="J18" s="158">
        <f>SUM(建設IO!N48)</f>
        <v>1525</v>
      </c>
      <c r="K18" s="158">
        <f>SUM(建設IO!O48)</f>
        <v>27458</v>
      </c>
      <c r="L18" s="158">
        <f>SUM(建設IO!P48)</f>
        <v>26817</v>
      </c>
      <c r="M18" s="158">
        <f>SUM(建設IO!Q48)</f>
        <v>641</v>
      </c>
      <c r="N18" s="158">
        <f>SUM(建設IO!R48)</f>
        <v>12271</v>
      </c>
      <c r="O18" s="158">
        <f>SUM(建設IO!S48)</f>
        <v>9326</v>
      </c>
      <c r="P18" s="158">
        <f>SUM(建設IO!T48)</f>
        <v>2945</v>
      </c>
      <c r="Q18" s="158">
        <f>SUM(建設IO!U48)</f>
        <v>192</v>
      </c>
      <c r="R18" s="158">
        <f>SUM(建設IO!V48)</f>
        <v>205479</v>
      </c>
      <c r="S18" s="158">
        <f>SUM(建設IO!W48)</f>
        <v>8900</v>
      </c>
      <c r="T18" s="158">
        <f>SUM(建設IO!X48)</f>
        <v>105</v>
      </c>
      <c r="U18" s="158">
        <f>SUM(建設IO!Y48)</f>
        <v>8795</v>
      </c>
      <c r="V18" s="158">
        <f>SUM(建設IO!Z48)</f>
        <v>196579</v>
      </c>
      <c r="W18" s="158">
        <f>SUM(建設IO!AA48)</f>
        <v>3824</v>
      </c>
      <c r="X18" s="158">
        <f>SUM(建設IO!AB48)</f>
        <v>8471</v>
      </c>
      <c r="Y18" s="158">
        <f>SUM(建設IO!AC48)</f>
        <v>3063</v>
      </c>
      <c r="Z18" s="158">
        <f>SUM(建設IO!AD48)</f>
        <v>10716</v>
      </c>
      <c r="AA18" s="158">
        <f>SUM(建設IO!AE48)</f>
        <v>43611</v>
      </c>
      <c r="AB18" s="158">
        <f>SUM(建設IO!AF48)</f>
        <v>33013</v>
      </c>
      <c r="AC18" s="158">
        <f>SUM(建設IO!AG48)</f>
        <v>91374</v>
      </c>
      <c r="AD18" s="158">
        <f>SUM(建設IO!AH48)</f>
        <v>2507</v>
      </c>
      <c r="AE18" s="158">
        <f>SUM(建設IO!AI48)</f>
        <v>111473</v>
      </c>
      <c r="AF18" s="158">
        <f>SUM(建設IO!AJ48)</f>
        <v>55452</v>
      </c>
      <c r="AG18" s="158">
        <f>SUM(建設IO!AK48)</f>
        <v>3180</v>
      </c>
      <c r="AH18" s="158">
        <f>SUM(建設IO!AL48)</f>
        <v>3128</v>
      </c>
      <c r="AI18" s="158">
        <f>SUM(建設IO!AM48)</f>
        <v>2579</v>
      </c>
      <c r="AJ18" s="158">
        <f>SUM(建設IO!AN48)</f>
        <v>1143</v>
      </c>
      <c r="AK18" s="158">
        <f>SUM(建設IO!AO48)</f>
        <v>66</v>
      </c>
      <c r="AL18" s="158">
        <f>SUM(建設IO!AP48)</f>
        <v>221</v>
      </c>
      <c r="AM18" s="158">
        <f>SUM(建設IO!AQ48)</f>
        <v>926</v>
      </c>
      <c r="AN18" s="158">
        <f>SUM(建設IO!AR48)</f>
        <v>202</v>
      </c>
      <c r="AO18" s="158">
        <f>SUM(建設IO!AS48)</f>
        <v>6</v>
      </c>
      <c r="AP18" s="158">
        <f>SUM(建設IO!AT48)</f>
        <v>15</v>
      </c>
      <c r="AQ18" s="158">
        <f>SUM(建設IO!AU48)</f>
        <v>549</v>
      </c>
      <c r="AR18" s="158">
        <f>SUM(建設IO!AV48)</f>
        <v>248</v>
      </c>
      <c r="AS18" s="158">
        <f>SUM(建設IO!AW48)</f>
        <v>198</v>
      </c>
      <c r="AT18" s="158">
        <f>SUM(建設IO!AX48)</f>
        <v>29</v>
      </c>
      <c r="AU18" s="158">
        <f>SUM(建設IO!AY48)</f>
        <v>18</v>
      </c>
      <c r="AV18" s="158">
        <f>SUM(建設IO!AZ48)</f>
        <v>3</v>
      </c>
      <c r="AW18" s="158">
        <f>SUM(建設IO!BA48)</f>
        <v>301</v>
      </c>
      <c r="AX18" s="158">
        <f>SUM(建設IO!BB48)</f>
        <v>244</v>
      </c>
      <c r="AY18" s="158">
        <f>SUM(建設IO!BC48)</f>
        <v>57</v>
      </c>
      <c r="AZ18" s="158">
        <f>SUM(建設IO!BD48)</f>
        <v>52</v>
      </c>
      <c r="BA18" s="158">
        <f>SUM(建設IO!BE48)</f>
        <v>51674</v>
      </c>
      <c r="BB18" s="158">
        <f>SUM(建設IO!BF48)</f>
        <v>9087</v>
      </c>
      <c r="BC18" s="158">
        <f>SUM(建設IO!BG48)</f>
        <v>6863</v>
      </c>
      <c r="BD18" s="158">
        <f>SUM(建設IO!BH48)</f>
        <v>2071</v>
      </c>
      <c r="BE18" s="158">
        <f>SUM(建設IO!BI48)</f>
        <v>112</v>
      </c>
      <c r="BF18" s="158">
        <f>SUM(建設IO!BJ48)</f>
        <v>41</v>
      </c>
      <c r="BG18" s="158">
        <f>SUM(建設IO!BK48)</f>
        <v>37065</v>
      </c>
      <c r="BH18" s="158">
        <f>SUM(建設IO!BL48)</f>
        <v>1101</v>
      </c>
      <c r="BI18" s="158">
        <f>SUM(建設IO!BM48)</f>
        <v>9</v>
      </c>
      <c r="BJ18" s="158">
        <f>SUM(建設IO!BN48)</f>
        <v>1208</v>
      </c>
      <c r="BK18" s="158">
        <f>SUM(建設IO!BO48)</f>
        <v>3123</v>
      </c>
      <c r="BL18" s="158">
        <f>SUM(建設IO!BP48)</f>
        <v>81</v>
      </c>
      <c r="BM18" s="158">
        <f>SUM(建設IO!BQ48)</f>
        <v>598</v>
      </c>
      <c r="BN18" s="158">
        <f>SUM(建設IO!BR48)</f>
        <v>56021</v>
      </c>
      <c r="BO18" s="158">
        <f>SUM(建設IO!BS48)</f>
        <v>7488</v>
      </c>
      <c r="BP18" s="158">
        <f>SUM(建設IO!BT48)</f>
        <v>2950</v>
      </c>
      <c r="BQ18" s="158">
        <f>SUM(建設IO!BU48)</f>
        <v>357</v>
      </c>
      <c r="BR18" s="158">
        <f>SUM(建設IO!BV48)</f>
        <v>314</v>
      </c>
      <c r="BS18" s="158">
        <f>SUM(建設IO!BW48)</f>
        <v>5729</v>
      </c>
      <c r="BT18" s="159">
        <f>SUM(建設IO!BX48)</f>
        <v>39183</v>
      </c>
    </row>
    <row r="19" spans="1:72">
      <c r="A19" s="15">
        <v>16</v>
      </c>
      <c r="B19" s="9" t="s">
        <v>474</v>
      </c>
      <c r="C19" s="79">
        <f>SUM(建設IO!G49)</f>
        <v>3890</v>
      </c>
      <c r="D19" s="80">
        <f>SUM(建設IO!H49)</f>
        <v>762</v>
      </c>
      <c r="E19" s="80">
        <f>SUM(建設IO!I49)</f>
        <v>304</v>
      </c>
      <c r="F19" s="80">
        <f>SUM(建設IO!J49)</f>
        <v>140</v>
      </c>
      <c r="G19" s="80">
        <f>SUM(建設IO!K49)</f>
        <v>135</v>
      </c>
      <c r="H19" s="80">
        <f>SUM(建設IO!L49)</f>
        <v>5</v>
      </c>
      <c r="I19" s="80">
        <f>SUM(建設IO!M49)</f>
        <v>164</v>
      </c>
      <c r="J19" s="80">
        <f>SUM(建設IO!N49)</f>
        <v>2</v>
      </c>
      <c r="K19" s="80">
        <f>SUM(建設IO!O49)</f>
        <v>85</v>
      </c>
      <c r="L19" s="80">
        <f>SUM(建設IO!P49)</f>
        <v>83</v>
      </c>
      <c r="M19" s="80">
        <f>SUM(建設IO!Q49)</f>
        <v>2</v>
      </c>
      <c r="N19" s="80">
        <f>SUM(建設IO!R49)</f>
        <v>75</v>
      </c>
      <c r="O19" s="80">
        <f>SUM(建設IO!S49)</f>
        <v>29</v>
      </c>
      <c r="P19" s="80">
        <f>SUM(建設IO!T49)</f>
        <v>46</v>
      </c>
      <c r="Q19" s="80">
        <f>SUM(建設IO!U49)</f>
        <v>2</v>
      </c>
      <c r="R19" s="80">
        <f>SUM(建設IO!V49)</f>
        <v>458</v>
      </c>
      <c r="S19" s="80">
        <f>SUM(建設IO!W49)</f>
        <v>20</v>
      </c>
      <c r="T19" s="80">
        <f>SUM(建設IO!X49)</f>
        <v>2</v>
      </c>
      <c r="U19" s="80">
        <f>SUM(建設IO!Y49)</f>
        <v>18</v>
      </c>
      <c r="V19" s="80">
        <f>SUM(建設IO!Z49)</f>
        <v>438</v>
      </c>
      <c r="W19" s="80">
        <f>SUM(建設IO!AA49)</f>
        <v>4</v>
      </c>
      <c r="X19" s="80">
        <f>SUM(建設IO!AB49)</f>
        <v>20</v>
      </c>
      <c r="Y19" s="80">
        <f>SUM(建設IO!AC49)</f>
        <v>11</v>
      </c>
      <c r="Z19" s="80">
        <f>SUM(建設IO!AD49)</f>
        <v>30</v>
      </c>
      <c r="AA19" s="80">
        <f>SUM(建設IO!AE49)</f>
        <v>96</v>
      </c>
      <c r="AB19" s="80">
        <f>SUM(建設IO!AF49)</f>
        <v>74</v>
      </c>
      <c r="AC19" s="80">
        <f>SUM(建設IO!AG49)</f>
        <v>197</v>
      </c>
      <c r="AD19" s="80">
        <f>SUM(建設IO!AH49)</f>
        <v>6</v>
      </c>
      <c r="AE19" s="80">
        <f>SUM(建設IO!AI49)</f>
        <v>2174</v>
      </c>
      <c r="AF19" s="80">
        <f>SUM(建設IO!AJ49)</f>
        <v>2070</v>
      </c>
      <c r="AG19" s="80">
        <f>SUM(建設IO!AK49)</f>
        <v>1777</v>
      </c>
      <c r="AH19" s="80">
        <f>SUM(建設IO!AL49)</f>
        <v>1690</v>
      </c>
      <c r="AI19" s="80">
        <f>SUM(建設IO!AM49)</f>
        <v>1326</v>
      </c>
      <c r="AJ19" s="80">
        <f>SUM(建設IO!AN49)</f>
        <v>581</v>
      </c>
      <c r="AK19" s="80">
        <f>SUM(建設IO!AO49)</f>
        <v>46</v>
      </c>
      <c r="AL19" s="80">
        <f>SUM(建設IO!AP49)</f>
        <v>131</v>
      </c>
      <c r="AM19" s="80">
        <f>SUM(建設IO!AQ49)</f>
        <v>436</v>
      </c>
      <c r="AN19" s="80">
        <f>SUM(建設IO!AR49)</f>
        <v>122</v>
      </c>
      <c r="AO19" s="80">
        <f>SUM(建設IO!AS49)</f>
        <v>4</v>
      </c>
      <c r="AP19" s="80">
        <f>SUM(建設IO!AT49)</f>
        <v>6</v>
      </c>
      <c r="AQ19" s="80">
        <f>SUM(建設IO!AU49)</f>
        <v>364</v>
      </c>
      <c r="AR19" s="80">
        <f>SUM(建設IO!AV49)</f>
        <v>331</v>
      </c>
      <c r="AS19" s="80">
        <f>SUM(建設IO!AW49)</f>
        <v>244</v>
      </c>
      <c r="AT19" s="80">
        <f>SUM(建設IO!AX49)</f>
        <v>51</v>
      </c>
      <c r="AU19" s="80">
        <f>SUM(建設IO!AY49)</f>
        <v>32</v>
      </c>
      <c r="AV19" s="80">
        <f>SUM(建設IO!AZ49)</f>
        <v>4</v>
      </c>
      <c r="AW19" s="80">
        <f>SUM(建設IO!BA49)</f>
        <v>33</v>
      </c>
      <c r="AX19" s="80">
        <f>SUM(建設IO!BB49)</f>
        <v>27</v>
      </c>
      <c r="AY19" s="80">
        <f>SUM(建設IO!BC49)</f>
        <v>6</v>
      </c>
      <c r="AZ19" s="80">
        <f>SUM(建設IO!BD49)</f>
        <v>87</v>
      </c>
      <c r="BA19" s="80">
        <f>SUM(建設IO!BE49)</f>
        <v>79</v>
      </c>
      <c r="BB19" s="80">
        <f>SUM(建設IO!BF49)</f>
        <v>28</v>
      </c>
      <c r="BC19" s="80">
        <f>SUM(建設IO!BG49)</f>
        <v>16</v>
      </c>
      <c r="BD19" s="80">
        <f>SUM(建設IO!BH49)</f>
        <v>4</v>
      </c>
      <c r="BE19" s="80">
        <f>SUM(建設IO!BI49)</f>
        <v>1</v>
      </c>
      <c r="BF19" s="80">
        <f>SUM(建設IO!BJ49)</f>
        <v>7</v>
      </c>
      <c r="BG19" s="80">
        <f>SUM(建設IO!BK49)</f>
        <v>18</v>
      </c>
      <c r="BH19" s="80">
        <f>SUM(建設IO!BL49)</f>
        <v>9</v>
      </c>
      <c r="BI19" s="80">
        <f>SUM(建設IO!BM49)</f>
        <v>2</v>
      </c>
      <c r="BJ19" s="80">
        <f>SUM(建設IO!BN49)</f>
        <v>3</v>
      </c>
      <c r="BK19" s="80">
        <f>SUM(建設IO!BO49)</f>
        <v>8</v>
      </c>
      <c r="BL19" s="80">
        <f>SUM(建設IO!BP49)</f>
        <v>11</v>
      </c>
      <c r="BM19" s="80">
        <f>SUM(建設IO!BQ49)</f>
        <v>214</v>
      </c>
      <c r="BN19" s="80">
        <f>SUM(建設IO!BR49)</f>
        <v>104</v>
      </c>
      <c r="BO19" s="80">
        <f>SUM(建設IO!BS49)</f>
        <v>11</v>
      </c>
      <c r="BP19" s="80">
        <f>SUM(建設IO!BT49)</f>
        <v>7</v>
      </c>
      <c r="BQ19" s="80">
        <f>SUM(建設IO!BU49)</f>
        <v>4</v>
      </c>
      <c r="BR19" s="80">
        <f>SUM(建設IO!BV49)</f>
        <v>22</v>
      </c>
      <c r="BS19" s="80">
        <f>SUM(建設IO!BW49)</f>
        <v>14</v>
      </c>
      <c r="BT19" s="82">
        <f>SUM(建設IO!BX49)</f>
        <v>46</v>
      </c>
    </row>
    <row r="20" spans="1:72">
      <c r="A20" s="15">
        <v>17</v>
      </c>
      <c r="B20" s="9" t="s">
        <v>475</v>
      </c>
      <c r="C20" s="79">
        <f>SUM(建設IO!G50)</f>
        <v>11956</v>
      </c>
      <c r="D20" s="80">
        <f>SUM(建設IO!H50)</f>
        <v>11352</v>
      </c>
      <c r="E20" s="80">
        <f>SUM(建設IO!I50)</f>
        <v>2267</v>
      </c>
      <c r="F20" s="80">
        <f>SUM(建設IO!J50)</f>
        <v>1186</v>
      </c>
      <c r="G20" s="80">
        <f>SUM(建設IO!K50)</f>
        <v>1165</v>
      </c>
      <c r="H20" s="80">
        <f>SUM(建設IO!L50)</f>
        <v>21</v>
      </c>
      <c r="I20" s="80">
        <f>SUM(建設IO!M50)</f>
        <v>1081</v>
      </c>
      <c r="J20" s="80">
        <f>SUM(建設IO!N50)</f>
        <v>55</v>
      </c>
      <c r="K20" s="80">
        <f>SUM(建設IO!O50)</f>
        <v>466</v>
      </c>
      <c r="L20" s="80">
        <f>SUM(建設IO!P50)</f>
        <v>458</v>
      </c>
      <c r="M20" s="80">
        <f>SUM(建設IO!Q50)</f>
        <v>8</v>
      </c>
      <c r="N20" s="80">
        <f>SUM(建設IO!R50)</f>
        <v>556</v>
      </c>
      <c r="O20" s="80">
        <f>SUM(建設IO!S50)</f>
        <v>422</v>
      </c>
      <c r="P20" s="80">
        <f>SUM(建設IO!T50)</f>
        <v>134</v>
      </c>
      <c r="Q20" s="80">
        <f>SUM(建設IO!U50)</f>
        <v>4</v>
      </c>
      <c r="R20" s="80">
        <f>SUM(建設IO!V50)</f>
        <v>9085</v>
      </c>
      <c r="S20" s="80">
        <f>SUM(建設IO!W50)</f>
        <v>116</v>
      </c>
      <c r="T20" s="80">
        <f>SUM(建設IO!X50)</f>
        <v>2</v>
      </c>
      <c r="U20" s="80">
        <f>SUM(建設IO!Y50)</f>
        <v>114</v>
      </c>
      <c r="V20" s="80">
        <f>SUM(建設IO!Z50)</f>
        <v>8969</v>
      </c>
      <c r="W20" s="80">
        <f>SUM(建設IO!AA50)</f>
        <v>238</v>
      </c>
      <c r="X20" s="80">
        <f>SUM(建設IO!AB50)</f>
        <v>319</v>
      </c>
      <c r="Y20" s="80">
        <f>SUM(建設IO!AC50)</f>
        <v>13</v>
      </c>
      <c r="Z20" s="80">
        <f>SUM(建設IO!AD50)</f>
        <v>393</v>
      </c>
      <c r="AA20" s="80">
        <f>SUM(建設IO!AE50)</f>
        <v>1832</v>
      </c>
      <c r="AB20" s="80">
        <f>SUM(建設IO!AF50)</f>
        <v>1268</v>
      </c>
      <c r="AC20" s="80">
        <f>SUM(建設IO!AG50)</f>
        <v>4857</v>
      </c>
      <c r="AD20" s="80">
        <f>SUM(建設IO!AH50)</f>
        <v>49</v>
      </c>
      <c r="AE20" s="80">
        <f>SUM(建設IO!AI50)</f>
        <v>604</v>
      </c>
      <c r="AF20" s="80">
        <f>SUM(建設IO!AJ50)</f>
        <v>604</v>
      </c>
      <c r="AG20" s="80">
        <f>SUM(建設IO!AK50)</f>
        <v>285</v>
      </c>
      <c r="AH20" s="80">
        <f>SUM(建設IO!AL50)</f>
        <v>285</v>
      </c>
      <c r="AI20" s="80">
        <f>SUM(建設IO!AM50)</f>
        <v>258</v>
      </c>
      <c r="AJ20" s="80">
        <f>SUM(建設IO!AN50)</f>
        <v>130</v>
      </c>
      <c r="AK20" s="80">
        <f>SUM(建設IO!AO50)</f>
        <v>6</v>
      </c>
      <c r="AL20" s="80">
        <f>SUM(建設IO!AP50)</f>
        <v>21</v>
      </c>
      <c r="AM20" s="80">
        <f>SUM(建設IO!AQ50)</f>
        <v>101</v>
      </c>
      <c r="AN20" s="80">
        <f>SUM(建設IO!AR50)</f>
        <v>0</v>
      </c>
      <c r="AO20" s="80">
        <f>SUM(建設IO!AS50)</f>
        <v>0</v>
      </c>
      <c r="AP20" s="80">
        <f>SUM(建設IO!AT50)</f>
        <v>0</v>
      </c>
      <c r="AQ20" s="80">
        <f>SUM(建設IO!AU50)</f>
        <v>27</v>
      </c>
      <c r="AR20" s="80">
        <f>SUM(建設IO!AV50)</f>
        <v>24</v>
      </c>
      <c r="AS20" s="80">
        <f>SUM(建設IO!AW50)</f>
        <v>20</v>
      </c>
      <c r="AT20" s="80">
        <f>SUM(建設IO!AX50)</f>
        <v>2</v>
      </c>
      <c r="AU20" s="80">
        <f>SUM(建設IO!AY50)</f>
        <v>1</v>
      </c>
      <c r="AV20" s="80">
        <f>SUM(建設IO!AZ50)</f>
        <v>1</v>
      </c>
      <c r="AW20" s="80">
        <f>SUM(建設IO!BA50)</f>
        <v>3</v>
      </c>
      <c r="AX20" s="80">
        <f>SUM(建設IO!BB50)</f>
        <v>2</v>
      </c>
      <c r="AY20" s="80">
        <f>SUM(建設IO!BC50)</f>
        <v>1</v>
      </c>
      <c r="AZ20" s="80">
        <f>SUM(建設IO!BD50)</f>
        <v>0</v>
      </c>
      <c r="BA20" s="80">
        <f>SUM(建設IO!BE50)</f>
        <v>201</v>
      </c>
      <c r="BB20" s="80">
        <f>SUM(建設IO!BF50)</f>
        <v>201</v>
      </c>
      <c r="BC20" s="80">
        <f>SUM(建設IO!BG50)</f>
        <v>201</v>
      </c>
      <c r="BD20" s="80">
        <f>SUM(建設IO!BH50)</f>
        <v>0</v>
      </c>
      <c r="BE20" s="80">
        <f>SUM(建設IO!BI50)</f>
        <v>0</v>
      </c>
      <c r="BF20" s="80">
        <f>SUM(建設IO!BJ50)</f>
        <v>0</v>
      </c>
      <c r="BG20" s="80">
        <f>SUM(建設IO!BK50)</f>
        <v>0</v>
      </c>
      <c r="BH20" s="80">
        <f>SUM(建設IO!BL50)</f>
        <v>0</v>
      </c>
      <c r="BI20" s="80">
        <f>SUM(建設IO!BM50)</f>
        <v>0</v>
      </c>
      <c r="BJ20" s="80">
        <f>SUM(建設IO!BN50)</f>
        <v>0</v>
      </c>
      <c r="BK20" s="80">
        <f>SUM(建設IO!BO50)</f>
        <v>0</v>
      </c>
      <c r="BL20" s="80">
        <f>SUM(建設IO!BP50)</f>
        <v>0</v>
      </c>
      <c r="BM20" s="80">
        <f>SUM(建設IO!BQ50)</f>
        <v>118</v>
      </c>
      <c r="BN20" s="80">
        <f>SUM(建設IO!BR50)</f>
        <v>0</v>
      </c>
      <c r="BO20" s="80">
        <f>SUM(建設IO!BS50)</f>
        <v>0</v>
      </c>
      <c r="BP20" s="80">
        <f>SUM(建設IO!BT50)</f>
        <v>0</v>
      </c>
      <c r="BQ20" s="80">
        <f>SUM(建設IO!BU50)</f>
        <v>0</v>
      </c>
      <c r="BR20" s="80">
        <f>SUM(建設IO!BV50)</f>
        <v>0</v>
      </c>
      <c r="BS20" s="80">
        <f>SUM(建設IO!BW50)</f>
        <v>0</v>
      </c>
      <c r="BT20" s="82">
        <f>SUM(建設IO!BX50)</f>
        <v>0</v>
      </c>
    </row>
    <row r="21" spans="1:72">
      <c r="A21" s="15">
        <v>18</v>
      </c>
      <c r="B21" s="9" t="s">
        <v>14</v>
      </c>
      <c r="C21" s="79">
        <f>SUM(建設IO!G51:G52)</f>
        <v>18515</v>
      </c>
      <c r="D21" s="80">
        <f>SUM(建設IO!H51:H52)</f>
        <v>16272</v>
      </c>
      <c r="E21" s="80">
        <f>SUM(建設IO!I51:I52)</f>
        <v>10923</v>
      </c>
      <c r="F21" s="80">
        <f>SUM(建設IO!J51:J52)</f>
        <v>3984</v>
      </c>
      <c r="G21" s="80">
        <f>SUM(建設IO!K51:K52)</f>
        <v>3910</v>
      </c>
      <c r="H21" s="80">
        <f>SUM(建設IO!L51:L52)</f>
        <v>74</v>
      </c>
      <c r="I21" s="80">
        <f>SUM(建設IO!M51:M52)</f>
        <v>6939</v>
      </c>
      <c r="J21" s="80">
        <f>SUM(建設IO!N51:N52)</f>
        <v>91</v>
      </c>
      <c r="K21" s="80">
        <f>SUM(建設IO!O51:O52)</f>
        <v>4719</v>
      </c>
      <c r="L21" s="80">
        <f>SUM(建設IO!P51:P52)</f>
        <v>4668</v>
      </c>
      <c r="M21" s="80">
        <f>SUM(建設IO!Q51:Q52)</f>
        <v>51</v>
      </c>
      <c r="N21" s="80">
        <f>SUM(建設IO!R51:R52)</f>
        <v>2046</v>
      </c>
      <c r="O21" s="80">
        <f>SUM(建設IO!S51:S52)</f>
        <v>588</v>
      </c>
      <c r="P21" s="80">
        <f>SUM(建設IO!T51:T52)</f>
        <v>1458</v>
      </c>
      <c r="Q21" s="80">
        <f>SUM(建設IO!U51:U52)</f>
        <v>83</v>
      </c>
      <c r="R21" s="80">
        <f>SUM(建設IO!V51:V52)</f>
        <v>5349</v>
      </c>
      <c r="S21" s="80">
        <f>SUM(建設IO!W51:W52)</f>
        <v>313</v>
      </c>
      <c r="T21" s="80">
        <f>SUM(建設IO!X51:X52)</f>
        <v>24</v>
      </c>
      <c r="U21" s="80">
        <f>SUM(建設IO!Y51:Y52)</f>
        <v>289</v>
      </c>
      <c r="V21" s="80">
        <f>SUM(建設IO!Z51:Z52)</f>
        <v>5036</v>
      </c>
      <c r="W21" s="80">
        <f>SUM(建設IO!AA51:AA52)</f>
        <v>19</v>
      </c>
      <c r="X21" s="80">
        <f>SUM(建設IO!AB51:AB52)</f>
        <v>131</v>
      </c>
      <c r="Y21" s="80">
        <f>SUM(建設IO!AC51:AC52)</f>
        <v>35</v>
      </c>
      <c r="Z21" s="80">
        <f>SUM(建設IO!AD51:AD52)</f>
        <v>428</v>
      </c>
      <c r="AA21" s="80">
        <f>SUM(建設IO!AE51:AE52)</f>
        <v>1728</v>
      </c>
      <c r="AB21" s="80">
        <f>SUM(建設IO!AF51:AF52)</f>
        <v>395</v>
      </c>
      <c r="AC21" s="80">
        <f>SUM(建設IO!AG51:AG52)</f>
        <v>2191</v>
      </c>
      <c r="AD21" s="80">
        <f>SUM(建設IO!AH51:AH52)</f>
        <v>109</v>
      </c>
      <c r="AE21" s="80">
        <f>SUM(建設IO!AI51:AI52)</f>
        <v>704</v>
      </c>
      <c r="AF21" s="80">
        <f>SUM(建設IO!AJ51:AJ52)</f>
        <v>625</v>
      </c>
      <c r="AG21" s="80">
        <f>SUM(建設IO!AK51:AK52)</f>
        <v>245</v>
      </c>
      <c r="AH21" s="80">
        <f>SUM(建設IO!AL51:AL52)</f>
        <v>233</v>
      </c>
      <c r="AI21" s="80">
        <f>SUM(建設IO!AM51:AM52)</f>
        <v>181</v>
      </c>
      <c r="AJ21" s="80">
        <f>SUM(建設IO!AN51:AN52)</f>
        <v>77</v>
      </c>
      <c r="AK21" s="80">
        <f>SUM(建設IO!AO51:AO52)</f>
        <v>6</v>
      </c>
      <c r="AL21" s="80">
        <f>SUM(建設IO!AP51:AP52)</f>
        <v>18</v>
      </c>
      <c r="AM21" s="80">
        <f>SUM(建設IO!AQ51:AQ52)</f>
        <v>61</v>
      </c>
      <c r="AN21" s="80">
        <f>SUM(建設IO!AR51:AR52)</f>
        <v>17</v>
      </c>
      <c r="AO21" s="80">
        <f>SUM(建設IO!AS51:AS52)</f>
        <v>1</v>
      </c>
      <c r="AP21" s="80">
        <f>SUM(建設IO!AT51:AT52)</f>
        <v>1</v>
      </c>
      <c r="AQ21" s="80">
        <f>SUM(建設IO!AU51:AU52)</f>
        <v>52</v>
      </c>
      <c r="AR21" s="80">
        <f>SUM(建設IO!AV51:AV52)</f>
        <v>47</v>
      </c>
      <c r="AS21" s="80">
        <f>SUM(建設IO!AW51:AW52)</f>
        <v>34</v>
      </c>
      <c r="AT21" s="80">
        <f>SUM(建設IO!AX51:AX52)</f>
        <v>7</v>
      </c>
      <c r="AU21" s="80">
        <f>SUM(建設IO!AY51:AY52)</f>
        <v>5</v>
      </c>
      <c r="AV21" s="80">
        <f>SUM(建設IO!AZ51:AZ52)</f>
        <v>1</v>
      </c>
      <c r="AW21" s="80">
        <f>SUM(建設IO!BA51:BA52)</f>
        <v>5</v>
      </c>
      <c r="AX21" s="80">
        <f>SUM(建設IO!BB51:BB52)</f>
        <v>4</v>
      </c>
      <c r="AY21" s="80">
        <f>SUM(建設IO!BC51:BC52)</f>
        <v>1</v>
      </c>
      <c r="AZ21" s="80">
        <f>SUM(建設IO!BD51:BD52)</f>
        <v>12</v>
      </c>
      <c r="BA21" s="80">
        <f>SUM(建設IO!BE51:BE52)</f>
        <v>271</v>
      </c>
      <c r="BB21" s="80">
        <f>SUM(建設IO!BF51:BF52)</f>
        <v>93</v>
      </c>
      <c r="BC21" s="80">
        <f>SUM(建設IO!BG51:BG52)</f>
        <v>52</v>
      </c>
      <c r="BD21" s="80">
        <f>SUM(建設IO!BH51:BH52)</f>
        <v>13</v>
      </c>
      <c r="BE21" s="80">
        <f>SUM(建設IO!BI51:BI52)</f>
        <v>4</v>
      </c>
      <c r="BF21" s="80">
        <f>SUM(建設IO!BJ51:BJ52)</f>
        <v>24</v>
      </c>
      <c r="BG21" s="80">
        <f>SUM(建設IO!BK51:BK52)</f>
        <v>71</v>
      </c>
      <c r="BH21" s="80">
        <f>SUM(建設IO!BL51:BL52)</f>
        <v>30</v>
      </c>
      <c r="BI21" s="80">
        <f>SUM(建設IO!BM51:BM52)</f>
        <v>7</v>
      </c>
      <c r="BJ21" s="80">
        <f>SUM(建設IO!BN51:BN52)</f>
        <v>9</v>
      </c>
      <c r="BK21" s="80">
        <f>SUM(建設IO!BO51:BO52)</f>
        <v>26</v>
      </c>
      <c r="BL21" s="80">
        <f>SUM(建設IO!BP51:BP52)</f>
        <v>35</v>
      </c>
      <c r="BM21" s="80">
        <f>SUM(建設IO!BQ51:BQ52)</f>
        <v>109</v>
      </c>
      <c r="BN21" s="80">
        <f>SUM(建設IO!BR51:BR52)</f>
        <v>79</v>
      </c>
      <c r="BO21" s="80">
        <f>SUM(建設IO!BS51:BS52)</f>
        <v>39</v>
      </c>
      <c r="BP21" s="80">
        <f>SUM(建設IO!BT51:BT52)</f>
        <v>29</v>
      </c>
      <c r="BQ21" s="80">
        <f>SUM(建設IO!BU51:BU52)</f>
        <v>5</v>
      </c>
      <c r="BR21" s="80">
        <f>SUM(建設IO!BV51:BV52)</f>
        <v>1</v>
      </c>
      <c r="BS21" s="80">
        <f>SUM(建設IO!BW51:BW52)</f>
        <v>1</v>
      </c>
      <c r="BT21" s="82">
        <f>SUM(建設IO!BX51:BX52)</f>
        <v>4</v>
      </c>
    </row>
    <row r="22" spans="1:72">
      <c r="A22" s="15">
        <v>19</v>
      </c>
      <c r="B22" s="9" t="s">
        <v>13</v>
      </c>
      <c r="C22" s="79">
        <f>SUM(建設IO!G53:G56)</f>
        <v>460261</v>
      </c>
      <c r="D22" s="80">
        <f>SUM(建設IO!H53:H56)</f>
        <v>309880</v>
      </c>
      <c r="E22" s="80">
        <f>SUM(建設IO!I53:I56)</f>
        <v>154856</v>
      </c>
      <c r="F22" s="80">
        <f>SUM(建設IO!J53:J56)</f>
        <v>80625</v>
      </c>
      <c r="G22" s="80">
        <f>SUM(建設IO!K53:K56)</f>
        <v>79435</v>
      </c>
      <c r="H22" s="80">
        <f>SUM(建設IO!L53:L56)</f>
        <v>1190</v>
      </c>
      <c r="I22" s="80">
        <f>SUM(建設IO!M53:M56)</f>
        <v>74231</v>
      </c>
      <c r="J22" s="80">
        <f>SUM(建設IO!N53:N56)</f>
        <v>1638</v>
      </c>
      <c r="K22" s="80">
        <f>SUM(建設IO!O53:O56)</f>
        <v>32569</v>
      </c>
      <c r="L22" s="80">
        <f>SUM(建設IO!P53:P56)</f>
        <v>31323</v>
      </c>
      <c r="M22" s="80">
        <f>SUM(建設IO!Q53:Q56)</f>
        <v>1246</v>
      </c>
      <c r="N22" s="80">
        <f>SUM(建設IO!R53:R56)</f>
        <v>39560</v>
      </c>
      <c r="O22" s="80">
        <f>SUM(建設IO!S53:S56)</f>
        <v>21259</v>
      </c>
      <c r="P22" s="80">
        <f>SUM(建設IO!T53:T56)</f>
        <v>18301</v>
      </c>
      <c r="Q22" s="80">
        <f>SUM(建設IO!U53:U56)</f>
        <v>464</v>
      </c>
      <c r="R22" s="80">
        <f>SUM(建設IO!V53:V56)</f>
        <v>155024</v>
      </c>
      <c r="S22" s="80">
        <f>SUM(建設IO!W53:W56)</f>
        <v>13862</v>
      </c>
      <c r="T22" s="80">
        <f>SUM(建設IO!X53:X56)</f>
        <v>727</v>
      </c>
      <c r="U22" s="80">
        <f>SUM(建設IO!Y53:Y56)</f>
        <v>13135</v>
      </c>
      <c r="V22" s="80">
        <f>SUM(建設IO!Z53:Z56)</f>
        <v>141162</v>
      </c>
      <c r="W22" s="80">
        <f>SUM(建設IO!AA53:AA56)</f>
        <v>1141</v>
      </c>
      <c r="X22" s="80">
        <f>SUM(建設IO!AB53:AB56)</f>
        <v>4598</v>
      </c>
      <c r="Y22" s="80">
        <f>SUM(建設IO!AC53:AC56)</f>
        <v>2001</v>
      </c>
      <c r="Z22" s="80">
        <f>SUM(建設IO!AD53:AD56)</f>
        <v>7345</v>
      </c>
      <c r="AA22" s="80">
        <f>SUM(建設IO!AE53:AE56)</f>
        <v>36222</v>
      </c>
      <c r="AB22" s="80">
        <f>SUM(建設IO!AF53:AF56)</f>
        <v>21144</v>
      </c>
      <c r="AC22" s="80">
        <f>SUM(建設IO!AG53:AG56)</f>
        <v>65497</v>
      </c>
      <c r="AD22" s="80">
        <f>SUM(建設IO!AH53:AH56)</f>
        <v>3214</v>
      </c>
      <c r="AE22" s="80">
        <f>SUM(建設IO!AI53:AI56)</f>
        <v>93584</v>
      </c>
      <c r="AF22" s="80">
        <f>SUM(建設IO!AJ53:AJ56)</f>
        <v>38005</v>
      </c>
      <c r="AG22" s="80">
        <f>SUM(建設IO!AK53:AK56)</f>
        <v>8709</v>
      </c>
      <c r="AH22" s="80">
        <f>SUM(建設IO!AL53:AL56)</f>
        <v>8489</v>
      </c>
      <c r="AI22" s="80">
        <f>SUM(建設IO!AM53:AM56)</f>
        <v>7677</v>
      </c>
      <c r="AJ22" s="80">
        <f>SUM(建設IO!AN53:AN56)</f>
        <v>1471</v>
      </c>
      <c r="AK22" s="80">
        <f>SUM(建設IO!AO53:AO56)</f>
        <v>79</v>
      </c>
      <c r="AL22" s="80">
        <f>SUM(建設IO!AP53:AP56)</f>
        <v>478</v>
      </c>
      <c r="AM22" s="80">
        <f>SUM(建設IO!AQ53:AQ56)</f>
        <v>3228</v>
      </c>
      <c r="AN22" s="80">
        <f>SUM(建設IO!AR53:AR56)</f>
        <v>2289</v>
      </c>
      <c r="AO22" s="80">
        <f>SUM(建設IO!AS53:AS56)</f>
        <v>32</v>
      </c>
      <c r="AP22" s="80">
        <f>SUM(建設IO!AT53:AT56)</f>
        <v>100</v>
      </c>
      <c r="AQ22" s="80">
        <f>SUM(建設IO!AU53:AU56)</f>
        <v>812</v>
      </c>
      <c r="AR22" s="80">
        <f>SUM(建設IO!AV53:AV56)</f>
        <v>464</v>
      </c>
      <c r="AS22" s="80">
        <f>SUM(建設IO!AW53:AW56)</f>
        <v>266</v>
      </c>
      <c r="AT22" s="80">
        <f>SUM(建設IO!AX53:AX56)</f>
        <v>65</v>
      </c>
      <c r="AU22" s="80">
        <f>SUM(建設IO!AY53:AY56)</f>
        <v>125</v>
      </c>
      <c r="AV22" s="80">
        <f>SUM(建設IO!AZ53:AZ56)</f>
        <v>8</v>
      </c>
      <c r="AW22" s="80">
        <f>SUM(建設IO!BA53:BA56)</f>
        <v>348</v>
      </c>
      <c r="AX22" s="80">
        <f>SUM(建設IO!BB53:BB56)</f>
        <v>275</v>
      </c>
      <c r="AY22" s="80">
        <f>SUM(建設IO!BC53:BC56)</f>
        <v>73</v>
      </c>
      <c r="AZ22" s="80">
        <f>SUM(建設IO!BD53:BD56)</f>
        <v>220</v>
      </c>
      <c r="BA22" s="80">
        <f>SUM(建設IO!BE53:BE56)</f>
        <v>28346</v>
      </c>
      <c r="BB22" s="80">
        <f>SUM(建設IO!BF53:BF56)</f>
        <v>5075</v>
      </c>
      <c r="BC22" s="80">
        <f>SUM(建設IO!BG53:BG56)</f>
        <v>2433</v>
      </c>
      <c r="BD22" s="80">
        <f>SUM(建設IO!BH53:BH56)</f>
        <v>2269</v>
      </c>
      <c r="BE22" s="80">
        <f>SUM(建設IO!BI53:BI56)</f>
        <v>153</v>
      </c>
      <c r="BF22" s="80">
        <f>SUM(建設IO!BJ53:BJ56)</f>
        <v>220</v>
      </c>
      <c r="BG22" s="80">
        <f>SUM(建設IO!BK53:BK56)</f>
        <v>17496</v>
      </c>
      <c r="BH22" s="80">
        <f>SUM(建設IO!BL53:BL56)</f>
        <v>2287</v>
      </c>
      <c r="BI22" s="80">
        <f>SUM(建設IO!BM53:BM56)</f>
        <v>88</v>
      </c>
      <c r="BJ22" s="80">
        <f>SUM(建設IO!BN53:BN56)</f>
        <v>528</v>
      </c>
      <c r="BK22" s="80">
        <f>SUM(建設IO!BO53:BO56)</f>
        <v>2579</v>
      </c>
      <c r="BL22" s="80">
        <f>SUM(建設IO!BP53:BP56)</f>
        <v>293</v>
      </c>
      <c r="BM22" s="80">
        <f>SUM(建設IO!BQ53:BQ56)</f>
        <v>950</v>
      </c>
      <c r="BN22" s="80">
        <f>SUM(建設IO!BR53:BR56)</f>
        <v>55579</v>
      </c>
      <c r="BO22" s="80">
        <f>SUM(建設IO!BS53:BS56)</f>
        <v>5889</v>
      </c>
      <c r="BP22" s="80">
        <f>SUM(建設IO!BT53:BT56)</f>
        <v>7440</v>
      </c>
      <c r="BQ22" s="80">
        <f>SUM(建設IO!BU53:BU56)</f>
        <v>953</v>
      </c>
      <c r="BR22" s="80">
        <f>SUM(建設IO!BV53:BV56)</f>
        <v>2472</v>
      </c>
      <c r="BS22" s="80">
        <f>SUM(建設IO!BW53:BW56)</f>
        <v>2828</v>
      </c>
      <c r="BT22" s="82">
        <f>SUM(建設IO!BX53:BX56)</f>
        <v>35997</v>
      </c>
    </row>
    <row r="23" spans="1:72">
      <c r="A23" s="151">
        <v>20</v>
      </c>
      <c r="B23" s="152" t="s">
        <v>476</v>
      </c>
      <c r="C23" s="153">
        <f>SUM(建設IO!G57:G58)</f>
        <v>99815</v>
      </c>
      <c r="D23" s="158">
        <f>SUM(建設IO!H57:H58)</f>
        <v>41550</v>
      </c>
      <c r="E23" s="158">
        <f>SUM(建設IO!I57:I58)</f>
        <v>15501</v>
      </c>
      <c r="F23" s="158">
        <f>SUM(建設IO!J57:J58)</f>
        <v>4500</v>
      </c>
      <c r="G23" s="158">
        <f>SUM(建設IO!K57:K58)</f>
        <v>4415</v>
      </c>
      <c r="H23" s="158">
        <f>SUM(建設IO!L57:L58)</f>
        <v>85</v>
      </c>
      <c r="I23" s="158">
        <f>SUM(建設IO!M57:M58)</f>
        <v>11001</v>
      </c>
      <c r="J23" s="158">
        <f>SUM(建設IO!N57:N58)</f>
        <v>207</v>
      </c>
      <c r="K23" s="158">
        <f>SUM(建設IO!O57:O58)</f>
        <v>7760</v>
      </c>
      <c r="L23" s="158">
        <f>SUM(建設IO!P57:P58)</f>
        <v>7727</v>
      </c>
      <c r="M23" s="158">
        <f>SUM(建設IO!Q57:Q58)</f>
        <v>33</v>
      </c>
      <c r="N23" s="158">
        <f>SUM(建設IO!R57:R58)</f>
        <v>2986</v>
      </c>
      <c r="O23" s="158">
        <f>SUM(建設IO!S57:S58)</f>
        <v>1972</v>
      </c>
      <c r="P23" s="158">
        <f>SUM(建設IO!T57:T58)</f>
        <v>1014</v>
      </c>
      <c r="Q23" s="158">
        <f>SUM(建設IO!U57:U58)</f>
        <v>48</v>
      </c>
      <c r="R23" s="158">
        <f>SUM(建設IO!V57:V58)</f>
        <v>26049</v>
      </c>
      <c r="S23" s="158">
        <f>SUM(建設IO!W57:W58)</f>
        <v>653</v>
      </c>
      <c r="T23" s="158">
        <f>SUM(建設IO!X57:X58)</f>
        <v>15</v>
      </c>
      <c r="U23" s="158">
        <f>SUM(建設IO!Y57:Y58)</f>
        <v>638</v>
      </c>
      <c r="V23" s="158">
        <f>SUM(建設IO!Z57:Z58)</f>
        <v>25396</v>
      </c>
      <c r="W23" s="158">
        <f>SUM(建設IO!AA57:AA58)</f>
        <v>263</v>
      </c>
      <c r="X23" s="158">
        <f>SUM(建設IO!AB57:AB58)</f>
        <v>873</v>
      </c>
      <c r="Y23" s="158">
        <f>SUM(建設IO!AC57:AC58)</f>
        <v>654</v>
      </c>
      <c r="Z23" s="158">
        <f>SUM(建設IO!AD57:AD58)</f>
        <v>1257</v>
      </c>
      <c r="AA23" s="158">
        <f>SUM(建設IO!AE57:AE58)</f>
        <v>6721</v>
      </c>
      <c r="AB23" s="158">
        <f>SUM(建設IO!AF57:AF58)</f>
        <v>4169</v>
      </c>
      <c r="AC23" s="158">
        <f>SUM(建設IO!AG57:AG58)</f>
        <v>11071</v>
      </c>
      <c r="AD23" s="158">
        <f>SUM(建設IO!AH57:AH58)</f>
        <v>388</v>
      </c>
      <c r="AE23" s="158">
        <f>SUM(建設IO!AI57:AI58)</f>
        <v>55505</v>
      </c>
      <c r="AF23" s="158">
        <f>SUM(建設IO!AJ57:AJ58)</f>
        <v>32066</v>
      </c>
      <c r="AG23" s="158">
        <f>SUM(建設IO!AK57:AK58)</f>
        <v>4905</v>
      </c>
      <c r="AH23" s="158">
        <f>SUM(建設IO!AL57:AL58)</f>
        <v>4686</v>
      </c>
      <c r="AI23" s="158">
        <f>SUM(建設IO!AM57:AM58)</f>
        <v>3715</v>
      </c>
      <c r="AJ23" s="158">
        <f>SUM(建設IO!AN57:AN58)</f>
        <v>1871</v>
      </c>
      <c r="AK23" s="158">
        <f>SUM(建設IO!AO57:AO58)</f>
        <v>95</v>
      </c>
      <c r="AL23" s="158">
        <f>SUM(建設IO!AP57:AP58)</f>
        <v>288</v>
      </c>
      <c r="AM23" s="158">
        <f>SUM(建設IO!AQ57:AQ58)</f>
        <v>924</v>
      </c>
      <c r="AN23" s="158">
        <f>SUM(建設IO!AR57:AR58)</f>
        <v>335</v>
      </c>
      <c r="AO23" s="158">
        <f>SUM(建設IO!AS57:AS58)</f>
        <v>188</v>
      </c>
      <c r="AP23" s="158">
        <f>SUM(建設IO!AT57:AT58)</f>
        <v>14</v>
      </c>
      <c r="AQ23" s="158">
        <f>SUM(建設IO!AU57:AU58)</f>
        <v>971</v>
      </c>
      <c r="AR23" s="158">
        <f>SUM(建設IO!AV57:AV58)</f>
        <v>702</v>
      </c>
      <c r="AS23" s="158">
        <f>SUM(建設IO!AW57:AW58)</f>
        <v>516</v>
      </c>
      <c r="AT23" s="158">
        <f>SUM(建設IO!AX57:AX58)</f>
        <v>107</v>
      </c>
      <c r="AU23" s="158">
        <f>SUM(建設IO!AY57:AY58)</f>
        <v>68</v>
      </c>
      <c r="AV23" s="158">
        <f>SUM(建設IO!AZ57:AZ58)</f>
        <v>11</v>
      </c>
      <c r="AW23" s="158">
        <f>SUM(建設IO!BA57:BA58)</f>
        <v>269</v>
      </c>
      <c r="AX23" s="158">
        <f>SUM(建設IO!BB57:BB58)</f>
        <v>217</v>
      </c>
      <c r="AY23" s="158">
        <f>SUM(建設IO!BC57:BC58)</f>
        <v>52</v>
      </c>
      <c r="AZ23" s="158">
        <f>SUM(建設IO!BD57:BD58)</f>
        <v>219</v>
      </c>
      <c r="BA23" s="158">
        <f>SUM(建設IO!BE57:BE58)</f>
        <v>27113</v>
      </c>
      <c r="BB23" s="158">
        <f>SUM(建設IO!BF57:BF58)</f>
        <v>8759</v>
      </c>
      <c r="BC23" s="158">
        <f>SUM(建設IO!BG57:BG58)</f>
        <v>1430</v>
      </c>
      <c r="BD23" s="158">
        <f>SUM(建設IO!BH57:BH58)</f>
        <v>7044</v>
      </c>
      <c r="BE23" s="158">
        <f>SUM(建設IO!BI57:BI58)</f>
        <v>42</v>
      </c>
      <c r="BF23" s="158">
        <f>SUM(建設IO!BJ57:BJ58)</f>
        <v>243</v>
      </c>
      <c r="BG23" s="158">
        <f>SUM(建設IO!BK57:BK58)</f>
        <v>15830</v>
      </c>
      <c r="BH23" s="158">
        <f>SUM(建設IO!BL57:BL58)</f>
        <v>540</v>
      </c>
      <c r="BI23" s="158">
        <f>SUM(建設IO!BM57:BM58)</f>
        <v>162</v>
      </c>
      <c r="BJ23" s="158">
        <f>SUM(建設IO!BN57:BN58)</f>
        <v>736</v>
      </c>
      <c r="BK23" s="158">
        <f>SUM(建設IO!BO57:BO58)</f>
        <v>723</v>
      </c>
      <c r="BL23" s="158">
        <f>SUM(建設IO!BP57:BP58)</f>
        <v>363</v>
      </c>
      <c r="BM23" s="158">
        <f>SUM(建設IO!BQ57:BQ58)</f>
        <v>48</v>
      </c>
      <c r="BN23" s="158">
        <f>SUM(建設IO!BR57:BR58)</f>
        <v>23439</v>
      </c>
      <c r="BO23" s="158">
        <f>SUM(建設IO!BS57:BS58)</f>
        <v>5783</v>
      </c>
      <c r="BP23" s="158">
        <f>SUM(建設IO!BT57:BT58)</f>
        <v>2054</v>
      </c>
      <c r="BQ23" s="158">
        <f>SUM(建設IO!BU57:BU58)</f>
        <v>3105</v>
      </c>
      <c r="BR23" s="158">
        <f>SUM(建設IO!BV57:BV58)</f>
        <v>399</v>
      </c>
      <c r="BS23" s="158">
        <f>SUM(建設IO!BW57:BW58)</f>
        <v>511</v>
      </c>
      <c r="BT23" s="159">
        <f>SUM(建設IO!BX57:BX58)</f>
        <v>11587</v>
      </c>
    </row>
    <row r="24" spans="1:72">
      <c r="A24" s="15">
        <v>21</v>
      </c>
      <c r="B24" s="9" t="s">
        <v>15</v>
      </c>
      <c r="C24" s="79">
        <f>SUM(建設IO!G59:G63)</f>
        <v>0</v>
      </c>
      <c r="D24" s="80">
        <f>SUM(建設IO!H59:H63)</f>
        <v>0</v>
      </c>
      <c r="E24" s="80">
        <f>SUM(建設IO!I59:I63)</f>
        <v>0</v>
      </c>
      <c r="F24" s="80">
        <f>SUM(建設IO!J59:J63)</f>
        <v>0</v>
      </c>
      <c r="G24" s="80">
        <f>SUM(建設IO!K59:K63)</f>
        <v>0</v>
      </c>
      <c r="H24" s="80">
        <f>SUM(建設IO!L59:L63)</f>
        <v>0</v>
      </c>
      <c r="I24" s="80">
        <f>SUM(建設IO!M59:M63)</f>
        <v>0</v>
      </c>
      <c r="J24" s="80">
        <f>SUM(建設IO!N59:N63)</f>
        <v>0</v>
      </c>
      <c r="K24" s="80">
        <f>SUM(建設IO!O59:O63)</f>
        <v>0</v>
      </c>
      <c r="L24" s="80">
        <f>SUM(建設IO!P59:P63)</f>
        <v>0</v>
      </c>
      <c r="M24" s="80">
        <f>SUM(建設IO!Q59:Q63)</f>
        <v>0</v>
      </c>
      <c r="N24" s="80">
        <f>SUM(建設IO!R59:R63)</f>
        <v>0</v>
      </c>
      <c r="O24" s="80">
        <f>SUM(建設IO!S59:S63)</f>
        <v>0</v>
      </c>
      <c r="P24" s="80">
        <f>SUM(建設IO!T59:T63)</f>
        <v>0</v>
      </c>
      <c r="Q24" s="80">
        <f>SUM(建設IO!U59:U63)</f>
        <v>0</v>
      </c>
      <c r="R24" s="80">
        <f>SUM(建設IO!V59:V63)</f>
        <v>0</v>
      </c>
      <c r="S24" s="80">
        <f>SUM(建設IO!W59:W63)</f>
        <v>0</v>
      </c>
      <c r="T24" s="80">
        <f>SUM(建設IO!X59:X63)</f>
        <v>0</v>
      </c>
      <c r="U24" s="80">
        <f>SUM(建設IO!Y59:Y63)</f>
        <v>0</v>
      </c>
      <c r="V24" s="80">
        <f>SUM(建設IO!Z59:Z63)</f>
        <v>0</v>
      </c>
      <c r="W24" s="80">
        <f>SUM(建設IO!AA59:AA63)</f>
        <v>0</v>
      </c>
      <c r="X24" s="80">
        <f>SUM(建設IO!AB59:AB63)</f>
        <v>0</v>
      </c>
      <c r="Y24" s="80">
        <f>SUM(建設IO!AC59:AC63)</f>
        <v>0</v>
      </c>
      <c r="Z24" s="80">
        <f>SUM(建設IO!AD59:AD63)</f>
        <v>0</v>
      </c>
      <c r="AA24" s="80">
        <f>SUM(建設IO!AE59:AE63)</f>
        <v>0</v>
      </c>
      <c r="AB24" s="80">
        <f>SUM(建設IO!AF59:AF63)</f>
        <v>0</v>
      </c>
      <c r="AC24" s="80">
        <f>SUM(建設IO!AG59:AG63)</f>
        <v>0</v>
      </c>
      <c r="AD24" s="80">
        <f>SUM(建設IO!AH59:AH63)</f>
        <v>0</v>
      </c>
      <c r="AE24" s="80">
        <f>SUM(建設IO!AI59:AI63)</f>
        <v>0</v>
      </c>
      <c r="AF24" s="80">
        <f>SUM(建設IO!AJ59:AJ63)</f>
        <v>0</v>
      </c>
      <c r="AG24" s="80">
        <f>SUM(建設IO!AK59:AK63)</f>
        <v>0</v>
      </c>
      <c r="AH24" s="80">
        <f>SUM(建設IO!AL59:AL63)</f>
        <v>0</v>
      </c>
      <c r="AI24" s="80">
        <f>SUM(建設IO!AM59:AM63)</f>
        <v>0</v>
      </c>
      <c r="AJ24" s="80">
        <f>SUM(建設IO!AN59:AN63)</f>
        <v>0</v>
      </c>
      <c r="AK24" s="80">
        <f>SUM(建設IO!AO59:AO63)</f>
        <v>0</v>
      </c>
      <c r="AL24" s="80">
        <f>SUM(建設IO!AP59:AP63)</f>
        <v>0</v>
      </c>
      <c r="AM24" s="80">
        <f>SUM(建設IO!AQ59:AQ63)</f>
        <v>0</v>
      </c>
      <c r="AN24" s="80">
        <f>SUM(建設IO!AR59:AR63)</f>
        <v>0</v>
      </c>
      <c r="AO24" s="80">
        <f>SUM(建設IO!AS59:AS63)</f>
        <v>0</v>
      </c>
      <c r="AP24" s="80">
        <f>SUM(建設IO!AT59:AT63)</f>
        <v>0</v>
      </c>
      <c r="AQ24" s="80">
        <f>SUM(建設IO!AU59:AU63)</f>
        <v>0</v>
      </c>
      <c r="AR24" s="80">
        <f>SUM(建設IO!AV59:AV63)</f>
        <v>0</v>
      </c>
      <c r="AS24" s="80">
        <f>SUM(建設IO!AW59:AW63)</f>
        <v>0</v>
      </c>
      <c r="AT24" s="80">
        <f>SUM(建設IO!AX59:AX63)</f>
        <v>0</v>
      </c>
      <c r="AU24" s="80">
        <f>SUM(建設IO!AY59:AY63)</f>
        <v>0</v>
      </c>
      <c r="AV24" s="80">
        <f>SUM(建設IO!AZ59:AZ63)</f>
        <v>0</v>
      </c>
      <c r="AW24" s="80">
        <f>SUM(建設IO!BA59:BA63)</f>
        <v>0</v>
      </c>
      <c r="AX24" s="80">
        <f>SUM(建設IO!BB59:BB63)</f>
        <v>0</v>
      </c>
      <c r="AY24" s="80">
        <f>SUM(建設IO!BC59:BC63)</f>
        <v>0</v>
      </c>
      <c r="AZ24" s="80">
        <f>SUM(建設IO!BD59:BD63)</f>
        <v>0</v>
      </c>
      <c r="BA24" s="80">
        <f>SUM(建設IO!BE59:BE63)</f>
        <v>0</v>
      </c>
      <c r="BB24" s="80">
        <f>SUM(建設IO!BF59:BF63)</f>
        <v>0</v>
      </c>
      <c r="BC24" s="80">
        <f>SUM(建設IO!BG59:BG63)</f>
        <v>0</v>
      </c>
      <c r="BD24" s="80">
        <f>SUM(建設IO!BH59:BH63)</f>
        <v>0</v>
      </c>
      <c r="BE24" s="80">
        <f>SUM(建設IO!BI59:BI63)</f>
        <v>0</v>
      </c>
      <c r="BF24" s="80">
        <f>SUM(建設IO!BJ59:BJ63)</f>
        <v>0</v>
      </c>
      <c r="BG24" s="80">
        <f>SUM(建設IO!BK59:BK63)</f>
        <v>0</v>
      </c>
      <c r="BH24" s="80">
        <f>SUM(建設IO!BL59:BL63)</f>
        <v>0</v>
      </c>
      <c r="BI24" s="80">
        <f>SUM(建設IO!BM59:BM63)</f>
        <v>0</v>
      </c>
      <c r="BJ24" s="80">
        <f>SUM(建設IO!BN59:BN63)</f>
        <v>0</v>
      </c>
      <c r="BK24" s="80">
        <f>SUM(建設IO!BO59:BO63)</f>
        <v>0</v>
      </c>
      <c r="BL24" s="80">
        <f>SUM(建設IO!BP59:BP63)</f>
        <v>0</v>
      </c>
      <c r="BM24" s="80">
        <f>SUM(建設IO!BQ59:BQ63)</f>
        <v>0</v>
      </c>
      <c r="BN24" s="80">
        <f>SUM(建設IO!BR59:BR63)</f>
        <v>0</v>
      </c>
      <c r="BO24" s="80">
        <f>SUM(建設IO!BS59:BS63)</f>
        <v>0</v>
      </c>
      <c r="BP24" s="80">
        <f>SUM(建設IO!BT59:BT63)</f>
        <v>0</v>
      </c>
      <c r="BQ24" s="80">
        <f>SUM(建設IO!BU59:BU63)</f>
        <v>0</v>
      </c>
      <c r="BR24" s="80">
        <f>SUM(建設IO!BV59:BV63)</f>
        <v>0</v>
      </c>
      <c r="BS24" s="80">
        <f>SUM(建設IO!BW59:BW63)</f>
        <v>0</v>
      </c>
      <c r="BT24" s="82">
        <f>SUM(建設IO!BX59:BX63)</f>
        <v>0</v>
      </c>
    </row>
    <row r="25" spans="1:72">
      <c r="A25" s="15">
        <v>22</v>
      </c>
      <c r="B25" s="9" t="s">
        <v>16</v>
      </c>
      <c r="C25" s="79">
        <f>SUM(建設IO!G22,建設IO!G35,建設IO!G64:G65)</f>
        <v>188786</v>
      </c>
      <c r="D25" s="80">
        <f>SUM(建設IO!H22,建設IO!H35,建設IO!H64:H65)</f>
        <v>59633</v>
      </c>
      <c r="E25" s="80">
        <f>SUM(建設IO!I22,建設IO!I35,建設IO!I64:I65)</f>
        <v>39642</v>
      </c>
      <c r="F25" s="80">
        <f>SUM(建設IO!J22,建設IO!J35,建設IO!J64:J65)</f>
        <v>22833</v>
      </c>
      <c r="G25" s="80">
        <f>SUM(建設IO!K22,建設IO!K35,建設IO!K64:K65)</f>
        <v>22252</v>
      </c>
      <c r="H25" s="80">
        <f>SUM(建設IO!L22,建設IO!L35,建設IO!L64:L65)</f>
        <v>581</v>
      </c>
      <c r="I25" s="80">
        <f>SUM(建設IO!M22,建設IO!M35,建設IO!M64:M65)</f>
        <v>16809</v>
      </c>
      <c r="J25" s="80">
        <f>SUM(建設IO!N22,建設IO!N35,建設IO!N64:N65)</f>
        <v>218</v>
      </c>
      <c r="K25" s="80">
        <f>SUM(建設IO!O22,建設IO!O35,建設IO!O64:O65)</f>
        <v>8641</v>
      </c>
      <c r="L25" s="80">
        <f>SUM(建設IO!P22,建設IO!P35,建設IO!P64:P65)</f>
        <v>8466</v>
      </c>
      <c r="M25" s="80">
        <f>SUM(建設IO!Q22,建設IO!Q35,建設IO!Q64:Q65)</f>
        <v>175</v>
      </c>
      <c r="N25" s="80">
        <f>SUM(建設IO!R22,建設IO!R35,建設IO!R64:R65)</f>
        <v>7761</v>
      </c>
      <c r="O25" s="80">
        <f>SUM(建設IO!S22,建設IO!S35,建設IO!S64:S65)</f>
        <v>2865</v>
      </c>
      <c r="P25" s="80">
        <f>SUM(建設IO!T22,建設IO!T35,建設IO!T64:T65)</f>
        <v>4896</v>
      </c>
      <c r="Q25" s="80">
        <f>SUM(建設IO!U22,建設IO!U35,建設IO!U64:U65)</f>
        <v>189</v>
      </c>
      <c r="R25" s="80">
        <f>SUM(建設IO!V22,建設IO!V35,建設IO!V64:V65)</f>
        <v>19991</v>
      </c>
      <c r="S25" s="80">
        <f>SUM(建設IO!W22,建設IO!W35,建設IO!W64:W65)</f>
        <v>846</v>
      </c>
      <c r="T25" s="80">
        <f>SUM(建設IO!X22,建設IO!X35,建設IO!X64:X65)</f>
        <v>40</v>
      </c>
      <c r="U25" s="80">
        <f>SUM(建設IO!Y22,建設IO!Y35,建設IO!Y64:Y65)</f>
        <v>806</v>
      </c>
      <c r="V25" s="80">
        <f>SUM(建設IO!Z22,建設IO!Z35,建設IO!Z64:Z65)</f>
        <v>19145</v>
      </c>
      <c r="W25" s="80">
        <f>SUM(建設IO!AA22,建設IO!AA35,建設IO!AA64:AA65)</f>
        <v>194</v>
      </c>
      <c r="X25" s="80">
        <f>SUM(建設IO!AB22,建設IO!AB35,建設IO!AB64:AB65)</f>
        <v>870</v>
      </c>
      <c r="Y25" s="80">
        <f>SUM(建設IO!AC22,建設IO!AC35,建設IO!AC64:AC65)</f>
        <v>475</v>
      </c>
      <c r="Z25" s="80">
        <f>SUM(建設IO!AD22,建設IO!AD35,建設IO!AD64:AD65)</f>
        <v>1263</v>
      </c>
      <c r="AA25" s="80">
        <f>SUM(建設IO!AE22,建設IO!AE35,建設IO!AE64:AE65)</f>
        <v>4347</v>
      </c>
      <c r="AB25" s="80">
        <f>SUM(建設IO!AF22,建設IO!AF35,建設IO!AF64:AF65)</f>
        <v>3123</v>
      </c>
      <c r="AC25" s="80">
        <f>SUM(建設IO!AG22,建設IO!AG35,建設IO!AG64:AG65)</f>
        <v>8595</v>
      </c>
      <c r="AD25" s="80">
        <f>SUM(建設IO!AH22,建設IO!AH35,建設IO!AH64:AH65)</f>
        <v>278</v>
      </c>
      <c r="AE25" s="80">
        <f>SUM(建設IO!AI22,建設IO!AI35,建設IO!AI64:AI65)</f>
        <v>80840</v>
      </c>
      <c r="AF25" s="80">
        <f>SUM(建設IO!AJ22,建設IO!AJ35,建設IO!AJ64:AJ65)</f>
        <v>48214</v>
      </c>
      <c r="AG25" s="80">
        <f>SUM(建設IO!AK22,建設IO!AK35,建設IO!AK64:AK65)</f>
        <v>34607</v>
      </c>
      <c r="AH25" s="80">
        <f>SUM(建設IO!AL22,建設IO!AL35,建設IO!AL64:AL65)</f>
        <v>34013</v>
      </c>
      <c r="AI25" s="80">
        <f>SUM(建設IO!AM22,建設IO!AM35,建設IO!AM64:AM65)</f>
        <v>26823</v>
      </c>
      <c r="AJ25" s="80">
        <f>SUM(建設IO!AN22,建設IO!AN35,建設IO!AN64:AN65)</f>
        <v>8664</v>
      </c>
      <c r="AK25" s="80">
        <f>SUM(建設IO!AO22,建設IO!AO35,建設IO!AO64:AO65)</f>
        <v>302</v>
      </c>
      <c r="AL25" s="80">
        <f>SUM(建設IO!AP22,建設IO!AP35,建設IO!AP64:AP65)</f>
        <v>1121</v>
      </c>
      <c r="AM25" s="80">
        <f>SUM(建設IO!AQ22,建設IO!AQ35,建設IO!AQ64:AQ65)</f>
        <v>15141</v>
      </c>
      <c r="AN25" s="80">
        <f>SUM(建設IO!AR22,建設IO!AR35,建設IO!AR64:AR65)</f>
        <v>1444</v>
      </c>
      <c r="AO25" s="80">
        <f>SUM(建設IO!AS22,建設IO!AS35,建設IO!AS64:AS65)</f>
        <v>87</v>
      </c>
      <c r="AP25" s="80">
        <f>SUM(建設IO!AT22,建設IO!AT35,建設IO!AT64:AT65)</f>
        <v>64</v>
      </c>
      <c r="AQ25" s="80">
        <f>SUM(建設IO!AU22,建設IO!AU35,建設IO!AU64:AU65)</f>
        <v>7190</v>
      </c>
      <c r="AR25" s="80">
        <f>SUM(建設IO!AV22,建設IO!AV35,建設IO!AV64:AV65)</f>
        <v>6647</v>
      </c>
      <c r="AS25" s="80">
        <f>SUM(建設IO!AW22,建設IO!AW35,建設IO!AW64:AW65)</f>
        <v>5067</v>
      </c>
      <c r="AT25" s="80">
        <f>SUM(建設IO!AX22,建設IO!AX35,建設IO!AX64:AX65)</f>
        <v>796</v>
      </c>
      <c r="AU25" s="80">
        <f>SUM(建設IO!AY22,建設IO!AY35,建設IO!AY64:AY65)</f>
        <v>405</v>
      </c>
      <c r="AV25" s="80">
        <f>SUM(建設IO!AZ22,建設IO!AZ35,建設IO!AZ64:AZ65)</f>
        <v>379</v>
      </c>
      <c r="AW25" s="80">
        <f>SUM(建設IO!BA22,建設IO!BA35,建設IO!BA64:BA65)</f>
        <v>543</v>
      </c>
      <c r="AX25" s="80">
        <f>SUM(建設IO!BB22,建設IO!BB35,建設IO!BB64:BB65)</f>
        <v>417</v>
      </c>
      <c r="AY25" s="80">
        <f>SUM(建設IO!BC22,建設IO!BC35,建設IO!BC64:BC65)</f>
        <v>126</v>
      </c>
      <c r="AZ25" s="80">
        <f>SUM(建設IO!BD22,建設IO!BD35,建設IO!BD64:BD65)</f>
        <v>594</v>
      </c>
      <c r="BA25" s="80">
        <f>SUM(建設IO!BE22,建設IO!BE35,建設IO!BE64:BE65)</f>
        <v>12097</v>
      </c>
      <c r="BB25" s="80">
        <f>SUM(建設IO!BF22,建設IO!BF35,建設IO!BF64:BF65)</f>
        <v>2347</v>
      </c>
      <c r="BC25" s="80">
        <f>SUM(建設IO!BG22,建設IO!BG35,建設IO!BG64:BG65)</f>
        <v>970</v>
      </c>
      <c r="BD25" s="80">
        <f>SUM(建設IO!BH22,建設IO!BH35,建設IO!BH64:BH65)</f>
        <v>492</v>
      </c>
      <c r="BE25" s="80">
        <f>SUM(建設IO!BI22,建設IO!BI35,建設IO!BI64:BI65)</f>
        <v>417</v>
      </c>
      <c r="BF25" s="80">
        <f>SUM(建設IO!BJ22,建設IO!BJ35,建設IO!BJ64:BJ65)</f>
        <v>468</v>
      </c>
      <c r="BG25" s="80">
        <f>SUM(建設IO!BK22,建設IO!BK35,建設IO!BK64:BK65)</f>
        <v>6998</v>
      </c>
      <c r="BH25" s="80">
        <f>SUM(建設IO!BL22,建設IO!BL35,建設IO!BL64:BL65)</f>
        <v>1318</v>
      </c>
      <c r="BI25" s="80">
        <f>SUM(建設IO!BM22,建設IO!BM35,建設IO!BM64:BM65)</f>
        <v>49</v>
      </c>
      <c r="BJ25" s="80">
        <f>SUM(建設IO!BN22,建設IO!BN35,建設IO!BN64:BN65)</f>
        <v>557</v>
      </c>
      <c r="BK25" s="80">
        <f>SUM(建設IO!BO22,建設IO!BO35,建設IO!BO64:BO65)</f>
        <v>401</v>
      </c>
      <c r="BL25" s="80">
        <f>SUM(建設IO!BP22,建設IO!BP35,建設IO!BP64:BP65)</f>
        <v>427</v>
      </c>
      <c r="BM25" s="80">
        <f>SUM(建設IO!BQ22,建設IO!BQ35,建設IO!BQ64:BQ65)</f>
        <v>1510</v>
      </c>
      <c r="BN25" s="80">
        <f>SUM(建設IO!BR22,建設IO!BR35,建設IO!BR64:BR65)</f>
        <v>32626</v>
      </c>
      <c r="BO25" s="80">
        <f>SUM(建設IO!BS22,建設IO!BS35,建設IO!BS64:BS65)</f>
        <v>6145</v>
      </c>
      <c r="BP25" s="80">
        <f>SUM(建設IO!BT22,建設IO!BT35,建設IO!BT64:BT65)</f>
        <v>2282</v>
      </c>
      <c r="BQ25" s="80">
        <f>SUM(建設IO!BU22,建設IO!BU35,建設IO!BU64:BU65)</f>
        <v>491</v>
      </c>
      <c r="BR25" s="80">
        <f>SUM(建設IO!BV22,建設IO!BV35,建設IO!BV64:BV65)</f>
        <v>3603</v>
      </c>
      <c r="BS25" s="80">
        <f>SUM(建設IO!BW22,建設IO!BW35,建設IO!BW64:BW65)</f>
        <v>7756</v>
      </c>
      <c r="BT25" s="82">
        <f>SUM(建設IO!BX22,建設IO!BX35,建設IO!BX64:BX65)</f>
        <v>12349</v>
      </c>
    </row>
    <row r="26" spans="1:72">
      <c r="A26" s="15">
        <v>23</v>
      </c>
      <c r="B26" s="9" t="s">
        <v>17</v>
      </c>
      <c r="C26" s="79">
        <f>SUM(建設IO!G66:G69)</f>
        <v>34593</v>
      </c>
      <c r="D26" s="80">
        <f>SUM(建設IO!H66:H69)</f>
        <v>18643</v>
      </c>
      <c r="E26" s="80">
        <f>SUM(建設IO!I66:I69)</f>
        <v>9376</v>
      </c>
      <c r="F26" s="80">
        <f>SUM(建設IO!J66:J69)</f>
        <v>5580</v>
      </c>
      <c r="G26" s="80">
        <f>SUM(建設IO!K66:K69)</f>
        <v>5479</v>
      </c>
      <c r="H26" s="80">
        <f>SUM(建設IO!L66:L69)</f>
        <v>101</v>
      </c>
      <c r="I26" s="80">
        <f>SUM(建設IO!M66:M69)</f>
        <v>3796</v>
      </c>
      <c r="J26" s="80">
        <f>SUM(建設IO!N66:N69)</f>
        <v>67</v>
      </c>
      <c r="K26" s="80">
        <f>SUM(建設IO!O66:O69)</f>
        <v>2425</v>
      </c>
      <c r="L26" s="80">
        <f>SUM(建設IO!P66:P69)</f>
        <v>2398</v>
      </c>
      <c r="M26" s="80">
        <f>SUM(建設IO!Q66:Q69)</f>
        <v>27</v>
      </c>
      <c r="N26" s="80">
        <f>SUM(建設IO!R66:R69)</f>
        <v>1277</v>
      </c>
      <c r="O26" s="80">
        <f>SUM(建設IO!S66:S69)</f>
        <v>716</v>
      </c>
      <c r="P26" s="80">
        <f>SUM(建設IO!T66:T69)</f>
        <v>561</v>
      </c>
      <c r="Q26" s="80">
        <f>SUM(建設IO!U66:U69)</f>
        <v>27</v>
      </c>
      <c r="R26" s="80">
        <f>SUM(建設IO!V66:V69)</f>
        <v>9267</v>
      </c>
      <c r="S26" s="80">
        <f>SUM(建設IO!W66:W69)</f>
        <v>470</v>
      </c>
      <c r="T26" s="80">
        <f>SUM(建設IO!X66:X69)</f>
        <v>30</v>
      </c>
      <c r="U26" s="80">
        <f>SUM(建設IO!Y66:Y69)</f>
        <v>440</v>
      </c>
      <c r="V26" s="80">
        <f>SUM(建設IO!Z66:Z69)</f>
        <v>8797</v>
      </c>
      <c r="W26" s="80">
        <f>SUM(建設IO!AA66:AA69)</f>
        <v>129</v>
      </c>
      <c r="X26" s="80">
        <f>SUM(建設IO!AB66:AB69)</f>
        <v>414</v>
      </c>
      <c r="Y26" s="80">
        <f>SUM(建設IO!AC66:AC69)</f>
        <v>195</v>
      </c>
      <c r="Z26" s="80">
        <f>SUM(建設IO!AD66:AD69)</f>
        <v>839</v>
      </c>
      <c r="AA26" s="80">
        <f>SUM(建設IO!AE66:AE69)</f>
        <v>2027</v>
      </c>
      <c r="AB26" s="80">
        <f>SUM(建設IO!AF66:AF69)</f>
        <v>1409</v>
      </c>
      <c r="AC26" s="80">
        <f>SUM(建設IO!AG66:AG69)</f>
        <v>3696</v>
      </c>
      <c r="AD26" s="80">
        <f>SUM(建設IO!AH66:AH69)</f>
        <v>88</v>
      </c>
      <c r="AE26" s="80">
        <f>SUM(建設IO!AI66:AI69)</f>
        <v>7003</v>
      </c>
      <c r="AF26" s="80">
        <f>SUM(建設IO!AJ66:AJ69)</f>
        <v>4994</v>
      </c>
      <c r="AG26" s="80">
        <f>SUM(建設IO!AK66:AK69)</f>
        <v>3080</v>
      </c>
      <c r="AH26" s="80">
        <f>SUM(建設IO!AL66:AL69)</f>
        <v>3022</v>
      </c>
      <c r="AI26" s="80">
        <f>SUM(建設IO!AM66:AM69)</f>
        <v>2590</v>
      </c>
      <c r="AJ26" s="80">
        <f>SUM(建設IO!AN66:AN69)</f>
        <v>1181</v>
      </c>
      <c r="AK26" s="80">
        <f>SUM(建設IO!AO66:AO69)</f>
        <v>55</v>
      </c>
      <c r="AL26" s="80">
        <f>SUM(建設IO!AP66:AP69)</f>
        <v>162</v>
      </c>
      <c r="AM26" s="80">
        <f>SUM(建設IO!AQ66:AQ69)</f>
        <v>928</v>
      </c>
      <c r="AN26" s="80">
        <f>SUM(建設IO!AR66:AR69)</f>
        <v>249</v>
      </c>
      <c r="AO26" s="80">
        <f>SUM(建設IO!AS66:AS69)</f>
        <v>5</v>
      </c>
      <c r="AP26" s="80">
        <f>SUM(建設IO!AT66:AT69)</f>
        <v>10</v>
      </c>
      <c r="AQ26" s="80">
        <f>SUM(建設IO!AU66:AU69)</f>
        <v>432</v>
      </c>
      <c r="AR26" s="80">
        <f>SUM(建設IO!AV66:AV69)</f>
        <v>382</v>
      </c>
      <c r="AS26" s="80">
        <f>SUM(建設IO!AW66:AW69)</f>
        <v>305</v>
      </c>
      <c r="AT26" s="80">
        <f>SUM(建設IO!AX66:AX69)</f>
        <v>41</v>
      </c>
      <c r="AU26" s="80">
        <f>SUM(建設IO!AY66:AY69)</f>
        <v>28</v>
      </c>
      <c r="AV26" s="80">
        <f>SUM(建設IO!AZ66:AZ69)</f>
        <v>8</v>
      </c>
      <c r="AW26" s="80">
        <f>SUM(建設IO!BA66:BA69)</f>
        <v>50</v>
      </c>
      <c r="AX26" s="80">
        <f>SUM(建設IO!BB66:BB69)</f>
        <v>40</v>
      </c>
      <c r="AY26" s="80">
        <f>SUM(建設IO!BC66:BC69)</f>
        <v>10</v>
      </c>
      <c r="AZ26" s="80">
        <f>SUM(建設IO!BD66:BD69)</f>
        <v>58</v>
      </c>
      <c r="BA26" s="80">
        <f>SUM(建設IO!BE66:BE69)</f>
        <v>1707</v>
      </c>
      <c r="BB26" s="80">
        <f>SUM(建設IO!BF66:BF69)</f>
        <v>560</v>
      </c>
      <c r="BC26" s="80">
        <f>SUM(建設IO!BG66:BG69)</f>
        <v>351</v>
      </c>
      <c r="BD26" s="80">
        <f>SUM(建設IO!BH66:BH69)</f>
        <v>66</v>
      </c>
      <c r="BE26" s="80">
        <f>SUM(建設IO!BI66:BI69)</f>
        <v>28</v>
      </c>
      <c r="BF26" s="80">
        <f>SUM(建設IO!BJ66:BJ69)</f>
        <v>115</v>
      </c>
      <c r="BG26" s="80">
        <f>SUM(建設IO!BK66:BK69)</f>
        <v>568</v>
      </c>
      <c r="BH26" s="80">
        <f>SUM(建設IO!BL66:BL69)</f>
        <v>257</v>
      </c>
      <c r="BI26" s="80">
        <f>SUM(建設IO!BM66:BM69)</f>
        <v>32</v>
      </c>
      <c r="BJ26" s="80">
        <f>SUM(建設IO!BN66:BN69)</f>
        <v>50</v>
      </c>
      <c r="BK26" s="80">
        <f>SUM(建設IO!BO66:BO69)</f>
        <v>66</v>
      </c>
      <c r="BL26" s="80">
        <f>SUM(建設IO!BP66:BP69)</f>
        <v>174</v>
      </c>
      <c r="BM26" s="80">
        <f>SUM(建設IO!BQ66:BQ69)</f>
        <v>207</v>
      </c>
      <c r="BN26" s="80">
        <f>SUM(建設IO!BR66:BR69)</f>
        <v>2009</v>
      </c>
      <c r="BO26" s="80">
        <f>SUM(建設IO!BS66:BS69)</f>
        <v>466</v>
      </c>
      <c r="BP26" s="80">
        <f>SUM(建設IO!BT66:BT69)</f>
        <v>313</v>
      </c>
      <c r="BQ26" s="80">
        <f>SUM(建設IO!BU66:BU69)</f>
        <v>44</v>
      </c>
      <c r="BR26" s="80">
        <f>SUM(建設IO!BV66:BV69)</f>
        <v>215</v>
      </c>
      <c r="BS26" s="80">
        <f>SUM(建設IO!BW66:BW69)</f>
        <v>203</v>
      </c>
      <c r="BT26" s="82">
        <f>SUM(建設IO!BX66:BX69)</f>
        <v>768</v>
      </c>
    </row>
    <row r="27" spans="1:72">
      <c r="A27" s="15">
        <v>24</v>
      </c>
      <c r="B27" s="9" t="s">
        <v>18</v>
      </c>
      <c r="C27" s="79">
        <f>SUM(建設IO!G70:G71)</f>
        <v>187440</v>
      </c>
      <c r="D27" s="80">
        <f>SUM(建設IO!H70:H71)</f>
        <v>108003</v>
      </c>
      <c r="E27" s="80">
        <f>SUM(建設IO!I70:I71)</f>
        <v>86900</v>
      </c>
      <c r="F27" s="80">
        <f>SUM(建設IO!J70:J71)</f>
        <v>34849</v>
      </c>
      <c r="G27" s="80">
        <f>SUM(建設IO!K70:K71)</f>
        <v>33636</v>
      </c>
      <c r="H27" s="80">
        <f>SUM(建設IO!L70:L71)</f>
        <v>1213</v>
      </c>
      <c r="I27" s="80">
        <f>SUM(建設IO!M70:M71)</f>
        <v>52051</v>
      </c>
      <c r="J27" s="80">
        <f>SUM(建設IO!N70:N71)</f>
        <v>840</v>
      </c>
      <c r="K27" s="80">
        <f>SUM(建設IO!O70:O71)</f>
        <v>30407</v>
      </c>
      <c r="L27" s="80">
        <f>SUM(建設IO!P70:P71)</f>
        <v>29838</v>
      </c>
      <c r="M27" s="80">
        <f>SUM(建設IO!Q70:Q71)</f>
        <v>569</v>
      </c>
      <c r="N27" s="80">
        <f>SUM(建設IO!R70:R71)</f>
        <v>20344</v>
      </c>
      <c r="O27" s="80">
        <f>SUM(建設IO!S70:S71)</f>
        <v>7663</v>
      </c>
      <c r="P27" s="80">
        <f>SUM(建設IO!T70:T71)</f>
        <v>12681</v>
      </c>
      <c r="Q27" s="80">
        <f>SUM(建設IO!U70:U71)</f>
        <v>460</v>
      </c>
      <c r="R27" s="80">
        <f>SUM(建設IO!V70:V71)</f>
        <v>21103</v>
      </c>
      <c r="S27" s="80">
        <f>SUM(建設IO!W70:W71)</f>
        <v>1191</v>
      </c>
      <c r="T27" s="80">
        <f>SUM(建設IO!X70:X71)</f>
        <v>96</v>
      </c>
      <c r="U27" s="80">
        <f>SUM(建設IO!Y70:Y71)</f>
        <v>1095</v>
      </c>
      <c r="V27" s="80">
        <f>SUM(建設IO!Z70:Z71)</f>
        <v>19912</v>
      </c>
      <c r="W27" s="80">
        <f>SUM(建設IO!AA70:AA71)</f>
        <v>266</v>
      </c>
      <c r="X27" s="80">
        <f>SUM(建設IO!AB70:AB71)</f>
        <v>945</v>
      </c>
      <c r="Y27" s="80">
        <f>SUM(建設IO!AC70:AC71)</f>
        <v>575</v>
      </c>
      <c r="Z27" s="80">
        <f>SUM(建設IO!AD70:AD71)</f>
        <v>2090</v>
      </c>
      <c r="AA27" s="80">
        <f>SUM(建設IO!AE70:AE71)</f>
        <v>4500</v>
      </c>
      <c r="AB27" s="80">
        <f>SUM(建設IO!AF70:AF71)</f>
        <v>3222</v>
      </c>
      <c r="AC27" s="80">
        <f>SUM(建設IO!AG70:AG71)</f>
        <v>7961</v>
      </c>
      <c r="AD27" s="80">
        <f>SUM(建設IO!AH70:AH71)</f>
        <v>353</v>
      </c>
      <c r="AE27" s="80">
        <f>SUM(建設IO!AI70:AI71)</f>
        <v>60297</v>
      </c>
      <c r="AF27" s="80">
        <f>SUM(建設IO!AJ70:AJ71)</f>
        <v>27465</v>
      </c>
      <c r="AG27" s="80">
        <f>SUM(建設IO!AK70:AK71)</f>
        <v>14467</v>
      </c>
      <c r="AH27" s="80">
        <f>SUM(建設IO!AL70:AL71)</f>
        <v>14409</v>
      </c>
      <c r="AI27" s="80">
        <f>SUM(建設IO!AM70:AM71)</f>
        <v>12042</v>
      </c>
      <c r="AJ27" s="80">
        <f>SUM(建設IO!AN70:AN71)</f>
        <v>5987</v>
      </c>
      <c r="AK27" s="80">
        <f>SUM(建設IO!AO70:AO71)</f>
        <v>261</v>
      </c>
      <c r="AL27" s="80">
        <f>SUM(建設IO!AP70:AP71)</f>
        <v>734</v>
      </c>
      <c r="AM27" s="80">
        <f>SUM(建設IO!AQ70:AQ71)</f>
        <v>4562</v>
      </c>
      <c r="AN27" s="80">
        <f>SUM(建設IO!AR70:AR71)</f>
        <v>468</v>
      </c>
      <c r="AO27" s="80">
        <f>SUM(建設IO!AS70:AS71)</f>
        <v>8</v>
      </c>
      <c r="AP27" s="80">
        <f>SUM(建設IO!AT70:AT71)</f>
        <v>22</v>
      </c>
      <c r="AQ27" s="80">
        <f>SUM(建設IO!AU70:AU71)</f>
        <v>2367</v>
      </c>
      <c r="AR27" s="80">
        <f>SUM(建設IO!AV70:AV71)</f>
        <v>2090</v>
      </c>
      <c r="AS27" s="80">
        <f>SUM(建設IO!AW70:AW71)</f>
        <v>1702</v>
      </c>
      <c r="AT27" s="80">
        <f>SUM(建設IO!AX70:AX71)</f>
        <v>220</v>
      </c>
      <c r="AU27" s="80">
        <f>SUM(建設IO!AY70:AY71)</f>
        <v>119</v>
      </c>
      <c r="AV27" s="80">
        <f>SUM(建設IO!AZ70:AZ71)</f>
        <v>49</v>
      </c>
      <c r="AW27" s="80">
        <f>SUM(建設IO!BA70:BA71)</f>
        <v>277</v>
      </c>
      <c r="AX27" s="80">
        <f>SUM(建設IO!BB70:BB71)</f>
        <v>214</v>
      </c>
      <c r="AY27" s="80">
        <f>SUM(建設IO!BC70:BC71)</f>
        <v>63</v>
      </c>
      <c r="AZ27" s="80">
        <f>SUM(建設IO!BD70:BD71)</f>
        <v>58</v>
      </c>
      <c r="BA27" s="80">
        <f>SUM(建設IO!BE70:BE71)</f>
        <v>10264</v>
      </c>
      <c r="BB27" s="80">
        <f>SUM(建設IO!BF70:BF71)</f>
        <v>3916</v>
      </c>
      <c r="BC27" s="80">
        <f>SUM(建設IO!BG70:BG71)</f>
        <v>2257</v>
      </c>
      <c r="BD27" s="80">
        <f>SUM(建設IO!BH70:BH71)</f>
        <v>740</v>
      </c>
      <c r="BE27" s="80">
        <f>SUM(建設IO!BI70:BI71)</f>
        <v>149</v>
      </c>
      <c r="BF27" s="80">
        <f>SUM(建設IO!BJ70:BJ71)</f>
        <v>770</v>
      </c>
      <c r="BG27" s="80">
        <f>SUM(建設IO!BK70:BK71)</f>
        <v>2327</v>
      </c>
      <c r="BH27" s="80">
        <f>SUM(建設IO!BL70:BL71)</f>
        <v>1414</v>
      </c>
      <c r="BI27" s="80">
        <f>SUM(建設IO!BM70:BM71)</f>
        <v>166</v>
      </c>
      <c r="BJ27" s="80">
        <f>SUM(建設IO!BN70:BN71)</f>
        <v>615</v>
      </c>
      <c r="BK27" s="80">
        <f>SUM(建設IO!BO70:BO71)</f>
        <v>235</v>
      </c>
      <c r="BL27" s="80">
        <f>SUM(建設IO!BP70:BP71)</f>
        <v>1591</v>
      </c>
      <c r="BM27" s="80">
        <f>SUM(建設IO!BQ70:BQ71)</f>
        <v>2734</v>
      </c>
      <c r="BN27" s="80">
        <f>SUM(建設IO!BR70:BR71)</f>
        <v>32832</v>
      </c>
      <c r="BO27" s="80">
        <f>SUM(建設IO!BS70:BS71)</f>
        <v>6554</v>
      </c>
      <c r="BP27" s="80">
        <f>SUM(建設IO!BT70:BT71)</f>
        <v>2246</v>
      </c>
      <c r="BQ27" s="80">
        <f>SUM(建設IO!BU70:BU71)</f>
        <v>1007</v>
      </c>
      <c r="BR27" s="80">
        <f>SUM(建設IO!BV70:BV71)</f>
        <v>7316</v>
      </c>
      <c r="BS27" s="80">
        <f>SUM(建設IO!BW70:BW71)</f>
        <v>2811</v>
      </c>
      <c r="BT27" s="82">
        <f>SUM(建設IO!BX70:BX71)</f>
        <v>12898</v>
      </c>
    </row>
    <row r="28" spans="1:72">
      <c r="A28" s="151">
        <v>25</v>
      </c>
      <c r="B28" s="152" t="s">
        <v>29</v>
      </c>
      <c r="C28" s="153">
        <f>建設IO!G72</f>
        <v>38440</v>
      </c>
      <c r="D28" s="158">
        <f>建設IO!H72</f>
        <v>19011</v>
      </c>
      <c r="E28" s="158">
        <f>建設IO!I72</f>
        <v>11342</v>
      </c>
      <c r="F28" s="158">
        <f>建設IO!J72</f>
        <v>7193</v>
      </c>
      <c r="G28" s="158">
        <f>建設IO!K72</f>
        <v>6953</v>
      </c>
      <c r="H28" s="158">
        <f>建設IO!L72</f>
        <v>240</v>
      </c>
      <c r="I28" s="158">
        <f>建設IO!M72</f>
        <v>4149</v>
      </c>
      <c r="J28" s="158">
        <f>建設IO!N72</f>
        <v>57</v>
      </c>
      <c r="K28" s="158">
        <f>建設IO!O72</f>
        <v>2106</v>
      </c>
      <c r="L28" s="158">
        <f>建設IO!P72</f>
        <v>2024</v>
      </c>
      <c r="M28" s="158">
        <f>建設IO!Q72</f>
        <v>82</v>
      </c>
      <c r="N28" s="158">
        <f>建設IO!R72</f>
        <v>1955</v>
      </c>
      <c r="O28" s="158">
        <f>建設IO!S72</f>
        <v>510</v>
      </c>
      <c r="P28" s="158">
        <f>建設IO!T72</f>
        <v>1445</v>
      </c>
      <c r="Q28" s="158">
        <f>建設IO!U72</f>
        <v>31</v>
      </c>
      <c r="R28" s="158">
        <f>建設IO!V72</f>
        <v>7669</v>
      </c>
      <c r="S28" s="158">
        <f>建設IO!W72</f>
        <v>1203</v>
      </c>
      <c r="T28" s="158">
        <f>建設IO!X72</f>
        <v>113</v>
      </c>
      <c r="U28" s="158">
        <f>建設IO!Y72</f>
        <v>1090</v>
      </c>
      <c r="V28" s="158">
        <f>建設IO!Z72</f>
        <v>6466</v>
      </c>
      <c r="W28" s="158">
        <f>建設IO!AA72</f>
        <v>82</v>
      </c>
      <c r="X28" s="158">
        <f>建設IO!AB72</f>
        <v>316</v>
      </c>
      <c r="Y28" s="158">
        <f>建設IO!AC72</f>
        <v>202</v>
      </c>
      <c r="Z28" s="158">
        <f>建設IO!AD72</f>
        <v>703</v>
      </c>
      <c r="AA28" s="158">
        <f>建設IO!AE72</f>
        <v>1454</v>
      </c>
      <c r="AB28" s="158">
        <f>建設IO!AF72</f>
        <v>1054</v>
      </c>
      <c r="AC28" s="158">
        <f>建設IO!AG72</f>
        <v>2535</v>
      </c>
      <c r="AD28" s="158">
        <f>建設IO!AH72</f>
        <v>120</v>
      </c>
      <c r="AE28" s="158">
        <f>建設IO!AI72</f>
        <v>11486</v>
      </c>
      <c r="AF28" s="158">
        <f>建設IO!AJ72</f>
        <v>6026</v>
      </c>
      <c r="AG28" s="158">
        <f>建設IO!AK72</f>
        <v>3940</v>
      </c>
      <c r="AH28" s="158">
        <f>建設IO!AL72</f>
        <v>3928</v>
      </c>
      <c r="AI28" s="158">
        <f>建設IO!AM72</f>
        <v>3322</v>
      </c>
      <c r="AJ28" s="158">
        <f>建設IO!AN72</f>
        <v>1444</v>
      </c>
      <c r="AK28" s="158">
        <f>建設IO!AO72</f>
        <v>69</v>
      </c>
      <c r="AL28" s="158">
        <f>建設IO!AP72</f>
        <v>182</v>
      </c>
      <c r="AM28" s="158">
        <f>建設IO!AQ72</f>
        <v>1494</v>
      </c>
      <c r="AN28" s="158">
        <f>建設IO!AR72</f>
        <v>121</v>
      </c>
      <c r="AO28" s="158">
        <f>建設IO!AS72</f>
        <v>2</v>
      </c>
      <c r="AP28" s="158">
        <f>建設IO!AT72</f>
        <v>10</v>
      </c>
      <c r="AQ28" s="158">
        <f>建設IO!AU72</f>
        <v>606</v>
      </c>
      <c r="AR28" s="158">
        <f>建設IO!AV72</f>
        <v>536</v>
      </c>
      <c r="AS28" s="158">
        <f>建設IO!AW72</f>
        <v>435</v>
      </c>
      <c r="AT28" s="158">
        <f>建設IO!AX72</f>
        <v>57</v>
      </c>
      <c r="AU28" s="158">
        <f>建設IO!AY72</f>
        <v>32</v>
      </c>
      <c r="AV28" s="158">
        <f>建設IO!AZ72</f>
        <v>12</v>
      </c>
      <c r="AW28" s="158">
        <f>建設IO!BA72</f>
        <v>70</v>
      </c>
      <c r="AX28" s="158">
        <f>建設IO!BB72</f>
        <v>55</v>
      </c>
      <c r="AY28" s="158">
        <f>建設IO!BC72</f>
        <v>15</v>
      </c>
      <c r="AZ28" s="158">
        <f>建設IO!BD72</f>
        <v>12</v>
      </c>
      <c r="BA28" s="158">
        <f>建設IO!BE72</f>
        <v>1920</v>
      </c>
      <c r="BB28" s="158">
        <f>建設IO!BF72</f>
        <v>635</v>
      </c>
      <c r="BC28" s="158">
        <f>建設IO!BG72</f>
        <v>358</v>
      </c>
      <c r="BD28" s="158">
        <f>建設IO!BH72</f>
        <v>107</v>
      </c>
      <c r="BE28" s="158">
        <f>建設IO!BI72</f>
        <v>30</v>
      </c>
      <c r="BF28" s="158">
        <f>建設IO!BJ72</f>
        <v>140</v>
      </c>
      <c r="BG28" s="158">
        <f>建設IO!BK72</f>
        <v>499</v>
      </c>
      <c r="BH28" s="158">
        <f>建設IO!BL72</f>
        <v>285</v>
      </c>
      <c r="BI28" s="158">
        <f>建設IO!BM72</f>
        <v>48</v>
      </c>
      <c r="BJ28" s="158">
        <f>建設IO!BN72</f>
        <v>51</v>
      </c>
      <c r="BK28" s="158">
        <f>建設IO!BO72</f>
        <v>75</v>
      </c>
      <c r="BL28" s="158">
        <f>建設IO!BP72</f>
        <v>327</v>
      </c>
      <c r="BM28" s="158">
        <f>建設IO!BQ72</f>
        <v>166</v>
      </c>
      <c r="BN28" s="158">
        <f>建設IO!BR72</f>
        <v>5460</v>
      </c>
      <c r="BO28" s="158">
        <f>建設IO!BS72</f>
        <v>1097</v>
      </c>
      <c r="BP28" s="158">
        <f>建設IO!BT72</f>
        <v>445</v>
      </c>
      <c r="BQ28" s="158">
        <f>建設IO!BU72</f>
        <v>118</v>
      </c>
      <c r="BR28" s="158">
        <f>建設IO!BV72</f>
        <v>601</v>
      </c>
      <c r="BS28" s="158">
        <f>建設IO!BW72</f>
        <v>689</v>
      </c>
      <c r="BT28" s="159">
        <f>建設IO!BX72</f>
        <v>2510</v>
      </c>
    </row>
    <row r="29" spans="1:72">
      <c r="A29" s="15">
        <v>26</v>
      </c>
      <c r="B29" s="9" t="s">
        <v>30</v>
      </c>
      <c r="C29" s="79">
        <f>建設IO!G73</f>
        <v>115368</v>
      </c>
      <c r="D29" s="80">
        <f>建設IO!H73</f>
        <v>12528</v>
      </c>
      <c r="E29" s="80">
        <f>建設IO!I73</f>
        <v>7971</v>
      </c>
      <c r="F29" s="80">
        <f>建設IO!J73</f>
        <v>3717</v>
      </c>
      <c r="G29" s="80">
        <f>建設IO!K73</f>
        <v>3574</v>
      </c>
      <c r="H29" s="80">
        <f>建設IO!L73</f>
        <v>143</v>
      </c>
      <c r="I29" s="80">
        <f>建設IO!M73</f>
        <v>4254</v>
      </c>
      <c r="J29" s="80">
        <f>建設IO!N73</f>
        <v>58</v>
      </c>
      <c r="K29" s="80">
        <f>建設IO!O73</f>
        <v>2274</v>
      </c>
      <c r="L29" s="80">
        <f>建設IO!P73</f>
        <v>2217</v>
      </c>
      <c r="M29" s="80">
        <f>建設IO!Q73</f>
        <v>57</v>
      </c>
      <c r="N29" s="80">
        <f>建設IO!R73</f>
        <v>1876</v>
      </c>
      <c r="O29" s="80">
        <f>建設IO!S73</f>
        <v>415</v>
      </c>
      <c r="P29" s="80">
        <f>建設IO!T73</f>
        <v>1461</v>
      </c>
      <c r="Q29" s="80">
        <f>建設IO!U73</f>
        <v>46</v>
      </c>
      <c r="R29" s="80">
        <f>建設IO!V73</f>
        <v>4557</v>
      </c>
      <c r="S29" s="80">
        <f>建設IO!W73</f>
        <v>248</v>
      </c>
      <c r="T29" s="80">
        <f>建設IO!X73</f>
        <v>32</v>
      </c>
      <c r="U29" s="80">
        <f>建設IO!Y73</f>
        <v>216</v>
      </c>
      <c r="V29" s="80">
        <f>建設IO!Z73</f>
        <v>4309</v>
      </c>
      <c r="W29" s="80">
        <f>建設IO!AA73</f>
        <v>39</v>
      </c>
      <c r="X29" s="80">
        <f>建設IO!AB73</f>
        <v>184</v>
      </c>
      <c r="Y29" s="80">
        <f>建設IO!AC73</f>
        <v>218</v>
      </c>
      <c r="Z29" s="80">
        <f>建設IO!AD73</f>
        <v>476</v>
      </c>
      <c r="AA29" s="80">
        <f>建設IO!AE73</f>
        <v>939</v>
      </c>
      <c r="AB29" s="80">
        <f>建設IO!AF73</f>
        <v>711</v>
      </c>
      <c r="AC29" s="80">
        <f>建設IO!AG73</f>
        <v>1596</v>
      </c>
      <c r="AD29" s="80">
        <f>建設IO!AH73</f>
        <v>146</v>
      </c>
      <c r="AE29" s="80">
        <f>建設IO!AI73</f>
        <v>102825</v>
      </c>
      <c r="AF29" s="80">
        <f>建設IO!AJ73</f>
        <v>56808</v>
      </c>
      <c r="AG29" s="80">
        <f>建設IO!AK73</f>
        <v>26976</v>
      </c>
      <c r="AH29" s="80">
        <f>建設IO!AL73</f>
        <v>25546</v>
      </c>
      <c r="AI29" s="80">
        <f>建設IO!AM73</f>
        <v>24232</v>
      </c>
      <c r="AJ29" s="80">
        <f>建設IO!AN73</f>
        <v>15588</v>
      </c>
      <c r="AK29" s="80">
        <f>建設IO!AO73</f>
        <v>375</v>
      </c>
      <c r="AL29" s="80">
        <f>建設IO!AP73</f>
        <v>673</v>
      </c>
      <c r="AM29" s="80">
        <f>建設IO!AQ73</f>
        <v>4160</v>
      </c>
      <c r="AN29" s="80">
        <f>建設IO!AR73</f>
        <v>3324</v>
      </c>
      <c r="AO29" s="80">
        <f>建設IO!AS73</f>
        <v>56</v>
      </c>
      <c r="AP29" s="80">
        <f>建設IO!AT73</f>
        <v>56</v>
      </c>
      <c r="AQ29" s="80">
        <f>建設IO!AU73</f>
        <v>1314</v>
      </c>
      <c r="AR29" s="80">
        <f>建設IO!AV73</f>
        <v>938</v>
      </c>
      <c r="AS29" s="80">
        <f>建設IO!AW73</f>
        <v>125</v>
      </c>
      <c r="AT29" s="80">
        <f>建設IO!AX73</f>
        <v>335</v>
      </c>
      <c r="AU29" s="80">
        <f>建設IO!AY73</f>
        <v>286</v>
      </c>
      <c r="AV29" s="80">
        <f>建設IO!AZ73</f>
        <v>192</v>
      </c>
      <c r="AW29" s="80">
        <f>建設IO!BA73</f>
        <v>376</v>
      </c>
      <c r="AX29" s="80">
        <f>建設IO!BB73</f>
        <v>305</v>
      </c>
      <c r="AY29" s="80">
        <f>建設IO!BC73</f>
        <v>71</v>
      </c>
      <c r="AZ29" s="80">
        <f>建設IO!BD73</f>
        <v>1430</v>
      </c>
      <c r="BA29" s="80">
        <f>建設IO!BE73</f>
        <v>20564</v>
      </c>
      <c r="BB29" s="80">
        <f>建設IO!BF73</f>
        <v>9162</v>
      </c>
      <c r="BC29" s="80">
        <f>建設IO!BG73</f>
        <v>7818</v>
      </c>
      <c r="BD29" s="80">
        <f>建設IO!BH73</f>
        <v>319</v>
      </c>
      <c r="BE29" s="80">
        <f>建設IO!BI73</f>
        <v>101</v>
      </c>
      <c r="BF29" s="80">
        <f>建設IO!BJ73</f>
        <v>924</v>
      </c>
      <c r="BG29" s="80">
        <f>建設IO!BK73</f>
        <v>7652</v>
      </c>
      <c r="BH29" s="80">
        <f>建設IO!BL73</f>
        <v>1355</v>
      </c>
      <c r="BI29" s="80">
        <f>建設IO!BM73</f>
        <v>333</v>
      </c>
      <c r="BJ29" s="80">
        <f>建設IO!BN73</f>
        <v>489</v>
      </c>
      <c r="BK29" s="80">
        <f>建設IO!BO73</f>
        <v>479</v>
      </c>
      <c r="BL29" s="80">
        <f>建設IO!BP73</f>
        <v>1094</v>
      </c>
      <c r="BM29" s="80">
        <f>建設IO!BQ73</f>
        <v>9268</v>
      </c>
      <c r="BN29" s="80">
        <f>建設IO!BR73</f>
        <v>46017</v>
      </c>
      <c r="BO29" s="80">
        <f>建設IO!BS73</f>
        <v>13118</v>
      </c>
      <c r="BP29" s="80">
        <f>建設IO!BT73</f>
        <v>3891</v>
      </c>
      <c r="BQ29" s="80">
        <f>建設IO!BU73</f>
        <v>889</v>
      </c>
      <c r="BR29" s="80">
        <f>建設IO!BV73</f>
        <v>3450</v>
      </c>
      <c r="BS29" s="80">
        <f>建設IO!BW73</f>
        <v>4386</v>
      </c>
      <c r="BT29" s="82">
        <f>建設IO!BX73</f>
        <v>20283</v>
      </c>
    </row>
    <row r="30" spans="1:72">
      <c r="A30" s="15">
        <v>27</v>
      </c>
      <c r="B30" s="9" t="s">
        <v>19</v>
      </c>
      <c r="C30" s="79">
        <f>建設IO!G74</f>
        <v>3132174</v>
      </c>
      <c r="D30" s="80">
        <f>建設IO!H74</f>
        <v>1749457</v>
      </c>
      <c r="E30" s="80">
        <f>建設IO!I74</f>
        <v>1037487</v>
      </c>
      <c r="F30" s="80">
        <f>建設IO!J74</f>
        <v>575792</v>
      </c>
      <c r="G30" s="80">
        <f>建設IO!K74</f>
        <v>556535</v>
      </c>
      <c r="H30" s="80">
        <f>建設IO!L74</f>
        <v>19257</v>
      </c>
      <c r="I30" s="80">
        <f>建設IO!M74</f>
        <v>461695</v>
      </c>
      <c r="J30" s="80">
        <f>建設IO!N74</f>
        <v>5750</v>
      </c>
      <c r="K30" s="80">
        <f>建設IO!O74</f>
        <v>229447</v>
      </c>
      <c r="L30" s="80">
        <f>建設IO!P74</f>
        <v>222937</v>
      </c>
      <c r="M30" s="80">
        <f>建設IO!Q74</f>
        <v>6510</v>
      </c>
      <c r="N30" s="80">
        <f>建設IO!R74</f>
        <v>221699</v>
      </c>
      <c r="O30" s="80">
        <f>建設IO!S74</f>
        <v>59682</v>
      </c>
      <c r="P30" s="80">
        <f>建設IO!T74</f>
        <v>162017</v>
      </c>
      <c r="Q30" s="80">
        <f>建設IO!U74</f>
        <v>4799</v>
      </c>
      <c r="R30" s="80">
        <f>建設IO!V74</f>
        <v>711970</v>
      </c>
      <c r="S30" s="80">
        <f>建設IO!W74</f>
        <v>47827</v>
      </c>
      <c r="T30" s="80">
        <f>建設IO!X74</f>
        <v>3555</v>
      </c>
      <c r="U30" s="80">
        <f>建設IO!Y74</f>
        <v>44272</v>
      </c>
      <c r="V30" s="80">
        <f>建設IO!Z74</f>
        <v>664143</v>
      </c>
      <c r="W30" s="80">
        <f>建設IO!AA74</f>
        <v>6472</v>
      </c>
      <c r="X30" s="80">
        <f>建設IO!AB74</f>
        <v>37324</v>
      </c>
      <c r="Y30" s="80">
        <f>建設IO!AC74</f>
        <v>17646</v>
      </c>
      <c r="Z30" s="80">
        <f>建設IO!AD74</f>
        <v>47549</v>
      </c>
      <c r="AA30" s="80">
        <f>建設IO!AE74</f>
        <v>161470</v>
      </c>
      <c r="AB30" s="80">
        <f>建設IO!AF74</f>
        <v>110089</v>
      </c>
      <c r="AC30" s="80">
        <f>建設IO!AG74</f>
        <v>275699</v>
      </c>
      <c r="AD30" s="80">
        <f>建設IO!AH74</f>
        <v>7894</v>
      </c>
      <c r="AE30" s="80">
        <f>建設IO!AI74</f>
        <v>818558</v>
      </c>
      <c r="AF30" s="80">
        <f>建設IO!AJ74</f>
        <v>500010</v>
      </c>
      <c r="AG30" s="80">
        <f>建設IO!AK74</f>
        <v>269681</v>
      </c>
      <c r="AH30" s="80">
        <f>建設IO!AL74</f>
        <v>261263</v>
      </c>
      <c r="AI30" s="80">
        <f>建設IO!AM74</f>
        <v>201401</v>
      </c>
      <c r="AJ30" s="80">
        <f>建設IO!AN74</f>
        <v>107308</v>
      </c>
      <c r="AK30" s="80">
        <f>建設IO!AO74</f>
        <v>4793</v>
      </c>
      <c r="AL30" s="80">
        <f>建設IO!AP74</f>
        <v>14943</v>
      </c>
      <c r="AM30" s="80">
        <f>建設IO!AQ74</f>
        <v>54455</v>
      </c>
      <c r="AN30" s="80">
        <f>建設IO!AR74</f>
        <v>18512</v>
      </c>
      <c r="AO30" s="80">
        <f>建設IO!AS74</f>
        <v>515</v>
      </c>
      <c r="AP30" s="80">
        <f>建設IO!AT74</f>
        <v>875</v>
      </c>
      <c r="AQ30" s="80">
        <f>建設IO!AU74</f>
        <v>59862</v>
      </c>
      <c r="AR30" s="80">
        <f>建設IO!AV74</f>
        <v>55327</v>
      </c>
      <c r="AS30" s="80">
        <f>建設IO!AW74</f>
        <v>44993</v>
      </c>
      <c r="AT30" s="80">
        <f>建設IO!AX74</f>
        <v>5313</v>
      </c>
      <c r="AU30" s="80">
        <f>建設IO!AY74</f>
        <v>4199</v>
      </c>
      <c r="AV30" s="80">
        <f>建設IO!AZ74</f>
        <v>822</v>
      </c>
      <c r="AW30" s="80">
        <f>建設IO!BA74</f>
        <v>4535</v>
      </c>
      <c r="AX30" s="80">
        <f>建設IO!BB74</f>
        <v>3691</v>
      </c>
      <c r="AY30" s="80">
        <f>建設IO!BC74</f>
        <v>844</v>
      </c>
      <c r="AZ30" s="80">
        <f>建設IO!BD74</f>
        <v>8418</v>
      </c>
      <c r="BA30" s="80">
        <f>建設IO!BE74</f>
        <v>189415</v>
      </c>
      <c r="BB30" s="80">
        <f>建設IO!BF74</f>
        <v>59227</v>
      </c>
      <c r="BC30" s="80">
        <f>建設IO!BG74</f>
        <v>31222</v>
      </c>
      <c r="BD30" s="80">
        <f>建設IO!BH74</f>
        <v>9587</v>
      </c>
      <c r="BE30" s="80">
        <f>建設IO!BI74</f>
        <v>2575</v>
      </c>
      <c r="BF30" s="80">
        <f>建設IO!BJ74</f>
        <v>15843</v>
      </c>
      <c r="BG30" s="80">
        <f>建設IO!BK74</f>
        <v>54969</v>
      </c>
      <c r="BH30" s="80">
        <f>建設IO!BL74</f>
        <v>22253</v>
      </c>
      <c r="BI30" s="80">
        <f>建設IO!BM74</f>
        <v>4563</v>
      </c>
      <c r="BJ30" s="80">
        <f>建設IO!BN74</f>
        <v>7049</v>
      </c>
      <c r="BK30" s="80">
        <f>建設IO!BO74</f>
        <v>11731</v>
      </c>
      <c r="BL30" s="80">
        <f>建設IO!BP74</f>
        <v>29623</v>
      </c>
      <c r="BM30" s="80">
        <f>建設IO!BQ74</f>
        <v>40914</v>
      </c>
      <c r="BN30" s="80">
        <f>建設IO!BR74</f>
        <v>318548</v>
      </c>
      <c r="BO30" s="80">
        <f>建設IO!BS74</f>
        <v>64986</v>
      </c>
      <c r="BP30" s="80">
        <f>建設IO!BT74</f>
        <v>19203</v>
      </c>
      <c r="BQ30" s="80">
        <f>建設IO!BU74</f>
        <v>4209</v>
      </c>
      <c r="BR30" s="80">
        <f>建設IO!BV74</f>
        <v>52848</v>
      </c>
      <c r="BS30" s="80">
        <f>建設IO!BW74</f>
        <v>44961</v>
      </c>
      <c r="BT30" s="82">
        <f>建設IO!BX74</f>
        <v>132341</v>
      </c>
    </row>
    <row r="31" spans="1:72">
      <c r="A31" s="15">
        <v>28</v>
      </c>
      <c r="B31" s="9" t="s">
        <v>20</v>
      </c>
      <c r="C31" s="79">
        <f>建設IO!G75</f>
        <v>732017</v>
      </c>
      <c r="D31" s="80">
        <f>建設IO!H75</f>
        <v>347816</v>
      </c>
      <c r="E31" s="80">
        <f>建設IO!I75</f>
        <v>179307</v>
      </c>
      <c r="F31" s="80">
        <f>建設IO!J75</f>
        <v>107561</v>
      </c>
      <c r="G31" s="80">
        <f>建設IO!K75</f>
        <v>103996</v>
      </c>
      <c r="H31" s="80">
        <f>建設IO!L75</f>
        <v>3565</v>
      </c>
      <c r="I31" s="80">
        <f>建設IO!M75</f>
        <v>71746</v>
      </c>
      <c r="J31" s="80">
        <f>建設IO!N75</f>
        <v>930</v>
      </c>
      <c r="K31" s="80">
        <f>建設IO!O75</f>
        <v>37779</v>
      </c>
      <c r="L31" s="80">
        <f>建設IO!P75</f>
        <v>37002</v>
      </c>
      <c r="M31" s="80">
        <f>建設IO!Q75</f>
        <v>777</v>
      </c>
      <c r="N31" s="80">
        <f>建設IO!R75</f>
        <v>32269</v>
      </c>
      <c r="O31" s="80">
        <f>建設IO!S75</f>
        <v>12488</v>
      </c>
      <c r="P31" s="80">
        <f>建設IO!T75</f>
        <v>19781</v>
      </c>
      <c r="Q31" s="80">
        <f>建設IO!U75</f>
        <v>768</v>
      </c>
      <c r="R31" s="80">
        <f>建設IO!V75</f>
        <v>168509</v>
      </c>
      <c r="S31" s="80">
        <f>建設IO!W75</f>
        <v>10576</v>
      </c>
      <c r="T31" s="80">
        <f>建設IO!X75</f>
        <v>830</v>
      </c>
      <c r="U31" s="80">
        <f>建設IO!Y75</f>
        <v>9746</v>
      </c>
      <c r="V31" s="80">
        <f>建設IO!Z75</f>
        <v>157933</v>
      </c>
      <c r="W31" s="80">
        <f>建設IO!AA75</f>
        <v>1704</v>
      </c>
      <c r="X31" s="80">
        <f>建設IO!AB75</f>
        <v>7232</v>
      </c>
      <c r="Y31" s="80">
        <f>建設IO!AC75</f>
        <v>4021</v>
      </c>
      <c r="Z31" s="80">
        <f>建設IO!AD75</f>
        <v>10815</v>
      </c>
      <c r="AA31" s="80">
        <f>建設IO!AE75</f>
        <v>34263</v>
      </c>
      <c r="AB31" s="80">
        <f>建設IO!AF75</f>
        <v>26891</v>
      </c>
      <c r="AC31" s="80">
        <f>建設IO!AG75</f>
        <v>70874</v>
      </c>
      <c r="AD31" s="80">
        <f>建設IO!AH75</f>
        <v>2133</v>
      </c>
      <c r="AE31" s="80">
        <f>建設IO!AI75</f>
        <v>333295</v>
      </c>
      <c r="AF31" s="80">
        <f>建設IO!AJ75</f>
        <v>212556</v>
      </c>
      <c r="AG31" s="80">
        <f>建設IO!AK75</f>
        <v>105439</v>
      </c>
      <c r="AH31" s="80">
        <f>建設IO!AL75</f>
        <v>100490</v>
      </c>
      <c r="AI31" s="80">
        <f>建設IO!AM75</f>
        <v>79217</v>
      </c>
      <c r="AJ31" s="80">
        <f>建設IO!AN75</f>
        <v>35050</v>
      </c>
      <c r="AK31" s="80">
        <f>建設IO!AO75</f>
        <v>2598</v>
      </c>
      <c r="AL31" s="80">
        <f>建設IO!AP75</f>
        <v>7544</v>
      </c>
      <c r="AM31" s="80">
        <f>建設IO!AQ75</f>
        <v>26224</v>
      </c>
      <c r="AN31" s="80">
        <f>建設IO!AR75</f>
        <v>7199</v>
      </c>
      <c r="AO31" s="80">
        <f>建設IO!AS75</f>
        <v>230</v>
      </c>
      <c r="AP31" s="80">
        <f>建設IO!AT75</f>
        <v>372</v>
      </c>
      <c r="AQ31" s="80">
        <f>建設IO!AU75</f>
        <v>21273</v>
      </c>
      <c r="AR31" s="80">
        <f>建設IO!AV75</f>
        <v>19314</v>
      </c>
      <c r="AS31" s="80">
        <f>建設IO!AW75</f>
        <v>14200</v>
      </c>
      <c r="AT31" s="80">
        <f>建設IO!AX75</f>
        <v>2981</v>
      </c>
      <c r="AU31" s="80">
        <f>建設IO!AY75</f>
        <v>1861</v>
      </c>
      <c r="AV31" s="80">
        <f>建設IO!AZ75</f>
        <v>272</v>
      </c>
      <c r="AW31" s="80">
        <f>建設IO!BA75</f>
        <v>1959</v>
      </c>
      <c r="AX31" s="80">
        <f>建設IO!BB75</f>
        <v>1580</v>
      </c>
      <c r="AY31" s="80">
        <f>建設IO!BC75</f>
        <v>379</v>
      </c>
      <c r="AZ31" s="80">
        <f>建設IO!BD75</f>
        <v>4949</v>
      </c>
      <c r="BA31" s="80">
        <f>建設IO!BE75</f>
        <v>88986</v>
      </c>
      <c r="BB31" s="80">
        <f>建設IO!BF75</f>
        <v>29263</v>
      </c>
      <c r="BC31" s="80">
        <f>建設IO!BG75</f>
        <v>16324</v>
      </c>
      <c r="BD31" s="80">
        <f>建設IO!BH75</f>
        <v>4284</v>
      </c>
      <c r="BE31" s="80">
        <f>建設IO!BI75</f>
        <v>1286</v>
      </c>
      <c r="BF31" s="80">
        <f>建設IO!BJ75</f>
        <v>7369</v>
      </c>
      <c r="BG31" s="80">
        <f>建設IO!BK75</f>
        <v>24891</v>
      </c>
      <c r="BH31" s="80">
        <f>建設IO!BL75</f>
        <v>9497</v>
      </c>
      <c r="BI31" s="80">
        <f>建設IO!BM75</f>
        <v>2063</v>
      </c>
      <c r="BJ31" s="80">
        <f>建設IO!BN75</f>
        <v>3165</v>
      </c>
      <c r="BK31" s="80">
        <f>建設IO!BO75</f>
        <v>8463</v>
      </c>
      <c r="BL31" s="80">
        <f>建設IO!BP75</f>
        <v>11644</v>
      </c>
      <c r="BM31" s="80">
        <f>建設IO!BQ75</f>
        <v>18131</v>
      </c>
      <c r="BN31" s="80">
        <f>建設IO!BR75</f>
        <v>120739</v>
      </c>
      <c r="BO31" s="80">
        <f>建設IO!BS75</f>
        <v>27215</v>
      </c>
      <c r="BP31" s="80">
        <f>建設IO!BT75</f>
        <v>14400</v>
      </c>
      <c r="BQ31" s="80">
        <f>建設IO!BU75</f>
        <v>7706</v>
      </c>
      <c r="BR31" s="80">
        <f>建設IO!BV75</f>
        <v>19127</v>
      </c>
      <c r="BS31" s="80">
        <f>建設IO!BW75</f>
        <v>12603</v>
      </c>
      <c r="BT31" s="82">
        <f>建設IO!BX75</f>
        <v>39688</v>
      </c>
    </row>
    <row r="32" spans="1:72">
      <c r="A32" s="15">
        <v>29</v>
      </c>
      <c r="B32" s="9" t="s">
        <v>21</v>
      </c>
      <c r="C32" s="79">
        <f>SUM(建設IO!G76:G78)</f>
        <v>268375</v>
      </c>
      <c r="D32" s="80">
        <f>SUM(建設IO!H76:H78)</f>
        <v>206555</v>
      </c>
      <c r="E32" s="80">
        <f>SUM(建設IO!I76:I78)</f>
        <v>146258</v>
      </c>
      <c r="F32" s="80">
        <f>SUM(建設IO!J76:J78)</f>
        <v>55311</v>
      </c>
      <c r="G32" s="80">
        <f>SUM(建設IO!K76:K78)</f>
        <v>52392</v>
      </c>
      <c r="H32" s="80">
        <f>SUM(建設IO!L76:L78)</f>
        <v>2919</v>
      </c>
      <c r="I32" s="80">
        <f>SUM(建設IO!M76:M78)</f>
        <v>90947</v>
      </c>
      <c r="J32" s="80">
        <f>SUM(建設IO!N76:N78)</f>
        <v>1319</v>
      </c>
      <c r="K32" s="80">
        <f>SUM(建設IO!O76:O78)</f>
        <v>49927</v>
      </c>
      <c r="L32" s="80">
        <f>SUM(建設IO!P76:P78)</f>
        <v>48460</v>
      </c>
      <c r="M32" s="80">
        <f>SUM(建設IO!Q76:Q78)</f>
        <v>1467</v>
      </c>
      <c r="N32" s="80">
        <f>SUM(建設IO!R76:R78)</f>
        <v>38678</v>
      </c>
      <c r="O32" s="80">
        <f>SUM(建設IO!S76:S78)</f>
        <v>14242</v>
      </c>
      <c r="P32" s="80">
        <f>SUM(建設IO!T76:T78)</f>
        <v>24436</v>
      </c>
      <c r="Q32" s="80">
        <f>SUM(建設IO!U76:U78)</f>
        <v>1023</v>
      </c>
      <c r="R32" s="80">
        <f>SUM(建設IO!V76:V78)</f>
        <v>60297</v>
      </c>
      <c r="S32" s="80">
        <f>SUM(建設IO!W76:W78)</f>
        <v>5327</v>
      </c>
      <c r="T32" s="80">
        <f>SUM(建設IO!X76:X78)</f>
        <v>351</v>
      </c>
      <c r="U32" s="80">
        <f>SUM(建設IO!Y76:Y78)</f>
        <v>4976</v>
      </c>
      <c r="V32" s="80">
        <f>SUM(建設IO!Z76:Z78)</f>
        <v>54970</v>
      </c>
      <c r="W32" s="80">
        <f>SUM(建設IO!AA76:AA78)</f>
        <v>765</v>
      </c>
      <c r="X32" s="80">
        <f>SUM(建設IO!AB76:AB78)</f>
        <v>2579</v>
      </c>
      <c r="Y32" s="80">
        <f>SUM(建設IO!AC76:AC78)</f>
        <v>1247</v>
      </c>
      <c r="Z32" s="80">
        <f>SUM(建設IO!AD76:AD78)</f>
        <v>4815</v>
      </c>
      <c r="AA32" s="80">
        <f>SUM(建設IO!AE76:AE78)</f>
        <v>12466</v>
      </c>
      <c r="AB32" s="80">
        <f>SUM(建設IO!AF76:AF78)</f>
        <v>8900</v>
      </c>
      <c r="AC32" s="80">
        <f>SUM(建設IO!AG76:AG78)</f>
        <v>23098</v>
      </c>
      <c r="AD32" s="80">
        <f>SUM(建設IO!AH76:AH78)</f>
        <v>1100</v>
      </c>
      <c r="AE32" s="80">
        <f>SUM(建設IO!AI76:AI78)</f>
        <v>40918</v>
      </c>
      <c r="AF32" s="80">
        <f>SUM(建設IO!AJ76:AJ78)</f>
        <v>19854</v>
      </c>
      <c r="AG32" s="80">
        <f>SUM(建設IO!AK76:AK78)</f>
        <v>9722</v>
      </c>
      <c r="AH32" s="80">
        <f>SUM(建設IO!AL76:AL78)</f>
        <v>9672</v>
      </c>
      <c r="AI32" s="80">
        <f>SUM(建設IO!AM76:AM78)</f>
        <v>8132</v>
      </c>
      <c r="AJ32" s="80">
        <f>SUM(建設IO!AN76:AN78)</f>
        <v>4086</v>
      </c>
      <c r="AK32" s="80">
        <f>SUM(建設IO!AO76:AO78)</f>
        <v>253</v>
      </c>
      <c r="AL32" s="80">
        <f>SUM(建設IO!AP76:AP78)</f>
        <v>553</v>
      </c>
      <c r="AM32" s="80">
        <f>SUM(建設IO!AQ76:AQ78)</f>
        <v>3106</v>
      </c>
      <c r="AN32" s="80">
        <f>SUM(建設IO!AR76:AR78)</f>
        <v>125</v>
      </c>
      <c r="AO32" s="80">
        <f>SUM(建設IO!AS76:AS78)</f>
        <v>3</v>
      </c>
      <c r="AP32" s="80">
        <f>SUM(建設IO!AT76:AT78)</f>
        <v>6</v>
      </c>
      <c r="AQ32" s="80">
        <f>SUM(建設IO!AU76:AU78)</f>
        <v>1540</v>
      </c>
      <c r="AR32" s="80">
        <f>SUM(建設IO!AV76:AV78)</f>
        <v>1362</v>
      </c>
      <c r="AS32" s="80">
        <f>SUM(建設IO!AW76:AW78)</f>
        <v>1010</v>
      </c>
      <c r="AT32" s="80">
        <f>SUM(建設IO!AX76:AX78)</f>
        <v>193</v>
      </c>
      <c r="AU32" s="80">
        <f>SUM(建設IO!AY76:AY78)</f>
        <v>125</v>
      </c>
      <c r="AV32" s="80">
        <f>SUM(建設IO!AZ76:AZ78)</f>
        <v>34</v>
      </c>
      <c r="AW32" s="80">
        <f>SUM(建設IO!BA76:BA78)</f>
        <v>178</v>
      </c>
      <c r="AX32" s="80">
        <f>SUM(建設IO!BB76:BB78)</f>
        <v>144</v>
      </c>
      <c r="AY32" s="80">
        <f>SUM(建設IO!BC76:BC78)</f>
        <v>34</v>
      </c>
      <c r="AZ32" s="80">
        <f>SUM(建設IO!BD76:BD78)</f>
        <v>50</v>
      </c>
      <c r="BA32" s="80">
        <f>SUM(建設IO!BE76:BE78)</f>
        <v>9454</v>
      </c>
      <c r="BB32" s="80">
        <f>SUM(建設IO!BF76:BF78)</f>
        <v>6250</v>
      </c>
      <c r="BC32" s="80">
        <f>SUM(建設IO!BG76:BG78)</f>
        <v>1758</v>
      </c>
      <c r="BD32" s="80">
        <f>SUM(建設IO!BH76:BH78)</f>
        <v>644</v>
      </c>
      <c r="BE32" s="80">
        <f>SUM(建設IO!BI76:BI78)</f>
        <v>34</v>
      </c>
      <c r="BF32" s="80">
        <f>SUM(建設IO!BJ76:BJ78)</f>
        <v>3814</v>
      </c>
      <c r="BG32" s="80">
        <f>SUM(建設IO!BK76:BK78)</f>
        <v>682</v>
      </c>
      <c r="BH32" s="80">
        <f>SUM(建設IO!BL76:BL78)</f>
        <v>1697</v>
      </c>
      <c r="BI32" s="80">
        <f>SUM(建設IO!BM76:BM78)</f>
        <v>118</v>
      </c>
      <c r="BJ32" s="80">
        <f>SUM(建設IO!BN76:BN78)</f>
        <v>72</v>
      </c>
      <c r="BK32" s="80">
        <f>SUM(建設IO!BO76:BO78)</f>
        <v>274</v>
      </c>
      <c r="BL32" s="80">
        <f>SUM(建設IO!BP76:BP78)</f>
        <v>361</v>
      </c>
      <c r="BM32" s="80">
        <f>SUM(建設IO!BQ76:BQ78)</f>
        <v>678</v>
      </c>
      <c r="BN32" s="80">
        <f>SUM(建設IO!BR76:BR78)</f>
        <v>21064</v>
      </c>
      <c r="BO32" s="80">
        <f>SUM(建設IO!BS76:BS78)</f>
        <v>6384</v>
      </c>
      <c r="BP32" s="80">
        <f>SUM(建設IO!BT76:BT78)</f>
        <v>910</v>
      </c>
      <c r="BQ32" s="80">
        <f>SUM(建設IO!BU76:BU78)</f>
        <v>199</v>
      </c>
      <c r="BR32" s="80">
        <f>SUM(建設IO!BV76:BV78)</f>
        <v>1298</v>
      </c>
      <c r="BS32" s="80">
        <f>SUM(建設IO!BW76:BW78)</f>
        <v>4118</v>
      </c>
      <c r="BT32" s="82">
        <f>SUM(建設IO!BX76:BX78)</f>
        <v>8155</v>
      </c>
    </row>
    <row r="33" spans="1:72">
      <c r="A33" s="151">
        <v>30</v>
      </c>
      <c r="B33" s="152" t="s">
        <v>32</v>
      </c>
      <c r="C33" s="153">
        <f>SUM(建設IO!G79:G87)</f>
        <v>2499202</v>
      </c>
      <c r="D33" s="158">
        <f>SUM(建設IO!H79:H87)</f>
        <v>1241125</v>
      </c>
      <c r="E33" s="158">
        <f>SUM(建設IO!I79:I87)</f>
        <v>703210</v>
      </c>
      <c r="F33" s="158">
        <f>SUM(建設IO!J79:J87)</f>
        <v>349431</v>
      </c>
      <c r="G33" s="158">
        <f>SUM(建設IO!K79:K87)</f>
        <v>336071</v>
      </c>
      <c r="H33" s="158">
        <f>SUM(建設IO!L79:L87)</f>
        <v>13360</v>
      </c>
      <c r="I33" s="158">
        <f>SUM(建設IO!M79:M87)</f>
        <v>353779</v>
      </c>
      <c r="J33" s="158">
        <f>SUM(建設IO!N79:N87)</f>
        <v>4753</v>
      </c>
      <c r="K33" s="158">
        <f>SUM(建設IO!O79:O87)</f>
        <v>181768</v>
      </c>
      <c r="L33" s="158">
        <f>SUM(建設IO!P79:P87)</f>
        <v>177548</v>
      </c>
      <c r="M33" s="158">
        <f>SUM(建設IO!Q79:Q87)</f>
        <v>4220</v>
      </c>
      <c r="N33" s="158">
        <f>SUM(建設IO!R79:R87)</f>
        <v>163721</v>
      </c>
      <c r="O33" s="158">
        <f>SUM(建設IO!S79:S87)</f>
        <v>61482</v>
      </c>
      <c r="P33" s="158">
        <f>SUM(建設IO!T79:T87)</f>
        <v>102239</v>
      </c>
      <c r="Q33" s="158">
        <f>SUM(建設IO!U79:U87)</f>
        <v>3537</v>
      </c>
      <c r="R33" s="158">
        <f>SUM(建設IO!V79:V87)</f>
        <v>537915</v>
      </c>
      <c r="S33" s="158">
        <f>SUM(建設IO!W79:W87)</f>
        <v>26925</v>
      </c>
      <c r="T33" s="158">
        <f>SUM(建設IO!X79:X87)</f>
        <v>2242</v>
      </c>
      <c r="U33" s="158">
        <f>SUM(建設IO!Y79:Y87)</f>
        <v>24683</v>
      </c>
      <c r="V33" s="158">
        <f>SUM(建設IO!Z79:Z87)</f>
        <v>510990</v>
      </c>
      <c r="W33" s="158">
        <f>SUM(建設IO!AA79:AA87)</f>
        <v>5909</v>
      </c>
      <c r="X33" s="158">
        <f>SUM(建設IO!AB79:AB87)</f>
        <v>25061</v>
      </c>
      <c r="Y33" s="158">
        <f>SUM(建設IO!AC79:AC87)</f>
        <v>12816</v>
      </c>
      <c r="Z33" s="158">
        <f>SUM(建設IO!AD79:AD87)</f>
        <v>35939</v>
      </c>
      <c r="AA33" s="158">
        <f>SUM(建設IO!AE79:AE87)</f>
        <v>102921</v>
      </c>
      <c r="AB33" s="158">
        <f>SUM(建設IO!AF79:AF87)</f>
        <v>101317</v>
      </c>
      <c r="AC33" s="158">
        <f>SUM(建設IO!AG79:AG87)</f>
        <v>219792</v>
      </c>
      <c r="AD33" s="158">
        <f>SUM(建設IO!AH79:AH87)</f>
        <v>7235</v>
      </c>
      <c r="AE33" s="158">
        <f>SUM(建設IO!AI79:AI87)</f>
        <v>922504</v>
      </c>
      <c r="AF33" s="158">
        <f>SUM(建設IO!AJ79:AJ87)</f>
        <v>578189</v>
      </c>
      <c r="AG33" s="158">
        <f>SUM(建設IO!AK79:AK87)</f>
        <v>315797</v>
      </c>
      <c r="AH33" s="158">
        <f>SUM(建設IO!AL79:AL87)</f>
        <v>310753</v>
      </c>
      <c r="AI33" s="158">
        <f>SUM(建設IO!AM79:AM87)</f>
        <v>265368</v>
      </c>
      <c r="AJ33" s="158">
        <f>SUM(建設IO!AN79:AN87)</f>
        <v>89992</v>
      </c>
      <c r="AK33" s="158">
        <f>SUM(建設IO!AO79:AO87)</f>
        <v>6830</v>
      </c>
      <c r="AL33" s="158">
        <f>SUM(建設IO!AP79:AP87)</f>
        <v>41068</v>
      </c>
      <c r="AM33" s="158">
        <f>SUM(建設IO!AQ79:AQ87)</f>
        <v>104876</v>
      </c>
      <c r="AN33" s="158">
        <f>SUM(建設IO!AR79:AR87)</f>
        <v>21176</v>
      </c>
      <c r="AO33" s="158">
        <f>SUM(建設IO!AS79:AS87)</f>
        <v>514</v>
      </c>
      <c r="AP33" s="158">
        <f>SUM(建設IO!AT79:AT87)</f>
        <v>912</v>
      </c>
      <c r="AQ33" s="158">
        <f>SUM(建設IO!AU79:AU87)</f>
        <v>45385</v>
      </c>
      <c r="AR33" s="158">
        <f>SUM(建設IO!AV79:AV87)</f>
        <v>38924</v>
      </c>
      <c r="AS33" s="158">
        <f>SUM(建設IO!AW79:AW87)</f>
        <v>30147</v>
      </c>
      <c r="AT33" s="158">
        <f>SUM(建設IO!AX79:AX87)</f>
        <v>4630</v>
      </c>
      <c r="AU33" s="158">
        <f>SUM(建設IO!AY79:AY87)</f>
        <v>3501</v>
      </c>
      <c r="AV33" s="158">
        <f>SUM(建設IO!AZ79:AZ87)</f>
        <v>646</v>
      </c>
      <c r="AW33" s="158">
        <f>SUM(建設IO!BA79:BA87)</f>
        <v>6461</v>
      </c>
      <c r="AX33" s="158">
        <f>SUM(建設IO!BB79:BB87)</f>
        <v>5240</v>
      </c>
      <c r="AY33" s="158">
        <f>SUM(建設IO!BC79:BC87)</f>
        <v>1221</v>
      </c>
      <c r="AZ33" s="158">
        <f>SUM(建設IO!BD79:BD87)</f>
        <v>5044</v>
      </c>
      <c r="BA33" s="158">
        <f>SUM(建設IO!BE79:BE87)</f>
        <v>220287</v>
      </c>
      <c r="BB33" s="158">
        <f>SUM(建設IO!BF79:BF87)</f>
        <v>82272</v>
      </c>
      <c r="BC33" s="158">
        <f>SUM(建設IO!BG79:BG87)</f>
        <v>42682</v>
      </c>
      <c r="BD33" s="158">
        <f>SUM(建設IO!BH79:BH87)</f>
        <v>5156</v>
      </c>
      <c r="BE33" s="158">
        <f>SUM(建設IO!BI79:BI87)</f>
        <v>4820</v>
      </c>
      <c r="BF33" s="158">
        <f>SUM(建設IO!BJ79:BJ87)</f>
        <v>29614</v>
      </c>
      <c r="BG33" s="158">
        <f>SUM(建設IO!BK79:BK87)</f>
        <v>42364</v>
      </c>
      <c r="BH33" s="158">
        <f>SUM(建設IO!BL79:BL87)</f>
        <v>33693</v>
      </c>
      <c r="BI33" s="158">
        <f>SUM(建設IO!BM79:BM87)</f>
        <v>10294</v>
      </c>
      <c r="BJ33" s="158">
        <f>SUM(建設IO!BN79:BN87)</f>
        <v>6247</v>
      </c>
      <c r="BK33" s="158">
        <f>SUM(建設IO!BO79:BO87)</f>
        <v>23506</v>
      </c>
      <c r="BL33" s="158">
        <f>SUM(建設IO!BP79:BP87)</f>
        <v>21911</v>
      </c>
      <c r="BM33" s="158">
        <f>SUM(建設IO!BQ79:BQ87)</f>
        <v>42105</v>
      </c>
      <c r="BN33" s="158">
        <f>SUM(建設IO!BR79:BR87)</f>
        <v>344315</v>
      </c>
      <c r="BO33" s="158">
        <f>SUM(建設IO!BS79:BS87)</f>
        <v>62981</v>
      </c>
      <c r="BP33" s="158">
        <f>SUM(建設IO!BT79:BT87)</f>
        <v>26380</v>
      </c>
      <c r="BQ33" s="158">
        <f>SUM(建設IO!BU79:BU87)</f>
        <v>6006</v>
      </c>
      <c r="BR33" s="158">
        <f>SUM(建設IO!BV79:BV87)</f>
        <v>51343</v>
      </c>
      <c r="BS33" s="158">
        <f>SUM(建設IO!BW79:BW87)</f>
        <v>63072</v>
      </c>
      <c r="BT33" s="159">
        <f>SUM(建設IO!BX79:BX87)</f>
        <v>134533</v>
      </c>
    </row>
    <row r="34" spans="1:72">
      <c r="A34" s="15">
        <v>31</v>
      </c>
      <c r="B34" s="9" t="s">
        <v>22</v>
      </c>
      <c r="C34" s="79">
        <f>SUM(建設IO!G88:G92)</f>
        <v>384305</v>
      </c>
      <c r="D34" s="80">
        <f>SUM(建設IO!H88:H92)</f>
        <v>130096</v>
      </c>
      <c r="E34" s="80">
        <f>SUM(建設IO!I88:I92)</f>
        <v>59221</v>
      </c>
      <c r="F34" s="80">
        <f>SUM(建設IO!J88:J92)</f>
        <v>26188</v>
      </c>
      <c r="G34" s="80">
        <f>SUM(建設IO!K88:K92)</f>
        <v>22702</v>
      </c>
      <c r="H34" s="80">
        <f>SUM(建設IO!L88:L92)</f>
        <v>3486</v>
      </c>
      <c r="I34" s="80">
        <f>SUM(建設IO!M88:M92)</f>
        <v>33033</v>
      </c>
      <c r="J34" s="80">
        <f>SUM(建設IO!N88:N92)</f>
        <v>376</v>
      </c>
      <c r="K34" s="80">
        <f>SUM(建設IO!O88:O92)</f>
        <v>15163</v>
      </c>
      <c r="L34" s="80">
        <f>SUM(建設IO!P88:P92)</f>
        <v>14442</v>
      </c>
      <c r="M34" s="80">
        <f>SUM(建設IO!Q88:Q92)</f>
        <v>721</v>
      </c>
      <c r="N34" s="80">
        <f>SUM(建設IO!R88:R92)</f>
        <v>17027</v>
      </c>
      <c r="O34" s="80">
        <f>SUM(建設IO!S88:S92)</f>
        <v>4644</v>
      </c>
      <c r="P34" s="80">
        <f>SUM(建設IO!T88:T92)</f>
        <v>12383</v>
      </c>
      <c r="Q34" s="80">
        <f>SUM(建設IO!U88:U92)</f>
        <v>467</v>
      </c>
      <c r="R34" s="80">
        <f>SUM(建設IO!V88:V92)</f>
        <v>70875</v>
      </c>
      <c r="S34" s="80">
        <f>SUM(建設IO!W88:W92)</f>
        <v>6652</v>
      </c>
      <c r="T34" s="80">
        <f>SUM(建設IO!X88:X92)</f>
        <v>499</v>
      </c>
      <c r="U34" s="80">
        <f>SUM(建設IO!Y88:Y92)</f>
        <v>6153</v>
      </c>
      <c r="V34" s="80">
        <f>SUM(建設IO!Z88:Z92)</f>
        <v>64223</v>
      </c>
      <c r="W34" s="80">
        <f>SUM(建設IO!AA88:AA92)</f>
        <v>778</v>
      </c>
      <c r="X34" s="80">
        <f>SUM(建設IO!AB88:AB92)</f>
        <v>2905</v>
      </c>
      <c r="Y34" s="80">
        <f>SUM(建設IO!AC88:AC92)</f>
        <v>1519</v>
      </c>
      <c r="Z34" s="80">
        <f>SUM(建設IO!AD88:AD92)</f>
        <v>4945</v>
      </c>
      <c r="AA34" s="80">
        <f>SUM(建設IO!AE88:AE92)</f>
        <v>14021</v>
      </c>
      <c r="AB34" s="80">
        <f>SUM(建設IO!AF88:AF92)</f>
        <v>10456</v>
      </c>
      <c r="AC34" s="80">
        <f>SUM(建設IO!AG88:AG92)</f>
        <v>27544</v>
      </c>
      <c r="AD34" s="80">
        <f>SUM(建設IO!AH88:AH92)</f>
        <v>2055</v>
      </c>
      <c r="AE34" s="80">
        <f>SUM(建設IO!AI88:AI92)</f>
        <v>197536</v>
      </c>
      <c r="AF34" s="80">
        <f>SUM(建設IO!AJ88:AJ92)</f>
        <v>113859</v>
      </c>
      <c r="AG34" s="80">
        <f>SUM(建設IO!AK88:AK92)</f>
        <v>62691</v>
      </c>
      <c r="AH34" s="80">
        <f>SUM(建設IO!AL88:AL92)</f>
        <v>61960</v>
      </c>
      <c r="AI34" s="80">
        <f>SUM(建設IO!AM88:AM92)</f>
        <v>52567</v>
      </c>
      <c r="AJ34" s="80">
        <f>SUM(建設IO!AN88:AN92)</f>
        <v>23831</v>
      </c>
      <c r="AK34" s="80">
        <f>SUM(建設IO!AO88:AO92)</f>
        <v>1121</v>
      </c>
      <c r="AL34" s="80">
        <f>SUM(建設IO!AP88:AP92)</f>
        <v>3177</v>
      </c>
      <c r="AM34" s="80">
        <f>SUM(建設IO!AQ88:AQ92)</f>
        <v>18773</v>
      </c>
      <c r="AN34" s="80">
        <f>SUM(建設IO!AR88:AR92)</f>
        <v>5342</v>
      </c>
      <c r="AO34" s="80">
        <f>SUM(建設IO!AS88:AS92)</f>
        <v>97</v>
      </c>
      <c r="AP34" s="80">
        <f>SUM(建設IO!AT88:AT92)</f>
        <v>226</v>
      </c>
      <c r="AQ34" s="80">
        <f>SUM(建設IO!AU88:AU92)</f>
        <v>9393</v>
      </c>
      <c r="AR34" s="80">
        <f>SUM(建設IO!AV88:AV92)</f>
        <v>8344</v>
      </c>
      <c r="AS34" s="80">
        <f>SUM(建設IO!AW88:AW92)</f>
        <v>6724</v>
      </c>
      <c r="AT34" s="80">
        <f>SUM(建設IO!AX88:AX92)</f>
        <v>885</v>
      </c>
      <c r="AU34" s="80">
        <f>SUM(建設IO!AY88:AY92)</f>
        <v>540</v>
      </c>
      <c r="AV34" s="80">
        <f>SUM(建設IO!AZ88:AZ92)</f>
        <v>195</v>
      </c>
      <c r="AW34" s="80">
        <f>SUM(建設IO!BA88:BA92)</f>
        <v>1049</v>
      </c>
      <c r="AX34" s="80">
        <f>SUM(建設IO!BB88:BB92)</f>
        <v>815</v>
      </c>
      <c r="AY34" s="80">
        <f>SUM(建設IO!BC88:BC92)</f>
        <v>234</v>
      </c>
      <c r="AZ34" s="80">
        <f>SUM(建設IO!BD88:BD92)</f>
        <v>731</v>
      </c>
      <c r="BA34" s="80">
        <f>SUM(建設IO!BE88:BE92)</f>
        <v>48491</v>
      </c>
      <c r="BB34" s="80">
        <f>SUM(建設IO!BF88:BF92)</f>
        <v>20887</v>
      </c>
      <c r="BC34" s="80">
        <f>SUM(建設IO!BG88:BG92)</f>
        <v>11955</v>
      </c>
      <c r="BD34" s="80">
        <f>SUM(建設IO!BH88:BH92)</f>
        <v>2902</v>
      </c>
      <c r="BE34" s="80">
        <f>SUM(建設IO!BI88:BI92)</f>
        <v>899</v>
      </c>
      <c r="BF34" s="80">
        <f>SUM(建設IO!BJ88:BJ92)</f>
        <v>5131</v>
      </c>
      <c r="BG34" s="80">
        <f>SUM(建設IO!BK88:BK92)</f>
        <v>12128</v>
      </c>
      <c r="BH34" s="80">
        <f>SUM(建設IO!BL88:BL92)</f>
        <v>7565</v>
      </c>
      <c r="BI34" s="80">
        <f>SUM(建設IO!BM88:BM92)</f>
        <v>811</v>
      </c>
      <c r="BJ34" s="80">
        <f>SUM(建設IO!BN88:BN92)</f>
        <v>1042</v>
      </c>
      <c r="BK34" s="80">
        <f>SUM(建設IO!BO88:BO92)</f>
        <v>1528</v>
      </c>
      <c r="BL34" s="80">
        <f>SUM(建設IO!BP88:BP92)</f>
        <v>4530</v>
      </c>
      <c r="BM34" s="80">
        <f>SUM(建設IO!BQ88:BQ92)</f>
        <v>2677</v>
      </c>
      <c r="BN34" s="80">
        <f>SUM(建設IO!BR88:BR92)</f>
        <v>83677</v>
      </c>
      <c r="BO34" s="80">
        <f>SUM(建設IO!BS88:BS92)</f>
        <v>14737</v>
      </c>
      <c r="BP34" s="80">
        <f>SUM(建設IO!BT88:BT92)</f>
        <v>7360</v>
      </c>
      <c r="BQ34" s="80">
        <f>SUM(建設IO!BU88:BU92)</f>
        <v>1836</v>
      </c>
      <c r="BR34" s="80">
        <f>SUM(建設IO!BV88:BV92)</f>
        <v>9135</v>
      </c>
      <c r="BS34" s="80">
        <f>SUM(建設IO!BW88:BW92)</f>
        <v>11957</v>
      </c>
      <c r="BT34" s="82">
        <f>SUM(建設IO!BX88:BX92)</f>
        <v>38652</v>
      </c>
    </row>
    <row r="35" spans="1:72">
      <c r="A35" s="15">
        <v>32</v>
      </c>
      <c r="B35" s="9" t="s">
        <v>23</v>
      </c>
      <c r="C35" s="79">
        <f>建設IO!G93</f>
        <v>0</v>
      </c>
      <c r="D35" s="80">
        <f>建設IO!H93</f>
        <v>0</v>
      </c>
      <c r="E35" s="80">
        <f>建設IO!I93</f>
        <v>0</v>
      </c>
      <c r="F35" s="80">
        <f>建設IO!J93</f>
        <v>0</v>
      </c>
      <c r="G35" s="80">
        <f>建設IO!K93</f>
        <v>0</v>
      </c>
      <c r="H35" s="80">
        <f>建設IO!L93</f>
        <v>0</v>
      </c>
      <c r="I35" s="80">
        <f>建設IO!M93</f>
        <v>0</v>
      </c>
      <c r="J35" s="80">
        <f>建設IO!N93</f>
        <v>0</v>
      </c>
      <c r="K35" s="80">
        <f>建設IO!O93</f>
        <v>0</v>
      </c>
      <c r="L35" s="80">
        <f>建設IO!P93</f>
        <v>0</v>
      </c>
      <c r="M35" s="80">
        <f>建設IO!Q93</f>
        <v>0</v>
      </c>
      <c r="N35" s="80">
        <f>建設IO!R93</f>
        <v>0</v>
      </c>
      <c r="O35" s="80">
        <f>建設IO!S93</f>
        <v>0</v>
      </c>
      <c r="P35" s="80">
        <f>建設IO!T93</f>
        <v>0</v>
      </c>
      <c r="Q35" s="80">
        <f>建設IO!U93</f>
        <v>0</v>
      </c>
      <c r="R35" s="80">
        <f>建設IO!V93</f>
        <v>0</v>
      </c>
      <c r="S35" s="80">
        <f>建設IO!W93</f>
        <v>0</v>
      </c>
      <c r="T35" s="80">
        <f>建設IO!X93</f>
        <v>0</v>
      </c>
      <c r="U35" s="80">
        <f>建設IO!Y93</f>
        <v>0</v>
      </c>
      <c r="V35" s="80">
        <f>建設IO!Z93</f>
        <v>0</v>
      </c>
      <c r="W35" s="80">
        <f>建設IO!AA93</f>
        <v>0</v>
      </c>
      <c r="X35" s="80">
        <f>建設IO!AB93</f>
        <v>0</v>
      </c>
      <c r="Y35" s="80">
        <f>建設IO!AC93</f>
        <v>0</v>
      </c>
      <c r="Z35" s="80">
        <f>建設IO!AD93</f>
        <v>0</v>
      </c>
      <c r="AA35" s="80">
        <f>建設IO!AE93</f>
        <v>0</v>
      </c>
      <c r="AB35" s="80">
        <f>建設IO!AF93</f>
        <v>0</v>
      </c>
      <c r="AC35" s="80">
        <f>建設IO!AG93</f>
        <v>0</v>
      </c>
      <c r="AD35" s="80">
        <f>建設IO!AH93</f>
        <v>0</v>
      </c>
      <c r="AE35" s="80">
        <f>建設IO!AI93</f>
        <v>0</v>
      </c>
      <c r="AF35" s="80">
        <f>建設IO!AJ93</f>
        <v>0</v>
      </c>
      <c r="AG35" s="80">
        <f>建設IO!AK93</f>
        <v>0</v>
      </c>
      <c r="AH35" s="80">
        <f>建設IO!AL93</f>
        <v>0</v>
      </c>
      <c r="AI35" s="80">
        <f>建設IO!AM93</f>
        <v>0</v>
      </c>
      <c r="AJ35" s="80">
        <f>建設IO!AN93</f>
        <v>0</v>
      </c>
      <c r="AK35" s="80">
        <f>建設IO!AO93</f>
        <v>0</v>
      </c>
      <c r="AL35" s="80">
        <f>建設IO!AP93</f>
        <v>0</v>
      </c>
      <c r="AM35" s="80">
        <f>建設IO!AQ93</f>
        <v>0</v>
      </c>
      <c r="AN35" s="80">
        <f>建設IO!AR93</f>
        <v>0</v>
      </c>
      <c r="AO35" s="80">
        <f>建設IO!AS93</f>
        <v>0</v>
      </c>
      <c r="AP35" s="80">
        <f>建設IO!AT93</f>
        <v>0</v>
      </c>
      <c r="AQ35" s="80">
        <f>建設IO!AU93</f>
        <v>0</v>
      </c>
      <c r="AR35" s="80">
        <f>建設IO!AV93</f>
        <v>0</v>
      </c>
      <c r="AS35" s="80">
        <f>建設IO!AW93</f>
        <v>0</v>
      </c>
      <c r="AT35" s="80">
        <f>建設IO!AX93</f>
        <v>0</v>
      </c>
      <c r="AU35" s="80">
        <f>建設IO!AY93</f>
        <v>0</v>
      </c>
      <c r="AV35" s="80">
        <f>建設IO!AZ93</f>
        <v>0</v>
      </c>
      <c r="AW35" s="80">
        <f>建設IO!BA93</f>
        <v>0</v>
      </c>
      <c r="AX35" s="80">
        <f>建設IO!BB93</f>
        <v>0</v>
      </c>
      <c r="AY35" s="80">
        <f>建設IO!BC93</f>
        <v>0</v>
      </c>
      <c r="AZ35" s="80">
        <f>建設IO!BD93</f>
        <v>0</v>
      </c>
      <c r="BA35" s="80">
        <f>建設IO!BE93</f>
        <v>0</v>
      </c>
      <c r="BB35" s="80">
        <f>建設IO!BF93</f>
        <v>0</v>
      </c>
      <c r="BC35" s="80">
        <f>建設IO!BG93</f>
        <v>0</v>
      </c>
      <c r="BD35" s="80">
        <f>建設IO!BH93</f>
        <v>0</v>
      </c>
      <c r="BE35" s="80">
        <f>建設IO!BI93</f>
        <v>0</v>
      </c>
      <c r="BF35" s="80">
        <f>建設IO!BJ93</f>
        <v>0</v>
      </c>
      <c r="BG35" s="80">
        <f>建設IO!BK93</f>
        <v>0</v>
      </c>
      <c r="BH35" s="80">
        <f>建設IO!BL93</f>
        <v>0</v>
      </c>
      <c r="BI35" s="80">
        <f>建設IO!BM93</f>
        <v>0</v>
      </c>
      <c r="BJ35" s="80">
        <f>建設IO!BN93</f>
        <v>0</v>
      </c>
      <c r="BK35" s="80">
        <f>建設IO!BO93</f>
        <v>0</v>
      </c>
      <c r="BL35" s="80">
        <f>建設IO!BP93</f>
        <v>0</v>
      </c>
      <c r="BM35" s="80">
        <f>建設IO!BQ93</f>
        <v>0</v>
      </c>
      <c r="BN35" s="80">
        <f>建設IO!BR93</f>
        <v>0</v>
      </c>
      <c r="BO35" s="80">
        <f>建設IO!BS93</f>
        <v>0</v>
      </c>
      <c r="BP35" s="80">
        <f>建設IO!BT93</f>
        <v>0</v>
      </c>
      <c r="BQ35" s="80">
        <f>建設IO!BU93</f>
        <v>0</v>
      </c>
      <c r="BR35" s="80">
        <f>建設IO!BV93</f>
        <v>0</v>
      </c>
      <c r="BS35" s="80">
        <f>建設IO!BW93</f>
        <v>0</v>
      </c>
      <c r="BT35" s="82">
        <f>建設IO!BX93</f>
        <v>0</v>
      </c>
    </row>
    <row r="36" spans="1:72">
      <c r="A36" s="15">
        <v>33</v>
      </c>
      <c r="B36" s="9" t="s">
        <v>24</v>
      </c>
      <c r="C36" s="79">
        <f>SUM(建設IO!G94:G95)</f>
        <v>9396</v>
      </c>
      <c r="D36" s="80">
        <f>SUM(建設IO!H94:H95)</f>
        <v>6300</v>
      </c>
      <c r="E36" s="80">
        <f>SUM(建設IO!I94:I95)</f>
        <v>3236</v>
      </c>
      <c r="F36" s="80">
        <f>SUM(建設IO!J94:J95)</f>
        <v>1790</v>
      </c>
      <c r="G36" s="80">
        <f>SUM(建設IO!K94:K95)</f>
        <v>1726</v>
      </c>
      <c r="H36" s="80">
        <f>SUM(建設IO!L94:L95)</f>
        <v>64</v>
      </c>
      <c r="I36" s="80">
        <f>SUM(建設IO!M94:M95)</f>
        <v>1446</v>
      </c>
      <c r="J36" s="80">
        <f>SUM(建設IO!N94:N95)</f>
        <v>24</v>
      </c>
      <c r="K36" s="80">
        <f>SUM(建設IO!O94:O95)</f>
        <v>861</v>
      </c>
      <c r="L36" s="80">
        <f>SUM(建設IO!P94:P95)</f>
        <v>844</v>
      </c>
      <c r="M36" s="80">
        <f>SUM(建設IO!Q94:Q95)</f>
        <v>17</v>
      </c>
      <c r="N36" s="80">
        <f>SUM(建設IO!R94:R95)</f>
        <v>548</v>
      </c>
      <c r="O36" s="80">
        <f>SUM(建設IO!S94:S95)</f>
        <v>253</v>
      </c>
      <c r="P36" s="80">
        <f>SUM(建設IO!T94:T95)</f>
        <v>295</v>
      </c>
      <c r="Q36" s="80">
        <f>SUM(建設IO!U94:U95)</f>
        <v>13</v>
      </c>
      <c r="R36" s="80">
        <f>SUM(建設IO!V94:V95)</f>
        <v>3064</v>
      </c>
      <c r="S36" s="80">
        <f>SUM(建設IO!W94:W95)</f>
        <v>77</v>
      </c>
      <c r="T36" s="80">
        <f>SUM(建設IO!X94:X95)</f>
        <v>5</v>
      </c>
      <c r="U36" s="80">
        <f>SUM(建設IO!Y94:Y95)</f>
        <v>72</v>
      </c>
      <c r="V36" s="80">
        <f>SUM(建設IO!Z94:Z95)</f>
        <v>2987</v>
      </c>
      <c r="W36" s="80">
        <f>SUM(建設IO!AA94:AA95)</f>
        <v>44</v>
      </c>
      <c r="X36" s="80">
        <f>SUM(建設IO!AB94:AB95)</f>
        <v>140</v>
      </c>
      <c r="Y36" s="80">
        <f>SUM(建設IO!AC94:AC95)</f>
        <v>66</v>
      </c>
      <c r="Z36" s="80">
        <f>SUM(建設IO!AD94:AD95)</f>
        <v>282</v>
      </c>
      <c r="AA36" s="80">
        <f>SUM(建設IO!AE94:AE95)</f>
        <v>686</v>
      </c>
      <c r="AB36" s="80">
        <f>SUM(建設IO!AF94:AF95)</f>
        <v>475</v>
      </c>
      <c r="AC36" s="80">
        <f>SUM(建設IO!AG94:AG95)</f>
        <v>1250</v>
      </c>
      <c r="AD36" s="80">
        <f>SUM(建設IO!AH94:AH95)</f>
        <v>44</v>
      </c>
      <c r="AE36" s="80">
        <f>SUM(建設IO!AI94:AI95)</f>
        <v>2899</v>
      </c>
      <c r="AF36" s="80">
        <f>SUM(建設IO!AJ94:AJ95)</f>
        <v>1578</v>
      </c>
      <c r="AG36" s="80">
        <f>SUM(建設IO!AK94:AK95)</f>
        <v>1142</v>
      </c>
      <c r="AH36" s="80">
        <f>SUM(建設IO!AL94:AL95)</f>
        <v>1086</v>
      </c>
      <c r="AI36" s="80">
        <f>SUM(建設IO!AM94:AM95)</f>
        <v>853</v>
      </c>
      <c r="AJ36" s="80">
        <f>SUM(建設IO!AN94:AN95)</f>
        <v>376</v>
      </c>
      <c r="AK36" s="80">
        <f>SUM(建設IO!AO94:AO95)</f>
        <v>29</v>
      </c>
      <c r="AL36" s="80">
        <f>SUM(建設IO!AP94:AP95)</f>
        <v>84</v>
      </c>
      <c r="AM36" s="80">
        <f>SUM(建設IO!AQ94:AQ95)</f>
        <v>279</v>
      </c>
      <c r="AN36" s="80">
        <f>SUM(建設IO!AR94:AR95)</f>
        <v>78</v>
      </c>
      <c r="AO36" s="80">
        <f>SUM(建設IO!AS94:AS95)</f>
        <v>3</v>
      </c>
      <c r="AP36" s="80">
        <f>SUM(建設IO!AT94:AT95)</f>
        <v>4</v>
      </c>
      <c r="AQ36" s="80">
        <f>SUM(建設IO!AU94:AU95)</f>
        <v>233</v>
      </c>
      <c r="AR36" s="80">
        <f>SUM(建設IO!AV94:AV95)</f>
        <v>212</v>
      </c>
      <c r="AS36" s="80">
        <f>SUM(建設IO!AW94:AW95)</f>
        <v>156</v>
      </c>
      <c r="AT36" s="80">
        <f>SUM(建設IO!AX94:AX95)</f>
        <v>32</v>
      </c>
      <c r="AU36" s="80">
        <f>SUM(建設IO!AY94:AY95)</f>
        <v>21</v>
      </c>
      <c r="AV36" s="80">
        <f>SUM(建設IO!AZ94:AZ95)</f>
        <v>3</v>
      </c>
      <c r="AW36" s="80">
        <f>SUM(建設IO!BA94:BA95)</f>
        <v>21</v>
      </c>
      <c r="AX36" s="80">
        <f>SUM(建設IO!BB94:BB95)</f>
        <v>17</v>
      </c>
      <c r="AY36" s="80">
        <f>SUM(建設IO!BC94:BC95)</f>
        <v>4</v>
      </c>
      <c r="AZ36" s="80">
        <f>SUM(建設IO!BD94:BD95)</f>
        <v>56</v>
      </c>
      <c r="BA36" s="80">
        <f>SUM(建設IO!BE94:BE95)</f>
        <v>375</v>
      </c>
      <c r="BB36" s="80">
        <f>SUM(建設IO!BF94:BF95)</f>
        <v>130</v>
      </c>
      <c r="BC36" s="80">
        <f>SUM(建設IO!BG94:BG95)</f>
        <v>73</v>
      </c>
      <c r="BD36" s="80">
        <f>SUM(建設IO!BH94:BH95)</f>
        <v>19</v>
      </c>
      <c r="BE36" s="80">
        <f>SUM(建設IO!BI94:BI95)</f>
        <v>6</v>
      </c>
      <c r="BF36" s="80">
        <f>SUM(建設IO!BJ94:BJ95)</f>
        <v>32</v>
      </c>
      <c r="BG36" s="80">
        <f>SUM(建設IO!BK94:BK95)</f>
        <v>97</v>
      </c>
      <c r="BH36" s="80">
        <f>SUM(建設IO!BL94:BL95)</f>
        <v>42</v>
      </c>
      <c r="BI36" s="80">
        <f>SUM(建設IO!BM94:BM95)</f>
        <v>9</v>
      </c>
      <c r="BJ36" s="80">
        <f>SUM(建設IO!BN94:BN95)</f>
        <v>13</v>
      </c>
      <c r="BK36" s="80">
        <f>SUM(建設IO!BO94:BO95)</f>
        <v>36</v>
      </c>
      <c r="BL36" s="80">
        <f>SUM(建設IO!BP94:BP95)</f>
        <v>48</v>
      </c>
      <c r="BM36" s="80">
        <f>SUM(建設IO!BQ94:BQ95)</f>
        <v>61</v>
      </c>
      <c r="BN36" s="80">
        <f>SUM(建設IO!BR94:BR95)</f>
        <v>1321</v>
      </c>
      <c r="BO36" s="80">
        <f>SUM(建設IO!BS94:BS95)</f>
        <v>187</v>
      </c>
      <c r="BP36" s="80">
        <f>SUM(建設IO!BT94:BT95)</f>
        <v>124</v>
      </c>
      <c r="BQ36" s="80">
        <f>SUM(建設IO!BU94:BU95)</f>
        <v>28</v>
      </c>
      <c r="BR36" s="80">
        <f>SUM(建設IO!BV94:BV95)</f>
        <v>254</v>
      </c>
      <c r="BS36" s="80">
        <f>SUM(建設IO!BW94:BW95)</f>
        <v>169</v>
      </c>
      <c r="BT36" s="82">
        <f>SUM(建設IO!BX94:BX95)</f>
        <v>559</v>
      </c>
    </row>
    <row r="37" spans="1:72">
      <c r="A37" s="15">
        <v>34</v>
      </c>
      <c r="B37" s="9" t="s">
        <v>31</v>
      </c>
      <c r="C37" s="79">
        <f>SUM(建設IO!G96:G99)</f>
        <v>69</v>
      </c>
      <c r="D37" s="80">
        <f>SUM(建設IO!H96:H99)</f>
        <v>22</v>
      </c>
      <c r="E37" s="80">
        <f>SUM(建設IO!I96:I99)</f>
        <v>9</v>
      </c>
      <c r="F37" s="80">
        <f>SUM(建設IO!J96:J99)</f>
        <v>4</v>
      </c>
      <c r="G37" s="80">
        <f>SUM(建設IO!K96:K99)</f>
        <v>4</v>
      </c>
      <c r="H37" s="80">
        <f>SUM(建設IO!L96:L99)</f>
        <v>0</v>
      </c>
      <c r="I37" s="80">
        <f>SUM(建設IO!M96:M99)</f>
        <v>5</v>
      </c>
      <c r="J37" s="80">
        <f>SUM(建設IO!N96:N99)</f>
        <v>0</v>
      </c>
      <c r="K37" s="80">
        <f>SUM(建設IO!O96:O99)</f>
        <v>3</v>
      </c>
      <c r="L37" s="80">
        <f>SUM(建設IO!P96:P99)</f>
        <v>3</v>
      </c>
      <c r="M37" s="80">
        <f>SUM(建設IO!Q96:Q99)</f>
        <v>0</v>
      </c>
      <c r="N37" s="80">
        <f>SUM(建設IO!R96:R99)</f>
        <v>2</v>
      </c>
      <c r="O37" s="80">
        <f>SUM(建設IO!S96:S99)</f>
        <v>1</v>
      </c>
      <c r="P37" s="80">
        <f>SUM(建設IO!T96:T99)</f>
        <v>1</v>
      </c>
      <c r="Q37" s="80">
        <f>SUM(建設IO!U96:U99)</f>
        <v>0</v>
      </c>
      <c r="R37" s="80">
        <f>SUM(建設IO!V96:V99)</f>
        <v>13</v>
      </c>
      <c r="S37" s="80">
        <f>SUM(建設IO!W96:W99)</f>
        <v>7</v>
      </c>
      <c r="T37" s="80">
        <f>SUM(建設IO!X96:X99)</f>
        <v>1</v>
      </c>
      <c r="U37" s="80">
        <f>SUM(建設IO!Y96:Y99)</f>
        <v>6</v>
      </c>
      <c r="V37" s="80">
        <f>SUM(建設IO!Z96:Z99)</f>
        <v>6</v>
      </c>
      <c r="W37" s="80">
        <f>SUM(建設IO!AA96:AA99)</f>
        <v>0</v>
      </c>
      <c r="X37" s="80">
        <f>SUM(建設IO!AB96:AB99)</f>
        <v>0</v>
      </c>
      <c r="Y37" s="80">
        <f>SUM(建設IO!AC96:AC99)</f>
        <v>0</v>
      </c>
      <c r="Z37" s="80">
        <f>SUM(建設IO!AD96:AD99)</f>
        <v>0</v>
      </c>
      <c r="AA37" s="80">
        <f>SUM(建設IO!AE96:AE99)</f>
        <v>1</v>
      </c>
      <c r="AB37" s="80">
        <f>SUM(建設IO!AF96:AF99)</f>
        <v>1</v>
      </c>
      <c r="AC37" s="80">
        <f>SUM(建設IO!AG96:AG99)</f>
        <v>4</v>
      </c>
      <c r="AD37" s="80">
        <f>SUM(建設IO!AH96:AH99)</f>
        <v>0</v>
      </c>
      <c r="AE37" s="80">
        <f>SUM(建設IO!AI96:AI99)</f>
        <v>38</v>
      </c>
      <c r="AF37" s="80">
        <f>SUM(建設IO!AJ96:AJ99)</f>
        <v>22</v>
      </c>
      <c r="AG37" s="80">
        <f>SUM(建設IO!AK96:AK99)</f>
        <v>4</v>
      </c>
      <c r="AH37" s="80">
        <f>SUM(建設IO!AL96:AL99)</f>
        <v>4</v>
      </c>
      <c r="AI37" s="80">
        <f>SUM(建設IO!AM96:AM99)</f>
        <v>3</v>
      </c>
      <c r="AJ37" s="80">
        <f>SUM(建設IO!AN96:AN99)</f>
        <v>2</v>
      </c>
      <c r="AK37" s="80">
        <f>SUM(建設IO!AO96:AO99)</f>
        <v>0</v>
      </c>
      <c r="AL37" s="80">
        <f>SUM(建設IO!AP96:AP99)</f>
        <v>0</v>
      </c>
      <c r="AM37" s="80">
        <f>SUM(建設IO!AQ96:AQ99)</f>
        <v>1</v>
      </c>
      <c r="AN37" s="80">
        <f>SUM(建設IO!AR96:AR99)</f>
        <v>0</v>
      </c>
      <c r="AO37" s="80">
        <f>SUM(建設IO!AS96:AS99)</f>
        <v>0</v>
      </c>
      <c r="AP37" s="80">
        <f>SUM(建設IO!AT96:AT99)</f>
        <v>0</v>
      </c>
      <c r="AQ37" s="80">
        <f>SUM(建設IO!AU96:AU99)</f>
        <v>1</v>
      </c>
      <c r="AR37" s="80">
        <f>SUM(建設IO!AV96:AV99)</f>
        <v>1</v>
      </c>
      <c r="AS37" s="80">
        <f>SUM(建設IO!AW96:AW99)</f>
        <v>1</v>
      </c>
      <c r="AT37" s="80">
        <f>SUM(建設IO!AX96:AX99)</f>
        <v>0</v>
      </c>
      <c r="AU37" s="80">
        <f>SUM(建設IO!AY96:AY99)</f>
        <v>0</v>
      </c>
      <c r="AV37" s="80">
        <f>SUM(建設IO!AZ96:AZ99)</f>
        <v>0</v>
      </c>
      <c r="AW37" s="80">
        <f>SUM(建設IO!BA96:BA99)</f>
        <v>0</v>
      </c>
      <c r="AX37" s="80">
        <f>SUM(建設IO!BB96:BB99)</f>
        <v>0</v>
      </c>
      <c r="AY37" s="80">
        <f>SUM(建設IO!BC96:BC99)</f>
        <v>0</v>
      </c>
      <c r="AZ37" s="80">
        <f>SUM(建設IO!BD96:BD99)</f>
        <v>0</v>
      </c>
      <c r="BA37" s="80">
        <f>SUM(建設IO!BE96:BE99)</f>
        <v>4</v>
      </c>
      <c r="BB37" s="80">
        <f>SUM(建設IO!BF96:BF99)</f>
        <v>1</v>
      </c>
      <c r="BC37" s="80">
        <f>SUM(建設IO!BG96:BG99)</f>
        <v>1</v>
      </c>
      <c r="BD37" s="80">
        <f>SUM(建設IO!BH96:BH99)</f>
        <v>0</v>
      </c>
      <c r="BE37" s="80">
        <f>SUM(建設IO!BI96:BI99)</f>
        <v>0</v>
      </c>
      <c r="BF37" s="80">
        <f>SUM(建設IO!BJ96:BJ99)</f>
        <v>0</v>
      </c>
      <c r="BG37" s="80">
        <f>SUM(建設IO!BK96:BK99)</f>
        <v>2</v>
      </c>
      <c r="BH37" s="80">
        <f>SUM(建設IO!BL96:BL99)</f>
        <v>0</v>
      </c>
      <c r="BI37" s="80">
        <f>SUM(建設IO!BM96:BM99)</f>
        <v>0</v>
      </c>
      <c r="BJ37" s="80">
        <f>SUM(建設IO!BN96:BN99)</f>
        <v>0</v>
      </c>
      <c r="BK37" s="80">
        <f>SUM(建設IO!BO96:BO99)</f>
        <v>0</v>
      </c>
      <c r="BL37" s="80">
        <f>SUM(建設IO!BP96:BP99)</f>
        <v>1</v>
      </c>
      <c r="BM37" s="80">
        <f>SUM(建設IO!BQ96:BQ99)</f>
        <v>14</v>
      </c>
      <c r="BN37" s="80">
        <f>SUM(建設IO!BR96:BR99)</f>
        <v>16</v>
      </c>
      <c r="BO37" s="80">
        <f>SUM(建設IO!BS96:BS99)</f>
        <v>5</v>
      </c>
      <c r="BP37" s="80">
        <f>SUM(建設IO!BT96:BT99)</f>
        <v>3</v>
      </c>
      <c r="BQ37" s="80">
        <f>SUM(建設IO!BU96:BU99)</f>
        <v>3</v>
      </c>
      <c r="BR37" s="80">
        <f>SUM(建設IO!BV96:BV99)</f>
        <v>1</v>
      </c>
      <c r="BS37" s="80">
        <f>SUM(建設IO!BW96:BW99)</f>
        <v>1</v>
      </c>
      <c r="BT37" s="82">
        <f>SUM(建設IO!BX96:BX99)</f>
        <v>3</v>
      </c>
    </row>
    <row r="38" spans="1:72">
      <c r="A38" s="151">
        <v>35</v>
      </c>
      <c r="B38" s="152" t="s">
        <v>477</v>
      </c>
      <c r="C38" s="153">
        <f>建設IO!G100</f>
        <v>56218</v>
      </c>
      <c r="D38" s="158">
        <f>建設IO!H100</f>
        <v>19570</v>
      </c>
      <c r="E38" s="158">
        <f>建設IO!I100</f>
        <v>3650</v>
      </c>
      <c r="F38" s="158">
        <f>建設IO!J100</f>
        <v>793</v>
      </c>
      <c r="G38" s="158">
        <f>建設IO!K100</f>
        <v>766</v>
      </c>
      <c r="H38" s="158">
        <f>建設IO!L100</f>
        <v>27</v>
      </c>
      <c r="I38" s="158">
        <f>建設IO!M100</f>
        <v>2857</v>
      </c>
      <c r="J38" s="158">
        <f>建設IO!N100</f>
        <v>36</v>
      </c>
      <c r="K38" s="158">
        <f>建設IO!O100</f>
        <v>1485</v>
      </c>
      <c r="L38" s="158">
        <f>建設IO!P100</f>
        <v>1453</v>
      </c>
      <c r="M38" s="158">
        <f>建設IO!Q100</f>
        <v>32</v>
      </c>
      <c r="N38" s="158">
        <f>建設IO!R100</f>
        <v>1305</v>
      </c>
      <c r="O38" s="158">
        <f>建設IO!S100</f>
        <v>495</v>
      </c>
      <c r="P38" s="158">
        <f>建設IO!T100</f>
        <v>810</v>
      </c>
      <c r="Q38" s="158">
        <f>建設IO!U100</f>
        <v>31</v>
      </c>
      <c r="R38" s="158">
        <f>建設IO!V100</f>
        <v>15920</v>
      </c>
      <c r="S38" s="158">
        <f>建設IO!W100</f>
        <v>2227</v>
      </c>
      <c r="T38" s="158">
        <f>建設IO!X100</f>
        <v>176</v>
      </c>
      <c r="U38" s="158">
        <f>建設IO!Y100</f>
        <v>2051</v>
      </c>
      <c r="V38" s="158">
        <f>建設IO!Z100</f>
        <v>13693</v>
      </c>
      <c r="W38" s="158">
        <f>建設IO!AA100</f>
        <v>145</v>
      </c>
      <c r="X38" s="158">
        <f>建設IO!AB100</f>
        <v>621</v>
      </c>
      <c r="Y38" s="158">
        <f>建設IO!AC100</f>
        <v>352</v>
      </c>
      <c r="Z38" s="158">
        <f>建設IO!AD100</f>
        <v>913</v>
      </c>
      <c r="AA38" s="158">
        <f>建設IO!AE100</f>
        <v>2973</v>
      </c>
      <c r="AB38" s="158">
        <f>建設IO!AF100</f>
        <v>2330</v>
      </c>
      <c r="AC38" s="158">
        <f>建設IO!AG100</f>
        <v>6169</v>
      </c>
      <c r="AD38" s="158">
        <f>建設IO!AH100</f>
        <v>190</v>
      </c>
      <c r="AE38" s="158">
        <f>建設IO!AI100</f>
        <v>22336</v>
      </c>
      <c r="AF38" s="158">
        <f>建設IO!AJ100</f>
        <v>12750</v>
      </c>
      <c r="AG38" s="158">
        <f>建設IO!AK100</f>
        <v>4360</v>
      </c>
      <c r="AH38" s="158">
        <f>建設IO!AL100</f>
        <v>4283</v>
      </c>
      <c r="AI38" s="158">
        <f>建設IO!AM100</f>
        <v>3683</v>
      </c>
      <c r="AJ38" s="158">
        <f>建設IO!AN100</f>
        <v>1670</v>
      </c>
      <c r="AK38" s="158">
        <f>建設IO!AO100</f>
        <v>78</v>
      </c>
      <c r="AL38" s="158">
        <f>建設IO!AP100</f>
        <v>228</v>
      </c>
      <c r="AM38" s="158">
        <f>建設IO!AQ100</f>
        <v>1323</v>
      </c>
      <c r="AN38" s="158">
        <f>建設IO!AR100</f>
        <v>362</v>
      </c>
      <c r="AO38" s="158">
        <f>建設IO!AS100</f>
        <v>7</v>
      </c>
      <c r="AP38" s="158">
        <f>建設IO!AT100</f>
        <v>15</v>
      </c>
      <c r="AQ38" s="158">
        <f>建設IO!AU100</f>
        <v>600</v>
      </c>
      <c r="AR38" s="158">
        <f>建設IO!AV100</f>
        <v>531</v>
      </c>
      <c r="AS38" s="158">
        <f>建設IO!AW100</f>
        <v>423</v>
      </c>
      <c r="AT38" s="158">
        <f>建設IO!AX100</f>
        <v>57</v>
      </c>
      <c r="AU38" s="158">
        <f>建設IO!AY100</f>
        <v>41</v>
      </c>
      <c r="AV38" s="158">
        <f>建設IO!AZ100</f>
        <v>10</v>
      </c>
      <c r="AW38" s="158">
        <f>建設IO!BA100</f>
        <v>69</v>
      </c>
      <c r="AX38" s="158">
        <f>建設IO!BB100</f>
        <v>56</v>
      </c>
      <c r="AY38" s="158">
        <f>建設IO!BC100</f>
        <v>13</v>
      </c>
      <c r="AZ38" s="158">
        <f>建設IO!BD100</f>
        <v>77</v>
      </c>
      <c r="BA38" s="158">
        <f>建設IO!BE100</f>
        <v>3149</v>
      </c>
      <c r="BB38" s="158">
        <f>建設IO!BF100</f>
        <v>1028</v>
      </c>
      <c r="BC38" s="158">
        <f>建設IO!BG100</f>
        <v>647</v>
      </c>
      <c r="BD38" s="158">
        <f>建設IO!BH100</f>
        <v>120</v>
      </c>
      <c r="BE38" s="158">
        <f>建設IO!BI100</f>
        <v>52</v>
      </c>
      <c r="BF38" s="158">
        <f>建設IO!BJ100</f>
        <v>209</v>
      </c>
      <c r="BG38" s="158">
        <f>建設IO!BK100</f>
        <v>1102</v>
      </c>
      <c r="BH38" s="158">
        <f>建設IO!BL100</f>
        <v>407</v>
      </c>
      <c r="BI38" s="158">
        <f>建設IO!BM100</f>
        <v>54</v>
      </c>
      <c r="BJ38" s="158">
        <f>建設IO!BN100</f>
        <v>97</v>
      </c>
      <c r="BK38" s="158">
        <f>建設IO!BO100</f>
        <v>128</v>
      </c>
      <c r="BL38" s="158">
        <f>建設IO!BP100</f>
        <v>333</v>
      </c>
      <c r="BM38" s="158">
        <f>建設IO!BQ100</f>
        <v>5241</v>
      </c>
      <c r="BN38" s="158">
        <f>建設IO!BR100</f>
        <v>9586</v>
      </c>
      <c r="BO38" s="158">
        <f>建設IO!BS100</f>
        <v>868</v>
      </c>
      <c r="BP38" s="158">
        <f>建設IO!BT100</f>
        <v>518</v>
      </c>
      <c r="BQ38" s="158">
        <f>建設IO!BU100</f>
        <v>89</v>
      </c>
      <c r="BR38" s="158">
        <f>建設IO!BV100</f>
        <v>1471</v>
      </c>
      <c r="BS38" s="158">
        <f>建設IO!BW100</f>
        <v>1389</v>
      </c>
      <c r="BT38" s="159">
        <f>建設IO!BX100</f>
        <v>5251</v>
      </c>
    </row>
    <row r="39" spans="1:72">
      <c r="A39" s="15">
        <v>36</v>
      </c>
      <c r="B39" s="9" t="s">
        <v>25</v>
      </c>
      <c r="C39" s="79">
        <f>SUM(建設IO!G101:G104)</f>
        <v>5466750</v>
      </c>
      <c r="D39" s="80">
        <f>SUM(建設IO!H101:H104)</f>
        <v>2499545</v>
      </c>
      <c r="E39" s="80">
        <f>SUM(建設IO!I101:I104)</f>
        <v>1213394</v>
      </c>
      <c r="F39" s="80">
        <f>SUM(建設IO!J101:J104)</f>
        <v>499172</v>
      </c>
      <c r="G39" s="80">
        <f>SUM(建設IO!K101:K104)</f>
        <v>487283</v>
      </c>
      <c r="H39" s="80">
        <f>SUM(建設IO!L101:L104)</f>
        <v>11889</v>
      </c>
      <c r="I39" s="80">
        <f>SUM(建設IO!M101:M104)</f>
        <v>714222</v>
      </c>
      <c r="J39" s="80">
        <f>SUM(建設IO!N101:N104)</f>
        <v>7179</v>
      </c>
      <c r="K39" s="80">
        <f>SUM(建設IO!O101:O104)</f>
        <v>455754</v>
      </c>
      <c r="L39" s="80">
        <f>SUM(建設IO!P101:P104)</f>
        <v>451481</v>
      </c>
      <c r="M39" s="80">
        <f>SUM(建設IO!Q101:Q104)</f>
        <v>4273</v>
      </c>
      <c r="N39" s="80">
        <f>SUM(建設IO!R101:R104)</f>
        <v>240924</v>
      </c>
      <c r="O39" s="80">
        <f>SUM(建設IO!S101:S104)</f>
        <v>170170</v>
      </c>
      <c r="P39" s="80">
        <f>SUM(建設IO!T101:T104)</f>
        <v>70754</v>
      </c>
      <c r="Q39" s="80">
        <f>SUM(建設IO!U101:U104)</f>
        <v>10365</v>
      </c>
      <c r="R39" s="80">
        <f>SUM(建設IO!V101:V104)</f>
        <v>1286151</v>
      </c>
      <c r="S39" s="80">
        <f>SUM(建設IO!W101:W104)</f>
        <v>55318</v>
      </c>
      <c r="T39" s="80">
        <f>SUM(建設IO!X101:X104)</f>
        <v>4758</v>
      </c>
      <c r="U39" s="80">
        <f>SUM(建設IO!Y101:Y104)</f>
        <v>50560</v>
      </c>
      <c r="V39" s="80">
        <f>SUM(建設IO!Z101:Z104)</f>
        <v>1230833</v>
      </c>
      <c r="W39" s="80">
        <f>SUM(建設IO!AA101:AA104)</f>
        <v>9151</v>
      </c>
      <c r="X39" s="80">
        <f>SUM(建設IO!AB101:AB104)</f>
        <v>43074</v>
      </c>
      <c r="Y39" s="80">
        <f>SUM(建設IO!AC101:AC104)</f>
        <v>29668</v>
      </c>
      <c r="Z39" s="80">
        <f>SUM(建設IO!AD101:AD104)</f>
        <v>85547</v>
      </c>
      <c r="AA39" s="80">
        <f>SUM(建設IO!AE101:AE104)</f>
        <v>242413</v>
      </c>
      <c r="AB39" s="80">
        <f>SUM(建設IO!AF101:AF104)</f>
        <v>167163</v>
      </c>
      <c r="AC39" s="80">
        <f>SUM(建設IO!AG101:AG104)</f>
        <v>633755</v>
      </c>
      <c r="AD39" s="80">
        <f>SUM(建設IO!AH101:AH104)</f>
        <v>20062</v>
      </c>
      <c r="AE39" s="80">
        <f>SUM(建設IO!AI101:AI104)</f>
        <v>2709846</v>
      </c>
      <c r="AF39" s="80">
        <f>SUM(建設IO!AJ101:AJ104)</f>
        <v>1931486</v>
      </c>
      <c r="AG39" s="80">
        <f>SUM(建設IO!AK101:AK104)</f>
        <v>891007</v>
      </c>
      <c r="AH39" s="80">
        <f>SUM(建設IO!AL101:AL104)</f>
        <v>867987</v>
      </c>
      <c r="AI39" s="80">
        <f>SUM(建設IO!AM101:AM104)</f>
        <v>755888</v>
      </c>
      <c r="AJ39" s="80">
        <f>SUM(建設IO!AN101:AN104)</f>
        <v>338329</v>
      </c>
      <c r="AK39" s="80">
        <f>SUM(建設IO!AO101:AO104)</f>
        <v>14628</v>
      </c>
      <c r="AL39" s="80">
        <f>SUM(建設IO!AP101:AP104)</f>
        <v>59174</v>
      </c>
      <c r="AM39" s="80">
        <f>SUM(建設IO!AQ101:AQ104)</f>
        <v>267849</v>
      </c>
      <c r="AN39" s="80">
        <f>SUM(建設IO!AR101:AR104)</f>
        <v>71714</v>
      </c>
      <c r="AO39" s="80">
        <f>SUM(建設IO!AS101:AS104)</f>
        <v>1229</v>
      </c>
      <c r="AP39" s="80">
        <f>SUM(建設IO!AT101:AT104)</f>
        <v>2965</v>
      </c>
      <c r="AQ39" s="80">
        <f>SUM(建設IO!AU101:AU104)</f>
        <v>112099</v>
      </c>
      <c r="AR39" s="80">
        <f>SUM(建設IO!AV101:AV104)</f>
        <v>103435</v>
      </c>
      <c r="AS39" s="80">
        <f>SUM(建設IO!AW101:AW104)</f>
        <v>88316</v>
      </c>
      <c r="AT39" s="80">
        <f>SUM(建設IO!AX101:AX104)</f>
        <v>9439</v>
      </c>
      <c r="AU39" s="80">
        <f>SUM(建設IO!AY101:AY104)</f>
        <v>4114</v>
      </c>
      <c r="AV39" s="80">
        <f>SUM(建設IO!AZ101:AZ104)</f>
        <v>1566</v>
      </c>
      <c r="AW39" s="80">
        <f>SUM(建設IO!BA101:BA104)</f>
        <v>8664</v>
      </c>
      <c r="AX39" s="80">
        <f>SUM(建設IO!BB101:BB104)</f>
        <v>6776</v>
      </c>
      <c r="AY39" s="80">
        <f>SUM(建設IO!BC101:BC104)</f>
        <v>1888</v>
      </c>
      <c r="AZ39" s="80">
        <f>SUM(建設IO!BD101:BD104)</f>
        <v>23020</v>
      </c>
      <c r="BA39" s="80">
        <f>SUM(建設IO!BE101:BE104)</f>
        <v>917285</v>
      </c>
      <c r="BB39" s="80">
        <f>SUM(建設IO!BF101:BF104)</f>
        <v>370247</v>
      </c>
      <c r="BC39" s="80">
        <f>SUM(建設IO!BG101:BG104)</f>
        <v>218491</v>
      </c>
      <c r="BD39" s="80">
        <f>SUM(建設IO!BH101:BH104)</f>
        <v>59778</v>
      </c>
      <c r="BE39" s="80">
        <f>SUM(建設IO!BI101:BI104)</f>
        <v>12700</v>
      </c>
      <c r="BF39" s="80">
        <f>SUM(建設IO!BJ101:BJ104)</f>
        <v>79278</v>
      </c>
      <c r="BG39" s="80">
        <f>SUM(建設IO!BK101:BK104)</f>
        <v>257508</v>
      </c>
      <c r="BH39" s="80">
        <f>SUM(建設IO!BL101:BL104)</f>
        <v>68414</v>
      </c>
      <c r="BI39" s="80">
        <f>SUM(建設IO!BM101:BM104)</f>
        <v>5126</v>
      </c>
      <c r="BJ39" s="80">
        <f>SUM(建設IO!BN101:BN104)</f>
        <v>40083</v>
      </c>
      <c r="BK39" s="80">
        <f>SUM(建設IO!BO101:BO104)</f>
        <v>100592</v>
      </c>
      <c r="BL39" s="80">
        <f>SUM(建設IO!BP101:BP104)</f>
        <v>75315</v>
      </c>
      <c r="BM39" s="80">
        <f>SUM(建設IO!BQ101:BQ104)</f>
        <v>123194</v>
      </c>
      <c r="BN39" s="80">
        <f>SUM(建設IO!BR101:BR104)</f>
        <v>778360</v>
      </c>
      <c r="BO39" s="80">
        <f>SUM(建設IO!BS101:BS104)</f>
        <v>171241</v>
      </c>
      <c r="BP39" s="80">
        <f>SUM(建設IO!BT101:BT104)</f>
        <v>69146</v>
      </c>
      <c r="BQ39" s="80">
        <f>SUM(建設IO!BU101:BU104)</f>
        <v>15139</v>
      </c>
      <c r="BR39" s="80">
        <f>SUM(建設IO!BV101:BV104)</f>
        <v>101643</v>
      </c>
      <c r="BS39" s="80">
        <f>SUM(建設IO!BW101:BW104)</f>
        <v>99401</v>
      </c>
      <c r="BT39" s="82">
        <f>SUM(建設IO!BX101:BX104)</f>
        <v>321790</v>
      </c>
    </row>
    <row r="40" spans="1:72">
      <c r="A40" s="15">
        <v>37</v>
      </c>
      <c r="B40" s="9" t="s">
        <v>26</v>
      </c>
      <c r="C40" s="79">
        <f>SUM(建設IO!G105:G109)</f>
        <v>14899</v>
      </c>
      <c r="D40" s="80">
        <f>SUM(建設IO!H105:H109)</f>
        <v>5799</v>
      </c>
      <c r="E40" s="80">
        <f>SUM(建設IO!I105:I109)</f>
        <v>2579</v>
      </c>
      <c r="F40" s="80">
        <f>SUM(建設IO!J105:J109)</f>
        <v>1130</v>
      </c>
      <c r="G40" s="80">
        <f>SUM(建設IO!K105:K109)</f>
        <v>1091</v>
      </c>
      <c r="H40" s="80">
        <f>SUM(建設IO!L105:L109)</f>
        <v>39</v>
      </c>
      <c r="I40" s="80">
        <f>SUM(建設IO!M105:M109)</f>
        <v>1449</v>
      </c>
      <c r="J40" s="80">
        <f>SUM(建設IO!N105:N109)</f>
        <v>19</v>
      </c>
      <c r="K40" s="80">
        <f>SUM(建設IO!O105:O109)</f>
        <v>754</v>
      </c>
      <c r="L40" s="80">
        <f>SUM(建設IO!P105:P109)</f>
        <v>739</v>
      </c>
      <c r="M40" s="80">
        <f>SUM(建設IO!Q105:Q109)</f>
        <v>15</v>
      </c>
      <c r="N40" s="80">
        <f>SUM(建設IO!R105:R109)</f>
        <v>661</v>
      </c>
      <c r="O40" s="80">
        <f>SUM(建設IO!S105:S109)</f>
        <v>251</v>
      </c>
      <c r="P40" s="80">
        <f>SUM(建設IO!T105:T109)</f>
        <v>410</v>
      </c>
      <c r="Q40" s="80">
        <f>SUM(建設IO!U105:U109)</f>
        <v>15</v>
      </c>
      <c r="R40" s="80">
        <f>SUM(建設IO!V105:V109)</f>
        <v>3220</v>
      </c>
      <c r="S40" s="80">
        <f>SUM(建設IO!W105:W109)</f>
        <v>156</v>
      </c>
      <c r="T40" s="80">
        <f>SUM(建設IO!X105:X109)</f>
        <v>13</v>
      </c>
      <c r="U40" s="80">
        <f>SUM(建設IO!Y105:Y109)</f>
        <v>143</v>
      </c>
      <c r="V40" s="80">
        <f>SUM(建設IO!Z105:Z109)</f>
        <v>3064</v>
      </c>
      <c r="W40" s="80">
        <f>SUM(建設IO!AA105:AA109)</f>
        <v>33</v>
      </c>
      <c r="X40" s="80">
        <f>SUM(建設IO!AB105:AB109)</f>
        <v>139</v>
      </c>
      <c r="Y40" s="80">
        <f>SUM(建設IO!AC105:AC109)</f>
        <v>79</v>
      </c>
      <c r="Z40" s="80">
        <f>SUM(建設IO!AD105:AD109)</f>
        <v>205</v>
      </c>
      <c r="AA40" s="80">
        <f>SUM(建設IO!AE105:AE109)</f>
        <v>665</v>
      </c>
      <c r="AB40" s="80">
        <f>SUM(建設IO!AF105:AF109)</f>
        <v>521</v>
      </c>
      <c r="AC40" s="80">
        <f>SUM(建設IO!AG105:AG109)</f>
        <v>1379</v>
      </c>
      <c r="AD40" s="80">
        <f>SUM(建設IO!AH105:AH109)</f>
        <v>43</v>
      </c>
      <c r="AE40" s="80">
        <f>SUM(建設IO!AI105:AI109)</f>
        <v>8259</v>
      </c>
      <c r="AF40" s="80">
        <f>SUM(建設IO!AJ105:AJ109)</f>
        <v>4979</v>
      </c>
      <c r="AG40" s="80">
        <f>SUM(建設IO!AK105:AK109)</f>
        <v>2642</v>
      </c>
      <c r="AH40" s="80">
        <f>SUM(建設IO!AL105:AL109)</f>
        <v>2517</v>
      </c>
      <c r="AI40" s="80">
        <f>SUM(建設IO!AM105:AM109)</f>
        <v>1996</v>
      </c>
      <c r="AJ40" s="80">
        <f>SUM(建設IO!AN105:AN109)</f>
        <v>898</v>
      </c>
      <c r="AK40" s="80">
        <f>SUM(建設IO!AO105:AO109)</f>
        <v>67</v>
      </c>
      <c r="AL40" s="80">
        <f>SUM(建設IO!AP105:AP109)</f>
        <v>186</v>
      </c>
      <c r="AM40" s="80">
        <f>SUM(建設IO!AQ105:AQ109)</f>
        <v>667</v>
      </c>
      <c r="AN40" s="80">
        <f>SUM(建設IO!AR105:AR109)</f>
        <v>164</v>
      </c>
      <c r="AO40" s="80">
        <f>SUM(建設IO!AS105:AS109)</f>
        <v>5</v>
      </c>
      <c r="AP40" s="80">
        <f>SUM(建設IO!AT105:AT109)</f>
        <v>9</v>
      </c>
      <c r="AQ40" s="80">
        <f>SUM(建設IO!AU105:AU109)</f>
        <v>521</v>
      </c>
      <c r="AR40" s="80">
        <f>SUM(建設IO!AV105:AV109)</f>
        <v>471</v>
      </c>
      <c r="AS40" s="80">
        <f>SUM(建設IO!AW105:AW109)</f>
        <v>348</v>
      </c>
      <c r="AT40" s="80">
        <f>SUM(建設IO!AX105:AX109)</f>
        <v>72</v>
      </c>
      <c r="AU40" s="80">
        <f>SUM(建設IO!AY105:AY109)</f>
        <v>45</v>
      </c>
      <c r="AV40" s="80">
        <f>SUM(建設IO!AZ105:AZ109)</f>
        <v>6</v>
      </c>
      <c r="AW40" s="80">
        <f>SUM(建設IO!BA105:BA109)</f>
        <v>50</v>
      </c>
      <c r="AX40" s="80">
        <f>SUM(建設IO!BB105:BB109)</f>
        <v>40</v>
      </c>
      <c r="AY40" s="80">
        <f>SUM(建設IO!BC105:BC109)</f>
        <v>10</v>
      </c>
      <c r="AZ40" s="80">
        <f>SUM(建設IO!BD105:BD109)</f>
        <v>125</v>
      </c>
      <c r="BA40" s="80">
        <f>SUM(建設IO!BE105:BE109)</f>
        <v>2260</v>
      </c>
      <c r="BB40" s="80">
        <f>SUM(建設IO!BF105:BF109)</f>
        <v>519</v>
      </c>
      <c r="BC40" s="80">
        <f>SUM(建設IO!BG105:BG109)</f>
        <v>295</v>
      </c>
      <c r="BD40" s="80">
        <f>SUM(建設IO!BH105:BH109)</f>
        <v>70</v>
      </c>
      <c r="BE40" s="80">
        <f>SUM(建設IO!BI105:BI109)</f>
        <v>31</v>
      </c>
      <c r="BF40" s="80">
        <f>SUM(建設IO!BJ105:BJ109)</f>
        <v>123</v>
      </c>
      <c r="BG40" s="80">
        <f>SUM(建設IO!BK105:BK109)</f>
        <v>1081</v>
      </c>
      <c r="BH40" s="80">
        <f>SUM(建設IO!BL105:BL109)</f>
        <v>159</v>
      </c>
      <c r="BI40" s="80">
        <f>SUM(建設IO!BM105:BM109)</f>
        <v>46</v>
      </c>
      <c r="BJ40" s="80">
        <f>SUM(建設IO!BN105:BN109)</f>
        <v>133</v>
      </c>
      <c r="BK40" s="80">
        <f>SUM(建設IO!BO105:BO109)</f>
        <v>143</v>
      </c>
      <c r="BL40" s="80">
        <f>SUM(建設IO!BP105:BP109)</f>
        <v>179</v>
      </c>
      <c r="BM40" s="80">
        <f>SUM(建設IO!BQ105:BQ109)</f>
        <v>77</v>
      </c>
      <c r="BN40" s="80">
        <f>SUM(建設IO!BR105:BR109)</f>
        <v>3280</v>
      </c>
      <c r="BO40" s="80">
        <f>SUM(建設IO!BS105:BS109)</f>
        <v>433</v>
      </c>
      <c r="BP40" s="80">
        <f>SUM(建設IO!BT105:BT109)</f>
        <v>320</v>
      </c>
      <c r="BQ40" s="80">
        <f>SUM(建設IO!BU105:BU109)</f>
        <v>30</v>
      </c>
      <c r="BR40" s="80">
        <f>SUM(建設IO!BV105:BV109)</f>
        <v>828</v>
      </c>
      <c r="BS40" s="80">
        <f>SUM(建設IO!BW105:BW109)</f>
        <v>437</v>
      </c>
      <c r="BT40" s="82">
        <f>SUM(建設IO!BX105:BX109)</f>
        <v>1232</v>
      </c>
    </row>
    <row r="41" spans="1:72">
      <c r="A41" s="15">
        <v>38</v>
      </c>
      <c r="B41" s="9" t="s">
        <v>27</v>
      </c>
      <c r="C41" s="79">
        <f>建設IO!G110</f>
        <v>53549</v>
      </c>
      <c r="D41" s="80">
        <f>建設IO!H110</f>
        <v>18705</v>
      </c>
      <c r="E41" s="80">
        <f>建設IO!I110</f>
        <v>13349</v>
      </c>
      <c r="F41" s="80">
        <f>建設IO!J110</f>
        <v>11288</v>
      </c>
      <c r="G41" s="80">
        <f>建設IO!K110</f>
        <v>10567</v>
      </c>
      <c r="H41" s="80">
        <f>建設IO!L110</f>
        <v>721</v>
      </c>
      <c r="I41" s="80">
        <f>建設IO!M110</f>
        <v>2061</v>
      </c>
      <c r="J41" s="80">
        <f>建設IO!N110</f>
        <v>30</v>
      </c>
      <c r="K41" s="80">
        <f>建設IO!O110</f>
        <v>1110</v>
      </c>
      <c r="L41" s="80">
        <f>建設IO!P110</f>
        <v>1074</v>
      </c>
      <c r="M41" s="80">
        <f>建設IO!Q110</f>
        <v>36</v>
      </c>
      <c r="N41" s="80">
        <f>建設IO!R110</f>
        <v>897</v>
      </c>
      <c r="O41" s="80">
        <f>建設IO!S110</f>
        <v>319</v>
      </c>
      <c r="P41" s="80">
        <f>建設IO!T110</f>
        <v>578</v>
      </c>
      <c r="Q41" s="80">
        <f>建設IO!U110</f>
        <v>24</v>
      </c>
      <c r="R41" s="80">
        <f>建設IO!V110</f>
        <v>5356</v>
      </c>
      <c r="S41" s="80">
        <f>建設IO!W110</f>
        <v>1737</v>
      </c>
      <c r="T41" s="80">
        <f>建設IO!X110</f>
        <v>112</v>
      </c>
      <c r="U41" s="80">
        <f>建設IO!Y110</f>
        <v>1625</v>
      </c>
      <c r="V41" s="80">
        <f>建設IO!Z110</f>
        <v>3619</v>
      </c>
      <c r="W41" s="80">
        <f>建設IO!AA110</f>
        <v>52</v>
      </c>
      <c r="X41" s="80">
        <f>建設IO!AB110</f>
        <v>169</v>
      </c>
      <c r="Y41" s="80">
        <f>建設IO!AC110</f>
        <v>80</v>
      </c>
      <c r="Z41" s="80">
        <f>建設IO!AD110</f>
        <v>346</v>
      </c>
      <c r="AA41" s="80">
        <f>建設IO!AE110</f>
        <v>824</v>
      </c>
      <c r="AB41" s="80">
        <f>建設IO!AF110</f>
        <v>574</v>
      </c>
      <c r="AC41" s="80">
        <f>建設IO!AG110</f>
        <v>1497</v>
      </c>
      <c r="AD41" s="80">
        <f>建設IO!AH110</f>
        <v>77</v>
      </c>
      <c r="AE41" s="80">
        <f>建設IO!AI110</f>
        <v>34651</v>
      </c>
      <c r="AF41" s="80">
        <f>建設IO!AJ110</f>
        <v>30861</v>
      </c>
      <c r="AG41" s="80">
        <f>建設IO!AK110</f>
        <v>19209</v>
      </c>
      <c r="AH41" s="80">
        <f>建設IO!AL110</f>
        <v>19038</v>
      </c>
      <c r="AI41" s="80">
        <f>建設IO!AM110</f>
        <v>16256</v>
      </c>
      <c r="AJ41" s="80">
        <f>建設IO!AN110</f>
        <v>7027</v>
      </c>
      <c r="AK41" s="80">
        <f>建設IO!AO110</f>
        <v>330</v>
      </c>
      <c r="AL41" s="80">
        <f>建設IO!AP110</f>
        <v>931</v>
      </c>
      <c r="AM41" s="80">
        <f>建設IO!AQ110</f>
        <v>5458</v>
      </c>
      <c r="AN41" s="80">
        <f>建設IO!AR110</f>
        <v>2370</v>
      </c>
      <c r="AO41" s="80">
        <f>建設IO!AS110</f>
        <v>43</v>
      </c>
      <c r="AP41" s="80">
        <f>建設IO!AT110</f>
        <v>97</v>
      </c>
      <c r="AQ41" s="80">
        <f>建設IO!AU110</f>
        <v>2782</v>
      </c>
      <c r="AR41" s="80">
        <f>建設IO!AV110</f>
        <v>2479</v>
      </c>
      <c r="AS41" s="80">
        <f>建設IO!AW110</f>
        <v>2009</v>
      </c>
      <c r="AT41" s="80">
        <f>建設IO!AX110</f>
        <v>263</v>
      </c>
      <c r="AU41" s="80">
        <f>建設IO!AY110</f>
        <v>145</v>
      </c>
      <c r="AV41" s="80">
        <f>建設IO!AZ110</f>
        <v>62</v>
      </c>
      <c r="AW41" s="80">
        <f>建設IO!BA110</f>
        <v>303</v>
      </c>
      <c r="AX41" s="80">
        <f>建設IO!BB110</f>
        <v>230</v>
      </c>
      <c r="AY41" s="80">
        <f>建設IO!BC110</f>
        <v>73</v>
      </c>
      <c r="AZ41" s="80">
        <f>建設IO!BD110</f>
        <v>171</v>
      </c>
      <c r="BA41" s="80">
        <f>建設IO!BE110</f>
        <v>11385</v>
      </c>
      <c r="BB41" s="80">
        <f>建設IO!BF110</f>
        <v>3845</v>
      </c>
      <c r="BC41" s="80">
        <f>建設IO!BG110</f>
        <v>2330</v>
      </c>
      <c r="BD41" s="80">
        <f>建設IO!BH110</f>
        <v>734</v>
      </c>
      <c r="BE41" s="80">
        <f>建設IO!BI110</f>
        <v>225</v>
      </c>
      <c r="BF41" s="80">
        <f>建設IO!BJ110</f>
        <v>556</v>
      </c>
      <c r="BG41" s="80">
        <f>建設IO!BK110</f>
        <v>3141</v>
      </c>
      <c r="BH41" s="80">
        <f>建設IO!BL110</f>
        <v>1516</v>
      </c>
      <c r="BI41" s="80">
        <f>建設IO!BM110</f>
        <v>206</v>
      </c>
      <c r="BJ41" s="80">
        <f>建設IO!BN110</f>
        <v>286</v>
      </c>
      <c r="BK41" s="80">
        <f>建設IO!BO110</f>
        <v>311</v>
      </c>
      <c r="BL41" s="80">
        <f>建設IO!BP110</f>
        <v>2080</v>
      </c>
      <c r="BM41" s="80">
        <f>建設IO!BQ110</f>
        <v>267</v>
      </c>
      <c r="BN41" s="80">
        <f>建設IO!BR110</f>
        <v>3790</v>
      </c>
      <c r="BO41" s="80">
        <f>建設IO!BS110</f>
        <v>2339</v>
      </c>
      <c r="BP41" s="80">
        <f>建設IO!BT110</f>
        <v>328</v>
      </c>
      <c r="BQ41" s="80">
        <f>建設IO!BU110</f>
        <v>74</v>
      </c>
      <c r="BR41" s="80">
        <f>建設IO!BV110</f>
        <v>234</v>
      </c>
      <c r="BS41" s="80">
        <f>建設IO!BW110</f>
        <v>221</v>
      </c>
      <c r="BT41" s="82">
        <f>建設IO!BX110</f>
        <v>594</v>
      </c>
    </row>
    <row r="42" spans="1:72">
      <c r="A42" s="16">
        <v>39</v>
      </c>
      <c r="B42" s="5" t="s">
        <v>28</v>
      </c>
      <c r="C42" s="86">
        <f>建設IO!G111</f>
        <v>786015</v>
      </c>
      <c r="D42" s="87">
        <f>建設IO!H111</f>
        <v>497138</v>
      </c>
      <c r="E42" s="87">
        <f>建設IO!I111</f>
        <v>254237</v>
      </c>
      <c r="F42" s="87">
        <f>建設IO!J111</f>
        <v>169827</v>
      </c>
      <c r="G42" s="87">
        <f>建設IO!K111</f>
        <v>166239</v>
      </c>
      <c r="H42" s="87">
        <f>建設IO!L111</f>
        <v>3588</v>
      </c>
      <c r="I42" s="87">
        <f>建設IO!M111</f>
        <v>84410</v>
      </c>
      <c r="J42" s="87">
        <f>建設IO!N111</f>
        <v>1203</v>
      </c>
      <c r="K42" s="87">
        <f>建設IO!O111</f>
        <v>51889</v>
      </c>
      <c r="L42" s="87">
        <f>建設IO!P111</f>
        <v>51024</v>
      </c>
      <c r="M42" s="87">
        <f>建設IO!Q111</f>
        <v>865</v>
      </c>
      <c r="N42" s="87">
        <f>建設IO!R111</f>
        <v>30663</v>
      </c>
      <c r="O42" s="87">
        <f>建設IO!S111</f>
        <v>19308</v>
      </c>
      <c r="P42" s="87">
        <f>建設IO!T111</f>
        <v>11355</v>
      </c>
      <c r="Q42" s="87">
        <f>建設IO!U111</f>
        <v>655</v>
      </c>
      <c r="R42" s="87">
        <f>建設IO!V111</f>
        <v>242901</v>
      </c>
      <c r="S42" s="87">
        <f>建設IO!W111</f>
        <v>3506</v>
      </c>
      <c r="T42" s="87">
        <f>建設IO!X111</f>
        <v>227</v>
      </c>
      <c r="U42" s="87">
        <f>建設IO!Y111</f>
        <v>3279</v>
      </c>
      <c r="V42" s="87">
        <f>建設IO!Z111</f>
        <v>239395</v>
      </c>
      <c r="W42" s="87">
        <f>建設IO!AA111</f>
        <v>4877</v>
      </c>
      <c r="X42" s="87">
        <f>建設IO!AB111</f>
        <v>10697</v>
      </c>
      <c r="Y42" s="87">
        <f>建設IO!AC111</f>
        <v>9426</v>
      </c>
      <c r="Z42" s="87">
        <f>建設IO!AD111</f>
        <v>19800</v>
      </c>
      <c r="AA42" s="87">
        <f>建設IO!AE111</f>
        <v>46734</v>
      </c>
      <c r="AB42" s="87">
        <f>建設IO!AF111</f>
        <v>43745</v>
      </c>
      <c r="AC42" s="87">
        <f>建設IO!AG111</f>
        <v>95790</v>
      </c>
      <c r="AD42" s="87">
        <f>建設IO!AH111</f>
        <v>8326</v>
      </c>
      <c r="AE42" s="87">
        <f>建設IO!AI111</f>
        <v>137648</v>
      </c>
      <c r="AF42" s="87">
        <f>建設IO!AJ111</f>
        <v>62514</v>
      </c>
      <c r="AG42" s="87">
        <f>建設IO!AK111</f>
        <v>37824</v>
      </c>
      <c r="AH42" s="87">
        <f>建設IO!AL111</f>
        <v>37749</v>
      </c>
      <c r="AI42" s="87">
        <f>建設IO!AM111</f>
        <v>27023</v>
      </c>
      <c r="AJ42" s="87">
        <f>建設IO!AN111</f>
        <v>12892</v>
      </c>
      <c r="AK42" s="87">
        <f>建設IO!AO111</f>
        <v>458</v>
      </c>
      <c r="AL42" s="87">
        <f>建設IO!AP111</f>
        <v>2237</v>
      </c>
      <c r="AM42" s="87">
        <f>建設IO!AQ111</f>
        <v>11003</v>
      </c>
      <c r="AN42" s="87">
        <f>建設IO!AR111</f>
        <v>372</v>
      </c>
      <c r="AO42" s="87">
        <f>建設IO!AS111</f>
        <v>2</v>
      </c>
      <c r="AP42" s="87">
        <f>建設IO!AT111</f>
        <v>59</v>
      </c>
      <c r="AQ42" s="87">
        <f>建設IO!AU111</f>
        <v>10726</v>
      </c>
      <c r="AR42" s="87">
        <f>建設IO!AV111</f>
        <v>10173</v>
      </c>
      <c r="AS42" s="87">
        <f>建設IO!AW111</f>
        <v>9451</v>
      </c>
      <c r="AT42" s="87">
        <f>建設IO!AX111</f>
        <v>415</v>
      </c>
      <c r="AU42" s="87">
        <f>建設IO!AY111</f>
        <v>214</v>
      </c>
      <c r="AV42" s="87">
        <f>建設IO!AZ111</f>
        <v>93</v>
      </c>
      <c r="AW42" s="87">
        <f>建設IO!BA111</f>
        <v>553</v>
      </c>
      <c r="AX42" s="87">
        <f>建設IO!BB111</f>
        <v>441</v>
      </c>
      <c r="AY42" s="87">
        <f>建設IO!BC111</f>
        <v>112</v>
      </c>
      <c r="AZ42" s="87">
        <f>建設IO!BD111</f>
        <v>75</v>
      </c>
      <c r="BA42" s="87">
        <f>建設IO!BE111</f>
        <v>24634</v>
      </c>
      <c r="BB42" s="87">
        <f>建設IO!BF111</f>
        <v>5586</v>
      </c>
      <c r="BC42" s="87">
        <f>建設IO!BG111</f>
        <v>2454</v>
      </c>
      <c r="BD42" s="87">
        <f>建設IO!BH111</f>
        <v>1588</v>
      </c>
      <c r="BE42" s="87">
        <f>建設IO!BI111</f>
        <v>329</v>
      </c>
      <c r="BF42" s="87">
        <f>建設IO!BJ111</f>
        <v>1215</v>
      </c>
      <c r="BG42" s="87">
        <f>建設IO!BK111</f>
        <v>8089</v>
      </c>
      <c r="BH42" s="87">
        <f>建設IO!BL111</f>
        <v>6478</v>
      </c>
      <c r="BI42" s="87">
        <f>建設IO!BM111</f>
        <v>616</v>
      </c>
      <c r="BJ42" s="87">
        <f>建設IO!BN111</f>
        <v>488</v>
      </c>
      <c r="BK42" s="87">
        <f>建設IO!BO111</f>
        <v>234</v>
      </c>
      <c r="BL42" s="87">
        <f>建設IO!BP111</f>
        <v>3143</v>
      </c>
      <c r="BM42" s="87">
        <f>建設IO!BQ111</f>
        <v>56</v>
      </c>
      <c r="BN42" s="87">
        <f>建設IO!BR111</f>
        <v>75134</v>
      </c>
      <c r="BO42" s="87">
        <f>建設IO!BS111</f>
        <v>17542</v>
      </c>
      <c r="BP42" s="87">
        <f>建設IO!BT111</f>
        <v>10616</v>
      </c>
      <c r="BQ42" s="87">
        <f>建設IO!BU111</f>
        <v>2358</v>
      </c>
      <c r="BR42" s="87">
        <f>建設IO!BV111</f>
        <v>10822</v>
      </c>
      <c r="BS42" s="87">
        <f>建設IO!BW111</f>
        <v>11427</v>
      </c>
      <c r="BT42" s="88">
        <f>建設IO!BX111</f>
        <v>22369</v>
      </c>
    </row>
    <row r="43" spans="1:72">
      <c r="A43" s="17">
        <v>70</v>
      </c>
      <c r="B43" s="10" t="s">
        <v>33</v>
      </c>
      <c r="C43" s="83">
        <f>建設IO!G112</f>
        <v>30232212</v>
      </c>
      <c r="D43" s="84">
        <f>建設IO!H112</f>
        <v>15877275</v>
      </c>
      <c r="E43" s="84">
        <f>建設IO!I112</f>
        <v>8759477</v>
      </c>
      <c r="F43" s="84">
        <f>建設IO!J112</f>
        <v>4591585</v>
      </c>
      <c r="G43" s="84">
        <f>建設IO!K112</f>
        <v>4436651</v>
      </c>
      <c r="H43" s="84">
        <f>建設IO!L112</f>
        <v>154934</v>
      </c>
      <c r="I43" s="84">
        <f>建設IO!M112</f>
        <v>4167892</v>
      </c>
      <c r="J43" s="84">
        <f>建設IO!N112</f>
        <v>52777</v>
      </c>
      <c r="K43" s="84">
        <f>建設IO!O112</f>
        <v>2169846</v>
      </c>
      <c r="L43" s="84">
        <f>建設IO!P112</f>
        <v>2123942</v>
      </c>
      <c r="M43" s="84">
        <f>建設IO!Q112</f>
        <v>45904</v>
      </c>
      <c r="N43" s="84">
        <f>建設IO!R112</f>
        <v>1900947</v>
      </c>
      <c r="O43" s="84">
        <f>建設IO!S112</f>
        <v>718624</v>
      </c>
      <c r="P43" s="84">
        <f>建設IO!T112</f>
        <v>1182323</v>
      </c>
      <c r="Q43" s="84">
        <f>建設IO!U112</f>
        <v>44322</v>
      </c>
      <c r="R43" s="84">
        <f>建設IO!V112</f>
        <v>7117798</v>
      </c>
      <c r="S43" s="84">
        <f>建設IO!W112</f>
        <v>385109</v>
      </c>
      <c r="T43" s="84">
        <f>建設IO!X112</f>
        <v>30201</v>
      </c>
      <c r="U43" s="84">
        <f>建設IO!Y112</f>
        <v>354908</v>
      </c>
      <c r="V43" s="84">
        <f>建設IO!Z112</f>
        <v>6732689</v>
      </c>
      <c r="W43" s="84">
        <f>建設IO!AA112</f>
        <v>68468</v>
      </c>
      <c r="X43" s="84">
        <f>建設IO!AB112</f>
        <v>331841</v>
      </c>
      <c r="Y43" s="84">
        <f>建設IO!AC112</f>
        <v>169689</v>
      </c>
      <c r="Z43" s="84">
        <f>建設IO!AD112</f>
        <v>447726</v>
      </c>
      <c r="AA43" s="84">
        <f>建設IO!AE112</f>
        <v>1435299</v>
      </c>
      <c r="AB43" s="84">
        <f>建設IO!AF112</f>
        <v>1205083</v>
      </c>
      <c r="AC43" s="84">
        <f>建設IO!AG112</f>
        <v>2980789</v>
      </c>
      <c r="AD43" s="84">
        <f>建設IO!AH112</f>
        <v>93794</v>
      </c>
      <c r="AE43" s="84">
        <f>建設IO!AI112</f>
        <v>10237117</v>
      </c>
      <c r="AF43" s="84">
        <f>建設IO!AJ112</f>
        <v>6242161</v>
      </c>
      <c r="AG43" s="84">
        <f>建設IO!AK112</f>
        <v>3234867</v>
      </c>
      <c r="AH43" s="84">
        <f>建設IO!AL112</f>
        <v>3141147</v>
      </c>
      <c r="AI43" s="84">
        <f>建設IO!AM112</f>
        <v>2504192</v>
      </c>
      <c r="AJ43" s="84">
        <f>建設IO!AN112</f>
        <v>1115388</v>
      </c>
      <c r="AK43" s="84">
        <f>建設IO!AO112</f>
        <v>72147</v>
      </c>
      <c r="AL43" s="84">
        <f>建設IO!AP112</f>
        <v>244365</v>
      </c>
      <c r="AM43" s="84">
        <f>建設IO!AQ112</f>
        <v>835205</v>
      </c>
      <c r="AN43" s="84">
        <f>建設IO!AR112</f>
        <v>220020</v>
      </c>
      <c r="AO43" s="84">
        <f>建設IO!AS112</f>
        <v>6100</v>
      </c>
      <c r="AP43" s="84">
        <f>建設IO!AT112</f>
        <v>10967</v>
      </c>
      <c r="AQ43" s="84">
        <f>建設IO!AU112</f>
        <v>636955</v>
      </c>
      <c r="AR43" s="84">
        <f>建設IO!AV112</f>
        <v>583655</v>
      </c>
      <c r="AS43" s="84">
        <f>建設IO!AW112</f>
        <v>464381</v>
      </c>
      <c r="AT43" s="84">
        <f>建設IO!AX112</f>
        <v>61863</v>
      </c>
      <c r="AU43" s="84">
        <f>建設IO!AY112</f>
        <v>48794</v>
      </c>
      <c r="AV43" s="84">
        <f>建設IO!AZ112</f>
        <v>8617</v>
      </c>
      <c r="AW43" s="84">
        <f>建設IO!BA112</f>
        <v>53300</v>
      </c>
      <c r="AX43" s="84">
        <f>建設IO!BB112</f>
        <v>42915</v>
      </c>
      <c r="AY43" s="84">
        <f>建設IO!BC112</f>
        <v>10385</v>
      </c>
      <c r="AZ43" s="84">
        <f>建設IO!BD112</f>
        <v>93720</v>
      </c>
      <c r="BA43" s="84">
        <f>建設IO!BE112</f>
        <v>2533410</v>
      </c>
      <c r="BB43" s="84">
        <f>建設IO!BF112</f>
        <v>874334</v>
      </c>
      <c r="BC43" s="84">
        <f>建設IO!BG112</f>
        <v>492905</v>
      </c>
      <c r="BD43" s="84">
        <f>建設IO!BH112</f>
        <v>134117</v>
      </c>
      <c r="BE43" s="84">
        <f>建設IO!BI112</f>
        <v>37658</v>
      </c>
      <c r="BF43" s="84">
        <f>建設IO!BJ112</f>
        <v>209654</v>
      </c>
      <c r="BG43" s="84">
        <f>建設IO!BK112</f>
        <v>737185</v>
      </c>
      <c r="BH43" s="84">
        <f>建設IO!BL112</f>
        <v>284102</v>
      </c>
      <c r="BI43" s="84">
        <f>建設IO!BM112</f>
        <v>60269</v>
      </c>
      <c r="BJ43" s="84">
        <f>建設IO!BN112</f>
        <v>94519</v>
      </c>
      <c r="BK43" s="84">
        <f>建設IO!BO112</f>
        <v>200847</v>
      </c>
      <c r="BL43" s="84">
        <f>建設IO!BP112</f>
        <v>282154</v>
      </c>
      <c r="BM43" s="84">
        <f>建設IO!BQ112</f>
        <v>473884</v>
      </c>
      <c r="BN43" s="84">
        <f>建設IO!BR112</f>
        <v>3994956</v>
      </c>
      <c r="BO43" s="84">
        <f>建設IO!BS112</f>
        <v>831432</v>
      </c>
      <c r="BP43" s="84">
        <f>建設IO!BT112</f>
        <v>334713</v>
      </c>
      <c r="BQ43" s="84">
        <f>建設IO!BU112</f>
        <v>71410</v>
      </c>
      <c r="BR43" s="84">
        <f>建設IO!BV112</f>
        <v>724278</v>
      </c>
      <c r="BS43" s="84">
        <f>建設IO!BW112</f>
        <v>479839</v>
      </c>
      <c r="BT43" s="85">
        <f>建設IO!BX112</f>
        <v>1553284</v>
      </c>
    </row>
    <row r="44" spans="1:72">
      <c r="A44" s="15">
        <v>71</v>
      </c>
      <c r="B44" s="9" t="s">
        <v>34</v>
      </c>
      <c r="C44" s="79">
        <f>建設IO!G113</f>
        <v>1196129</v>
      </c>
      <c r="D44" s="80">
        <f>建設IO!H113</f>
        <v>719800</v>
      </c>
      <c r="E44" s="80">
        <f>建設IO!I113</f>
        <v>425616</v>
      </c>
      <c r="F44" s="80">
        <f>建設IO!J113</f>
        <v>240330</v>
      </c>
      <c r="G44" s="80">
        <f>建設IO!K113</f>
        <v>234224</v>
      </c>
      <c r="H44" s="80">
        <f>建設IO!L113</f>
        <v>6106</v>
      </c>
      <c r="I44" s="80">
        <f>建設IO!M113</f>
        <v>185286</v>
      </c>
      <c r="J44" s="80">
        <f>建設IO!N113</f>
        <v>3096</v>
      </c>
      <c r="K44" s="80">
        <f>建設IO!O113</f>
        <v>114958</v>
      </c>
      <c r="L44" s="80">
        <f>建設IO!P113</f>
        <v>113289</v>
      </c>
      <c r="M44" s="80">
        <f>建設IO!Q113</f>
        <v>1669</v>
      </c>
      <c r="N44" s="80">
        <f>建設IO!R113</f>
        <v>65732</v>
      </c>
      <c r="O44" s="80">
        <f>建設IO!S113</f>
        <v>33457</v>
      </c>
      <c r="P44" s="80">
        <f>建設IO!T113</f>
        <v>32275</v>
      </c>
      <c r="Q44" s="80">
        <f>建設IO!U113</f>
        <v>1500</v>
      </c>
      <c r="R44" s="80">
        <f>建設IO!V113</f>
        <v>294184</v>
      </c>
      <c r="S44" s="80">
        <f>建設IO!W113</f>
        <v>17063</v>
      </c>
      <c r="T44" s="80">
        <f>建設IO!X113</f>
        <v>1106</v>
      </c>
      <c r="U44" s="80">
        <f>建設IO!Y113</f>
        <v>15957</v>
      </c>
      <c r="V44" s="80">
        <f>建設IO!Z113</f>
        <v>277121</v>
      </c>
      <c r="W44" s="80">
        <f>建設IO!AA113</f>
        <v>3940</v>
      </c>
      <c r="X44" s="80">
        <f>建設IO!AB113</f>
        <v>13361</v>
      </c>
      <c r="Y44" s="80">
        <f>建設IO!AC113</f>
        <v>6230</v>
      </c>
      <c r="Z44" s="80">
        <f>建設IO!AD113</f>
        <v>26051</v>
      </c>
      <c r="AA44" s="80">
        <f>建設IO!AE113</f>
        <v>62772</v>
      </c>
      <c r="AB44" s="80">
        <f>建設IO!AF113</f>
        <v>45117</v>
      </c>
      <c r="AC44" s="80">
        <f>建設IO!AG113</f>
        <v>116356</v>
      </c>
      <c r="AD44" s="80">
        <f>建設IO!AH113</f>
        <v>3294</v>
      </c>
      <c r="AE44" s="80">
        <f>建設IO!AI113</f>
        <v>358847</v>
      </c>
      <c r="AF44" s="80">
        <f>建設IO!AJ113</f>
        <v>253113</v>
      </c>
      <c r="AG44" s="80">
        <f>建設IO!AK113</f>
        <v>138830</v>
      </c>
      <c r="AH44" s="80">
        <f>建設IO!AL113</f>
        <v>135108</v>
      </c>
      <c r="AI44" s="80">
        <f>建設IO!AM113</f>
        <v>114157</v>
      </c>
      <c r="AJ44" s="80">
        <f>建設IO!AN113</f>
        <v>52790</v>
      </c>
      <c r="AK44" s="80">
        <f>建設IO!AO113</f>
        <v>2519</v>
      </c>
      <c r="AL44" s="80">
        <f>建設IO!AP113</f>
        <v>6767</v>
      </c>
      <c r="AM44" s="80">
        <f>建設IO!AQ113</f>
        <v>42882</v>
      </c>
      <c r="AN44" s="80">
        <f>建設IO!AR113</f>
        <v>8677</v>
      </c>
      <c r="AO44" s="80">
        <f>建設IO!AS113</f>
        <v>158</v>
      </c>
      <c r="AP44" s="80">
        <f>建設IO!AT113</f>
        <v>364</v>
      </c>
      <c r="AQ44" s="80">
        <f>建設IO!AU113</f>
        <v>20951</v>
      </c>
      <c r="AR44" s="80">
        <f>建設IO!AV113</f>
        <v>18685</v>
      </c>
      <c r="AS44" s="80">
        <f>建設IO!AW113</f>
        <v>14987</v>
      </c>
      <c r="AT44" s="80">
        <f>建設IO!AX113</f>
        <v>2082</v>
      </c>
      <c r="AU44" s="80">
        <f>建設IO!AY113</f>
        <v>1251</v>
      </c>
      <c r="AV44" s="80">
        <f>建設IO!AZ113</f>
        <v>365</v>
      </c>
      <c r="AW44" s="80">
        <f>建設IO!BA113</f>
        <v>2266</v>
      </c>
      <c r="AX44" s="80">
        <f>建設IO!BB113</f>
        <v>1823</v>
      </c>
      <c r="AY44" s="80">
        <f>建設IO!BC113</f>
        <v>443</v>
      </c>
      <c r="AZ44" s="80">
        <f>建設IO!BD113</f>
        <v>3722</v>
      </c>
      <c r="BA44" s="80">
        <f>建設IO!BE113</f>
        <v>104279</v>
      </c>
      <c r="BB44" s="80">
        <f>建設IO!BF113</f>
        <v>36369</v>
      </c>
      <c r="BC44" s="80">
        <f>建設IO!BG113</f>
        <v>22904</v>
      </c>
      <c r="BD44" s="80">
        <f>建設IO!BH113</f>
        <v>4576</v>
      </c>
      <c r="BE44" s="80">
        <f>建設IO!BI113</f>
        <v>1716</v>
      </c>
      <c r="BF44" s="80">
        <f>建設IO!BJ113</f>
        <v>7173</v>
      </c>
      <c r="BG44" s="80">
        <f>建設IO!BK113</f>
        <v>29670</v>
      </c>
      <c r="BH44" s="80">
        <f>建設IO!BL113</f>
        <v>13847</v>
      </c>
      <c r="BI44" s="80">
        <f>建設IO!BM113</f>
        <v>1836</v>
      </c>
      <c r="BJ44" s="80">
        <f>建設IO!BN113</f>
        <v>2551</v>
      </c>
      <c r="BK44" s="80">
        <f>建設IO!BO113</f>
        <v>10177</v>
      </c>
      <c r="BL44" s="80">
        <f>建設IO!BP113</f>
        <v>9829</v>
      </c>
      <c r="BM44" s="80">
        <f>建設IO!BQ113</f>
        <v>10004</v>
      </c>
      <c r="BN44" s="80">
        <f>建設IO!BR113</f>
        <v>105734</v>
      </c>
      <c r="BO44" s="80">
        <f>建設IO!BS113</f>
        <v>25883</v>
      </c>
      <c r="BP44" s="80">
        <f>建設IO!BT113</f>
        <v>9151</v>
      </c>
      <c r="BQ44" s="80">
        <f>建設IO!BU113</f>
        <v>3137</v>
      </c>
      <c r="BR44" s="80">
        <f>建設IO!BV113</f>
        <v>11557</v>
      </c>
      <c r="BS44" s="80">
        <f>建設IO!BW113</f>
        <v>14169</v>
      </c>
      <c r="BT44" s="82">
        <f>建設IO!BX113</f>
        <v>41837</v>
      </c>
    </row>
    <row r="45" spans="1:72">
      <c r="A45" s="15">
        <v>91</v>
      </c>
      <c r="B45" s="9" t="s">
        <v>35</v>
      </c>
      <c r="C45" s="79">
        <f>建設IO!G114</f>
        <v>20065431</v>
      </c>
      <c r="D45" s="80">
        <f>建設IO!H114</f>
        <v>9822294</v>
      </c>
      <c r="E45" s="80">
        <f>建設IO!I114</f>
        <v>5560777</v>
      </c>
      <c r="F45" s="80">
        <f>建設IO!J114</f>
        <v>3176458</v>
      </c>
      <c r="G45" s="80">
        <f>建設IO!K114</f>
        <v>3108325</v>
      </c>
      <c r="H45" s="80">
        <f>建設IO!L114</f>
        <v>68133</v>
      </c>
      <c r="I45" s="80">
        <f>建設IO!M114</f>
        <v>2384319</v>
      </c>
      <c r="J45" s="80">
        <f>建設IO!N114</f>
        <v>34528</v>
      </c>
      <c r="K45" s="80">
        <f>建設IO!O114</f>
        <v>1508883</v>
      </c>
      <c r="L45" s="80">
        <f>建設IO!P114</f>
        <v>1487936</v>
      </c>
      <c r="M45" s="80">
        <f>建設IO!Q114</f>
        <v>20947</v>
      </c>
      <c r="N45" s="80">
        <f>建設IO!R114</f>
        <v>820914</v>
      </c>
      <c r="O45" s="80">
        <f>建設IO!S114</f>
        <v>353979</v>
      </c>
      <c r="P45" s="80">
        <f>建設IO!T114</f>
        <v>466935</v>
      </c>
      <c r="Q45" s="80">
        <f>建設IO!U114</f>
        <v>19994</v>
      </c>
      <c r="R45" s="80">
        <f>建設IO!V114</f>
        <v>4261517</v>
      </c>
      <c r="S45" s="80">
        <f>建設IO!W114</f>
        <v>302289</v>
      </c>
      <c r="T45" s="80">
        <f>建設IO!X114</f>
        <v>21991</v>
      </c>
      <c r="U45" s="80">
        <f>建設IO!Y114</f>
        <v>280298</v>
      </c>
      <c r="V45" s="80">
        <f>建設IO!Z114</f>
        <v>3959228</v>
      </c>
      <c r="W45" s="80">
        <f>建設IO!AA114</f>
        <v>32450</v>
      </c>
      <c r="X45" s="80">
        <f>建設IO!AB114</f>
        <v>307303</v>
      </c>
      <c r="Y45" s="80">
        <f>建設IO!AC114</f>
        <v>85759</v>
      </c>
      <c r="Z45" s="80">
        <f>建設IO!AD114</f>
        <v>274942</v>
      </c>
      <c r="AA45" s="80">
        <f>建設IO!AE114</f>
        <v>546242</v>
      </c>
      <c r="AB45" s="80">
        <f>建設IO!AF114</f>
        <v>925635</v>
      </c>
      <c r="AC45" s="80">
        <f>建設IO!AG114</f>
        <v>1737668</v>
      </c>
      <c r="AD45" s="80">
        <f>建設IO!AH114</f>
        <v>49229</v>
      </c>
      <c r="AE45" s="80">
        <f>建設IO!AI114</f>
        <v>7703044</v>
      </c>
      <c r="AF45" s="80">
        <f>建設IO!AJ114</f>
        <v>4160754</v>
      </c>
      <c r="AG45" s="80">
        <f>建設IO!AK114</f>
        <v>2166251</v>
      </c>
      <c r="AH45" s="80">
        <f>建設IO!AL114</f>
        <v>2095354</v>
      </c>
      <c r="AI45" s="80">
        <f>建設IO!AM114</f>
        <v>1696539</v>
      </c>
      <c r="AJ45" s="80">
        <f>建設IO!AN114</f>
        <v>708072</v>
      </c>
      <c r="AK45" s="80">
        <f>建設IO!AO114</f>
        <v>26400</v>
      </c>
      <c r="AL45" s="80">
        <f>建設IO!AP114</f>
        <v>134503</v>
      </c>
      <c r="AM45" s="80">
        <f>建設IO!AQ114</f>
        <v>667089</v>
      </c>
      <c r="AN45" s="80">
        <f>建設IO!AR114</f>
        <v>152041</v>
      </c>
      <c r="AO45" s="80">
        <f>建設IO!AS114</f>
        <v>2540</v>
      </c>
      <c r="AP45" s="80">
        <f>建設IO!AT114</f>
        <v>5894</v>
      </c>
      <c r="AQ45" s="80">
        <f>建設IO!AU114</f>
        <v>398815</v>
      </c>
      <c r="AR45" s="80">
        <f>建設IO!AV114</f>
        <v>360071</v>
      </c>
      <c r="AS45" s="80">
        <f>建設IO!AW114</f>
        <v>298226</v>
      </c>
      <c r="AT45" s="80">
        <f>建設IO!AX114</f>
        <v>36444</v>
      </c>
      <c r="AU45" s="80">
        <f>建設IO!AY114</f>
        <v>15783</v>
      </c>
      <c r="AV45" s="80">
        <f>建設IO!AZ114</f>
        <v>9618</v>
      </c>
      <c r="AW45" s="80">
        <f>建設IO!BA114</f>
        <v>38744</v>
      </c>
      <c r="AX45" s="80">
        <f>建設IO!BB114</f>
        <v>30127</v>
      </c>
      <c r="AY45" s="80">
        <f>建設IO!BC114</f>
        <v>8617</v>
      </c>
      <c r="AZ45" s="80">
        <f>建設IO!BD114</f>
        <v>70897</v>
      </c>
      <c r="BA45" s="80">
        <f>建設IO!BE114</f>
        <v>1624119</v>
      </c>
      <c r="BB45" s="80">
        <f>建設IO!BF114</f>
        <v>484473</v>
      </c>
      <c r="BC45" s="80">
        <f>建設IO!BG114</f>
        <v>297137</v>
      </c>
      <c r="BD45" s="80">
        <f>建設IO!BH114</f>
        <v>81599</v>
      </c>
      <c r="BE45" s="80">
        <f>建設IO!BI114</f>
        <v>20790</v>
      </c>
      <c r="BF45" s="80">
        <f>建設IO!BJ114</f>
        <v>84947</v>
      </c>
      <c r="BG45" s="80">
        <f>建設IO!BK114</f>
        <v>471130</v>
      </c>
      <c r="BH45" s="80">
        <f>建設IO!BL114</f>
        <v>173227</v>
      </c>
      <c r="BI45" s="80">
        <f>建設IO!BM114</f>
        <v>38718</v>
      </c>
      <c r="BJ45" s="80">
        <f>建設IO!BN114</f>
        <v>103524</v>
      </c>
      <c r="BK45" s="80">
        <f>建設IO!BO114</f>
        <v>89427</v>
      </c>
      <c r="BL45" s="80">
        <f>建設IO!BP114</f>
        <v>263620</v>
      </c>
      <c r="BM45" s="80">
        <f>建設IO!BQ114</f>
        <v>370384</v>
      </c>
      <c r="BN45" s="80">
        <f>建設IO!BR114</f>
        <v>3542290</v>
      </c>
      <c r="BO45" s="80">
        <f>建設IO!BS114</f>
        <v>790626</v>
      </c>
      <c r="BP45" s="80">
        <f>建設IO!BT114</f>
        <v>390379</v>
      </c>
      <c r="BQ45" s="80">
        <f>建設IO!BU114</f>
        <v>83198</v>
      </c>
      <c r="BR45" s="80">
        <f>建設IO!BV114</f>
        <v>414893</v>
      </c>
      <c r="BS45" s="80">
        <f>建設IO!BW114</f>
        <v>697927</v>
      </c>
      <c r="BT45" s="82">
        <f>建設IO!BX114</f>
        <v>1165267</v>
      </c>
    </row>
    <row r="46" spans="1:72">
      <c r="A46" s="15">
        <v>92</v>
      </c>
      <c r="B46" s="9" t="s">
        <v>36</v>
      </c>
      <c r="C46" s="79">
        <f>建設IO!G115</f>
        <v>1586091</v>
      </c>
      <c r="D46" s="80">
        <f>建設IO!H115</f>
        <v>935407</v>
      </c>
      <c r="E46" s="80">
        <f>建設IO!I115</f>
        <v>490314</v>
      </c>
      <c r="F46" s="80">
        <f>建設IO!J115</f>
        <v>304843</v>
      </c>
      <c r="G46" s="80">
        <f>建設IO!K115</f>
        <v>294779</v>
      </c>
      <c r="H46" s="80">
        <f>建設IO!L115</f>
        <v>10064</v>
      </c>
      <c r="I46" s="80">
        <f>建設IO!M115</f>
        <v>185471</v>
      </c>
      <c r="J46" s="80">
        <f>建設IO!N115</f>
        <v>4302</v>
      </c>
      <c r="K46" s="80">
        <f>建設IO!O115</f>
        <v>40450</v>
      </c>
      <c r="L46" s="80">
        <f>建設IO!P115</f>
        <v>37549</v>
      </c>
      <c r="M46" s="80">
        <f>建設IO!Q115</f>
        <v>2901</v>
      </c>
      <c r="N46" s="80">
        <f>建設IO!R115</f>
        <v>140292</v>
      </c>
      <c r="O46" s="80">
        <f>建設IO!S115</f>
        <v>10076</v>
      </c>
      <c r="P46" s="80">
        <f>建設IO!T115</f>
        <v>130216</v>
      </c>
      <c r="Q46" s="80">
        <f>建設IO!U115</f>
        <v>427</v>
      </c>
      <c r="R46" s="80">
        <f>建設IO!V115</f>
        <v>445093</v>
      </c>
      <c r="S46" s="80">
        <f>建設IO!W115</f>
        <v>15621</v>
      </c>
      <c r="T46" s="80">
        <f>建設IO!X115</f>
        <v>52</v>
      </c>
      <c r="U46" s="80">
        <f>建設IO!Y115</f>
        <v>15569</v>
      </c>
      <c r="V46" s="80">
        <f>建設IO!Z115</f>
        <v>429472</v>
      </c>
      <c r="W46" s="80">
        <f>建設IO!AA115</f>
        <v>1512</v>
      </c>
      <c r="X46" s="80">
        <f>建設IO!AB115</f>
        <v>40335</v>
      </c>
      <c r="Y46" s="80">
        <f>建設IO!AC115</f>
        <v>22612</v>
      </c>
      <c r="Z46" s="80">
        <f>建設IO!AD115</f>
        <v>17901</v>
      </c>
      <c r="AA46" s="80">
        <f>建設IO!AE115</f>
        <v>172133</v>
      </c>
      <c r="AB46" s="80">
        <f>建設IO!AF115</f>
        <v>39804</v>
      </c>
      <c r="AC46" s="80">
        <f>建設IO!AG115</f>
        <v>119605</v>
      </c>
      <c r="AD46" s="80">
        <f>建設IO!AH115</f>
        <v>15570</v>
      </c>
      <c r="AE46" s="80">
        <f>建設IO!AI115</f>
        <v>378540</v>
      </c>
      <c r="AF46" s="80">
        <f>建設IO!AJ115</f>
        <v>205454</v>
      </c>
      <c r="AG46" s="80">
        <f>建設IO!AK115</f>
        <v>67919</v>
      </c>
      <c r="AH46" s="80">
        <f>建設IO!AL115</f>
        <v>66698</v>
      </c>
      <c r="AI46" s="80">
        <f>建設IO!AM115</f>
        <v>57304</v>
      </c>
      <c r="AJ46" s="80">
        <f>建設IO!AN115</f>
        <v>25919</v>
      </c>
      <c r="AK46" s="80">
        <f>建設IO!AO115</f>
        <v>1209</v>
      </c>
      <c r="AL46" s="80">
        <f>建設IO!AP115</f>
        <v>3557</v>
      </c>
      <c r="AM46" s="80">
        <f>建設IO!AQ115</f>
        <v>20677</v>
      </c>
      <c r="AN46" s="80">
        <f>建設IO!AR115</f>
        <v>5606</v>
      </c>
      <c r="AO46" s="80">
        <f>建設IO!AS115</f>
        <v>104</v>
      </c>
      <c r="AP46" s="80">
        <f>建設IO!AT115</f>
        <v>232</v>
      </c>
      <c r="AQ46" s="80">
        <f>建設IO!AU115</f>
        <v>9394</v>
      </c>
      <c r="AR46" s="80">
        <f>建設IO!AV115</f>
        <v>8314</v>
      </c>
      <c r="AS46" s="80">
        <f>建設IO!AW115</f>
        <v>6596</v>
      </c>
      <c r="AT46" s="80">
        <f>建設IO!AX115</f>
        <v>919</v>
      </c>
      <c r="AU46" s="80">
        <f>建設IO!AY115</f>
        <v>637</v>
      </c>
      <c r="AV46" s="80">
        <f>建設IO!AZ115</f>
        <v>162</v>
      </c>
      <c r="AW46" s="80">
        <f>建設IO!BA115</f>
        <v>1080</v>
      </c>
      <c r="AX46" s="80">
        <f>建設IO!BB115</f>
        <v>878</v>
      </c>
      <c r="AY46" s="80">
        <f>建設IO!BC115</f>
        <v>202</v>
      </c>
      <c r="AZ46" s="80">
        <f>建設IO!BD115</f>
        <v>1221</v>
      </c>
      <c r="BA46" s="80">
        <f>建設IO!BE115</f>
        <v>133792</v>
      </c>
      <c r="BB46" s="80">
        <f>建設IO!BF115</f>
        <v>42719</v>
      </c>
      <c r="BC46" s="80">
        <f>建設IO!BG115</f>
        <v>26759</v>
      </c>
      <c r="BD46" s="80">
        <f>建設IO!BH115</f>
        <v>5149</v>
      </c>
      <c r="BE46" s="80">
        <f>建設IO!BI115</f>
        <v>2157</v>
      </c>
      <c r="BF46" s="80">
        <f>建設IO!BJ115</f>
        <v>8654</v>
      </c>
      <c r="BG46" s="80">
        <f>建設IO!BK115</f>
        <v>46431</v>
      </c>
      <c r="BH46" s="80">
        <f>建設IO!BL115</f>
        <v>17114</v>
      </c>
      <c r="BI46" s="80">
        <f>建設IO!BM115</f>
        <v>2403</v>
      </c>
      <c r="BJ46" s="80">
        <f>建設IO!BN115</f>
        <v>4161</v>
      </c>
      <c r="BK46" s="80">
        <f>建設IO!BO115</f>
        <v>5885</v>
      </c>
      <c r="BL46" s="80">
        <f>建設IO!BP115</f>
        <v>15079</v>
      </c>
      <c r="BM46" s="80">
        <f>建設IO!BQ115</f>
        <v>3743</v>
      </c>
      <c r="BN46" s="80">
        <f>建設IO!BR115</f>
        <v>173086</v>
      </c>
      <c r="BO46" s="80">
        <f>建設IO!BS115</f>
        <v>16346</v>
      </c>
      <c r="BP46" s="80">
        <f>建設IO!BT115</f>
        <v>2445</v>
      </c>
      <c r="BQ46" s="80">
        <f>建設IO!BU115</f>
        <v>1130</v>
      </c>
      <c r="BR46" s="80">
        <f>建設IO!BV115</f>
        <v>27363</v>
      </c>
      <c r="BS46" s="80">
        <f>建設IO!BW115</f>
        <v>27361</v>
      </c>
      <c r="BT46" s="82">
        <f>建設IO!BX115</f>
        <v>98441</v>
      </c>
    </row>
    <row r="47" spans="1:72">
      <c r="A47" s="15">
        <v>93</v>
      </c>
      <c r="B47" s="9" t="s">
        <v>37</v>
      </c>
      <c r="C47" s="79">
        <f>建設IO!G116</f>
        <v>2227175</v>
      </c>
      <c r="D47" s="80">
        <f>建設IO!H116</f>
        <v>809789</v>
      </c>
      <c r="E47" s="80">
        <f>建設IO!I116</f>
        <v>422464</v>
      </c>
      <c r="F47" s="80">
        <f>建設IO!J116</f>
        <v>226432</v>
      </c>
      <c r="G47" s="80">
        <f>建設IO!K116</f>
        <v>221608</v>
      </c>
      <c r="H47" s="80">
        <f>建設IO!L116</f>
        <v>4824</v>
      </c>
      <c r="I47" s="80">
        <f>建設IO!M116</f>
        <v>196032</v>
      </c>
      <c r="J47" s="80">
        <f>建設IO!N116</f>
        <v>3354</v>
      </c>
      <c r="K47" s="80">
        <f>建設IO!O116</f>
        <v>125651</v>
      </c>
      <c r="L47" s="80">
        <f>建設IO!P116</f>
        <v>124257</v>
      </c>
      <c r="M47" s="80">
        <f>建設IO!Q116</f>
        <v>1394</v>
      </c>
      <c r="N47" s="80">
        <f>建設IO!R116</f>
        <v>64988</v>
      </c>
      <c r="O47" s="80">
        <f>建設IO!S116</f>
        <v>31449</v>
      </c>
      <c r="P47" s="80">
        <f>建設IO!T116</f>
        <v>33539</v>
      </c>
      <c r="Q47" s="80">
        <f>建設IO!U116</f>
        <v>2039</v>
      </c>
      <c r="R47" s="80">
        <f>建設IO!V116</f>
        <v>387325</v>
      </c>
      <c r="S47" s="80">
        <f>建設IO!W116</f>
        <v>21172</v>
      </c>
      <c r="T47" s="80">
        <f>建設IO!X116</f>
        <v>2008</v>
      </c>
      <c r="U47" s="80">
        <f>建設IO!Y116</f>
        <v>19164</v>
      </c>
      <c r="V47" s="80">
        <f>建設IO!Z116</f>
        <v>366153</v>
      </c>
      <c r="W47" s="80">
        <f>建設IO!AA116</f>
        <v>4400</v>
      </c>
      <c r="X47" s="80">
        <f>建設IO!AB116</f>
        <v>18835</v>
      </c>
      <c r="Y47" s="80">
        <f>建設IO!AC116</f>
        <v>12956</v>
      </c>
      <c r="Z47" s="80">
        <f>建設IO!AD116</f>
        <v>28858</v>
      </c>
      <c r="AA47" s="80">
        <f>建設IO!AE116</f>
        <v>75977</v>
      </c>
      <c r="AB47" s="80">
        <f>建設IO!AF116</f>
        <v>73505</v>
      </c>
      <c r="AC47" s="80">
        <f>建設IO!AG116</f>
        <v>146833</v>
      </c>
      <c r="AD47" s="80">
        <f>建設IO!AH116</f>
        <v>4789</v>
      </c>
      <c r="AE47" s="80">
        <f>建設IO!AI116</f>
        <v>1246009</v>
      </c>
      <c r="AF47" s="80">
        <f>建設IO!AJ116</f>
        <v>914649</v>
      </c>
      <c r="AG47" s="80">
        <f>建設IO!AK116</f>
        <v>450527</v>
      </c>
      <c r="AH47" s="80">
        <f>建設IO!AL116</f>
        <v>444081</v>
      </c>
      <c r="AI47" s="80">
        <f>建設IO!AM116</f>
        <v>356904</v>
      </c>
      <c r="AJ47" s="80">
        <f>建設IO!AN116</f>
        <v>236125</v>
      </c>
      <c r="AK47" s="80">
        <f>建設IO!AO116</f>
        <v>3870</v>
      </c>
      <c r="AL47" s="80">
        <f>建設IO!AP116</f>
        <v>18476</v>
      </c>
      <c r="AM47" s="80">
        <f>建設IO!AQ116</f>
        <v>64806</v>
      </c>
      <c r="AN47" s="80">
        <f>建設IO!AR116</f>
        <v>32493</v>
      </c>
      <c r="AO47" s="80">
        <f>建設IO!AS116</f>
        <v>295</v>
      </c>
      <c r="AP47" s="80">
        <f>建設IO!AT116</f>
        <v>839</v>
      </c>
      <c r="AQ47" s="80">
        <f>建設IO!AU116</f>
        <v>87177</v>
      </c>
      <c r="AR47" s="80">
        <f>建設IO!AV116</f>
        <v>80458</v>
      </c>
      <c r="AS47" s="80">
        <f>建設IO!AW116</f>
        <v>76643</v>
      </c>
      <c r="AT47" s="80">
        <f>建設IO!AX116</f>
        <v>950</v>
      </c>
      <c r="AU47" s="80">
        <f>建設IO!AY116</f>
        <v>2287</v>
      </c>
      <c r="AV47" s="80">
        <f>建設IO!AZ116</f>
        <v>578</v>
      </c>
      <c r="AW47" s="80">
        <f>建設IO!BA116</f>
        <v>6719</v>
      </c>
      <c r="AX47" s="80">
        <f>建設IO!BB116</f>
        <v>5470</v>
      </c>
      <c r="AY47" s="80">
        <f>建設IO!BC116</f>
        <v>1249</v>
      </c>
      <c r="AZ47" s="80">
        <f>建設IO!BD116</f>
        <v>6446</v>
      </c>
      <c r="BA47" s="80">
        <f>建設IO!BE116</f>
        <v>398974</v>
      </c>
      <c r="BB47" s="80">
        <f>建設IO!BF116</f>
        <v>116662</v>
      </c>
      <c r="BC47" s="80">
        <f>建設IO!BG116</f>
        <v>85405</v>
      </c>
      <c r="BD47" s="80">
        <f>建設IO!BH116</f>
        <v>15778</v>
      </c>
      <c r="BE47" s="80">
        <f>建設IO!BI116</f>
        <v>4854</v>
      </c>
      <c r="BF47" s="80">
        <f>建設IO!BJ116</f>
        <v>10625</v>
      </c>
      <c r="BG47" s="80">
        <f>建設IO!BK116</f>
        <v>80633</v>
      </c>
      <c r="BH47" s="80">
        <f>建設IO!BL116</f>
        <v>111781</v>
      </c>
      <c r="BI47" s="80">
        <f>建設IO!BM116</f>
        <v>10052</v>
      </c>
      <c r="BJ47" s="80">
        <f>建設IO!BN116</f>
        <v>22626</v>
      </c>
      <c r="BK47" s="80">
        <f>建設IO!BO116</f>
        <v>3978</v>
      </c>
      <c r="BL47" s="80">
        <f>建設IO!BP116</f>
        <v>53242</v>
      </c>
      <c r="BM47" s="80">
        <f>建設IO!BQ116</f>
        <v>65148</v>
      </c>
      <c r="BN47" s="80">
        <f>建設IO!BR116</f>
        <v>331360</v>
      </c>
      <c r="BO47" s="80">
        <f>建設IO!BS116</f>
        <v>116840</v>
      </c>
      <c r="BP47" s="80">
        <f>建設IO!BT116</f>
        <v>59322</v>
      </c>
      <c r="BQ47" s="80">
        <f>建設IO!BU116</f>
        <v>6614</v>
      </c>
      <c r="BR47" s="80">
        <f>建設IO!BV116</f>
        <v>35883</v>
      </c>
      <c r="BS47" s="80">
        <f>建設IO!BW116</f>
        <v>37256</v>
      </c>
      <c r="BT47" s="82">
        <f>建設IO!BX116</f>
        <v>75445</v>
      </c>
    </row>
    <row r="48" spans="1:72">
      <c r="A48" s="15">
        <v>94</v>
      </c>
      <c r="B48" s="9" t="s">
        <v>38</v>
      </c>
      <c r="C48" s="79">
        <f>建設IO!G118</f>
        <v>2121738</v>
      </c>
      <c r="D48" s="80">
        <f>建設IO!H118</f>
        <v>1111847</v>
      </c>
      <c r="E48" s="80">
        <f>建設IO!I118</f>
        <v>602700</v>
      </c>
      <c r="F48" s="80">
        <f>建設IO!J118</f>
        <v>342645</v>
      </c>
      <c r="G48" s="80">
        <f>建設IO!K118</f>
        <v>333445</v>
      </c>
      <c r="H48" s="80">
        <f>建設IO!L118</f>
        <v>9200</v>
      </c>
      <c r="I48" s="80">
        <f>建設IO!M118</f>
        <v>260055</v>
      </c>
      <c r="J48" s="80">
        <f>建設IO!N118</f>
        <v>3545</v>
      </c>
      <c r="K48" s="80">
        <f>建設IO!O118</f>
        <v>148118</v>
      </c>
      <c r="L48" s="80">
        <f>建設IO!P118</f>
        <v>145547</v>
      </c>
      <c r="M48" s="80">
        <f>建設IO!Q118</f>
        <v>2571</v>
      </c>
      <c r="N48" s="80">
        <f>建設IO!R118</f>
        <v>105763</v>
      </c>
      <c r="O48" s="80">
        <f>建設IO!S118</f>
        <v>41697</v>
      </c>
      <c r="P48" s="80">
        <f>建設IO!T118</f>
        <v>64066</v>
      </c>
      <c r="Q48" s="80">
        <f>建設IO!U118</f>
        <v>2629</v>
      </c>
      <c r="R48" s="80">
        <f>建設IO!V118</f>
        <v>509147</v>
      </c>
      <c r="S48" s="80">
        <f>建設IO!W118</f>
        <v>28081</v>
      </c>
      <c r="T48" s="80">
        <f>建設IO!X118</f>
        <v>2156</v>
      </c>
      <c r="U48" s="80">
        <f>建設IO!Y118</f>
        <v>25925</v>
      </c>
      <c r="V48" s="80">
        <f>建設IO!Z118</f>
        <v>481066</v>
      </c>
      <c r="W48" s="80">
        <f>建設IO!AA118</f>
        <v>5579</v>
      </c>
      <c r="X48" s="80">
        <f>建設IO!AB118</f>
        <v>24165</v>
      </c>
      <c r="Y48" s="80">
        <f>建設IO!AC118</f>
        <v>12308</v>
      </c>
      <c r="Z48" s="80">
        <f>建設IO!AD118</f>
        <v>35922</v>
      </c>
      <c r="AA48" s="80">
        <f>建設IO!AE118</f>
        <v>102604</v>
      </c>
      <c r="AB48" s="80">
        <f>建設IO!AF118</f>
        <v>85020</v>
      </c>
      <c r="AC48" s="80">
        <f>建設IO!AG118</f>
        <v>208689</v>
      </c>
      <c r="AD48" s="80">
        <f>建設IO!AH118</f>
        <v>6779</v>
      </c>
      <c r="AE48" s="80">
        <f>建設IO!AI118</f>
        <v>744224</v>
      </c>
      <c r="AF48" s="80">
        <f>建設IO!AJ118</f>
        <v>503592</v>
      </c>
      <c r="AG48" s="80">
        <f>建設IO!AK118</f>
        <v>267766</v>
      </c>
      <c r="AH48" s="80">
        <f>建設IO!AL118</f>
        <v>262269</v>
      </c>
      <c r="AI48" s="80">
        <f>建設IO!AM118</f>
        <v>214275</v>
      </c>
      <c r="AJ48" s="80">
        <f>建設IO!AN118</f>
        <v>97376</v>
      </c>
      <c r="AK48" s="80">
        <f>建設IO!AO118</f>
        <v>4777</v>
      </c>
      <c r="AL48" s="80">
        <f>建設IO!AP118</f>
        <v>16700</v>
      </c>
      <c r="AM48" s="80">
        <f>建設IO!AQ118</f>
        <v>73313</v>
      </c>
      <c r="AN48" s="80">
        <f>建設IO!AR118</f>
        <v>20801</v>
      </c>
      <c r="AO48" s="80">
        <f>建設IO!AS118</f>
        <v>387</v>
      </c>
      <c r="AP48" s="80">
        <f>建設IO!AT118</f>
        <v>921</v>
      </c>
      <c r="AQ48" s="80">
        <f>建設IO!AU118</f>
        <v>47994</v>
      </c>
      <c r="AR48" s="80">
        <f>建設IO!AV118</f>
        <v>44010</v>
      </c>
      <c r="AS48" s="80">
        <f>建設IO!AW118</f>
        <v>37047</v>
      </c>
      <c r="AT48" s="80">
        <f>建設IO!AX118</f>
        <v>3704</v>
      </c>
      <c r="AU48" s="80">
        <f>建設IO!AY118</f>
        <v>2457</v>
      </c>
      <c r="AV48" s="80">
        <f>建設IO!AZ118</f>
        <v>802</v>
      </c>
      <c r="AW48" s="80">
        <f>建設IO!BA118</f>
        <v>3984</v>
      </c>
      <c r="AX48" s="80">
        <f>建設IO!BB118</f>
        <v>3223</v>
      </c>
      <c r="AY48" s="80">
        <f>建設IO!BC118</f>
        <v>761</v>
      </c>
      <c r="AZ48" s="80">
        <f>建設IO!BD118</f>
        <v>5497</v>
      </c>
      <c r="BA48" s="80">
        <f>建設IO!BE118</f>
        <v>193396</v>
      </c>
      <c r="BB48" s="80">
        <f>建設IO!BF118</f>
        <v>59815</v>
      </c>
      <c r="BC48" s="80">
        <f>建設IO!BG118</f>
        <v>35150</v>
      </c>
      <c r="BD48" s="80">
        <f>建設IO!BH118</f>
        <v>9570</v>
      </c>
      <c r="BE48" s="80">
        <f>建設IO!BI118</f>
        <v>2743</v>
      </c>
      <c r="BF48" s="80">
        <f>建設IO!BJ118</f>
        <v>12352</v>
      </c>
      <c r="BG48" s="80">
        <f>建設IO!BK118</f>
        <v>69697</v>
      </c>
      <c r="BH48" s="80">
        <f>建設IO!BL118</f>
        <v>20800</v>
      </c>
      <c r="BI48" s="80">
        <f>建設IO!BM118</f>
        <v>3537</v>
      </c>
      <c r="BJ48" s="80">
        <f>建設IO!BN118</f>
        <v>8774</v>
      </c>
      <c r="BK48" s="80">
        <f>建設IO!BO118</f>
        <v>10767</v>
      </c>
      <c r="BL48" s="80">
        <f>建設IO!BP118</f>
        <v>20006</v>
      </c>
      <c r="BM48" s="80">
        <f>建設IO!BQ118</f>
        <v>42430</v>
      </c>
      <c r="BN48" s="80">
        <f>建設IO!BR118</f>
        <v>240632</v>
      </c>
      <c r="BO48" s="80">
        <f>建設IO!BS118</f>
        <v>40589</v>
      </c>
      <c r="BP48" s="80">
        <f>建設IO!BT118</f>
        <v>26249</v>
      </c>
      <c r="BQ48" s="80">
        <f>建設IO!BU118</f>
        <v>7408</v>
      </c>
      <c r="BR48" s="80">
        <f>建設IO!BV118</f>
        <v>34294</v>
      </c>
      <c r="BS48" s="80">
        <f>建設IO!BW118</f>
        <v>28386</v>
      </c>
      <c r="BT48" s="82">
        <f>建設IO!BX118</f>
        <v>103706</v>
      </c>
    </row>
    <row r="49" spans="1:72">
      <c r="A49" s="15">
        <v>95</v>
      </c>
      <c r="B49" s="9" t="s">
        <v>39</v>
      </c>
      <c r="C49" s="79">
        <f>建設IO!G119</f>
        <v>-291587</v>
      </c>
      <c r="D49" s="80">
        <f>建設IO!H119</f>
        <v>-371</v>
      </c>
      <c r="E49" s="80">
        <f>建設IO!I119</f>
        <v>-231</v>
      </c>
      <c r="F49" s="80">
        <f>建設IO!J119</f>
        <v>-110</v>
      </c>
      <c r="G49" s="80">
        <f>建設IO!K119</f>
        <v>-107</v>
      </c>
      <c r="H49" s="80">
        <f>建設IO!L119</f>
        <v>-3</v>
      </c>
      <c r="I49" s="80">
        <f>建設IO!M119</f>
        <v>-121</v>
      </c>
      <c r="J49" s="80">
        <f>建設IO!N119</f>
        <v>-2</v>
      </c>
      <c r="K49" s="80">
        <f>建設IO!O119</f>
        <v>-72</v>
      </c>
      <c r="L49" s="80">
        <f>建設IO!P119</f>
        <v>-71</v>
      </c>
      <c r="M49" s="80">
        <f>建設IO!Q119</f>
        <v>-1</v>
      </c>
      <c r="N49" s="80">
        <f>建設IO!R119</f>
        <v>-46</v>
      </c>
      <c r="O49" s="80">
        <f>建設IO!S119</f>
        <v>-18</v>
      </c>
      <c r="P49" s="80">
        <f>建設IO!T119</f>
        <v>-28</v>
      </c>
      <c r="Q49" s="80">
        <f>建設IO!U119</f>
        <v>-1</v>
      </c>
      <c r="R49" s="80">
        <f>建設IO!V119</f>
        <v>-140</v>
      </c>
      <c r="S49" s="80">
        <f>建設IO!W119</f>
        <v>-7</v>
      </c>
      <c r="T49" s="80">
        <f>建設IO!X119</f>
        <v>-1</v>
      </c>
      <c r="U49" s="80">
        <f>建設IO!Y119</f>
        <v>-6</v>
      </c>
      <c r="V49" s="80">
        <f>建設IO!Z119</f>
        <v>-133</v>
      </c>
      <c r="W49" s="80">
        <f>建設IO!AA119</f>
        <v>-2</v>
      </c>
      <c r="X49" s="80">
        <f>建設IO!AB119</f>
        <v>-7</v>
      </c>
      <c r="Y49" s="80">
        <f>建設IO!AC119</f>
        <v>-4</v>
      </c>
      <c r="Z49" s="80">
        <f>建設IO!AD119</f>
        <v>-10</v>
      </c>
      <c r="AA49" s="80">
        <f>建設IO!AE119</f>
        <v>-33</v>
      </c>
      <c r="AB49" s="80">
        <f>建設IO!AF119</f>
        <v>-22</v>
      </c>
      <c r="AC49" s="80">
        <f>建設IO!AG119</f>
        <v>-53</v>
      </c>
      <c r="AD49" s="80">
        <f>建設IO!AH119</f>
        <v>-2</v>
      </c>
      <c r="AE49" s="80">
        <f>建設IO!AI119</f>
        <v>-291215</v>
      </c>
      <c r="AF49" s="80">
        <f>建設IO!AJ119</f>
        <v>-33509</v>
      </c>
      <c r="AG49" s="80">
        <f>建設IO!AK119</f>
        <v>-18046</v>
      </c>
      <c r="AH49" s="80">
        <f>建設IO!AL119</f>
        <v>-17716</v>
      </c>
      <c r="AI49" s="80">
        <f>建設IO!AM119</f>
        <v>-14628</v>
      </c>
      <c r="AJ49" s="80">
        <f>建設IO!AN119</f>
        <v>-7036</v>
      </c>
      <c r="AK49" s="80">
        <f>建設IO!AO119</f>
        <v>-253</v>
      </c>
      <c r="AL49" s="80">
        <f>建設IO!AP119</f>
        <v>-982</v>
      </c>
      <c r="AM49" s="80">
        <f>建設IO!AQ119</f>
        <v>-4835</v>
      </c>
      <c r="AN49" s="80">
        <f>建設IO!AR119</f>
        <v>-1440</v>
      </c>
      <c r="AO49" s="80">
        <f>建設IO!AS119</f>
        <v>-22</v>
      </c>
      <c r="AP49" s="80">
        <f>建設IO!AT119</f>
        <v>-60</v>
      </c>
      <c r="AQ49" s="80">
        <f>建設IO!AU119</f>
        <v>-3088</v>
      </c>
      <c r="AR49" s="80">
        <f>建設IO!AV119</f>
        <v>-2803</v>
      </c>
      <c r="AS49" s="80">
        <f>建設IO!AW119</f>
        <v>-2438</v>
      </c>
      <c r="AT49" s="80">
        <f>建設IO!AX119</f>
        <v>-177</v>
      </c>
      <c r="AU49" s="80">
        <f>建設IO!AY119</f>
        <v>-124</v>
      </c>
      <c r="AV49" s="80">
        <f>建設IO!AZ119</f>
        <v>-64</v>
      </c>
      <c r="AW49" s="80">
        <f>建設IO!BA119</f>
        <v>-285</v>
      </c>
      <c r="AX49" s="80">
        <f>建設IO!BB119</f>
        <v>-224</v>
      </c>
      <c r="AY49" s="80">
        <f>建設IO!BC119</f>
        <v>-61</v>
      </c>
      <c r="AZ49" s="80">
        <f>建設IO!BD119</f>
        <v>-330</v>
      </c>
      <c r="BA49" s="80">
        <f>建設IO!BE119</f>
        <v>-14912</v>
      </c>
      <c r="BB49" s="80">
        <f>建設IO!BF119</f>
        <v>-5183</v>
      </c>
      <c r="BC49" s="80">
        <f>建設IO!BG119</f>
        <v>-3382</v>
      </c>
      <c r="BD49" s="80">
        <f>建設IO!BH119</f>
        <v>-675</v>
      </c>
      <c r="BE49" s="80">
        <f>建設IO!BI119</f>
        <v>-221</v>
      </c>
      <c r="BF49" s="80">
        <f>建設IO!BJ119</f>
        <v>-905</v>
      </c>
      <c r="BG49" s="80">
        <f>建設IO!BK119</f>
        <v>-4516</v>
      </c>
      <c r="BH49" s="80">
        <f>建設IO!BL119</f>
        <v>-2192</v>
      </c>
      <c r="BI49" s="80">
        <f>建設IO!BM119</f>
        <v>-253</v>
      </c>
      <c r="BJ49" s="80">
        <f>建設IO!BN119</f>
        <v>-784</v>
      </c>
      <c r="BK49" s="80">
        <f>建設IO!BO119</f>
        <v>-500</v>
      </c>
      <c r="BL49" s="80">
        <f>建設IO!BP119</f>
        <v>-1484</v>
      </c>
      <c r="BM49" s="80">
        <f>建設IO!BQ119</f>
        <v>-551</v>
      </c>
      <c r="BN49" s="80">
        <f>建設IO!BR119</f>
        <v>-257706</v>
      </c>
      <c r="BO49" s="80">
        <f>建設IO!BS119</f>
        <v>-88218</v>
      </c>
      <c r="BP49" s="80">
        <f>建設IO!BT119</f>
        <v>-1518</v>
      </c>
      <c r="BQ49" s="80">
        <f>建設IO!BU119</f>
        <v>-768</v>
      </c>
      <c r="BR49" s="80">
        <f>建設IO!BV119</f>
        <v>-39337</v>
      </c>
      <c r="BS49" s="80">
        <f>建設IO!BW119</f>
        <v>-30960</v>
      </c>
      <c r="BT49" s="82">
        <f>建設IO!BX119</f>
        <v>-96905</v>
      </c>
    </row>
    <row r="50" spans="1:72">
      <c r="A50" s="17">
        <v>96</v>
      </c>
      <c r="B50" s="10" t="s">
        <v>40</v>
      </c>
      <c r="C50" s="83">
        <f>建設IO!G120</f>
        <v>26904977</v>
      </c>
      <c r="D50" s="84">
        <f>建設IO!H120</f>
        <v>13398766</v>
      </c>
      <c r="E50" s="84">
        <f>建設IO!I120</f>
        <v>7501640</v>
      </c>
      <c r="F50" s="84">
        <f>建設IO!J120</f>
        <v>4290598</v>
      </c>
      <c r="G50" s="84">
        <f>建設IO!K120</f>
        <v>4192274</v>
      </c>
      <c r="H50" s="84">
        <f>建設IO!L120</f>
        <v>98324</v>
      </c>
      <c r="I50" s="84">
        <f>建設IO!M120</f>
        <v>3211042</v>
      </c>
      <c r="J50" s="84">
        <f>建設IO!N120</f>
        <v>48823</v>
      </c>
      <c r="K50" s="84">
        <f>建設IO!O120</f>
        <v>1937988</v>
      </c>
      <c r="L50" s="84">
        <f>建設IO!P120</f>
        <v>1908507</v>
      </c>
      <c r="M50" s="84">
        <f>建設IO!Q120</f>
        <v>29481</v>
      </c>
      <c r="N50" s="84">
        <f>建設IO!R120</f>
        <v>1197643</v>
      </c>
      <c r="O50" s="84">
        <f>建設IO!S120</f>
        <v>470640</v>
      </c>
      <c r="P50" s="84">
        <f>建設IO!T120</f>
        <v>727003</v>
      </c>
      <c r="Q50" s="84">
        <f>建設IO!U120</f>
        <v>26588</v>
      </c>
      <c r="R50" s="84">
        <f>建設IO!V120</f>
        <v>5897126</v>
      </c>
      <c r="S50" s="84">
        <f>建設IO!W120</f>
        <v>384219</v>
      </c>
      <c r="T50" s="84">
        <f>建設IO!X120</f>
        <v>27312</v>
      </c>
      <c r="U50" s="84">
        <f>建設IO!Y120</f>
        <v>356907</v>
      </c>
      <c r="V50" s="84">
        <f>建設IO!Z120</f>
        <v>5512907</v>
      </c>
      <c r="W50" s="84">
        <f>建設IO!AA120</f>
        <v>47879</v>
      </c>
      <c r="X50" s="84">
        <f>建設IO!AB120</f>
        <v>403992</v>
      </c>
      <c r="Y50" s="84">
        <f>建設IO!AC120</f>
        <v>139861</v>
      </c>
      <c r="Z50" s="84">
        <f>建設IO!AD120</f>
        <v>383664</v>
      </c>
      <c r="AA50" s="84">
        <f>建設IO!AE120</f>
        <v>959695</v>
      </c>
      <c r="AB50" s="84">
        <f>建設IO!AF120</f>
        <v>1169059</v>
      </c>
      <c r="AC50" s="84">
        <f>建設IO!AG120</f>
        <v>2329098</v>
      </c>
      <c r="AD50" s="84">
        <f>建設IO!AH120</f>
        <v>79659</v>
      </c>
      <c r="AE50" s="84">
        <f>建設IO!AI120</f>
        <v>10139449</v>
      </c>
      <c r="AF50" s="84">
        <f>建設IO!AJ120</f>
        <v>6004053</v>
      </c>
      <c r="AG50" s="84">
        <f>建設IO!AK120</f>
        <v>3073247</v>
      </c>
      <c r="AH50" s="84">
        <f>建設IO!AL120</f>
        <v>2985794</v>
      </c>
      <c r="AI50" s="84">
        <f>建設IO!AM120</f>
        <v>2424551</v>
      </c>
      <c r="AJ50" s="84">
        <f>建設IO!AN120</f>
        <v>1113246</v>
      </c>
      <c r="AK50" s="84">
        <f>建設IO!AO120</f>
        <v>38522</v>
      </c>
      <c r="AL50" s="84">
        <f>建設IO!AP120</f>
        <v>179021</v>
      </c>
      <c r="AM50" s="84">
        <f>建設IO!AQ120</f>
        <v>863932</v>
      </c>
      <c r="AN50" s="84">
        <f>建設IO!AR120</f>
        <v>218178</v>
      </c>
      <c r="AO50" s="84">
        <f>建設IO!AS120</f>
        <v>3462</v>
      </c>
      <c r="AP50" s="84">
        <f>建設IO!AT120</f>
        <v>8190</v>
      </c>
      <c r="AQ50" s="84">
        <f>建設IO!AU120</f>
        <v>561243</v>
      </c>
      <c r="AR50" s="84">
        <f>建設IO!AV120</f>
        <v>508735</v>
      </c>
      <c r="AS50" s="84">
        <f>建設IO!AW120</f>
        <v>431061</v>
      </c>
      <c r="AT50" s="84">
        <f>建設IO!AX120</f>
        <v>43922</v>
      </c>
      <c r="AU50" s="84">
        <f>建設IO!AY120</f>
        <v>22291</v>
      </c>
      <c r="AV50" s="84">
        <f>建設IO!AZ120</f>
        <v>11461</v>
      </c>
      <c r="AW50" s="84">
        <f>建設IO!BA120</f>
        <v>52508</v>
      </c>
      <c r="AX50" s="84">
        <f>建設IO!BB120</f>
        <v>41297</v>
      </c>
      <c r="AY50" s="84">
        <f>建設IO!BC120</f>
        <v>11211</v>
      </c>
      <c r="AZ50" s="84">
        <f>建設IO!BD120</f>
        <v>87453</v>
      </c>
      <c r="BA50" s="84">
        <f>建設IO!BE120</f>
        <v>2439648</v>
      </c>
      <c r="BB50" s="84">
        <f>建設IO!BF120</f>
        <v>734855</v>
      </c>
      <c r="BC50" s="84">
        <f>建設IO!BG120</f>
        <v>463973</v>
      </c>
      <c r="BD50" s="84">
        <f>建設IO!BH120</f>
        <v>115997</v>
      </c>
      <c r="BE50" s="84">
        <f>建設IO!BI120</f>
        <v>32039</v>
      </c>
      <c r="BF50" s="84">
        <f>建設IO!BJ120</f>
        <v>122846</v>
      </c>
      <c r="BG50" s="84">
        <f>建設IO!BK120</f>
        <v>693045</v>
      </c>
      <c r="BH50" s="84">
        <f>建設IO!BL120</f>
        <v>334577</v>
      </c>
      <c r="BI50" s="84">
        <f>建設IO!BM120</f>
        <v>56293</v>
      </c>
      <c r="BJ50" s="84">
        <f>建設IO!BN120</f>
        <v>140852</v>
      </c>
      <c r="BK50" s="84">
        <f>建設IO!BO120</f>
        <v>119734</v>
      </c>
      <c r="BL50" s="84">
        <f>建設IO!BP120</f>
        <v>360292</v>
      </c>
      <c r="BM50" s="84">
        <f>建設IO!BQ120</f>
        <v>491158</v>
      </c>
      <c r="BN50" s="84">
        <f>建設IO!BR120</f>
        <v>4135396</v>
      </c>
      <c r="BO50" s="84">
        <f>建設IO!BS120</f>
        <v>902066</v>
      </c>
      <c r="BP50" s="84">
        <f>建設IO!BT120</f>
        <v>486028</v>
      </c>
      <c r="BQ50" s="84">
        <f>建設IO!BU120</f>
        <v>100719</v>
      </c>
      <c r="BR50" s="84">
        <f>建設IO!BV120</f>
        <v>484653</v>
      </c>
      <c r="BS50" s="84">
        <f>建設IO!BW120</f>
        <v>774139</v>
      </c>
      <c r="BT50" s="85">
        <f>建設IO!BX120</f>
        <v>1387791</v>
      </c>
    </row>
    <row r="51" spans="1:72">
      <c r="A51" s="16">
        <v>97</v>
      </c>
      <c r="B51" s="5" t="s">
        <v>41</v>
      </c>
      <c r="C51" s="86">
        <f>建設IO!G121</f>
        <v>57137189</v>
      </c>
      <c r="D51" s="87">
        <f>建設IO!H121</f>
        <v>29276041</v>
      </c>
      <c r="E51" s="87">
        <f>建設IO!I121</f>
        <v>16261117</v>
      </c>
      <c r="F51" s="87">
        <f>建設IO!J121</f>
        <v>8882183</v>
      </c>
      <c r="G51" s="87">
        <f>建設IO!K121</f>
        <v>8628925</v>
      </c>
      <c r="H51" s="87">
        <f>建設IO!L121</f>
        <v>253258</v>
      </c>
      <c r="I51" s="87">
        <f>建設IO!M121</f>
        <v>7378934</v>
      </c>
      <c r="J51" s="87">
        <f>建設IO!N121</f>
        <v>101600</v>
      </c>
      <c r="K51" s="87">
        <f>建設IO!O121</f>
        <v>4107834</v>
      </c>
      <c r="L51" s="87">
        <f>建設IO!P121</f>
        <v>4032449</v>
      </c>
      <c r="M51" s="87">
        <f>建設IO!Q121</f>
        <v>75385</v>
      </c>
      <c r="N51" s="87">
        <f>建設IO!R121</f>
        <v>3098590</v>
      </c>
      <c r="O51" s="87">
        <f>建設IO!S121</f>
        <v>1189264</v>
      </c>
      <c r="P51" s="87">
        <f>建設IO!T121</f>
        <v>1909326</v>
      </c>
      <c r="Q51" s="87">
        <f>建設IO!U121</f>
        <v>70910</v>
      </c>
      <c r="R51" s="87">
        <f>建設IO!V121</f>
        <v>13014924</v>
      </c>
      <c r="S51" s="87">
        <f>建設IO!W121</f>
        <v>769328</v>
      </c>
      <c r="T51" s="87">
        <f>建設IO!X121</f>
        <v>57513</v>
      </c>
      <c r="U51" s="87">
        <f>建設IO!Y121</f>
        <v>711815</v>
      </c>
      <c r="V51" s="87">
        <f>建設IO!Z121</f>
        <v>12245596</v>
      </c>
      <c r="W51" s="87">
        <f>建設IO!AA121</f>
        <v>116347</v>
      </c>
      <c r="X51" s="87">
        <f>建設IO!AB121</f>
        <v>735833</v>
      </c>
      <c r="Y51" s="87">
        <f>建設IO!AC121</f>
        <v>309550</v>
      </c>
      <c r="Z51" s="87">
        <f>建設IO!AD121</f>
        <v>831390</v>
      </c>
      <c r="AA51" s="87">
        <f>建設IO!AE121</f>
        <v>2394994</v>
      </c>
      <c r="AB51" s="87">
        <f>建設IO!AF121</f>
        <v>2374142</v>
      </c>
      <c r="AC51" s="87">
        <f>建設IO!AG121</f>
        <v>5309887</v>
      </c>
      <c r="AD51" s="87">
        <f>建設IO!AH121</f>
        <v>173453</v>
      </c>
      <c r="AE51" s="87">
        <f>建設IO!AI121</f>
        <v>20376566</v>
      </c>
      <c r="AF51" s="87">
        <f>建設IO!AJ121</f>
        <v>12246214</v>
      </c>
      <c r="AG51" s="87">
        <f>建設IO!AK121</f>
        <v>6308114</v>
      </c>
      <c r="AH51" s="87">
        <f>建設IO!AL121</f>
        <v>6126941</v>
      </c>
      <c r="AI51" s="87">
        <f>建設IO!AM121</f>
        <v>4928743</v>
      </c>
      <c r="AJ51" s="87">
        <f>建設IO!AN121</f>
        <v>2228634</v>
      </c>
      <c r="AK51" s="87">
        <f>建設IO!AO121</f>
        <v>110669</v>
      </c>
      <c r="AL51" s="87">
        <f>建設IO!AP121</f>
        <v>423386</v>
      </c>
      <c r="AM51" s="87">
        <f>建設IO!AQ121</f>
        <v>1699137</v>
      </c>
      <c r="AN51" s="87">
        <f>建設IO!AR121</f>
        <v>438198</v>
      </c>
      <c r="AO51" s="87">
        <f>建設IO!AS121</f>
        <v>9562</v>
      </c>
      <c r="AP51" s="87">
        <f>建設IO!AT121</f>
        <v>19157</v>
      </c>
      <c r="AQ51" s="87">
        <f>建設IO!AU121</f>
        <v>1198198</v>
      </c>
      <c r="AR51" s="87">
        <f>建設IO!AV121</f>
        <v>1092390</v>
      </c>
      <c r="AS51" s="87">
        <f>建設IO!AW121</f>
        <v>895442</v>
      </c>
      <c r="AT51" s="87">
        <f>建設IO!AX121</f>
        <v>105785</v>
      </c>
      <c r="AU51" s="87">
        <f>建設IO!AY121</f>
        <v>71085</v>
      </c>
      <c r="AV51" s="87">
        <f>建設IO!AZ121</f>
        <v>20078</v>
      </c>
      <c r="AW51" s="87">
        <f>建設IO!BA121</f>
        <v>105808</v>
      </c>
      <c r="AX51" s="87">
        <f>建設IO!BB121</f>
        <v>84212</v>
      </c>
      <c r="AY51" s="87">
        <f>建設IO!BC121</f>
        <v>21596</v>
      </c>
      <c r="AZ51" s="87">
        <f>建設IO!BD121</f>
        <v>181173</v>
      </c>
      <c r="BA51" s="87">
        <f>建設IO!BE121</f>
        <v>4973058</v>
      </c>
      <c r="BB51" s="87">
        <f>建設IO!BF121</f>
        <v>1609189</v>
      </c>
      <c r="BC51" s="87">
        <f>建設IO!BG121</f>
        <v>956878</v>
      </c>
      <c r="BD51" s="87">
        <f>建設IO!BH121</f>
        <v>250114</v>
      </c>
      <c r="BE51" s="87">
        <f>建設IO!BI121</f>
        <v>69697</v>
      </c>
      <c r="BF51" s="87">
        <f>建設IO!BJ121</f>
        <v>332500</v>
      </c>
      <c r="BG51" s="87">
        <f>建設IO!BK121</f>
        <v>1430230</v>
      </c>
      <c r="BH51" s="87">
        <f>建設IO!BL121</f>
        <v>618679</v>
      </c>
      <c r="BI51" s="87">
        <f>建設IO!BM121</f>
        <v>116562</v>
      </c>
      <c r="BJ51" s="87">
        <f>建設IO!BN121</f>
        <v>235371</v>
      </c>
      <c r="BK51" s="87">
        <f>建設IO!BO121</f>
        <v>320581</v>
      </c>
      <c r="BL51" s="87">
        <f>建設IO!BP121</f>
        <v>642446</v>
      </c>
      <c r="BM51" s="87">
        <f>建設IO!BQ121</f>
        <v>965042</v>
      </c>
      <c r="BN51" s="87">
        <f>建設IO!BR121</f>
        <v>8130352</v>
      </c>
      <c r="BO51" s="87">
        <f>建設IO!BS121</f>
        <v>1733498</v>
      </c>
      <c r="BP51" s="87">
        <f>建設IO!BT121</f>
        <v>820741</v>
      </c>
      <c r="BQ51" s="87">
        <f>建設IO!BU121</f>
        <v>172129</v>
      </c>
      <c r="BR51" s="87">
        <f>建設IO!BV121</f>
        <v>1208931</v>
      </c>
      <c r="BS51" s="87">
        <f>建設IO!BW121</f>
        <v>1253978</v>
      </c>
      <c r="BT51" s="88">
        <f>建設IO!BX121</f>
        <v>2941075</v>
      </c>
    </row>
  </sheetData>
  <sheetProtection sheet="1" selectLockedCells="1" selectUnlockedCells="1"/>
  <phoneticPr fontId="26"/>
  <pageMargins left="0.70866141732283472" right="0.70866141732283472" top="0.74803149606299213" bottom="0.74803149606299213" header="0.31496062992125984" footer="0.31496062992125984"/>
  <pageSetup paperSize="9" scale="7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sheetPr>
  <dimension ref="A1:BT55"/>
  <sheetViews>
    <sheetView view="pageBreakPreview" zoomScale="175" zoomScaleNormal="100" zoomScaleSheetLayoutView="175" workbookViewId="0">
      <pane xSplit="2" ySplit="3" topLeftCell="C7" activePane="bottomRight" state="frozen"/>
      <selection activeCell="A6" sqref="A6"/>
      <selection pane="topRight" activeCell="A6" sqref="A6"/>
      <selection pane="bottomLeft" activeCell="A6" sqref="A6"/>
      <selection pane="bottomRight" activeCell="C5" sqref="C5"/>
    </sheetView>
  </sheetViews>
  <sheetFormatPr defaultColWidth="10.33203125" defaultRowHeight="11.25"/>
  <cols>
    <col min="1" max="1" width="4.6640625" style="1" bestFit="1" customWidth="1"/>
    <col min="2" max="2" width="31.6640625" style="1" bestFit="1" customWidth="1"/>
    <col min="3" max="3" width="11" style="1" bestFit="1" customWidth="1"/>
    <col min="4" max="72" width="10.83203125" style="1" customWidth="1"/>
    <col min="73" max="16384" width="10.33203125" style="1"/>
  </cols>
  <sheetData>
    <row r="1" spans="1:72" ht="21" customHeight="1">
      <c r="A1" s="19" t="s">
        <v>479</v>
      </c>
    </row>
    <row r="2" spans="1:72">
      <c r="A2" s="2"/>
      <c r="B2" s="3"/>
      <c r="C2" s="13">
        <v>1</v>
      </c>
      <c r="D2" s="14">
        <v>2</v>
      </c>
      <c r="E2" s="14">
        <v>3</v>
      </c>
      <c r="F2" s="14">
        <v>4</v>
      </c>
      <c r="G2" s="14">
        <v>5</v>
      </c>
      <c r="H2" s="14">
        <v>6</v>
      </c>
      <c r="I2" s="14">
        <v>7</v>
      </c>
      <c r="J2" s="14">
        <v>8</v>
      </c>
      <c r="K2" s="14">
        <v>9</v>
      </c>
      <c r="L2" s="14">
        <v>10</v>
      </c>
      <c r="M2" s="14">
        <v>11</v>
      </c>
      <c r="N2" s="14">
        <v>12</v>
      </c>
      <c r="O2" s="14">
        <v>13</v>
      </c>
      <c r="P2" s="14">
        <v>14</v>
      </c>
      <c r="Q2" s="14">
        <v>15</v>
      </c>
      <c r="R2" s="14">
        <v>16</v>
      </c>
      <c r="S2" s="14">
        <v>17</v>
      </c>
      <c r="T2" s="14">
        <v>18</v>
      </c>
      <c r="U2" s="14">
        <v>19</v>
      </c>
      <c r="V2" s="14">
        <v>20</v>
      </c>
      <c r="W2" s="14">
        <v>21</v>
      </c>
      <c r="X2" s="14">
        <v>22</v>
      </c>
      <c r="Y2" s="14">
        <v>23</v>
      </c>
      <c r="Z2" s="14">
        <v>24</v>
      </c>
      <c r="AA2" s="14">
        <v>25</v>
      </c>
      <c r="AB2" s="14">
        <v>26</v>
      </c>
      <c r="AC2" s="14">
        <v>27</v>
      </c>
      <c r="AD2" s="14">
        <v>28</v>
      </c>
      <c r="AE2" s="14">
        <v>29</v>
      </c>
      <c r="AF2" s="14">
        <v>30</v>
      </c>
      <c r="AG2" s="14">
        <v>31</v>
      </c>
      <c r="AH2" s="14">
        <v>32</v>
      </c>
      <c r="AI2" s="14">
        <v>33</v>
      </c>
      <c r="AJ2" s="14">
        <v>34</v>
      </c>
      <c r="AK2" s="14">
        <v>35</v>
      </c>
      <c r="AL2" s="14">
        <v>36</v>
      </c>
      <c r="AM2" s="14">
        <v>37</v>
      </c>
      <c r="AN2" s="149">
        <v>38</v>
      </c>
      <c r="AO2" s="149">
        <v>39</v>
      </c>
      <c r="AP2" s="149">
        <v>40</v>
      </c>
      <c r="AQ2" s="149">
        <v>41</v>
      </c>
      <c r="AR2" s="149">
        <v>42</v>
      </c>
      <c r="AS2" s="149">
        <v>43</v>
      </c>
      <c r="AT2" s="149">
        <v>44</v>
      </c>
      <c r="AU2" s="149">
        <v>45</v>
      </c>
      <c r="AV2" s="149">
        <v>46</v>
      </c>
      <c r="AW2" s="149">
        <v>47</v>
      </c>
      <c r="AX2" s="149">
        <v>48</v>
      </c>
      <c r="AY2" s="149">
        <v>49</v>
      </c>
      <c r="AZ2" s="149">
        <v>50</v>
      </c>
      <c r="BA2" s="149">
        <v>51</v>
      </c>
      <c r="BB2" s="149">
        <v>52</v>
      </c>
      <c r="BC2" s="149">
        <v>53</v>
      </c>
      <c r="BD2" s="149">
        <v>54</v>
      </c>
      <c r="BE2" s="149">
        <v>55</v>
      </c>
      <c r="BF2" s="149">
        <v>56</v>
      </c>
      <c r="BG2" s="149">
        <v>57</v>
      </c>
      <c r="BH2" s="149">
        <v>58</v>
      </c>
      <c r="BI2" s="149">
        <v>59</v>
      </c>
      <c r="BJ2" s="149">
        <v>60</v>
      </c>
      <c r="BK2" s="149">
        <v>61</v>
      </c>
      <c r="BL2" s="149">
        <v>62</v>
      </c>
      <c r="BM2" s="149">
        <v>63</v>
      </c>
      <c r="BN2" s="149">
        <v>64</v>
      </c>
      <c r="BO2" s="149">
        <v>65</v>
      </c>
      <c r="BP2" s="149">
        <v>66</v>
      </c>
      <c r="BQ2" s="149">
        <v>67</v>
      </c>
      <c r="BR2" s="149">
        <v>68</v>
      </c>
      <c r="BS2" s="149">
        <v>69</v>
      </c>
      <c r="BT2" s="150">
        <v>70</v>
      </c>
    </row>
    <row r="3" spans="1:72" ht="86.25" customHeight="1">
      <c r="A3" s="4"/>
      <c r="B3" s="5"/>
      <c r="C3" s="6" t="str">
        <f>建設IO!G4</f>
        <v>建      設</v>
      </c>
      <c r="D3" s="7" t="str">
        <f>建設IO!H4</f>
        <v>建　　　築</v>
      </c>
      <c r="E3" s="7" t="str">
        <f>建設IO!I4</f>
        <v>住宅建築</v>
      </c>
      <c r="F3" s="7" t="str">
        <f>建設IO!J4</f>
        <v>住宅建築
（木造）</v>
      </c>
      <c r="G3" s="7" t="str">
        <f>建設IO!K4</f>
        <v>木造在来
住宅</v>
      </c>
      <c r="H3" s="7" t="str">
        <f>建設IO!L4</f>
        <v>木造量産
住宅</v>
      </c>
      <c r="I3" s="7" t="str">
        <f>建設IO!M4</f>
        <v>住宅建築
（非木造）</v>
      </c>
      <c r="J3" s="7" t="str">
        <f>建設IO!N4</f>
        <v>ＳＲＣ住宅</v>
      </c>
      <c r="K3" s="7" t="str">
        <f>建設IO!O4</f>
        <v>Ｒ Ｃ 住 宅</v>
      </c>
      <c r="L3" s="7" t="str">
        <f>建設IO!P4</f>
        <v>Ｒ Ｃ 在 来
住       宅</v>
      </c>
      <c r="M3" s="7" t="str">
        <f>建設IO!Q4</f>
        <v>Ｒ Ｃ 量 産
住       宅</v>
      </c>
      <c r="N3" s="7" t="str">
        <f>建設IO!R4</f>
        <v>Ｓ  住  宅</v>
      </c>
      <c r="O3" s="7" t="str">
        <f>建設IO!S4</f>
        <v>Ｓ在来住宅</v>
      </c>
      <c r="P3" s="7" t="str">
        <f>建設IO!T4</f>
        <v>Ｓ量産住宅</v>
      </c>
      <c r="Q3" s="7" t="str">
        <f>建設IO!U4</f>
        <v>Ｃ Ｂ 住 宅</v>
      </c>
      <c r="R3" s="7" t="str">
        <f>建設IO!V4</f>
        <v>非住宅建築</v>
      </c>
      <c r="S3" s="7" t="str">
        <f>建設IO!W4</f>
        <v>非住宅建築
（ 木 造 ）</v>
      </c>
      <c r="T3" s="7" t="str">
        <f>建設IO!X4</f>
        <v>木 造 工 場</v>
      </c>
      <c r="U3" s="7" t="str">
        <f>建設IO!Y4</f>
        <v>木造事務所</v>
      </c>
      <c r="V3" s="7" t="str">
        <f>建設IO!Z4</f>
        <v>非住宅建築
（非木造）</v>
      </c>
      <c r="W3" s="7" t="str">
        <f>建設IO!AA4</f>
        <v>ＳＲＣ工場</v>
      </c>
      <c r="X3" s="7" t="str">
        <f>建設IO!AB4</f>
        <v>Ｓ  Ｒ  Ｃ
事  務  所</v>
      </c>
      <c r="Y3" s="7" t="str">
        <f>建設IO!AC4</f>
        <v>Ｒ Ｃ 工 場</v>
      </c>
      <c r="Z3" s="7" t="str">
        <f>建設IO!AD4</f>
        <v>Ｒ Ｃ 学 校</v>
      </c>
      <c r="AA3" s="7" t="str">
        <f>建設IO!AE4</f>
        <v>ＲＣ事務所</v>
      </c>
      <c r="AB3" s="7" t="str">
        <f>建設IO!AF4</f>
        <v>Ｓ  工  場</v>
      </c>
      <c r="AC3" s="7" t="str">
        <f>建設IO!AG4</f>
        <v>Ｓ 事 務 所</v>
      </c>
      <c r="AD3" s="7" t="str">
        <f>建設IO!AH4</f>
        <v>ＣＢ非住宅</v>
      </c>
      <c r="AE3" s="7" t="str">
        <f>建設IO!AI4</f>
        <v>土    木</v>
      </c>
      <c r="AF3" s="7" t="str">
        <f>建設IO!AJ4</f>
        <v>公 共 事 業</v>
      </c>
      <c r="AG3" s="7" t="str">
        <f>建設IO!AK4</f>
        <v>道 路 関 係
公 共 事 業</v>
      </c>
      <c r="AH3" s="7" t="str">
        <f>建設IO!AL4</f>
        <v>道    路</v>
      </c>
      <c r="AI3" s="7" t="str">
        <f>建設IO!AM4</f>
        <v>一 般 道 路</v>
      </c>
      <c r="AJ3" s="7" t="str">
        <f>建設IO!AN4</f>
        <v>道 路 改 良</v>
      </c>
      <c r="AK3" s="7" t="str">
        <f>建設IO!AO4</f>
        <v>道 路 舗 装</v>
      </c>
      <c r="AL3" s="7" t="str">
        <f>建設IO!AP4</f>
        <v>道 路 橋 梁</v>
      </c>
      <c r="AM3" s="7" t="str">
        <f>建設IO!AQ4</f>
        <v>道 路 補 修</v>
      </c>
      <c r="AN3" s="7" t="str">
        <f>建設IO!AR4</f>
        <v>街 路 改 良</v>
      </c>
      <c r="AO3" s="7" t="str">
        <f>建設IO!AS4</f>
        <v>街 路 舗 装</v>
      </c>
      <c r="AP3" s="7" t="str">
        <f>建設IO!AT4</f>
        <v>街 路 橋 梁</v>
      </c>
      <c r="AQ3" s="7" t="str">
        <f>建設IO!AU4</f>
        <v>有 料 道 路</v>
      </c>
      <c r="AR3" s="7" t="str">
        <f>建設IO!AV4</f>
        <v>高 速 有 料
道         路</v>
      </c>
      <c r="AS3" s="7" t="str">
        <f>建設IO!AW4</f>
        <v>東日本高速
道路 （株）、
中日本高速
道路 （株）、
西日本高速
道路 （株）</v>
      </c>
      <c r="AT3" s="7" t="str">
        <f>建設IO!AX4</f>
        <v>首 都 高 速
道 路 （株）</v>
      </c>
      <c r="AU3" s="7" t="str">
        <f>建設IO!AY4</f>
        <v>阪 神 高 速
道 路 （株）</v>
      </c>
      <c r="AV3" s="7" t="str">
        <f>建設IO!AZ4</f>
        <v>本 州 四 国 
連 絡 高 速
道 路 （株）</v>
      </c>
      <c r="AW3" s="7" t="str">
        <f>建設IO!BA4</f>
        <v>一 般 有 料
道         路</v>
      </c>
      <c r="AX3" s="7" t="str">
        <f>建設IO!BB4</f>
        <v>東日本高速
道路 （株）、
中日本高速
道路 （株）、
西日本高速
道路 （株）</v>
      </c>
      <c r="AY3" s="7" t="str">
        <f>建設IO!BC4</f>
        <v>地 方 公 社 等</v>
      </c>
      <c r="AZ3" s="7" t="str">
        <f>建設IO!BD4</f>
        <v>区 画 整 理</v>
      </c>
      <c r="BA3" s="7" t="str">
        <f>建設IO!BE4</f>
        <v>河川・下水
道・その他
の公共事業</v>
      </c>
      <c r="BB3" s="7" t="str">
        <f>建設IO!BF4</f>
        <v>治     水</v>
      </c>
      <c r="BC3" s="7" t="str">
        <f>建設IO!BG4</f>
        <v>河 川 改 修</v>
      </c>
      <c r="BD3" s="7" t="str">
        <f>建設IO!BH4</f>
        <v>河 川 総 合 開 発</v>
      </c>
      <c r="BE3" s="7" t="str">
        <f>建設IO!BI4</f>
        <v>海     岸</v>
      </c>
      <c r="BF3" s="7" t="str">
        <f>建設IO!BJ4</f>
        <v>砂     防</v>
      </c>
      <c r="BG3" s="7" t="str">
        <f>建設IO!BK4</f>
        <v>下 水 道</v>
      </c>
      <c r="BH3" s="7" t="str">
        <f>建設IO!BL4</f>
        <v>港湾・漁港</v>
      </c>
      <c r="BI3" s="7" t="str">
        <f>建設IO!BM4</f>
        <v>空     港</v>
      </c>
      <c r="BJ3" s="7" t="str">
        <f>建設IO!BN4</f>
        <v>廃棄物処理
施設</v>
      </c>
      <c r="BK3" s="7" t="str">
        <f>建設IO!BO4</f>
        <v>公     園</v>
      </c>
      <c r="BL3" s="7" t="str">
        <f>建設IO!BP4</f>
        <v>災 害 復 旧</v>
      </c>
      <c r="BM3" s="7" t="str">
        <f>建設IO!BQ4</f>
        <v>農 林 関 係
公 共 事 業</v>
      </c>
      <c r="BN3" s="7" t="str">
        <f>建設IO!BR4</f>
        <v>そ の 他 の
土 木 建 設</v>
      </c>
      <c r="BO3" s="7" t="str">
        <f>建設IO!BS4</f>
        <v>鉄 道 軌 道
建         設</v>
      </c>
      <c r="BP3" s="7" t="str">
        <f>建設IO!BT4</f>
        <v>電 力 施 設
建         設</v>
      </c>
      <c r="BQ3" s="7" t="str">
        <f>建設IO!BU4</f>
        <v>電 気 通 信
施 設 建 設</v>
      </c>
      <c r="BR3" s="7" t="str">
        <f>建設IO!BV4</f>
        <v>上・工業用
水       道</v>
      </c>
      <c r="BS3" s="7" t="str">
        <f>建設IO!BW4</f>
        <v>土 地 造 成</v>
      </c>
      <c r="BT3" s="78" t="str">
        <f>建設IO!BX4</f>
        <v>そ の 他 の
土        木</v>
      </c>
    </row>
    <row r="4" spans="1:72">
      <c r="A4" s="15">
        <f>建設IO2!A4</f>
        <v>1</v>
      </c>
      <c r="B4" s="9" t="str">
        <f>建設IO2!B4</f>
        <v>農業</v>
      </c>
      <c r="C4" s="154">
        <f>建設IO2!C4/建設IO2!C$51</f>
        <v>1.068270964467643E-3</v>
      </c>
      <c r="D4" s="91">
        <f>建設IO2!D4/建設IO2!D$51</f>
        <v>7.0508167412390219E-4</v>
      </c>
      <c r="E4" s="91">
        <f>建設IO2!E4/建設IO2!E$51</f>
        <v>5.6017062050534418E-4</v>
      </c>
      <c r="F4" s="91">
        <f>建設IO2!F4/建設IO2!F$51</f>
        <v>2.1402396235249826E-4</v>
      </c>
      <c r="G4" s="91">
        <f>建設IO2!G4/建設IO2!G$51</f>
        <v>2.1242507033031346E-4</v>
      </c>
      <c r="H4" s="91">
        <f>建設IO2!H4/建設IO2!H$51</f>
        <v>2.6850089631916859E-4</v>
      </c>
      <c r="I4" s="91">
        <f>建設IO2!I4/建設IO2!I$51</f>
        <v>9.7683486530710266E-4</v>
      </c>
      <c r="J4" s="91">
        <f>建設IO2!J4/建設IO2!J$51</f>
        <v>1.1417322834645668E-3</v>
      </c>
      <c r="K4" s="91">
        <f>建設IO2!K4/建設IO2!K$51</f>
        <v>1.1366087334590443E-3</v>
      </c>
      <c r="L4" s="91">
        <f>建設IO2!L4/建設IO2!L$51</f>
        <v>1.145457760284135E-3</v>
      </c>
      <c r="M4" s="91">
        <f>建設IO2!M4/建設IO2!M$51</f>
        <v>6.6326192213305032E-4</v>
      </c>
      <c r="N4" s="91">
        <f>建設IO2!N4/建設IO2!N$51</f>
        <v>7.7325493208201153E-4</v>
      </c>
      <c r="O4" s="91">
        <f>建設IO2!O4/建設IO2!O$51</f>
        <v>8.0049509612667999E-4</v>
      </c>
      <c r="P4" s="91">
        <f>建設IO2!P4/建設IO2!P$51</f>
        <v>7.562878209378597E-4</v>
      </c>
      <c r="Q4" s="91">
        <f>建設IO2!Q4/建設IO2!Q$51</f>
        <v>3.8076434917501059E-4</v>
      </c>
      <c r="R4" s="91">
        <f>建設IO2!R4/建設IO2!R$51</f>
        <v>8.8613656138138033E-4</v>
      </c>
      <c r="S4" s="91">
        <f>建設IO2!S4/建設IO2!S$51</f>
        <v>5.589293513299919E-4</v>
      </c>
      <c r="T4" s="91">
        <f>建設IO2!T4/建設IO2!T$51</f>
        <v>2.6081059934275727E-4</v>
      </c>
      <c r="U4" s="91">
        <f>建設IO2!U4/建設IO2!U$51</f>
        <v>5.830166546082901E-4</v>
      </c>
      <c r="V4" s="91">
        <f>建設IO2!V4/建設IO2!V$51</f>
        <v>9.0669331243656899E-4</v>
      </c>
      <c r="W4" s="91">
        <f>建設IO2!W4/建設IO2!W$51</f>
        <v>8.766878389644769E-4</v>
      </c>
      <c r="X4" s="91">
        <f>建設IO2!X4/建設IO2!X$51</f>
        <v>2.4190271433871543E-4</v>
      </c>
      <c r="Y4" s="91">
        <f>建設IO2!Y4/建設IO2!Y$51</f>
        <v>2.067517363915361E-3</v>
      </c>
      <c r="Z4" s="91">
        <f>建設IO2!Z4/建設IO2!Z$51</f>
        <v>1.247308723944238E-3</v>
      </c>
      <c r="AA4" s="91">
        <f>建設IO2!AA4/建設IO2!AA$51</f>
        <v>1.3119030778365208E-3</v>
      </c>
      <c r="AB4" s="91">
        <f>建設IO2!AB4/建設IO2!AB$51</f>
        <v>7.219450226650301E-4</v>
      </c>
      <c r="AC4" s="91">
        <f>建設IO2!AC4/建設IO2!AC$51</f>
        <v>7.8080757650774866E-4</v>
      </c>
      <c r="AD4" s="91">
        <f>建設IO2!AD4/建設IO2!AD$51</f>
        <v>8.3019607617049E-4</v>
      </c>
      <c r="AE4" s="91">
        <f>建設IO2!AE4/建設IO2!AE$51</f>
        <v>1.9795779131773234E-3</v>
      </c>
      <c r="AF4" s="91">
        <f>建設IO2!AF4/建設IO2!AF$51</f>
        <v>2.3103466916387385E-3</v>
      </c>
      <c r="AG4" s="91">
        <f>建設IO2!AG4/建設IO2!AG$51</f>
        <v>3.0256269940587628E-3</v>
      </c>
      <c r="AH4" s="91">
        <f>建設IO2!AH4/建設IO2!AH$51</f>
        <v>2.9590622792026234E-3</v>
      </c>
      <c r="AI4" s="91">
        <f>建設IO2!AI4/建設IO2!AI$51</f>
        <v>3.610859807460036E-3</v>
      </c>
      <c r="AJ4" s="91">
        <f>建設IO2!AJ4/建設IO2!AJ$51</f>
        <v>6.4595622251118843E-3</v>
      </c>
      <c r="AK4" s="91">
        <f>建設IO2!AK4/建設IO2!AK$51</f>
        <v>3.7951007057080121E-4</v>
      </c>
      <c r="AL4" s="91">
        <f>建設IO2!AL4/建設IO2!AL$51</f>
        <v>2.8342930564543937E-5</v>
      </c>
      <c r="AM4" s="91">
        <f>建設IO2!AM4/建設IO2!AM$51</f>
        <v>8.7750428599930441E-4</v>
      </c>
      <c r="AN4" s="91">
        <f>建設IO2!AN4/建設IO2!AN$51</f>
        <v>4.2332461581294301E-3</v>
      </c>
      <c r="AO4" s="91">
        <f>建設IO2!AO4/建設IO2!AO$51</f>
        <v>1.0458063166701528E-4</v>
      </c>
      <c r="AP4" s="91">
        <f>建設IO2!AP4/建設IO2!AP$51</f>
        <v>0</v>
      </c>
      <c r="AQ4" s="91">
        <f>建設IO2!AQ4/建設IO2!AQ$51</f>
        <v>2.7791733920437192E-4</v>
      </c>
      <c r="AR4" s="91">
        <f>建設IO2!AR4/建設IO2!AR$51</f>
        <v>1.1808969324142477E-4</v>
      </c>
      <c r="AS4" s="91">
        <f>建設IO2!AS4/建設IO2!AS$51</f>
        <v>3.3503007453302394E-5</v>
      </c>
      <c r="AT4" s="91">
        <f>建設IO2!AT4/建設IO2!AT$51</f>
        <v>7.0898520584203805E-4</v>
      </c>
      <c r="AU4" s="91">
        <f>建設IO2!AU4/建設IO2!AU$51</f>
        <v>2.8135330941830202E-5</v>
      </c>
      <c r="AV4" s="91">
        <f>建設IO2!AV4/建設IO2!AV$51</f>
        <v>1.0957266660025899E-3</v>
      </c>
      <c r="AW4" s="91">
        <f>建設IO2!AW4/建設IO2!AW$51</f>
        <v>1.9280205655526992E-3</v>
      </c>
      <c r="AX4" s="91">
        <f>建設IO2!AX4/建設IO2!AX$51</f>
        <v>1.959340711537548E-3</v>
      </c>
      <c r="AY4" s="91">
        <f>建設IO2!AY4/建設IO2!AY$51</f>
        <v>1.8058899796258565E-3</v>
      </c>
      <c r="AZ4" s="91">
        <f>建設IO2!AZ4/建設IO2!AZ$51</f>
        <v>5.276724456734723E-3</v>
      </c>
      <c r="BA4" s="91">
        <f>建設IO2!BA4/建設IO2!BA$51</f>
        <v>1.7184597485088652E-3</v>
      </c>
      <c r="BB4" s="91">
        <f>建設IO2!BB4/建設IO2!BB$51</f>
        <v>2.8728757156555257E-3</v>
      </c>
      <c r="BC4" s="91">
        <f>建設IO2!BC4/建設IO2!BC$51</f>
        <v>2.9199124653299584E-3</v>
      </c>
      <c r="BD4" s="91">
        <f>建設IO2!BD4/建設IO2!BD$51</f>
        <v>2.2389790255643426E-3</v>
      </c>
      <c r="BE4" s="91">
        <f>建設IO2!BE4/建設IO2!BE$51</f>
        <v>4.4478241531199336E-4</v>
      </c>
      <c r="BF4" s="91">
        <f>建設IO2!BF4/建設IO2!BF$51</f>
        <v>3.7233082706766918E-3</v>
      </c>
      <c r="BG4" s="91">
        <f>建設IO2!BG4/建設IO2!BG$51</f>
        <v>2.5170776728218539E-5</v>
      </c>
      <c r="BH4" s="91">
        <f>建設IO2!BH4/建設IO2!BH$51</f>
        <v>1.2284237868102844E-4</v>
      </c>
      <c r="BI4" s="91">
        <f>建設IO2!BI4/建設IO2!BI$51</f>
        <v>6.0053876906710597E-4</v>
      </c>
      <c r="BJ4" s="91">
        <f>建設IO2!BJ4/建設IO2!BJ$51</f>
        <v>7.6050150613287109E-4</v>
      </c>
      <c r="BK4" s="91">
        <f>建設IO2!BK4/建設IO2!BK$51</f>
        <v>6.2729856105009345E-3</v>
      </c>
      <c r="BL4" s="91">
        <f>建設IO2!BL4/建設IO2!BL$51</f>
        <v>2.4142106885247944E-3</v>
      </c>
      <c r="BM4" s="91">
        <f>建設IO2!BM4/建設IO2!BM$51</f>
        <v>6.8494428221776873E-4</v>
      </c>
      <c r="BN4" s="91">
        <f>建設IO2!BN4/建設IO2!BN$51</f>
        <v>1.4813626765483217E-3</v>
      </c>
      <c r="BO4" s="91">
        <f>建設IO2!BO4/建設IO2!BO$51</f>
        <v>2.9247221513956177E-4</v>
      </c>
      <c r="BP4" s="91">
        <f>建設IO2!BP4/建設IO2!BP$51</f>
        <v>2.76579335015553E-4</v>
      </c>
      <c r="BQ4" s="91">
        <f>建設IO2!BQ4/建設IO2!BQ$51</f>
        <v>4.0667174038076094E-5</v>
      </c>
      <c r="BR4" s="91">
        <f>建設IO2!BR4/建設IO2!BR$51</f>
        <v>7.4445936120423741E-5</v>
      </c>
      <c r="BS4" s="91">
        <f>建設IO2!BS4/建設IO2!BS$51</f>
        <v>1.743252273963339E-3</v>
      </c>
      <c r="BT4" s="160">
        <f>建設IO2!BT4/建設IO2!BT$51</f>
        <v>3.0692858903632173E-3</v>
      </c>
    </row>
    <row r="5" spans="1:72">
      <c r="A5" s="15">
        <f>建設IO2!A5</f>
        <v>2</v>
      </c>
      <c r="B5" s="9" t="str">
        <f>建設IO2!B5</f>
        <v>林業</v>
      </c>
      <c r="C5" s="89">
        <f>建設IO2!C5/建設IO2!C$51</f>
        <v>3.9098878315487307E-5</v>
      </c>
      <c r="D5" s="90">
        <f>建設IO2!D5/建設IO2!D$51</f>
        <v>1.1784380271909034E-5</v>
      </c>
      <c r="E5" s="90">
        <f>建設IO2!E5/建設IO2!E$51</f>
        <v>1.1991796135529927E-5</v>
      </c>
      <c r="F5" s="90">
        <f>建設IO2!F5/建設IO2!F$51</f>
        <v>1.8351344483670286E-5</v>
      </c>
      <c r="G5" s="90">
        <f>建設IO2!G5/建設IO2!G$51</f>
        <v>1.8310507971734601E-5</v>
      </c>
      <c r="H5" s="90">
        <f>建設IO2!H5/建設IO2!H$51</f>
        <v>1.9742712964644749E-5</v>
      </c>
      <c r="I5" s="90">
        <f>建設IO2!I5/建設IO2!I$51</f>
        <v>4.3366697682890237E-6</v>
      </c>
      <c r="J5" s="90">
        <f>建設IO2!J5/建設IO2!J$51</f>
        <v>9.8425196850393696E-6</v>
      </c>
      <c r="K5" s="90">
        <f>建設IO2!K5/建設IO2!K$51</f>
        <v>3.8949967306371193E-6</v>
      </c>
      <c r="L5" s="90">
        <f>建設IO2!L5/建設IO2!L$51</f>
        <v>3.7198238589006335E-6</v>
      </c>
      <c r="M5" s="90">
        <f>建設IO2!M5/建設IO2!M$51</f>
        <v>1.3265238442661008E-5</v>
      </c>
      <c r="N5" s="90">
        <f>建設IO2!N5/建設IO2!N$51</f>
        <v>4.5181840772738567E-6</v>
      </c>
      <c r="O5" s="90">
        <f>建設IO2!O5/建設IO2!O$51</f>
        <v>4.2042809670518907E-6</v>
      </c>
      <c r="P5" s="90">
        <f>建設IO2!P5/建設IO2!P$51</f>
        <v>4.7137052551528653E-6</v>
      </c>
      <c r="Q5" s="90">
        <f>建設IO2!Q5/建設IO2!Q$51</f>
        <v>1.4102383302778169E-5</v>
      </c>
      <c r="R5" s="90">
        <f>建設IO2!R5/建設IO2!R$51</f>
        <v>1.1525230573762859E-5</v>
      </c>
      <c r="S5" s="90">
        <f>建設IO2!S5/建設IO2!S$51</f>
        <v>1.9497535511511345E-5</v>
      </c>
      <c r="T5" s="90">
        <f>建設IO2!T5/建設IO2!T$51</f>
        <v>3.4774746579034308E-5</v>
      </c>
      <c r="U5" s="90">
        <f>建設IO2!U5/建設IO2!U$51</f>
        <v>1.8263172313030775E-5</v>
      </c>
      <c r="V5" s="90">
        <f>建設IO2!V5/建設IO2!V$51</f>
        <v>1.1024371537326563E-5</v>
      </c>
      <c r="W5" s="90">
        <f>建設IO2!W5/建設IO2!W$51</f>
        <v>8.5949788133772244E-6</v>
      </c>
      <c r="X5" s="90">
        <f>建設IO2!X5/建設IO2!X$51</f>
        <v>8.1540240788331048E-6</v>
      </c>
      <c r="Y5" s="90">
        <f>建設IO2!Y5/建設IO2!Y$51</f>
        <v>9.6914876433532547E-6</v>
      </c>
      <c r="Z5" s="90">
        <f>建設IO2!Z5/建設IO2!Z$51</f>
        <v>1.0825244470104283E-5</v>
      </c>
      <c r="AA5" s="90">
        <f>建設IO2!AA5/建設IO2!AA$51</f>
        <v>1.2526127414097905E-5</v>
      </c>
      <c r="AB5" s="90">
        <f>建設IO2!AB5/建設IO2!AB$51</f>
        <v>1.0108915136499839E-5</v>
      </c>
      <c r="AC5" s="90">
        <f>建設IO2!AC5/建設IO2!AC$51</f>
        <v>1.1299675492152657E-5</v>
      </c>
      <c r="AD5" s="90">
        <f>建設IO2!AD5/建設IO2!AD$51</f>
        <v>1.1530501057923472E-5</v>
      </c>
      <c r="AE5" s="90">
        <f>建設IO2!AE5/建設IO2!AE$51</f>
        <v>7.7049292800366852E-5</v>
      </c>
      <c r="AF5" s="90">
        <f>建設IO2!AF5/建設IO2!AF$51</f>
        <v>1.0803338893146894E-4</v>
      </c>
      <c r="AG5" s="90">
        <f>建設IO2!AG5/建設IO2!AG$51</f>
        <v>3.4241613261903634E-5</v>
      </c>
      <c r="AH5" s="90">
        <f>建設IO2!AH5/建設IO2!AH$51</f>
        <v>3.5254134159281115E-5</v>
      </c>
      <c r="AI5" s="90">
        <f>建設IO2!AI5/建設IO2!AI$51</f>
        <v>4.2607212427184784E-5</v>
      </c>
      <c r="AJ5" s="90">
        <f>建設IO2!AJ5/建設IO2!AJ$51</f>
        <v>9.018977544092031E-5</v>
      </c>
      <c r="AK5" s="90">
        <f>建設IO2!AK5/建設IO2!AK$51</f>
        <v>0</v>
      </c>
      <c r="AL5" s="90">
        <f>建設IO2!AL5/建設IO2!AL$51</f>
        <v>2.3619108803786617E-6</v>
      </c>
      <c r="AM5" s="90">
        <f>建設IO2!AM5/建設IO2!AM$51</f>
        <v>2.9426703085154404E-6</v>
      </c>
      <c r="AN5" s="90">
        <f>建設IO2!AN5/建設IO2!AN$51</f>
        <v>6.8462202018265717E-6</v>
      </c>
      <c r="AO5" s="90">
        <f>建設IO2!AO5/建設IO2!AO$51</f>
        <v>0</v>
      </c>
      <c r="AP5" s="90">
        <f>建設IO2!AP5/建設IO2!AP$51</f>
        <v>0</v>
      </c>
      <c r="AQ5" s="90">
        <f>建設IO2!AQ5/建設IO2!AQ$51</f>
        <v>5.0075196253039979E-6</v>
      </c>
      <c r="AR5" s="90">
        <f>建設IO2!AR5/建設IO2!AR$51</f>
        <v>2.7462719358470874E-6</v>
      </c>
      <c r="AS5" s="90">
        <f>建設IO2!AS5/建設IO2!AS$51</f>
        <v>3.3503007453302391E-6</v>
      </c>
      <c r="AT5" s="90">
        <f>建設IO2!AT5/建設IO2!AT$51</f>
        <v>0</v>
      </c>
      <c r="AU5" s="90">
        <f>建設IO2!AU5/建設IO2!AU$51</f>
        <v>0</v>
      </c>
      <c r="AV5" s="90">
        <f>建設IO2!AV5/建設IO2!AV$51</f>
        <v>0</v>
      </c>
      <c r="AW5" s="90">
        <f>建設IO2!AW5/建設IO2!AW$51</f>
        <v>2.8353243611069107E-5</v>
      </c>
      <c r="AX5" s="90">
        <f>建設IO2!AX5/建設IO2!AX$51</f>
        <v>2.3749584382273311E-5</v>
      </c>
      <c r="AY5" s="90">
        <f>建設IO2!AY5/建設IO2!AY$51</f>
        <v>4.6304871272457863E-5</v>
      </c>
      <c r="AZ5" s="90">
        <f>建設IO2!AZ5/建設IO2!AZ$51</f>
        <v>0</v>
      </c>
      <c r="BA5" s="90">
        <f>建設IO2!BA5/建設IO2!BA$51</f>
        <v>2.1314852953655476E-5</v>
      </c>
      <c r="BB5" s="90">
        <f>建設IO2!BB5/建設IO2!BB$51</f>
        <v>8.7000346137091409E-6</v>
      </c>
      <c r="BC5" s="90">
        <f>建設IO2!BC5/建設IO2!BC$51</f>
        <v>2.0901306122619604E-6</v>
      </c>
      <c r="BD5" s="90">
        <f>建設IO2!BD5/建設IO2!BD$51</f>
        <v>0</v>
      </c>
      <c r="BE5" s="90">
        <f>建設IO2!BE5/建設IO2!BE$51</f>
        <v>0</v>
      </c>
      <c r="BF5" s="90">
        <f>建設IO2!BF5/建設IO2!BF$51</f>
        <v>3.6090225563909776E-5</v>
      </c>
      <c r="BG5" s="90">
        <f>建設IO2!BG5/建設IO2!BG$51</f>
        <v>2.097564727351545E-6</v>
      </c>
      <c r="BH5" s="90">
        <f>建設IO2!BH5/建設IO2!BH$51</f>
        <v>7.758466021959691E-5</v>
      </c>
      <c r="BI5" s="90">
        <f>建設IO2!BI5/建設IO2!BI$51</f>
        <v>0</v>
      </c>
      <c r="BJ5" s="90">
        <f>建設IO2!BJ5/建設IO2!BJ$51</f>
        <v>0</v>
      </c>
      <c r="BK5" s="90">
        <f>建設IO2!BK5/建設IO2!BK$51</f>
        <v>1.2165412173522448E-4</v>
      </c>
      <c r="BL5" s="90">
        <f>建設IO2!BL5/建設IO2!BL$51</f>
        <v>3.113102112862404E-6</v>
      </c>
      <c r="BM5" s="90">
        <f>建設IO2!BM5/建設IO2!BM$51</f>
        <v>1.0372605544629145E-3</v>
      </c>
      <c r="BN5" s="90">
        <f>建設IO2!BN5/建設IO2!BN$51</f>
        <v>3.0379988467903972E-5</v>
      </c>
      <c r="BO5" s="90">
        <f>建設IO2!BO5/建設IO2!BO$51</f>
        <v>1.3844838586488129E-5</v>
      </c>
      <c r="BP5" s="90">
        <f>建設IO2!BP5/建設IO2!BP$51</f>
        <v>8.5288781722857752E-6</v>
      </c>
      <c r="BQ5" s="90">
        <f>建設IO2!BQ5/建設IO2!BQ$51</f>
        <v>2.9047981455768637E-5</v>
      </c>
      <c r="BR5" s="90">
        <f>建設IO2!BR5/建設IO2!BR$51</f>
        <v>7.4445936120423745E-6</v>
      </c>
      <c r="BS5" s="90">
        <f>建設IO2!BS5/建設IO2!BS$51</f>
        <v>5.9012199576069114E-5</v>
      </c>
      <c r="BT5" s="92">
        <f>建設IO2!BT5/建設IO2!BT$51</f>
        <v>4.3521501491801467E-5</v>
      </c>
    </row>
    <row r="6" spans="1:72">
      <c r="A6" s="15">
        <f>建設IO2!A6</f>
        <v>3</v>
      </c>
      <c r="B6" s="9" t="str">
        <f>建設IO2!B6</f>
        <v>漁業</v>
      </c>
      <c r="C6" s="89">
        <f>建設IO2!C6/建設IO2!C$51</f>
        <v>0</v>
      </c>
      <c r="D6" s="90">
        <f>建設IO2!D6/建設IO2!D$51</f>
        <v>0</v>
      </c>
      <c r="E6" s="90">
        <f>建設IO2!E6/建設IO2!E$51</f>
        <v>0</v>
      </c>
      <c r="F6" s="90">
        <f>建設IO2!F6/建設IO2!F$51</f>
        <v>0</v>
      </c>
      <c r="G6" s="90">
        <f>建設IO2!G6/建設IO2!G$51</f>
        <v>0</v>
      </c>
      <c r="H6" s="90">
        <f>建設IO2!H6/建設IO2!H$51</f>
        <v>0</v>
      </c>
      <c r="I6" s="90">
        <f>建設IO2!I6/建設IO2!I$51</f>
        <v>0</v>
      </c>
      <c r="J6" s="90">
        <f>建設IO2!J6/建設IO2!J$51</f>
        <v>0</v>
      </c>
      <c r="K6" s="90">
        <f>建設IO2!K6/建設IO2!K$51</f>
        <v>0</v>
      </c>
      <c r="L6" s="90">
        <f>建設IO2!L6/建設IO2!L$51</f>
        <v>0</v>
      </c>
      <c r="M6" s="90">
        <f>建設IO2!M6/建設IO2!M$51</f>
        <v>0</v>
      </c>
      <c r="N6" s="90">
        <f>建設IO2!N6/建設IO2!N$51</f>
        <v>0</v>
      </c>
      <c r="O6" s="90">
        <f>建設IO2!O6/建設IO2!O$51</f>
        <v>0</v>
      </c>
      <c r="P6" s="90">
        <f>建設IO2!P6/建設IO2!P$51</f>
        <v>0</v>
      </c>
      <c r="Q6" s="90">
        <f>建設IO2!Q6/建設IO2!Q$51</f>
        <v>0</v>
      </c>
      <c r="R6" s="90">
        <f>建設IO2!R6/建設IO2!R$51</f>
        <v>0</v>
      </c>
      <c r="S6" s="90">
        <f>建設IO2!S6/建設IO2!S$51</f>
        <v>0</v>
      </c>
      <c r="T6" s="90">
        <f>建設IO2!T6/建設IO2!T$51</f>
        <v>0</v>
      </c>
      <c r="U6" s="90">
        <f>建設IO2!U6/建設IO2!U$51</f>
        <v>0</v>
      </c>
      <c r="V6" s="90">
        <f>建設IO2!V6/建設IO2!V$51</f>
        <v>0</v>
      </c>
      <c r="W6" s="90">
        <f>建設IO2!W6/建設IO2!W$51</f>
        <v>0</v>
      </c>
      <c r="X6" s="90">
        <f>建設IO2!X6/建設IO2!X$51</f>
        <v>0</v>
      </c>
      <c r="Y6" s="90">
        <f>建設IO2!Y6/建設IO2!Y$51</f>
        <v>0</v>
      </c>
      <c r="Z6" s="90">
        <f>建設IO2!Z6/建設IO2!Z$51</f>
        <v>0</v>
      </c>
      <c r="AA6" s="90">
        <f>建設IO2!AA6/建設IO2!AA$51</f>
        <v>0</v>
      </c>
      <c r="AB6" s="90">
        <f>建設IO2!AB6/建設IO2!AB$51</f>
        <v>0</v>
      </c>
      <c r="AC6" s="90">
        <f>建設IO2!AC6/建設IO2!AC$51</f>
        <v>0</v>
      </c>
      <c r="AD6" s="90">
        <f>建設IO2!AD6/建設IO2!AD$51</f>
        <v>0</v>
      </c>
      <c r="AE6" s="90">
        <f>建設IO2!AE6/建設IO2!AE$51</f>
        <v>0</v>
      </c>
      <c r="AF6" s="90">
        <f>建設IO2!AF6/建設IO2!AF$51</f>
        <v>0</v>
      </c>
      <c r="AG6" s="90">
        <f>建設IO2!AG6/建設IO2!AG$51</f>
        <v>0</v>
      </c>
      <c r="AH6" s="90">
        <f>建設IO2!AH6/建設IO2!AH$51</f>
        <v>0</v>
      </c>
      <c r="AI6" s="90">
        <f>建設IO2!AI6/建設IO2!AI$51</f>
        <v>0</v>
      </c>
      <c r="AJ6" s="90">
        <f>建設IO2!AJ6/建設IO2!AJ$51</f>
        <v>0</v>
      </c>
      <c r="AK6" s="90">
        <f>建設IO2!AK6/建設IO2!AK$51</f>
        <v>0</v>
      </c>
      <c r="AL6" s="90">
        <f>建設IO2!AL6/建設IO2!AL$51</f>
        <v>0</v>
      </c>
      <c r="AM6" s="90">
        <f>建設IO2!AM6/建設IO2!AM$51</f>
        <v>0</v>
      </c>
      <c r="AN6" s="90">
        <f>建設IO2!AN6/建設IO2!AN$51</f>
        <v>0</v>
      </c>
      <c r="AO6" s="90">
        <f>建設IO2!AO6/建設IO2!AO$51</f>
        <v>0</v>
      </c>
      <c r="AP6" s="90">
        <f>建設IO2!AP6/建設IO2!AP$51</f>
        <v>0</v>
      </c>
      <c r="AQ6" s="90">
        <f>建設IO2!AQ6/建設IO2!AQ$51</f>
        <v>0</v>
      </c>
      <c r="AR6" s="90">
        <f>建設IO2!AR6/建設IO2!AR$51</f>
        <v>0</v>
      </c>
      <c r="AS6" s="90">
        <f>建設IO2!AS6/建設IO2!AS$51</f>
        <v>0</v>
      </c>
      <c r="AT6" s="90">
        <f>建設IO2!AT6/建設IO2!AT$51</f>
        <v>0</v>
      </c>
      <c r="AU6" s="90">
        <f>建設IO2!AU6/建設IO2!AU$51</f>
        <v>0</v>
      </c>
      <c r="AV6" s="90">
        <f>建設IO2!AV6/建設IO2!AV$51</f>
        <v>0</v>
      </c>
      <c r="AW6" s="90">
        <f>建設IO2!AW6/建設IO2!AW$51</f>
        <v>0</v>
      </c>
      <c r="AX6" s="90">
        <f>建設IO2!AX6/建設IO2!AX$51</f>
        <v>0</v>
      </c>
      <c r="AY6" s="90">
        <f>建設IO2!AY6/建設IO2!AY$51</f>
        <v>0</v>
      </c>
      <c r="AZ6" s="90">
        <f>建設IO2!AZ6/建設IO2!AZ$51</f>
        <v>0</v>
      </c>
      <c r="BA6" s="90">
        <f>建設IO2!BA6/建設IO2!BA$51</f>
        <v>0</v>
      </c>
      <c r="BB6" s="90">
        <f>建設IO2!BB6/建設IO2!BB$51</f>
        <v>0</v>
      </c>
      <c r="BC6" s="90">
        <f>建設IO2!BC6/建設IO2!BC$51</f>
        <v>0</v>
      </c>
      <c r="BD6" s="90">
        <f>建設IO2!BD6/建設IO2!BD$51</f>
        <v>0</v>
      </c>
      <c r="BE6" s="90">
        <f>建設IO2!BE6/建設IO2!BE$51</f>
        <v>0</v>
      </c>
      <c r="BF6" s="90">
        <f>建設IO2!BF6/建設IO2!BF$51</f>
        <v>0</v>
      </c>
      <c r="BG6" s="90">
        <f>建設IO2!BG6/建設IO2!BG$51</f>
        <v>0</v>
      </c>
      <c r="BH6" s="90">
        <f>建設IO2!BH6/建設IO2!BH$51</f>
        <v>0</v>
      </c>
      <c r="BI6" s="90">
        <f>建設IO2!BI6/建設IO2!BI$51</f>
        <v>0</v>
      </c>
      <c r="BJ6" s="90">
        <f>建設IO2!BJ6/建設IO2!BJ$51</f>
        <v>0</v>
      </c>
      <c r="BK6" s="90">
        <f>建設IO2!BK6/建設IO2!BK$51</f>
        <v>0</v>
      </c>
      <c r="BL6" s="90">
        <f>建設IO2!BL6/建設IO2!BL$51</f>
        <v>0</v>
      </c>
      <c r="BM6" s="90">
        <f>建設IO2!BM6/建設IO2!BM$51</f>
        <v>0</v>
      </c>
      <c r="BN6" s="90">
        <f>建設IO2!BN6/建設IO2!BN$51</f>
        <v>0</v>
      </c>
      <c r="BO6" s="90">
        <f>建設IO2!BO6/建設IO2!BO$51</f>
        <v>0</v>
      </c>
      <c r="BP6" s="90">
        <f>建設IO2!BP6/建設IO2!BP$51</f>
        <v>0</v>
      </c>
      <c r="BQ6" s="90">
        <f>建設IO2!BQ6/建設IO2!BQ$51</f>
        <v>0</v>
      </c>
      <c r="BR6" s="90">
        <f>建設IO2!BR6/建設IO2!BR$51</f>
        <v>0</v>
      </c>
      <c r="BS6" s="90">
        <f>建設IO2!BS6/建設IO2!BS$51</f>
        <v>0</v>
      </c>
      <c r="BT6" s="92">
        <f>建設IO2!BT6/建設IO2!BT$51</f>
        <v>0</v>
      </c>
    </row>
    <row r="7" spans="1:72">
      <c r="A7" s="15">
        <f>建設IO2!A7</f>
        <v>4</v>
      </c>
      <c r="B7" s="9" t="str">
        <f>建設IO2!B7</f>
        <v>鉱業</v>
      </c>
      <c r="C7" s="89">
        <f>建設IO2!C7/建設IO2!C$51</f>
        <v>6.6228144335206971E-3</v>
      </c>
      <c r="D7" s="90">
        <f>建設IO2!D7/建設IO2!D$51</f>
        <v>2.177787631872766E-3</v>
      </c>
      <c r="E7" s="90">
        <f>建設IO2!E7/建設IO2!E$51</f>
        <v>1.8905220348639027E-3</v>
      </c>
      <c r="F7" s="90">
        <f>建設IO2!F7/建設IO2!F$51</f>
        <v>1.9505340072367345E-3</v>
      </c>
      <c r="G7" s="90">
        <f>建設IO2!G7/建設IO2!G$51</f>
        <v>1.9662935997241835E-3</v>
      </c>
      <c r="H7" s="90">
        <f>建設IO2!H7/建設IO2!H$51</f>
        <v>1.4135782482685641E-3</v>
      </c>
      <c r="I7" s="90">
        <f>建設IO2!I7/建設IO2!I$51</f>
        <v>1.8182843212854324E-3</v>
      </c>
      <c r="J7" s="90">
        <f>建設IO2!J7/建設IO2!J$51</f>
        <v>1.3681102362204725E-3</v>
      </c>
      <c r="K7" s="90">
        <f>建設IO2!K7/建設IO2!K$51</f>
        <v>1.8406293925217036E-3</v>
      </c>
      <c r="L7" s="90">
        <f>建設IO2!L7/建設IO2!L$51</f>
        <v>1.8393289040977332E-3</v>
      </c>
      <c r="M7" s="90">
        <f>建設IO2!M7/建設IO2!M$51</f>
        <v>1.910194335743185E-3</v>
      </c>
      <c r="N7" s="90">
        <f>建設IO2!N7/建設IO2!N$51</f>
        <v>1.8088872680799978E-3</v>
      </c>
      <c r="O7" s="90">
        <f>建設IO2!O7/建設IO2!O$51</f>
        <v>1.3790041571930202E-3</v>
      </c>
      <c r="P7" s="90">
        <f>建設IO2!P7/建設IO2!P$51</f>
        <v>2.0766490374090124E-3</v>
      </c>
      <c r="Q7" s="90">
        <f>建設IO2!Q7/建設IO2!Q$51</f>
        <v>1.5794669299111549E-3</v>
      </c>
      <c r="R7" s="90">
        <f>建設IO2!R7/建設IO2!R$51</f>
        <v>2.5367032492852053E-3</v>
      </c>
      <c r="S7" s="90">
        <f>建設IO2!S7/建設IO2!S$51</f>
        <v>3.2365908949108834E-3</v>
      </c>
      <c r="T7" s="90">
        <f>建設IO2!T7/建設IO2!T$51</f>
        <v>8.8849477509432648E-3</v>
      </c>
      <c r="U7" s="90">
        <f>建設IO2!U7/建設IO2!U$51</f>
        <v>2.7802167698067616E-3</v>
      </c>
      <c r="V7" s="90">
        <f>建設IO2!V7/建設IO2!V$51</f>
        <v>2.4927328976066172E-3</v>
      </c>
      <c r="W7" s="90">
        <f>建設IO2!W7/建設IO2!W$51</f>
        <v>2.7503932202807119E-3</v>
      </c>
      <c r="X7" s="90">
        <f>建設IO2!X7/建設IO2!X$51</f>
        <v>1.1374863589972181E-3</v>
      </c>
      <c r="Y7" s="90">
        <f>建設IO2!Y7/建設IO2!Y$51</f>
        <v>4.8845097722500404E-3</v>
      </c>
      <c r="Z7" s="90">
        <f>建設IO2!Z7/建設IO2!Z$51</f>
        <v>2.4128267118921323E-3</v>
      </c>
      <c r="AA7" s="90">
        <f>建設IO2!AA7/建設IO2!AA$51</f>
        <v>2.6739106653294329E-3</v>
      </c>
      <c r="AB7" s="90">
        <f>建設IO2!AB7/建設IO2!AB$51</f>
        <v>3.3401540430184882E-3</v>
      </c>
      <c r="AC7" s="90">
        <f>建設IO2!AC7/建設IO2!AC$51</f>
        <v>2.0552226440976994E-3</v>
      </c>
      <c r="AD7" s="90">
        <f>建設IO2!AD7/建設IO2!AD$51</f>
        <v>3.4764460689639268E-3</v>
      </c>
      <c r="AE7" s="90">
        <f>建設IO2!AE7/建設IO2!AE$51</f>
        <v>1.5395037613305402E-2</v>
      </c>
      <c r="AF7" s="90">
        <f>建設IO2!AF7/建設IO2!AF$51</f>
        <v>1.5670884078948809E-2</v>
      </c>
      <c r="AG7" s="90">
        <f>建設IO2!AG7/建設IO2!AG$51</f>
        <v>1.3535107323678679E-2</v>
      </c>
      <c r="AH7" s="90">
        <f>建設IO2!AH7/建設IO2!AH$51</f>
        <v>1.3386941379066651E-2</v>
      </c>
      <c r="AI7" s="90">
        <f>建設IO2!AI7/建設IO2!AI$51</f>
        <v>1.4818179807711621E-2</v>
      </c>
      <c r="AJ7" s="90">
        <f>建設IO2!AJ7/建設IO2!AJ$51</f>
        <v>2.3268962063757441E-2</v>
      </c>
      <c r="AK7" s="90">
        <f>建設IO2!AK7/建設IO2!AK$51</f>
        <v>4.3643658115642144E-2</v>
      </c>
      <c r="AL7" s="90">
        <f>建設IO2!AL7/建設IO2!AL$51</f>
        <v>3.6420665775438962E-3</v>
      </c>
      <c r="AM7" s="90">
        <f>建設IO2!AM7/建設IO2!AM$51</f>
        <v>3.7789772101955287E-3</v>
      </c>
      <c r="AN7" s="90">
        <f>建設IO2!AN7/建設IO2!AN$51</f>
        <v>1.848935869173296E-2</v>
      </c>
      <c r="AO7" s="90">
        <f>建設IO2!AO7/建設IO2!AO$51</f>
        <v>1.9033674963396779E-2</v>
      </c>
      <c r="AP7" s="90">
        <f>建設IO2!AP7/建設IO2!AP$51</f>
        <v>5.2200240121104561E-3</v>
      </c>
      <c r="AQ7" s="90">
        <f>建設IO2!AQ7/建設IO2!AQ$51</f>
        <v>7.4995952254969548E-3</v>
      </c>
      <c r="AR7" s="90">
        <f>建設IO2!AR7/建設IO2!AR$51</f>
        <v>6.6642865643222662E-3</v>
      </c>
      <c r="AS7" s="90">
        <f>建設IO2!AS7/建設IO2!AS$51</f>
        <v>7.1193890838267583E-3</v>
      </c>
      <c r="AT7" s="90">
        <f>建設IO2!AT7/建設IO2!AT$51</f>
        <v>5.1614122985300373E-3</v>
      </c>
      <c r="AU7" s="90">
        <f>建設IO2!AU7/建設IO2!AU$51</f>
        <v>4.4031792923964266E-3</v>
      </c>
      <c r="AV7" s="90">
        <f>建設IO2!AV7/建設IO2!AV$51</f>
        <v>2.2910648470963243E-3</v>
      </c>
      <c r="AW7" s="90">
        <f>建設IO2!AW7/建設IO2!AW$51</f>
        <v>1.612354453349463E-2</v>
      </c>
      <c r="AX7" s="90">
        <f>建設IO2!AX7/建設IO2!AX$51</f>
        <v>1.6470336769106541E-2</v>
      </c>
      <c r="AY7" s="90">
        <f>建設IO2!AY7/建設IO2!AY$51</f>
        <v>1.4771253935914058E-2</v>
      </c>
      <c r="AZ7" s="90">
        <f>建設IO2!AZ7/建設IO2!AZ$51</f>
        <v>1.8545809806096936E-2</v>
      </c>
      <c r="BA7" s="90">
        <f>建設IO2!BA7/建設IO2!BA$51</f>
        <v>1.5411644103085063E-2</v>
      </c>
      <c r="BB7" s="90">
        <f>建設IO2!BB7/建設IO2!BB$51</f>
        <v>1.1541838777172849E-2</v>
      </c>
      <c r="BC7" s="90">
        <f>建設IO2!BC7/建設IO2!BC$51</f>
        <v>1.4025821473583885E-2</v>
      </c>
      <c r="BD7" s="90">
        <f>建設IO2!BD7/建設IO2!BD$51</f>
        <v>6.1172105519882933E-3</v>
      </c>
      <c r="BE7" s="90">
        <f>建設IO2!BE7/建設IO2!BE$51</f>
        <v>4.0719112730820552E-2</v>
      </c>
      <c r="BF7" s="90">
        <f>建設IO2!BF7/建設IO2!BF$51</f>
        <v>2.3578947368421053E-3</v>
      </c>
      <c r="BG7" s="90">
        <f>建設IO2!BG7/建設IO2!BG$51</f>
        <v>4.7265125189654813E-3</v>
      </c>
      <c r="BH7" s="90">
        <f>建設IO2!BH7/建設IO2!BH$51</f>
        <v>2.864005405064662E-2</v>
      </c>
      <c r="BI7" s="90">
        <f>建設IO2!BI7/建設IO2!BI$51</f>
        <v>0.11710505996808565</v>
      </c>
      <c r="BJ7" s="90">
        <f>建設IO2!BJ7/建設IO2!BJ$51</f>
        <v>1.7822926358812257E-2</v>
      </c>
      <c r="BK7" s="90">
        <f>建設IO2!BK7/建設IO2!BK$51</f>
        <v>1.0212707552849358E-2</v>
      </c>
      <c r="BL7" s="90">
        <f>建設IO2!BL7/建設IO2!BL$51</f>
        <v>1.941330477580995E-2</v>
      </c>
      <c r="BM7" s="90">
        <f>建設IO2!BM7/建設IO2!BM$51</f>
        <v>3.0967564106018183E-2</v>
      </c>
      <c r="BN7" s="90">
        <f>建設IO2!BN7/建設IO2!BN$51</f>
        <v>1.4979548240961768E-2</v>
      </c>
      <c r="BO7" s="90">
        <f>建設IO2!BO7/建設IO2!BO$51</f>
        <v>9.4987130068797318E-3</v>
      </c>
      <c r="BP7" s="90">
        <f>建設IO2!BP7/建設IO2!BP$51</f>
        <v>3.5955313552021892E-3</v>
      </c>
      <c r="BQ7" s="90">
        <f>建設IO2!BQ7/建設IO2!BQ$51</f>
        <v>1.2316344137245903E-3</v>
      </c>
      <c r="BR7" s="90">
        <f>建設IO2!BR7/建設IO2!BR$51</f>
        <v>1.5394592412635626E-2</v>
      </c>
      <c r="BS7" s="90">
        <f>建設IO2!BS7/建設IO2!BS$51</f>
        <v>2.509055182786301E-2</v>
      </c>
      <c r="BT7" s="92">
        <f>建設IO2!BT7/建設IO2!BT$51</f>
        <v>1.7709850989859149E-2</v>
      </c>
    </row>
    <row r="8" spans="1:72">
      <c r="A8" s="151">
        <f>建設IO2!A8</f>
        <v>5</v>
      </c>
      <c r="B8" s="152" t="str">
        <f>建設IO2!B8</f>
        <v>飲食料品</v>
      </c>
      <c r="C8" s="155">
        <f>建設IO2!C8/建設IO2!C$51</f>
        <v>2.6480126629960743E-5</v>
      </c>
      <c r="D8" s="161">
        <f>建設IO2!D8/建設IO2!D$51</f>
        <v>0</v>
      </c>
      <c r="E8" s="161">
        <f>建設IO2!E8/建設IO2!E$51</f>
        <v>0</v>
      </c>
      <c r="F8" s="161">
        <f>建設IO2!F8/建設IO2!F$51</f>
        <v>0</v>
      </c>
      <c r="G8" s="161">
        <f>建設IO2!G8/建設IO2!G$51</f>
        <v>0</v>
      </c>
      <c r="H8" s="161">
        <f>建設IO2!H8/建設IO2!H$51</f>
        <v>0</v>
      </c>
      <c r="I8" s="161">
        <f>建設IO2!I8/建設IO2!I$51</f>
        <v>0</v>
      </c>
      <c r="J8" s="161">
        <f>建設IO2!J8/建設IO2!J$51</f>
        <v>0</v>
      </c>
      <c r="K8" s="161">
        <f>建設IO2!K8/建設IO2!K$51</f>
        <v>0</v>
      </c>
      <c r="L8" s="161">
        <f>建設IO2!L8/建設IO2!L$51</f>
        <v>0</v>
      </c>
      <c r="M8" s="161">
        <f>建設IO2!M8/建設IO2!M$51</f>
        <v>0</v>
      </c>
      <c r="N8" s="161">
        <f>建設IO2!N8/建設IO2!N$51</f>
        <v>0</v>
      </c>
      <c r="O8" s="161">
        <f>建設IO2!O8/建設IO2!O$51</f>
        <v>0</v>
      </c>
      <c r="P8" s="161">
        <f>建設IO2!P8/建設IO2!P$51</f>
        <v>0</v>
      </c>
      <c r="Q8" s="161">
        <f>建設IO2!Q8/建設IO2!Q$51</f>
        <v>0</v>
      </c>
      <c r="R8" s="161">
        <f>建設IO2!R8/建設IO2!R$51</f>
        <v>0</v>
      </c>
      <c r="S8" s="161">
        <f>建設IO2!S8/建設IO2!S$51</f>
        <v>0</v>
      </c>
      <c r="T8" s="161">
        <f>建設IO2!T8/建設IO2!T$51</f>
        <v>0</v>
      </c>
      <c r="U8" s="161">
        <f>建設IO2!U8/建設IO2!U$51</f>
        <v>0</v>
      </c>
      <c r="V8" s="161">
        <f>建設IO2!V8/建設IO2!V$51</f>
        <v>0</v>
      </c>
      <c r="W8" s="161">
        <f>建設IO2!W8/建設IO2!W$51</f>
        <v>0</v>
      </c>
      <c r="X8" s="161">
        <f>建設IO2!X8/建設IO2!X$51</f>
        <v>0</v>
      </c>
      <c r="Y8" s="161">
        <f>建設IO2!Y8/建設IO2!Y$51</f>
        <v>0</v>
      </c>
      <c r="Z8" s="161">
        <f>建設IO2!Z8/建設IO2!Z$51</f>
        <v>0</v>
      </c>
      <c r="AA8" s="161">
        <f>建設IO2!AA8/建設IO2!AA$51</f>
        <v>0</v>
      </c>
      <c r="AB8" s="161">
        <f>建設IO2!AB8/建設IO2!AB$51</f>
        <v>0</v>
      </c>
      <c r="AC8" s="161">
        <f>建設IO2!AC8/建設IO2!AC$51</f>
        <v>0</v>
      </c>
      <c r="AD8" s="161">
        <f>建設IO2!AD8/建設IO2!AD$51</f>
        <v>0</v>
      </c>
      <c r="AE8" s="161">
        <f>建設IO2!AE8/建設IO2!AE$51</f>
        <v>7.4251961787869458E-5</v>
      </c>
      <c r="AF8" s="161">
        <f>建設IO2!AF8/建設IO2!AF$51</f>
        <v>1.2354838809774189E-4</v>
      </c>
      <c r="AG8" s="161">
        <f>建設IO2!AG8/建設IO2!AG$51</f>
        <v>0</v>
      </c>
      <c r="AH8" s="161">
        <f>建設IO2!AH8/建設IO2!AH$51</f>
        <v>0</v>
      </c>
      <c r="AI8" s="161">
        <f>建設IO2!AI8/建設IO2!AI$51</f>
        <v>0</v>
      </c>
      <c r="AJ8" s="161">
        <f>建設IO2!AJ8/建設IO2!AJ$51</f>
        <v>0</v>
      </c>
      <c r="AK8" s="161">
        <f>建設IO2!AK8/建設IO2!AK$51</f>
        <v>0</v>
      </c>
      <c r="AL8" s="161">
        <f>建設IO2!AL8/建設IO2!AL$51</f>
        <v>0</v>
      </c>
      <c r="AM8" s="161">
        <f>建設IO2!AM8/建設IO2!AM$51</f>
        <v>0</v>
      </c>
      <c r="AN8" s="161">
        <f>建設IO2!AN8/建設IO2!AN$51</f>
        <v>0</v>
      </c>
      <c r="AO8" s="161">
        <f>建設IO2!AO8/建設IO2!AO$51</f>
        <v>0</v>
      </c>
      <c r="AP8" s="161">
        <f>建設IO2!AP8/建設IO2!AP$51</f>
        <v>0</v>
      </c>
      <c r="AQ8" s="161">
        <f>建設IO2!AQ8/建設IO2!AQ$51</f>
        <v>0</v>
      </c>
      <c r="AR8" s="161">
        <f>建設IO2!AR8/建設IO2!AR$51</f>
        <v>0</v>
      </c>
      <c r="AS8" s="161">
        <f>建設IO2!AS8/建設IO2!AS$51</f>
        <v>0</v>
      </c>
      <c r="AT8" s="161">
        <f>建設IO2!AT8/建設IO2!AT$51</f>
        <v>0</v>
      </c>
      <c r="AU8" s="161">
        <f>建設IO2!AU8/建設IO2!AU$51</f>
        <v>0</v>
      </c>
      <c r="AV8" s="161">
        <f>建設IO2!AV8/建設IO2!AV$51</f>
        <v>0</v>
      </c>
      <c r="AW8" s="161">
        <f>建設IO2!AW8/建設IO2!AW$51</f>
        <v>0</v>
      </c>
      <c r="AX8" s="161">
        <f>建設IO2!AX8/建設IO2!AX$51</f>
        <v>0</v>
      </c>
      <c r="AY8" s="161">
        <f>建設IO2!AY8/建設IO2!AY$51</f>
        <v>0</v>
      </c>
      <c r="AZ8" s="161">
        <f>建設IO2!AZ8/建設IO2!AZ$51</f>
        <v>0</v>
      </c>
      <c r="BA8" s="161">
        <f>建設IO2!BA8/建設IO2!BA$51</f>
        <v>0</v>
      </c>
      <c r="BB8" s="161">
        <f>建設IO2!BB8/建設IO2!BB$51</f>
        <v>0</v>
      </c>
      <c r="BC8" s="161">
        <f>建設IO2!BC8/建設IO2!BC$51</f>
        <v>0</v>
      </c>
      <c r="BD8" s="161">
        <f>建設IO2!BD8/建設IO2!BD$51</f>
        <v>0</v>
      </c>
      <c r="BE8" s="161">
        <f>建設IO2!BE8/建設IO2!BE$51</f>
        <v>0</v>
      </c>
      <c r="BF8" s="161">
        <f>建設IO2!BF8/建設IO2!BF$51</f>
        <v>0</v>
      </c>
      <c r="BG8" s="161">
        <f>建設IO2!BG8/建設IO2!BG$51</f>
        <v>0</v>
      </c>
      <c r="BH8" s="161">
        <f>建設IO2!BH8/建設IO2!BH$51</f>
        <v>0</v>
      </c>
      <c r="BI8" s="161">
        <f>建設IO2!BI8/建設IO2!BI$51</f>
        <v>0</v>
      </c>
      <c r="BJ8" s="161">
        <f>建設IO2!BJ8/建設IO2!BJ$51</f>
        <v>0</v>
      </c>
      <c r="BK8" s="161">
        <f>建設IO2!BK8/建設IO2!BK$51</f>
        <v>0</v>
      </c>
      <c r="BL8" s="161">
        <f>建設IO2!BL8/建設IO2!BL$51</f>
        <v>0</v>
      </c>
      <c r="BM8" s="161">
        <f>建設IO2!BM8/建設IO2!BM$51</f>
        <v>1.5678074114908989E-3</v>
      </c>
      <c r="BN8" s="161">
        <f>建設IO2!BN8/建設IO2!BN$51</f>
        <v>0</v>
      </c>
      <c r="BO8" s="161">
        <f>建設IO2!BO8/建設IO2!BO$51</f>
        <v>0</v>
      </c>
      <c r="BP8" s="161">
        <f>建設IO2!BP8/建設IO2!BP$51</f>
        <v>0</v>
      </c>
      <c r="BQ8" s="161">
        <f>建設IO2!BQ8/建設IO2!BQ$51</f>
        <v>0</v>
      </c>
      <c r="BR8" s="161">
        <f>建設IO2!BR8/建設IO2!BR$51</f>
        <v>0</v>
      </c>
      <c r="BS8" s="161">
        <f>建設IO2!BS8/建設IO2!BS$51</f>
        <v>0</v>
      </c>
      <c r="BT8" s="162">
        <f>建設IO2!BT8/建設IO2!BT$51</f>
        <v>0</v>
      </c>
    </row>
    <row r="9" spans="1:72">
      <c r="A9" s="15">
        <f>建設IO2!A9</f>
        <v>6</v>
      </c>
      <c r="B9" s="9" t="str">
        <f>建設IO2!B9</f>
        <v>繊維製品</v>
      </c>
      <c r="C9" s="89">
        <f>建設IO2!C9/建設IO2!C$51</f>
        <v>3.1201569961728428E-3</v>
      </c>
      <c r="D9" s="90">
        <f>建設IO2!D9/建設IO2!D$51</f>
        <v>3.8057058329710632E-3</v>
      </c>
      <c r="E9" s="90">
        <f>建設IO2!E9/建設IO2!E$51</f>
        <v>3.1716148404811306E-3</v>
      </c>
      <c r="F9" s="90">
        <f>建設IO2!F9/建設IO2!F$51</f>
        <v>2.8572930776139152E-3</v>
      </c>
      <c r="G9" s="90">
        <f>建設IO2!G9/建設IO2!G$51</f>
        <v>2.8515718933702634E-3</v>
      </c>
      <c r="H9" s="90">
        <f>建設IO2!H9/建設IO2!H$51</f>
        <v>3.0522234243340785E-3</v>
      </c>
      <c r="I9" s="90">
        <f>建設IO2!I9/建設IO2!I$51</f>
        <v>3.549970768135343E-3</v>
      </c>
      <c r="J9" s="90">
        <f>建設IO2!J9/建設IO2!J$51</f>
        <v>4.8720472440944886E-3</v>
      </c>
      <c r="K9" s="90">
        <f>建設IO2!K9/建設IO2!K$51</f>
        <v>3.5695210663332548E-3</v>
      </c>
      <c r="L9" s="90">
        <f>建設IO2!L9/建設IO2!L$51</f>
        <v>3.5968216832996526E-3</v>
      </c>
      <c r="M9" s="90">
        <f>建設IO2!M9/建設IO2!M$51</f>
        <v>2.1091729123830999E-3</v>
      </c>
      <c r="N9" s="90">
        <f>建設IO2!N9/建設IO2!N$51</f>
        <v>3.439628992541769E-3</v>
      </c>
      <c r="O9" s="90">
        <f>建設IO2!O9/建設IO2!O$51</f>
        <v>3.8317816733710935E-3</v>
      </c>
      <c r="P9" s="90">
        <f>建設IO2!P9/建設IO2!P$51</f>
        <v>3.1953684179652927E-3</v>
      </c>
      <c r="Q9" s="90">
        <f>建設IO2!Q9/建設IO2!Q$51</f>
        <v>5.3448032717529261E-3</v>
      </c>
      <c r="R9" s="90">
        <f>建設IO2!R9/建設IO2!R$51</f>
        <v>4.5979523199674464E-3</v>
      </c>
      <c r="S9" s="90">
        <f>建設IO2!S9/建設IO2!S$51</f>
        <v>3.6278414408418775E-3</v>
      </c>
      <c r="T9" s="90">
        <f>建設IO2!T9/建設IO2!T$51</f>
        <v>2.1560342879001267E-3</v>
      </c>
      <c r="U9" s="90">
        <f>建設IO2!U9/建設IO2!U$51</f>
        <v>3.7467600429886977E-3</v>
      </c>
      <c r="V9" s="90">
        <f>建設IO2!V9/建設IO2!V$51</f>
        <v>4.6588994116742053E-3</v>
      </c>
      <c r="W9" s="90">
        <f>建設IO2!W9/建設IO2!W$51</f>
        <v>2.8191530507877299E-3</v>
      </c>
      <c r="X9" s="90">
        <f>建設IO2!X9/建設IO2!X$51</f>
        <v>4.8584393469713917E-3</v>
      </c>
      <c r="Y9" s="90">
        <f>建設IO2!Y9/建設IO2!Y$51</f>
        <v>1.9059925698594734E-3</v>
      </c>
      <c r="Z9" s="90">
        <f>建設IO2!Z9/建設IO2!Z$51</f>
        <v>4.9182694042507131E-3</v>
      </c>
      <c r="AA9" s="90">
        <f>建設IO2!AA9/建設IO2!AA$51</f>
        <v>7.1845691471460887E-3</v>
      </c>
      <c r="AB9" s="90">
        <f>建設IO2!AB9/建設IO2!AB$51</f>
        <v>1.8322408684905958E-3</v>
      </c>
      <c r="AC9" s="90">
        <f>建設IO2!AC9/建設IO2!AC$51</f>
        <v>4.9385231738453194E-3</v>
      </c>
      <c r="AD9" s="90">
        <f>建設IO2!AD9/建設IO2!AD$51</f>
        <v>3.9722576144546363E-3</v>
      </c>
      <c r="AE9" s="90">
        <f>建設IO2!AE9/建設IO2!AE$51</f>
        <v>1.4172653036826715E-3</v>
      </c>
      <c r="AF9" s="90">
        <f>建設IO2!AF9/建設IO2!AF$51</f>
        <v>1.3461303224000494E-3</v>
      </c>
      <c r="AG9" s="90">
        <f>建設IO2!AG9/建設IO2!AG$51</f>
        <v>1.2816826075115319E-3</v>
      </c>
      <c r="AH9" s="90">
        <f>建設IO2!AH9/建設IO2!AH$51</f>
        <v>1.2652317037164223E-3</v>
      </c>
      <c r="AI9" s="90">
        <f>建設IO2!AI9/建設IO2!AI$51</f>
        <v>1.2806510706685253E-3</v>
      </c>
      <c r="AJ9" s="90">
        <f>建設IO2!AJ9/建設IO2!AJ$51</f>
        <v>1.1284939563876348E-3</v>
      </c>
      <c r="AK9" s="90">
        <f>建設IO2!AK9/建設IO2!AK$51</f>
        <v>1.5903279147728812E-3</v>
      </c>
      <c r="AL9" s="90">
        <f>建設IO2!AL9/建設IO2!AL$51</f>
        <v>1.1738697075481949E-3</v>
      </c>
      <c r="AM9" s="90">
        <f>建設IO2!AM9/建設IO2!AM$51</f>
        <v>1.1564694312465682E-3</v>
      </c>
      <c r="AN9" s="90">
        <f>建設IO2!AN9/建設IO2!AN$51</f>
        <v>2.4760496396606102E-3</v>
      </c>
      <c r="AO9" s="90">
        <f>建設IO2!AO9/建設IO2!AO$51</f>
        <v>2.719096423342397E-3</v>
      </c>
      <c r="AP9" s="90">
        <f>建設IO2!AP9/建設IO2!AP$51</f>
        <v>2.5056115258130186E-3</v>
      </c>
      <c r="AQ9" s="90">
        <f>建設IO2!AQ9/建設IO2!AQ$51</f>
        <v>1.2018047100729595E-3</v>
      </c>
      <c r="AR9" s="90">
        <f>建設IO2!AR9/建設IO2!AR$51</f>
        <v>1.189135748221789E-3</v>
      </c>
      <c r="AS9" s="90">
        <f>建設IO2!AS9/建設IO2!AS$51</f>
        <v>1.0787968399963369E-3</v>
      </c>
      <c r="AT9" s="90">
        <f>建設IO2!AT9/建設IO2!AT$51</f>
        <v>1.8055489908777238E-3</v>
      </c>
      <c r="AU9" s="90">
        <f>建設IO2!AU9/建設IO2!AU$51</f>
        <v>1.7162551874516424E-3</v>
      </c>
      <c r="AV9" s="90">
        <f>建設IO2!AV9/建設IO2!AV$51</f>
        <v>9.9611515091144534E-4</v>
      </c>
      <c r="AW9" s="90">
        <f>建設IO2!AW9/建設IO2!AW$51</f>
        <v>1.332602449720248E-3</v>
      </c>
      <c r="AX9" s="90">
        <f>建設IO2!AX9/建設IO2!AX$51</f>
        <v>1.341851517598442E-3</v>
      </c>
      <c r="AY9" s="90">
        <f>建設IO2!AY9/建設IO2!AY$51</f>
        <v>1.2965363956288201E-3</v>
      </c>
      <c r="AZ9" s="90">
        <f>建設IO2!AZ9/建設IO2!AZ$51</f>
        <v>1.8380222218542497E-3</v>
      </c>
      <c r="BA9" s="90">
        <f>建設IO2!BA9/建設IO2!BA$51</f>
        <v>1.5925814659712395E-3</v>
      </c>
      <c r="BB9" s="90">
        <f>建設IO2!BB9/建設IO2!BB$51</f>
        <v>1.5877563170019183E-3</v>
      </c>
      <c r="BC9" s="90">
        <f>建設IO2!BC9/建設IO2!BC$51</f>
        <v>1.6261216163398051E-3</v>
      </c>
      <c r="BD9" s="90">
        <f>建設IO2!BD9/建設IO2!BD$51</f>
        <v>1.1474767506017257E-3</v>
      </c>
      <c r="BE9" s="90">
        <f>建設IO2!BE9/建設IO2!BE$51</f>
        <v>1.6930427421553295E-3</v>
      </c>
      <c r="BF9" s="90">
        <f>建設IO2!BF9/建設IO2!BF$51</f>
        <v>1.7864661654135338E-3</v>
      </c>
      <c r="BG9" s="90">
        <f>建設IO2!BG9/建設IO2!BG$51</f>
        <v>1.9975808086811213E-3</v>
      </c>
      <c r="BH9" s="90">
        <f>建設IO2!BH9/建設IO2!BH$51</f>
        <v>1.1767006799972199E-3</v>
      </c>
      <c r="BI9" s="90">
        <f>建設IO2!BI9/建設IO2!BI$51</f>
        <v>1.355501793037182E-3</v>
      </c>
      <c r="BJ9" s="90">
        <f>建設IO2!BJ9/建設IO2!BJ$51</f>
        <v>1.278832141597733E-3</v>
      </c>
      <c r="BK9" s="90">
        <f>建設IO2!BK9/建設IO2!BK$51</f>
        <v>1.3787467129992108E-3</v>
      </c>
      <c r="BL9" s="90">
        <f>建設IO2!BL9/建設IO2!BL$51</f>
        <v>1.3682083786030266E-3</v>
      </c>
      <c r="BM9" s="90">
        <f>建設IO2!BM9/建設IO2!BM$51</f>
        <v>4.9738767846373524E-4</v>
      </c>
      <c r="BN9" s="90">
        <f>建設IO2!BN9/建設IO2!BN$51</f>
        <v>1.5244112432032462E-3</v>
      </c>
      <c r="BO9" s="90">
        <f>建設IO2!BO9/建設IO2!BO$51</f>
        <v>1.1918098549868531E-3</v>
      </c>
      <c r="BP9" s="90">
        <f>建設IO2!BP9/建設IO2!BP$51</f>
        <v>1.5498190050210723E-3</v>
      </c>
      <c r="BQ9" s="90">
        <f>建設IO2!BQ9/建設IO2!BQ$51</f>
        <v>1.8358324280045779E-3</v>
      </c>
      <c r="BR9" s="90">
        <f>建設IO2!BR9/建設IO2!BR$51</f>
        <v>1.7924927063662029E-3</v>
      </c>
      <c r="BS9" s="90">
        <f>建設IO2!BS9/建設IO2!BS$51</f>
        <v>1.355685665936723E-3</v>
      </c>
      <c r="BT9" s="92">
        <f>建設IO2!BT9/建設IO2!BT$51</f>
        <v>1.656877162262098E-3</v>
      </c>
    </row>
    <row r="10" spans="1:72">
      <c r="A10" s="15">
        <f>建設IO2!A10</f>
        <v>7</v>
      </c>
      <c r="B10" s="9" t="str">
        <f>建設IO2!B10</f>
        <v>パルプ・紙・木製品</v>
      </c>
      <c r="C10" s="89">
        <f>建設IO2!C10/建設IO2!C$51</f>
        <v>4.8237759823991339E-2</v>
      </c>
      <c r="D10" s="90">
        <f>建設IO2!D10/建設IO2!D$51</f>
        <v>7.8670336607330207E-2</v>
      </c>
      <c r="E10" s="90">
        <f>建設IO2!E10/建設IO2!E$51</f>
        <v>0.12296480001958045</v>
      </c>
      <c r="F10" s="90">
        <f>建設IO2!F10/建設IO2!F$51</f>
        <v>0.16662198921143598</v>
      </c>
      <c r="G10" s="90">
        <f>建設IO2!G10/建設IO2!G$51</f>
        <v>0.16552061815347799</v>
      </c>
      <c r="H10" s="90">
        <f>建設IO2!H10/建設IO2!H$51</f>
        <v>0.20414754913961256</v>
      </c>
      <c r="I10" s="90">
        <f>建設IO2!I10/建設IO2!I$51</f>
        <v>7.0413693902127331E-2</v>
      </c>
      <c r="J10" s="90">
        <f>建設IO2!J10/建設IO2!J$51</f>
        <v>5.121062992125984E-2</v>
      </c>
      <c r="K10" s="90">
        <f>建設IO2!K10/建設IO2!K$51</f>
        <v>5.4125361443524742E-2</v>
      </c>
      <c r="L10" s="90">
        <f>建設IO2!L10/建設IO2!L$51</f>
        <v>5.3849906099246392E-2</v>
      </c>
      <c r="M10" s="90">
        <f>建設IO2!M10/建設IO2!M$51</f>
        <v>6.8859852755853282E-2</v>
      </c>
      <c r="N10" s="90">
        <f>建設IO2!N10/建設IO2!N$51</f>
        <v>9.2374273459864001E-2</v>
      </c>
      <c r="O10" s="90">
        <f>建設IO2!O10/建設IO2!O$51</f>
        <v>4.4931991551076966E-2</v>
      </c>
      <c r="P10" s="90">
        <f>建設IO2!P10/建設IO2!P$51</f>
        <v>0.12192470012978401</v>
      </c>
      <c r="Q10" s="90">
        <f>建設IO2!Q10/建設IO2!Q$51</f>
        <v>8.1892539839232836E-2</v>
      </c>
      <c r="R10" s="90">
        <f>建設IO2!R10/建設IO2!R$51</f>
        <v>2.3327911864871435E-2</v>
      </c>
      <c r="S10" s="90">
        <f>建設IO2!S10/建設IO2!S$51</f>
        <v>8.8824272611941854E-2</v>
      </c>
      <c r="T10" s="90">
        <f>建設IO2!T10/建設IO2!T$51</f>
        <v>7.940813381322484E-2</v>
      </c>
      <c r="U10" s="90">
        <f>建設IO2!U10/建設IO2!U$51</f>
        <v>8.9585074773642026E-2</v>
      </c>
      <c r="V10" s="90">
        <f>建設IO2!V10/建設IO2!V$51</f>
        <v>1.9213111391229956E-2</v>
      </c>
      <c r="W10" s="90">
        <f>建設IO2!W10/建設IO2!W$51</f>
        <v>7.7612658684796344E-3</v>
      </c>
      <c r="X10" s="90">
        <f>建設IO2!X10/建設IO2!X$51</f>
        <v>1.5254820047483601E-2</v>
      </c>
      <c r="Y10" s="90">
        <f>建設IO2!Y10/建設IO2!Y$51</f>
        <v>1.3115813277338071E-2</v>
      </c>
      <c r="Z10" s="90">
        <f>建設IO2!Z10/建設IO2!Z$51</f>
        <v>4.4716679296118549E-2</v>
      </c>
      <c r="AA10" s="90">
        <f>建設IO2!AA10/建設IO2!AA$51</f>
        <v>3.3530355399637744E-2</v>
      </c>
      <c r="AB10" s="90">
        <f>建設IO2!AB10/建設IO2!AB$51</f>
        <v>6.8239389219347454E-3</v>
      </c>
      <c r="AC10" s="90">
        <f>建設IO2!AC10/建設IO2!AC$51</f>
        <v>1.566681174194479E-2</v>
      </c>
      <c r="AD10" s="90">
        <f>建設IO2!AD10/建設IO2!AD$51</f>
        <v>1.2775795172179208E-2</v>
      </c>
      <c r="AE10" s="90">
        <f>建設IO2!AE10/建設IO2!AE$51</f>
        <v>2.993046031406862E-3</v>
      </c>
      <c r="AF10" s="90">
        <f>建設IO2!AF10/建設IO2!AF$51</f>
        <v>1.890543477355532E-3</v>
      </c>
      <c r="AG10" s="90">
        <f>建設IO2!AG10/建設IO2!AG$51</f>
        <v>2.1336012633887086E-3</v>
      </c>
      <c r="AH10" s="90">
        <f>建設IO2!AH10/建設IO2!AH$51</f>
        <v>1.9794543476100062E-3</v>
      </c>
      <c r="AI10" s="90">
        <f>建設IO2!AI10/建設IO2!AI$51</f>
        <v>1.2281021753416642E-3</v>
      </c>
      <c r="AJ10" s="90">
        <f>建設IO2!AJ10/建設IO2!AJ$51</f>
        <v>1.0181124401763592E-3</v>
      </c>
      <c r="AK10" s="90">
        <f>建設IO2!AK10/建設IO2!AK$51</f>
        <v>6.6866060052950694E-4</v>
      </c>
      <c r="AL10" s="90">
        <f>建設IO2!AL10/建設IO2!AL$51</f>
        <v>8.5264982781669684E-4</v>
      </c>
      <c r="AM10" s="90">
        <f>建設IO2!AM10/建設IO2!AM$51</f>
        <v>1.2771189138957011E-3</v>
      </c>
      <c r="AN10" s="90">
        <f>建設IO2!AN10/建設IO2!AN$51</f>
        <v>2.5627684288837466E-3</v>
      </c>
      <c r="AO10" s="90">
        <f>建設IO2!AO10/建設IO2!AO$51</f>
        <v>1.7778707383392595E-3</v>
      </c>
      <c r="AP10" s="90">
        <f>建設IO2!AP10/建設IO2!AP$51</f>
        <v>2.0358093647230777E-3</v>
      </c>
      <c r="AQ10" s="90">
        <f>建設IO2!AQ10/建設IO2!AQ$51</f>
        <v>5.0701136206202984E-3</v>
      </c>
      <c r="AR10" s="90">
        <f>建設IO2!AR10/建設IO2!AR$51</f>
        <v>5.4760662400790928E-3</v>
      </c>
      <c r="AS10" s="90">
        <f>建設IO2!AS10/建設IO2!AS$51</f>
        <v>6.5476044232903978E-3</v>
      </c>
      <c r="AT10" s="90">
        <f>建設IO2!AT10/建設IO2!AT$51</f>
        <v>6.1445384506309973E-4</v>
      </c>
      <c r="AU10" s="90">
        <f>建設IO2!AU10/建設IO2!AU$51</f>
        <v>6.1897728072026446E-4</v>
      </c>
      <c r="AV10" s="90">
        <f>建設IO2!AV10/建設IO2!AV$51</f>
        <v>4.9805757545572267E-4</v>
      </c>
      <c r="AW10" s="90">
        <f>建設IO2!AW10/建設IO2!AW$51</f>
        <v>8.7895055194314232E-4</v>
      </c>
      <c r="AX10" s="90">
        <f>建設IO2!AX10/建設IO2!AX$51</f>
        <v>8.668598299529758E-4</v>
      </c>
      <c r="AY10" s="90">
        <f>建設IO2!AY10/建設IO2!AY$51</f>
        <v>9.2609742544915721E-4</v>
      </c>
      <c r="AZ10" s="90">
        <f>建設IO2!AZ10/建設IO2!AZ$51</f>
        <v>7.3465693011651846E-3</v>
      </c>
      <c r="BA10" s="90">
        <f>建設IO2!BA10/建設IO2!BA$51</f>
        <v>1.3295642238638681E-3</v>
      </c>
      <c r="BB10" s="90">
        <f>建設IO2!BB10/建設IO2!BB$51</f>
        <v>5.9098092268838529E-4</v>
      </c>
      <c r="BC10" s="90">
        <f>建設IO2!BC10/建設IO2!BC$51</f>
        <v>4.3579223265661869E-4</v>
      </c>
      <c r="BD10" s="90">
        <f>建設IO2!BD10/建設IO2!BD$51</f>
        <v>2.6787784770144812E-4</v>
      </c>
      <c r="BE10" s="90">
        <f>建設IO2!BE10/建設IO2!BE$51</f>
        <v>3.8739113591689742E-4</v>
      </c>
      <c r="BF10" s="90">
        <f>建設IO2!BF10/建設IO2!BF$51</f>
        <v>1.3233082706766918E-3</v>
      </c>
      <c r="BG10" s="90">
        <f>建設IO2!BG10/建設IO2!BG$51</f>
        <v>1.4829782622375423E-3</v>
      </c>
      <c r="BH10" s="90">
        <f>建設IO2!BH10/建設IO2!BH$51</f>
        <v>9.8597172362404413E-4</v>
      </c>
      <c r="BI10" s="90">
        <f>建設IO2!BI10/建設IO2!BI$51</f>
        <v>5.6279061786860211E-3</v>
      </c>
      <c r="BJ10" s="90">
        <f>建設IO2!BJ10/建設IO2!BJ$51</f>
        <v>3.8662367071559369E-4</v>
      </c>
      <c r="BK10" s="90">
        <f>建設IO2!BK10/建設IO2!BK$51</f>
        <v>6.4445491155121484E-3</v>
      </c>
      <c r="BL10" s="90">
        <f>建設IO2!BL10/建設IO2!BL$51</f>
        <v>1.8211647360245062E-4</v>
      </c>
      <c r="BM10" s="90">
        <f>建設IO2!BM10/建設IO2!BM$51</f>
        <v>3.1926071611391008E-3</v>
      </c>
      <c r="BN10" s="90">
        <f>建設IO2!BN10/建設IO2!BN$51</f>
        <v>4.6536730513020838E-3</v>
      </c>
      <c r="BO10" s="90">
        <f>建設IO2!BO10/建設IO2!BO$51</f>
        <v>7.155474076116615E-3</v>
      </c>
      <c r="BP10" s="90">
        <f>建設IO2!BP10/建設IO2!BP$51</f>
        <v>2.4685010252929974E-3</v>
      </c>
      <c r="BQ10" s="90">
        <f>建設IO2!BQ10/建設IO2!BQ$51</f>
        <v>2.1553602240180331E-3</v>
      </c>
      <c r="BR10" s="90">
        <f>建設IO2!BR10/建設IO2!BR$51</f>
        <v>3.4096238743154075E-3</v>
      </c>
      <c r="BS10" s="90">
        <f>建設IO2!BS10/建設IO2!BS$51</f>
        <v>5.3916416396459907E-3</v>
      </c>
      <c r="BT10" s="92">
        <f>建設IO2!BT10/建設IO2!BT$51</f>
        <v>4.1318225478779022E-3</v>
      </c>
    </row>
    <row r="11" spans="1:72">
      <c r="A11" s="15">
        <f>建設IO2!A11</f>
        <v>8</v>
      </c>
      <c r="B11" s="9" t="str">
        <f>建設IO2!B11</f>
        <v>化学製品</v>
      </c>
      <c r="C11" s="89">
        <f>建設IO2!C11/建設IO2!C$51</f>
        <v>5.3745906190799829E-3</v>
      </c>
      <c r="D11" s="90">
        <f>建設IO2!D11/建設IO2!D$51</f>
        <v>6.1330697002371327E-3</v>
      </c>
      <c r="E11" s="90">
        <f>建設IO2!E11/建設IO2!E$51</f>
        <v>7.0279919884962396E-3</v>
      </c>
      <c r="F11" s="90">
        <f>建設IO2!F11/建設IO2!F$51</f>
        <v>7.1600641418894427E-3</v>
      </c>
      <c r="G11" s="90">
        <f>建設IO2!G11/建設IO2!G$51</f>
        <v>7.0406220937138751E-3</v>
      </c>
      <c r="H11" s="90">
        <f>建設IO2!H11/建設IO2!H$51</f>
        <v>1.1229655134289933E-2</v>
      </c>
      <c r="I11" s="90">
        <f>建設IO2!I11/建設IO2!I$51</f>
        <v>6.869013871109296E-3</v>
      </c>
      <c r="J11" s="90">
        <f>建設IO2!J11/建設IO2!J$51</f>
        <v>7.9527559055118102E-3</v>
      </c>
      <c r="K11" s="90">
        <f>建設IO2!K11/建設IO2!K$51</f>
        <v>7.5969476858120362E-3</v>
      </c>
      <c r="L11" s="90">
        <f>建設IO2!L11/建設IO2!L$51</f>
        <v>7.34169235618355E-3</v>
      </c>
      <c r="M11" s="90">
        <f>建設IO2!M11/建設IO2!M$51</f>
        <v>2.1250911985142933E-2</v>
      </c>
      <c r="N11" s="90">
        <f>建設IO2!N11/建設IO2!N$51</f>
        <v>5.6180391726559503E-3</v>
      </c>
      <c r="O11" s="90">
        <f>建設IO2!O11/建設IO2!O$51</f>
        <v>7.6147936875243846E-3</v>
      </c>
      <c r="P11" s="90">
        <f>建設IO2!P11/建設IO2!P$51</f>
        <v>4.3743184767818591E-3</v>
      </c>
      <c r="Q11" s="90">
        <f>建設IO2!Q11/建設IO2!Q$51</f>
        <v>1.7811310111408827E-2</v>
      </c>
      <c r="R11" s="90">
        <f>建設IO2!R11/建設IO2!R$51</f>
        <v>5.0149351621261865E-3</v>
      </c>
      <c r="S11" s="90">
        <f>建設IO2!S11/建設IO2!S$51</f>
        <v>4.8444876567601859E-3</v>
      </c>
      <c r="T11" s="90">
        <f>建設IO2!T11/建設IO2!T$51</f>
        <v>3.8078347504042565E-3</v>
      </c>
      <c r="U11" s="90">
        <f>建設IO2!U11/建設IO2!U$51</f>
        <v>4.9282468057009199E-3</v>
      </c>
      <c r="V11" s="90">
        <f>建設IO2!V11/建設IO2!V$51</f>
        <v>5.0256435048159354E-3</v>
      </c>
      <c r="W11" s="90">
        <f>建設IO2!W11/建設IO2!W$51</f>
        <v>7.5463913981452038E-3</v>
      </c>
      <c r="X11" s="90">
        <f>建設IO2!X11/建設IO2!X$51</f>
        <v>3.2765586756777691E-3</v>
      </c>
      <c r="Y11" s="90">
        <f>建設IO2!Y11/建設IO2!Y$51</f>
        <v>4.790825391697626E-3</v>
      </c>
      <c r="Z11" s="90">
        <f>建設IO2!Z11/建設IO2!Z$51</f>
        <v>8.1069053031669856E-3</v>
      </c>
      <c r="AA11" s="90">
        <f>建設IO2!AA11/建設IO2!AA$51</f>
        <v>5.7340435925935518E-3</v>
      </c>
      <c r="AB11" s="90">
        <f>建設IO2!AB11/建設IO2!AB$51</f>
        <v>5.9149789692444681E-3</v>
      </c>
      <c r="AC11" s="90">
        <f>建設IO2!AC11/建設IO2!AC$51</f>
        <v>4.0882225930608312E-3</v>
      </c>
      <c r="AD11" s="90">
        <f>建設IO2!AD11/建設IO2!AD$51</f>
        <v>3.147826788813108E-3</v>
      </c>
      <c r="AE11" s="90">
        <f>建設IO2!AE11/建設IO2!AE$51</f>
        <v>3.0508084630157997E-3</v>
      </c>
      <c r="AF11" s="90">
        <f>建設IO2!AF11/建設IO2!AF$51</f>
        <v>2.8215250852222573E-3</v>
      </c>
      <c r="AG11" s="90">
        <f>建設IO2!AG11/建設IO2!AG$51</f>
        <v>3.5503480120999717E-3</v>
      </c>
      <c r="AH11" s="90">
        <f>建設IO2!AH11/建設IO2!AH$51</f>
        <v>3.622851925618347E-3</v>
      </c>
      <c r="AI11" s="90">
        <f>建設IO2!AI11/建設IO2!AI$51</f>
        <v>3.6678723155173644E-3</v>
      </c>
      <c r="AJ11" s="90">
        <f>建設IO2!AJ11/建設IO2!AJ$51</f>
        <v>1.6431589933564685E-3</v>
      </c>
      <c r="AK11" s="90">
        <f>建設IO2!AK11/建設IO2!AK$51</f>
        <v>2.2860963774860169E-3</v>
      </c>
      <c r="AL11" s="90">
        <f>建設IO2!AL11/建設IO2!AL$51</f>
        <v>6.2519781003623175E-3</v>
      </c>
      <c r="AM11" s="90">
        <f>建設IO2!AM11/建設IO2!AM$51</f>
        <v>6.3820633651082877E-3</v>
      </c>
      <c r="AN11" s="90">
        <f>建設IO2!AN11/建設IO2!AN$51</f>
        <v>1.2574224437354802E-3</v>
      </c>
      <c r="AO11" s="90">
        <f>建設IO2!AO11/建設IO2!AO$51</f>
        <v>2.8236770550094121E-3</v>
      </c>
      <c r="AP11" s="90">
        <f>建設IO2!AP11/建設IO2!AP$51</f>
        <v>4.9068225713838282E-3</v>
      </c>
      <c r="AQ11" s="90">
        <f>建設IO2!AQ11/建設IO2!AQ$51</f>
        <v>3.4376622227711949E-3</v>
      </c>
      <c r="AR11" s="90">
        <f>建設IO2!AR11/建設IO2!AR$51</f>
        <v>3.3678448173271452E-3</v>
      </c>
      <c r="AS11" s="90">
        <f>建設IO2!AS11/建設IO2!AS$51</f>
        <v>2.9315131521639591E-3</v>
      </c>
      <c r="AT11" s="90">
        <f>建設IO2!AT11/建設IO2!AT$51</f>
        <v>2.6941437821997446E-3</v>
      </c>
      <c r="AU11" s="90">
        <f>建設IO2!AU11/建設IO2!AU$51</f>
        <v>8.2155166350144186E-3</v>
      </c>
      <c r="AV11" s="90">
        <f>建設IO2!AV11/建設IO2!AV$51</f>
        <v>9.2140651459308703E-3</v>
      </c>
      <c r="AW11" s="90">
        <f>建設IO2!AW11/建設IO2!AW$51</f>
        <v>4.1584757296234693E-3</v>
      </c>
      <c r="AX11" s="90">
        <f>建設IO2!AX11/建設IO2!AX$51</f>
        <v>4.2274260200446494E-3</v>
      </c>
      <c r="AY11" s="90">
        <f>建設IO2!AY11/建設IO2!AY$51</f>
        <v>3.8896091868864603E-3</v>
      </c>
      <c r="AZ11" s="90">
        <f>建設IO2!AZ11/建設IO2!AZ$51</f>
        <v>1.0983976641110982E-3</v>
      </c>
      <c r="BA11" s="90">
        <f>建設IO2!BA11/建設IO2!BA$51</f>
        <v>1.5479409248796213E-3</v>
      </c>
      <c r="BB11" s="90">
        <f>建設IO2!BB11/建設IO2!BB$51</f>
        <v>1.8593216831584109E-3</v>
      </c>
      <c r="BC11" s="90">
        <f>建設IO2!BC11/建設IO2!BC$51</f>
        <v>2.3890192898154204E-3</v>
      </c>
      <c r="BD11" s="90">
        <f>建設IO2!BD11/建設IO2!BD$51</f>
        <v>1.3833691836522546E-3</v>
      </c>
      <c r="BE11" s="90">
        <f>建設IO2!BE11/建設IO2!BE$51</f>
        <v>1.1478255879019182E-3</v>
      </c>
      <c r="BF11" s="90">
        <f>建設IO2!BF11/建設IO2!BF$51</f>
        <v>8.4210526315789478E-4</v>
      </c>
      <c r="BG11" s="90">
        <f>建設IO2!BG11/建設IO2!BG$51</f>
        <v>1.2795144836844424E-3</v>
      </c>
      <c r="BH11" s="90">
        <f>建設IO2!BH11/建設IO2!BH$51</f>
        <v>1.6987807893915907E-3</v>
      </c>
      <c r="BI11" s="90">
        <f>建設IO2!BI11/建設IO2!BI$51</f>
        <v>3.3458588562310185E-3</v>
      </c>
      <c r="BJ11" s="90">
        <f>建設IO2!BJ11/建設IO2!BJ$51</f>
        <v>2.7191115303074721E-4</v>
      </c>
      <c r="BK11" s="90">
        <f>建設IO2!BK11/建設IO2!BK$51</f>
        <v>3.4593441283170246E-3</v>
      </c>
      <c r="BL11" s="90">
        <f>建設IO2!BL11/建設IO2!BL$51</f>
        <v>4.0781637678497494E-4</v>
      </c>
      <c r="BM11" s="90">
        <f>建設IO2!BM11/建設IO2!BM$51</f>
        <v>4.6205242880620742E-3</v>
      </c>
      <c r="BN11" s="90">
        <f>建設IO2!BN11/建設IO2!BN$51</f>
        <v>3.3961629213593706E-3</v>
      </c>
      <c r="BO11" s="90">
        <f>建設IO2!BO11/建設IO2!BO$51</f>
        <v>4.3524711306272062E-3</v>
      </c>
      <c r="BP11" s="90">
        <f>建設IO2!BP11/建設IO2!BP$51</f>
        <v>1.3938623755849896E-3</v>
      </c>
      <c r="BQ11" s="90">
        <f>建設IO2!BQ11/建設IO2!BQ$51</f>
        <v>1.9055475834984226E-3</v>
      </c>
      <c r="BR11" s="90">
        <f>建設IO2!BR11/建設IO2!BR$51</f>
        <v>5.9167975674376781E-3</v>
      </c>
      <c r="BS11" s="90">
        <f>建設IO2!BS11/建設IO2!BS$51</f>
        <v>3.142000896347464E-3</v>
      </c>
      <c r="BT11" s="92">
        <f>建設IO2!BT11/建設IO2!BT$51</f>
        <v>2.5507680014960517E-3</v>
      </c>
    </row>
    <row r="12" spans="1:72">
      <c r="A12" s="15">
        <f>建設IO2!A12</f>
        <v>9</v>
      </c>
      <c r="B12" s="9" t="str">
        <f>建設IO2!B12</f>
        <v>石油・石炭製品</v>
      </c>
      <c r="C12" s="89">
        <f>建設IO2!C12/建設IO2!C$51</f>
        <v>1.2683543112350171E-2</v>
      </c>
      <c r="D12" s="90">
        <f>建設IO2!D12/建設IO2!D$51</f>
        <v>3.0890788819430879E-3</v>
      </c>
      <c r="E12" s="90">
        <f>建設IO2!E12/建設IO2!E$51</f>
        <v>1.8681988451346855E-3</v>
      </c>
      <c r="F12" s="90">
        <f>建設IO2!F12/建設IO2!F$51</f>
        <v>4.6947918096260793E-4</v>
      </c>
      <c r="G12" s="90">
        <f>建設IO2!G12/建設IO2!G$51</f>
        <v>4.6842451406171686E-4</v>
      </c>
      <c r="H12" s="90">
        <f>建設IO2!H12/建設IO2!H$51</f>
        <v>5.0541345189490563E-4</v>
      </c>
      <c r="I12" s="90">
        <f>建設IO2!I12/建設IO2!I$51</f>
        <v>3.5518680611589695E-3</v>
      </c>
      <c r="J12" s="90">
        <f>建設IO2!J12/建設IO2!J$51</f>
        <v>4.3799212598425201E-3</v>
      </c>
      <c r="K12" s="90">
        <f>建設IO2!K12/建設IO2!K$51</f>
        <v>4.4804634267110108E-3</v>
      </c>
      <c r="L12" s="90">
        <f>建設IO2!L12/建設IO2!L$51</f>
        <v>4.5364491900579526E-3</v>
      </c>
      <c r="M12" s="90">
        <f>建設IO2!M12/建設IO2!M$51</f>
        <v>1.4857067055780327E-3</v>
      </c>
      <c r="N12" s="90">
        <f>建設IO2!N12/建設IO2!N$51</f>
        <v>2.1990647358960044E-3</v>
      </c>
      <c r="O12" s="90">
        <f>建設IO2!O12/建設IO2!O$51</f>
        <v>3.4676909416243998E-3</v>
      </c>
      <c r="P12" s="90">
        <f>建設IO2!P12/建設IO2!P$51</f>
        <v>1.4088741262623565E-3</v>
      </c>
      <c r="Q12" s="90">
        <f>建設IO2!Q12/建設IO2!Q$51</f>
        <v>7.6857989000141021E-3</v>
      </c>
      <c r="R12" s="90">
        <f>建設IO2!R12/建設IO2!R$51</f>
        <v>4.6144718171231731E-3</v>
      </c>
      <c r="S12" s="90">
        <f>建設IO2!S12/建設IO2!S$51</f>
        <v>1.1503545951791693E-3</v>
      </c>
      <c r="T12" s="90">
        <f>建設IO2!T12/建設IO2!T$51</f>
        <v>3.1471145654026048E-3</v>
      </c>
      <c r="U12" s="90">
        <f>建設IO2!U12/建設IO2!U$51</f>
        <v>9.8902102372105103E-4</v>
      </c>
      <c r="V12" s="90">
        <f>建設IO2!V12/建設IO2!V$51</f>
        <v>4.8321045378273133E-3</v>
      </c>
      <c r="W12" s="90">
        <f>建設IO2!W12/建設IO2!W$51</f>
        <v>8.5004340464300762E-3</v>
      </c>
      <c r="X12" s="90">
        <f>建設IO2!X12/建設IO2!X$51</f>
        <v>2.8756524918018083E-3</v>
      </c>
      <c r="Y12" s="90">
        <f>建設IO2!Y12/建設IO2!Y$51</f>
        <v>1.4918429979001778E-2</v>
      </c>
      <c r="Z12" s="90">
        <f>建設IO2!Z12/建設IO2!Z$51</f>
        <v>4.0161656984086889E-3</v>
      </c>
      <c r="AA12" s="90">
        <f>建設IO2!AA12/建設IO2!AA$51</f>
        <v>6.2112890470706816E-3</v>
      </c>
      <c r="AB12" s="90">
        <f>建設IO2!AB12/建設IO2!AB$51</f>
        <v>6.0758792018337573E-3</v>
      </c>
      <c r="AC12" s="90">
        <f>建設IO2!AC12/建設IO2!AC$51</f>
        <v>3.4251199695963398E-3</v>
      </c>
      <c r="AD12" s="90">
        <f>建設IO2!AD12/建設IO2!AD$51</f>
        <v>3.5859858290141996E-3</v>
      </c>
      <c r="AE12" s="90">
        <f>建設IO2!AE12/建設IO2!AE$51</f>
        <v>3.016023406495481E-2</v>
      </c>
      <c r="AF12" s="90">
        <f>建設IO2!AF12/建設IO2!AF$51</f>
        <v>3.8414076383117265E-2</v>
      </c>
      <c r="AG12" s="90">
        <f>建設IO2!AG12/建設IO2!AG$51</f>
        <v>5.4959850123190546E-2</v>
      </c>
      <c r="AH12" s="90">
        <f>建設IO2!AH12/建設IO2!AH$51</f>
        <v>5.5509919223965108E-2</v>
      </c>
      <c r="AI12" s="90">
        <f>建設IO2!AI12/建設IO2!AI$51</f>
        <v>5.5796985154226951E-2</v>
      </c>
      <c r="AJ12" s="90">
        <f>建設IO2!AJ12/建設IO2!AJ$51</f>
        <v>3.6876849226925551E-2</v>
      </c>
      <c r="AK12" s="90">
        <f>建設IO2!AK12/建設IO2!AK$51</f>
        <v>0.21360091805293263</v>
      </c>
      <c r="AL12" s="90">
        <f>建設IO2!AL12/建設IO2!AL$51</f>
        <v>5.7394434393201474E-3</v>
      </c>
      <c r="AM12" s="90">
        <f>建設IO2!AM12/建設IO2!AM$51</f>
        <v>8.6778758864058642E-2</v>
      </c>
      <c r="AN12" s="90">
        <f>建設IO2!AN12/建設IO2!AN$51</f>
        <v>4.1310092697821529E-2</v>
      </c>
      <c r="AO12" s="90">
        <f>建設IO2!AO12/建設IO2!AO$51</f>
        <v>0.10719514745869065</v>
      </c>
      <c r="AP12" s="90">
        <f>建設IO2!AP12/建設IO2!AP$51</f>
        <v>9.3438429816777163E-3</v>
      </c>
      <c r="AQ12" s="90">
        <f>建設IO2!AQ12/建設IO2!AQ$51</f>
        <v>5.4329084174735726E-2</v>
      </c>
      <c r="AR12" s="90">
        <f>建設IO2!AR12/建設IO2!AR$51</f>
        <v>5.2498649749631539E-2</v>
      </c>
      <c r="AS12" s="90">
        <f>建設IO2!AS12/建設IO2!AS$51</f>
        <v>3.2189689561132939E-2</v>
      </c>
      <c r="AT12" s="90">
        <f>建設IO2!AT12/建設IO2!AT$51</f>
        <v>3.0996833199413907E-2</v>
      </c>
      <c r="AU12" s="90">
        <f>建設IO2!AU12/建設IO2!AU$51</f>
        <v>0.32281071956108881</v>
      </c>
      <c r="AV12" s="90">
        <f>建設IO2!AV12/建設IO2!AV$51</f>
        <v>0.11450343659727065</v>
      </c>
      <c r="AW12" s="90">
        <f>建設IO2!AW12/建設IO2!AW$51</f>
        <v>7.3226977166187812E-2</v>
      </c>
      <c r="AX12" s="90">
        <f>建設IO2!AX12/建設IO2!AX$51</f>
        <v>7.4775566427587523E-2</v>
      </c>
      <c r="AY12" s="90">
        <f>建設IO2!AY12/建設IO2!AY$51</f>
        <v>6.7188368216336364E-2</v>
      </c>
      <c r="AZ12" s="90">
        <f>建設IO2!AZ12/建設IO2!AZ$51</f>
        <v>3.6357514640702533E-2</v>
      </c>
      <c r="BA12" s="90">
        <f>建設IO2!BA12/建設IO2!BA$51</f>
        <v>1.9364946075432862E-2</v>
      </c>
      <c r="BB12" s="90">
        <f>建設IO2!BB12/建設IO2!BB$51</f>
        <v>1.6676723492392753E-2</v>
      </c>
      <c r="BC12" s="90">
        <f>建設IO2!BC12/建設IO2!BC$51</f>
        <v>2.0787394004251326E-2</v>
      </c>
      <c r="BD12" s="90">
        <f>建設IO2!BD12/建設IO2!BD$51</f>
        <v>1.5760813069240428E-2</v>
      </c>
      <c r="BE12" s="90">
        <f>建設IO2!BE12/建設IO2!BE$51</f>
        <v>1.4448254587715396E-2</v>
      </c>
      <c r="BF12" s="90">
        <f>建設IO2!BF12/建設IO2!BF$51</f>
        <v>6.0030075187969927E-3</v>
      </c>
      <c r="BG12" s="90">
        <f>建設IO2!BG12/建設IO2!BG$51</f>
        <v>1.9682149024981995E-2</v>
      </c>
      <c r="BH12" s="90">
        <f>建設IO2!BH12/建設IO2!BH$51</f>
        <v>2.5046914474226536E-2</v>
      </c>
      <c r="BI12" s="90">
        <f>建設IO2!BI12/建設IO2!BI$51</f>
        <v>7.4243750107239062E-2</v>
      </c>
      <c r="BJ12" s="90">
        <f>建設IO2!BJ12/建設IO2!BJ$51</f>
        <v>1.390145769869695E-2</v>
      </c>
      <c r="BK12" s="90">
        <f>建設IO2!BK12/建設IO2!BK$51</f>
        <v>1.0830336170889729E-2</v>
      </c>
      <c r="BL12" s="90">
        <f>建設IO2!BL12/建設IO2!BL$51</f>
        <v>1.6223931661182418E-2</v>
      </c>
      <c r="BM12" s="90">
        <f>建設IO2!BM12/建設IO2!BM$51</f>
        <v>2.8424669599872335E-2</v>
      </c>
      <c r="BN12" s="90">
        <f>建設IO2!BN12/建設IO2!BN$51</f>
        <v>1.7728014728021615E-2</v>
      </c>
      <c r="BO12" s="90">
        <f>建設IO2!BO12/建設IO2!BO$51</f>
        <v>5.1410500617825924E-3</v>
      </c>
      <c r="BP12" s="90">
        <f>建設IO2!BP12/建設IO2!BP$51</f>
        <v>7.8002682941390768E-3</v>
      </c>
      <c r="BQ12" s="90">
        <f>建設IO2!BQ12/建設IO2!BQ$51</f>
        <v>3.2649931156283948E-3</v>
      </c>
      <c r="BR12" s="90">
        <f>建設IO2!BR12/建設IO2!BR$51</f>
        <v>2.2950027751790631E-2</v>
      </c>
      <c r="BS12" s="90">
        <f>建設IO2!BS12/建設IO2!BS$51</f>
        <v>2.174838793025077E-2</v>
      </c>
      <c r="BT12" s="92">
        <f>建設IO2!BT12/建設IO2!BT$51</f>
        <v>2.490313915830096E-2</v>
      </c>
    </row>
    <row r="13" spans="1:72">
      <c r="A13" s="151">
        <f>建設IO2!A13</f>
        <v>10</v>
      </c>
      <c r="B13" s="152" t="str">
        <f>建設IO2!B13</f>
        <v>プラスチック・ゴム製品</v>
      </c>
      <c r="C13" s="155">
        <f>建設IO2!C13/建設IO2!C$51</f>
        <v>1.3079624900692963E-2</v>
      </c>
      <c r="D13" s="161">
        <f>建設IO2!D13/建設IO2!D$51</f>
        <v>1.1855052395916511E-2</v>
      </c>
      <c r="E13" s="161">
        <f>建設IO2!E13/建設IO2!E$51</f>
        <v>1.1546131794021284E-2</v>
      </c>
      <c r="F13" s="161">
        <f>建設IO2!F13/建設IO2!F$51</f>
        <v>1.1072278064975693E-2</v>
      </c>
      <c r="G13" s="161">
        <f>建設IO2!G13/建設IO2!G$51</f>
        <v>1.1122474699919168E-2</v>
      </c>
      <c r="H13" s="161">
        <f>建設IO2!H13/建設IO2!H$51</f>
        <v>9.3619944878345403E-3</v>
      </c>
      <c r="I13" s="161">
        <f>建設IO2!I13/建設IO2!I$51</f>
        <v>1.2116519811669274E-2</v>
      </c>
      <c r="J13" s="161">
        <f>建設IO2!J13/建設IO2!J$51</f>
        <v>1.1624015748031496E-2</v>
      </c>
      <c r="K13" s="161">
        <f>建設IO2!K13/建設IO2!K$51</f>
        <v>1.2129263256499654E-2</v>
      </c>
      <c r="L13" s="161">
        <f>建設IO2!L13/建設IO2!L$51</f>
        <v>1.2100587013003761E-2</v>
      </c>
      <c r="M13" s="161">
        <f>建設IO2!M13/建設IO2!M$51</f>
        <v>1.3663195595940838E-2</v>
      </c>
      <c r="N13" s="161">
        <f>建設IO2!N13/建設IO2!N$51</f>
        <v>1.2071619672173472E-2</v>
      </c>
      <c r="O13" s="161">
        <f>建設IO2!O13/建設IO2!O$51</f>
        <v>1.2775128146483876E-2</v>
      </c>
      <c r="P13" s="161">
        <f>建設IO2!P13/建設IO2!P$51</f>
        <v>1.1633424569717271E-2</v>
      </c>
      <c r="Q13" s="161">
        <f>建設IO2!Q13/建設IO2!Q$51</f>
        <v>1.4045973769567057E-2</v>
      </c>
      <c r="R13" s="161">
        <f>建設IO2!R13/建設IO2!R$51</f>
        <v>1.2241024227264023E-2</v>
      </c>
      <c r="S13" s="161">
        <f>建設IO2!S13/建設IO2!S$51</f>
        <v>9.3198219745024222E-3</v>
      </c>
      <c r="T13" s="161">
        <f>建設IO2!T13/建設IO2!T$51</f>
        <v>8.3459391789682327E-3</v>
      </c>
      <c r="U13" s="161">
        <f>建設IO2!U13/建設IO2!U$51</f>
        <v>9.3985094441673741E-3</v>
      </c>
      <c r="V13" s="161">
        <f>建設IO2!V13/建設IO2!V$51</f>
        <v>1.2424548384578423E-2</v>
      </c>
      <c r="W13" s="161">
        <f>建設IO2!W13/建設IO2!W$51</f>
        <v>1.1826690847207062E-2</v>
      </c>
      <c r="X13" s="161">
        <f>建設IO2!X13/建設IO2!X$51</f>
        <v>8.9694264867164145E-3</v>
      </c>
      <c r="Y13" s="161">
        <f>建設IO2!Y13/建設IO2!Y$51</f>
        <v>5.8019706024874818E-3</v>
      </c>
      <c r="Z13" s="161">
        <f>建設IO2!Z13/建設IO2!Z$51</f>
        <v>1.4157014157014158E-2</v>
      </c>
      <c r="AA13" s="161">
        <f>建設IO2!AA13/建設IO2!AA$51</f>
        <v>1.7544094056185528E-2</v>
      </c>
      <c r="AB13" s="161">
        <f>建設IO2!AB13/建設IO2!AB$51</f>
        <v>9.3718067411300583E-3</v>
      </c>
      <c r="AC13" s="161">
        <f>建設IO2!AC13/建設IO2!AC$51</f>
        <v>1.2219845733063622E-2</v>
      </c>
      <c r="AD13" s="161">
        <f>建設IO2!AD13/建設IO2!AD$51</f>
        <v>8.3596132669945169E-3</v>
      </c>
      <c r="AE13" s="161">
        <f>建設IO2!AE13/建設IO2!AE$51</f>
        <v>1.3836089947638871E-2</v>
      </c>
      <c r="AF13" s="161">
        <f>建設IO2!AF13/建設IO2!AF$51</f>
        <v>1.2442457726118456E-2</v>
      </c>
      <c r="AG13" s="161">
        <f>建設IO2!AG13/建設IO2!AG$51</f>
        <v>1.1660854575551424E-2</v>
      </c>
      <c r="AH13" s="161">
        <f>建設IO2!AH13/建設IO2!AH$51</f>
        <v>1.1595182653138001E-2</v>
      </c>
      <c r="AI13" s="161">
        <f>建設IO2!AI13/建設IO2!AI$51</f>
        <v>1.0031766720236783E-2</v>
      </c>
      <c r="AJ13" s="161">
        <f>建設IO2!AJ13/建設IO2!AJ$51</f>
        <v>9.7894046308186992E-3</v>
      </c>
      <c r="AK13" s="161">
        <f>建設IO2!AK13/建設IO2!AK$51</f>
        <v>3.0631884267500382E-3</v>
      </c>
      <c r="AL13" s="161">
        <f>建設IO2!AL13/建設IO2!AL$51</f>
        <v>1.9244849853325335E-2</v>
      </c>
      <c r="AM13" s="161">
        <f>建設IO2!AM13/建設IO2!AM$51</f>
        <v>8.5425719056203241E-3</v>
      </c>
      <c r="AN13" s="161">
        <f>建設IO2!AN13/建設IO2!AN$51</f>
        <v>8.3729273068338973E-3</v>
      </c>
      <c r="AO13" s="161">
        <f>建設IO2!AO13/建設IO2!AO$51</f>
        <v>1.6314578540054383E-2</v>
      </c>
      <c r="AP13" s="161">
        <f>建設IO2!AP13/建設IO2!AP$51</f>
        <v>4.1760192096883648E-2</v>
      </c>
      <c r="AQ13" s="161">
        <f>建設IO2!AQ13/建設IO2!AQ$51</f>
        <v>1.8026236064490175E-2</v>
      </c>
      <c r="AR13" s="161">
        <f>建設IO2!AR13/建設IO2!AR$51</f>
        <v>1.855655947051877E-2</v>
      </c>
      <c r="AS13" s="161">
        <f>建設IO2!AS13/建設IO2!AS$51</f>
        <v>1.9992361314300648E-2</v>
      </c>
      <c r="AT13" s="161">
        <f>建設IO2!AT13/建設IO2!AT$51</f>
        <v>1.2487592758897765E-2</v>
      </c>
      <c r="AU13" s="161">
        <f>建設IO2!AU13/建設IO2!AU$51</f>
        <v>1.1521418020679469E-2</v>
      </c>
      <c r="AV13" s="161">
        <f>建設IO2!AV13/建設IO2!AV$51</f>
        <v>1.140551847793605E-2</v>
      </c>
      <c r="AW13" s="161">
        <f>建設IO2!AW13/建設IO2!AW$51</f>
        <v>1.2551035838499924E-2</v>
      </c>
      <c r="AX13" s="161">
        <f>建設IO2!AX13/建設IO2!AX$51</f>
        <v>1.2824775566427587E-2</v>
      </c>
      <c r="AY13" s="161">
        <f>建設IO2!AY13/建設IO2!AY$51</f>
        <v>1.148360807556955E-2</v>
      </c>
      <c r="AZ13" s="161">
        <f>建設IO2!AZ13/建設IO2!AZ$51</f>
        <v>1.3881759423313628E-2</v>
      </c>
      <c r="BA13" s="161">
        <f>建設IO2!BA13/建設IO2!BA$51</f>
        <v>1.2966468518967605E-2</v>
      </c>
      <c r="BB13" s="161">
        <f>建設IO2!BB13/建設IO2!BB$51</f>
        <v>6.9475990700905857E-3</v>
      </c>
      <c r="BC13" s="161">
        <f>建設IO2!BC13/建設IO2!BC$51</f>
        <v>5.6517131755563403E-3</v>
      </c>
      <c r="BD13" s="161">
        <f>建設IO2!BD13/建設IO2!BD$51</f>
        <v>4.6858632463596603E-3</v>
      </c>
      <c r="BE13" s="161">
        <f>建設IO2!BE13/建設IO2!BE$51</f>
        <v>4.3760850538760634E-3</v>
      </c>
      <c r="BF13" s="161">
        <f>建設IO2!BF13/建設IO2!BF$51</f>
        <v>1.2917293233082707E-2</v>
      </c>
      <c r="BG13" s="161">
        <f>建設IO2!BG13/建設IO2!BG$51</f>
        <v>2.4608629381288324E-2</v>
      </c>
      <c r="BH13" s="161">
        <f>建設IO2!BH13/建設IO2!BH$51</f>
        <v>1.2374753305025708E-2</v>
      </c>
      <c r="BI13" s="161">
        <f>建設IO2!BI13/建設IO2!BI$51</f>
        <v>9.0852936634580744E-3</v>
      </c>
      <c r="BJ13" s="161">
        <f>建設IO2!BJ13/建設IO2!BJ$51</f>
        <v>1.4874389793135092E-2</v>
      </c>
      <c r="BK13" s="161">
        <f>建設IO2!BK13/建設IO2!BK$51</f>
        <v>9.5732435796257419E-3</v>
      </c>
      <c r="BL13" s="161">
        <f>建設IO2!BL13/建設IO2!BL$51</f>
        <v>4.3925870812488521E-3</v>
      </c>
      <c r="BM13" s="161">
        <f>建設IO2!BM13/建設IO2!BM$51</f>
        <v>1.4851167099463028E-2</v>
      </c>
      <c r="BN13" s="161">
        <f>建設IO2!BN13/建設IO2!BN$51</f>
        <v>1.5935226420701096E-2</v>
      </c>
      <c r="BO13" s="161">
        <f>建設IO2!BO13/建設IO2!BO$51</f>
        <v>1.4399208998222092E-2</v>
      </c>
      <c r="BP13" s="161">
        <f>建設IO2!BP13/建設IO2!BP$51</f>
        <v>7.5919199845018099E-3</v>
      </c>
      <c r="BQ13" s="161">
        <f>建設IO2!BQ13/建設IO2!BQ$51</f>
        <v>2.1890558825067245E-2</v>
      </c>
      <c r="BR13" s="161">
        <f>建設IO2!BR13/建設IO2!BR$51</f>
        <v>2.3782167882203369E-2</v>
      </c>
      <c r="BS13" s="161">
        <f>建設IO2!BS13/建設IO2!BS$51</f>
        <v>1.6230747269888306E-2</v>
      </c>
      <c r="BT13" s="162">
        <f>建設IO2!BT13/建設IO2!BT$51</f>
        <v>1.5468833674761779E-2</v>
      </c>
    </row>
    <row r="14" spans="1:72">
      <c r="A14" s="15">
        <f>建設IO2!A14</f>
        <v>11</v>
      </c>
      <c r="B14" s="9" t="str">
        <f>建設IO2!B14</f>
        <v>窯業・土石製品</v>
      </c>
      <c r="C14" s="89">
        <f>建設IO2!C14/建設IO2!C$51</f>
        <v>5.21753529036929E-2</v>
      </c>
      <c r="D14" s="90">
        <f>建設IO2!D14/建設IO2!D$51</f>
        <v>4.8949890458207787E-2</v>
      </c>
      <c r="E14" s="90">
        <f>建設IO2!E14/建設IO2!E$51</f>
        <v>4.3958480834988149E-2</v>
      </c>
      <c r="F14" s="90">
        <f>建設IO2!F14/建設IO2!F$51</f>
        <v>3.8841127231897837E-2</v>
      </c>
      <c r="G14" s="90">
        <f>建設IO2!G14/建設IO2!G$51</f>
        <v>3.8806224413817481E-2</v>
      </c>
      <c r="H14" s="90">
        <f>建設IO2!H14/建設IO2!H$51</f>
        <v>4.0030324807113694E-2</v>
      </c>
      <c r="I14" s="90">
        <f>建設IO2!I14/建設IO2!I$51</f>
        <v>5.0118350428395214E-2</v>
      </c>
      <c r="J14" s="90">
        <f>建設IO2!J14/建設IO2!J$51</f>
        <v>4.8474409448818895E-2</v>
      </c>
      <c r="K14" s="90">
        <f>建設IO2!K14/建設IO2!K$51</f>
        <v>5.8977310183420263E-2</v>
      </c>
      <c r="L14" s="90">
        <f>建設IO2!L14/建設IO2!L$51</f>
        <v>5.7960559451588851E-2</v>
      </c>
      <c r="M14" s="90">
        <f>建設IO2!M14/建設IO2!M$51</f>
        <v>0.11336472773098097</v>
      </c>
      <c r="N14" s="90">
        <f>建設IO2!N14/建設IO2!N$51</f>
        <v>3.816800544763909E-2</v>
      </c>
      <c r="O14" s="90">
        <f>建設IO2!O14/建設IO2!O$51</f>
        <v>3.7774623632767831E-2</v>
      </c>
      <c r="P14" s="90">
        <f>建設IO2!P14/建設IO2!P$51</f>
        <v>3.8413031614297398E-2</v>
      </c>
      <c r="Q14" s="90">
        <f>建設IO2!Q14/建設IO2!Q$51</f>
        <v>6.1472288816810043E-2</v>
      </c>
      <c r="R14" s="90">
        <f>建設IO2!R14/建設IO2!R$51</f>
        <v>5.5186261556348697E-2</v>
      </c>
      <c r="S14" s="90">
        <f>建設IO2!S14/建設IO2!S$51</f>
        <v>5.2874716635817234E-2</v>
      </c>
      <c r="T14" s="90">
        <f>建設IO2!T14/建設IO2!T$51</f>
        <v>7.2070662285048603E-2</v>
      </c>
      <c r="U14" s="90">
        <f>建設IO2!U14/建設IO2!U$51</f>
        <v>5.132372877784256E-2</v>
      </c>
      <c r="V14" s="90">
        <f>建設IO2!V14/建設IO2!V$51</f>
        <v>5.5331484069864788E-2</v>
      </c>
      <c r="W14" s="90">
        <f>建設IO2!W14/建設IO2!W$51</f>
        <v>5.5300093685269065E-2</v>
      </c>
      <c r="X14" s="90">
        <f>建設IO2!X14/建設IO2!X$51</f>
        <v>5.4067974662729182E-2</v>
      </c>
      <c r="Y14" s="90">
        <f>建設IO2!Y14/建設IO2!Y$51</f>
        <v>8.2174123727992252E-2</v>
      </c>
      <c r="Z14" s="90">
        <f>建設IO2!Z14/建設IO2!Z$51</f>
        <v>5.130564476358869E-2</v>
      </c>
      <c r="AA14" s="90">
        <f>建設IO2!AA14/建設IO2!AA$51</f>
        <v>6.8595996482663416E-2</v>
      </c>
      <c r="AB14" s="90">
        <f>建設IO2!AB14/建設IO2!AB$51</f>
        <v>5.0469601228570152E-2</v>
      </c>
      <c r="AC14" s="90">
        <f>建設IO2!AC14/建設IO2!AC$51</f>
        <v>5.1074721552454884E-2</v>
      </c>
      <c r="AD14" s="90">
        <f>建設IO2!AD14/建設IO2!AD$51</f>
        <v>4.5810680703129956E-2</v>
      </c>
      <c r="AE14" s="90">
        <f>建設IO2!AE14/建設IO2!AE$51</f>
        <v>5.9476410303875543E-2</v>
      </c>
      <c r="AF14" s="90">
        <f>建設IO2!AF14/建設IO2!AF$51</f>
        <v>6.540168251183591E-2</v>
      </c>
      <c r="AG14" s="90">
        <f>建設IO2!AG14/建設IO2!AG$51</f>
        <v>6.0733842159479044E-2</v>
      </c>
      <c r="AH14" s="90">
        <f>建設IO2!AH14/建設IO2!AH$51</f>
        <v>6.0546690428388325E-2</v>
      </c>
      <c r="AI14" s="90">
        <f>建設IO2!AI14/建設IO2!AI$51</f>
        <v>5.7498230278998114E-2</v>
      </c>
      <c r="AJ14" s="90">
        <f>建設IO2!AJ14/建設IO2!AJ$51</f>
        <v>8.0875998481581099E-2</v>
      </c>
      <c r="AK14" s="90">
        <f>建設IO2!AK14/建設IO2!AK$51</f>
        <v>4.1917790889951116E-2</v>
      </c>
      <c r="AL14" s="90">
        <f>建設IO2!AL14/建設IO2!AL$51</f>
        <v>4.8423896869523322E-2</v>
      </c>
      <c r="AM14" s="90">
        <f>建設IO2!AM14/建設IO2!AM$51</f>
        <v>2.4361778950137629E-2</v>
      </c>
      <c r="AN14" s="90">
        <f>建設IO2!AN14/建設IO2!AN$51</f>
        <v>7.9658054121652763E-2</v>
      </c>
      <c r="AO14" s="90">
        <f>建設IO2!AO14/建設IO2!AO$51</f>
        <v>6.4735411001882445E-2</v>
      </c>
      <c r="AP14" s="90">
        <f>建設IO2!AP14/建設IO2!AP$51</f>
        <v>5.6950461972125069E-2</v>
      </c>
      <c r="AQ14" s="90">
        <f>建設IO2!AQ14/建設IO2!AQ$51</f>
        <v>7.3086418104520282E-2</v>
      </c>
      <c r="AR14" s="90">
        <f>建設IO2!AR14/建設IO2!AR$51</f>
        <v>7.4729721070313712E-2</v>
      </c>
      <c r="AS14" s="90">
        <f>建設IO2!AS14/建設IO2!AS$51</f>
        <v>8.2200745553592525E-2</v>
      </c>
      <c r="AT14" s="90">
        <f>建設IO2!AT14/建設IO2!AT$51</f>
        <v>6.2579760835657236E-2</v>
      </c>
      <c r="AU14" s="90">
        <f>建設IO2!AU14/建設IO2!AU$51</f>
        <v>1.8681859745375257E-2</v>
      </c>
      <c r="AV14" s="90">
        <f>建設IO2!AV14/建設IO2!AV$51</f>
        <v>3.9844606036457814E-3</v>
      </c>
      <c r="AW14" s="90">
        <f>建設IO2!AW14/建設IO2!AW$51</f>
        <v>5.6120520187509453E-2</v>
      </c>
      <c r="AX14" s="90">
        <f>建設IO2!AX14/建設IO2!AX$51</f>
        <v>5.7343371490998905E-2</v>
      </c>
      <c r="AY14" s="90">
        <f>建設IO2!AY14/建設IO2!AY$51</f>
        <v>5.1352102241155773E-2</v>
      </c>
      <c r="AZ14" s="90">
        <f>建設IO2!AZ14/建設IO2!AZ$51</f>
        <v>6.7062972959546954E-2</v>
      </c>
      <c r="BA14" s="90">
        <f>建設IO2!BA14/建設IO2!BA$51</f>
        <v>6.8738993190909897E-2</v>
      </c>
      <c r="BB14" s="90">
        <f>建設IO2!BB14/建設IO2!BB$51</f>
        <v>6.8728409155170714E-2</v>
      </c>
      <c r="BC14" s="90">
        <f>建設IO2!BC14/建設IO2!BC$51</f>
        <v>5.4521057020853234E-2</v>
      </c>
      <c r="BD14" s="90">
        <f>建設IO2!BD14/建設IO2!BD$51</f>
        <v>7.042788488449267E-2</v>
      </c>
      <c r="BE14" s="90">
        <f>建設IO2!BE14/建設IO2!BE$51</f>
        <v>7.0304317258992499E-2</v>
      </c>
      <c r="BF14" s="90">
        <f>建設IO2!BF14/建設IO2!BF$51</f>
        <v>0.10800601503759398</v>
      </c>
      <c r="BG14" s="90">
        <f>建設IO2!BG14/建設IO2!BG$51</f>
        <v>5.1791669871279443E-2</v>
      </c>
      <c r="BH14" s="90">
        <f>建設IO2!BH14/建設IO2!BH$51</f>
        <v>6.5938879451217833E-2</v>
      </c>
      <c r="BI14" s="90">
        <f>建設IO2!BI14/建設IO2!BI$51</f>
        <v>6.1718227209553715E-2</v>
      </c>
      <c r="BJ14" s="90">
        <f>建設IO2!BJ14/建設IO2!BJ$51</f>
        <v>5.5873493336052446E-2</v>
      </c>
      <c r="BK14" s="90">
        <f>建設IO2!BK14/建設IO2!BK$51</f>
        <v>3.3598372954105206E-2</v>
      </c>
      <c r="BL14" s="90">
        <f>建設IO2!BL14/建設IO2!BL$51</f>
        <v>0.1327130996223807</v>
      </c>
      <c r="BM14" s="90">
        <f>建設IO2!BM14/建設IO2!BM$51</f>
        <v>7.8715745014206639E-2</v>
      </c>
      <c r="BN14" s="90">
        <f>建設IO2!BN14/建設IO2!BN$51</f>
        <v>5.0551562835163842E-2</v>
      </c>
      <c r="BO14" s="90">
        <f>建設IO2!BO14/建設IO2!BO$51</f>
        <v>4.0136187062229087E-2</v>
      </c>
      <c r="BP14" s="90">
        <f>建設IO2!BP14/建設IO2!BP$51</f>
        <v>2.1190607024627744E-2</v>
      </c>
      <c r="BQ14" s="90">
        <f>建設IO2!BQ14/建設IO2!BQ$51</f>
        <v>1.5418668556721993E-2</v>
      </c>
      <c r="BR14" s="90">
        <f>建設IO2!BR14/建設IO2!BR$51</f>
        <v>5.4638354049983004E-2</v>
      </c>
      <c r="BS14" s="90">
        <f>建設IO2!BS14/建設IO2!BS$51</f>
        <v>6.2386261959938689E-2</v>
      </c>
      <c r="BT14" s="92">
        <f>建設IO2!BT14/建設IO2!BT$51</f>
        <v>6.0214377396020161E-2</v>
      </c>
    </row>
    <row r="15" spans="1:72">
      <c r="A15" s="15">
        <f>建設IO2!A15</f>
        <v>12</v>
      </c>
      <c r="B15" s="9" t="str">
        <f>建設IO2!B15</f>
        <v>鉄鋼</v>
      </c>
      <c r="C15" s="89">
        <f>建設IO2!C15/建設IO2!C$51</f>
        <v>2.3784999293542424E-2</v>
      </c>
      <c r="D15" s="90">
        <f>建設IO2!D15/建設IO2!D$51</f>
        <v>2.1454642723037584E-2</v>
      </c>
      <c r="E15" s="90">
        <f>建設IO2!E15/建設IO2!E$51</f>
        <v>2.1633938185181251E-2</v>
      </c>
      <c r="F15" s="90">
        <f>建設IO2!F15/建設IO2!F$51</f>
        <v>8.2784828909739875E-3</v>
      </c>
      <c r="G15" s="90">
        <f>建設IO2!G15/建設IO2!G$51</f>
        <v>7.8481386731255633E-3</v>
      </c>
      <c r="H15" s="90">
        <f>建設IO2!H15/建設IO2!H$51</f>
        <v>2.2941032464917199E-2</v>
      </c>
      <c r="I15" s="90">
        <f>建設IO2!I15/建設IO2!I$51</f>
        <v>3.7710189574808504E-2</v>
      </c>
      <c r="J15" s="90">
        <f>建設IO2!J15/建設IO2!J$51</f>
        <v>3.2135826771653546E-2</v>
      </c>
      <c r="K15" s="90">
        <f>建設IO2!K15/建設IO2!K$51</f>
        <v>4.1128731102571328E-2</v>
      </c>
      <c r="L15" s="90">
        <f>建設IO2!L15/建設IO2!L$51</f>
        <v>4.1568287658442796E-2</v>
      </c>
      <c r="M15" s="90">
        <f>建設IO2!M15/建設IO2!M$51</f>
        <v>1.7616236651853818E-2</v>
      </c>
      <c r="N15" s="90">
        <f>建設IO2!N15/建設IO2!N$51</f>
        <v>3.3504916752458376E-2</v>
      </c>
      <c r="O15" s="90">
        <f>建設IO2!O15/建設IO2!O$51</f>
        <v>1.6496757658518209E-2</v>
      </c>
      <c r="P15" s="90">
        <f>建設IO2!P15/建設IO2!P$51</f>
        <v>4.4098807642068458E-2</v>
      </c>
      <c r="Q15" s="90">
        <f>建設IO2!Q15/建設IO2!Q$51</f>
        <v>3.1420109998589761E-2</v>
      </c>
      <c r="R15" s="90">
        <f>建設IO2!R15/建設IO2!R$51</f>
        <v>2.1230627239928562E-2</v>
      </c>
      <c r="S15" s="90">
        <f>建設IO2!S15/建設IO2!S$51</f>
        <v>9.3627165526277475E-3</v>
      </c>
      <c r="T15" s="90">
        <f>建設IO2!T15/建設IO2!T$51</f>
        <v>1.6726653104515501E-2</v>
      </c>
      <c r="U15" s="90">
        <f>建設IO2!U15/建設IO2!U$51</f>
        <v>8.7677275696634652E-3</v>
      </c>
      <c r="V15" s="90">
        <f>建設IO2!V15/建設IO2!V$51</f>
        <v>2.1976227208540932E-2</v>
      </c>
      <c r="W15" s="90">
        <f>建設IO2!W15/建設IO2!W$51</f>
        <v>2.8200125486690677E-2</v>
      </c>
      <c r="X15" s="90">
        <f>建設IO2!X15/建設IO2!X$51</f>
        <v>2.1419262251081428E-2</v>
      </c>
      <c r="Y15" s="90">
        <f>建設IO2!Y15/建設IO2!Y$51</f>
        <v>3.8245840736553058E-2</v>
      </c>
      <c r="Z15" s="90">
        <f>建設IO2!Z15/建設IO2!Z$51</f>
        <v>2.3375311225778517E-2</v>
      </c>
      <c r="AA15" s="90">
        <f>建設IO2!AA15/建設IO2!AA$51</f>
        <v>3.4094448670852623E-2</v>
      </c>
      <c r="AB15" s="90">
        <f>建設IO2!AB15/建設IO2!AB$51</f>
        <v>1.7313623195242746E-2</v>
      </c>
      <c r="AC15" s="90">
        <f>建設IO2!AC15/建設IO2!AC$51</f>
        <v>1.7478714707111469E-2</v>
      </c>
      <c r="AD15" s="90">
        <f>建設IO2!AD15/建設IO2!AD$51</f>
        <v>1.859869820643056E-2</v>
      </c>
      <c r="AE15" s="90">
        <f>建設IO2!AE15/建設IO2!AE$51</f>
        <v>3.0789878922680102E-2</v>
      </c>
      <c r="AF15" s="90">
        <f>建設IO2!AF15/建設IO2!AF$51</f>
        <v>2.2159746677626244E-2</v>
      </c>
      <c r="AG15" s="90">
        <f>建設IO2!AG15/建設IO2!AG$51</f>
        <v>2.3427604510635032E-2</v>
      </c>
      <c r="AH15" s="90">
        <f>建設IO2!AH15/建設IO2!AH$51</f>
        <v>2.372358408543513E-2</v>
      </c>
      <c r="AI15" s="90">
        <f>建設IO2!AI15/建設IO2!AI$51</f>
        <v>1.2780134813277949E-2</v>
      </c>
      <c r="AJ15" s="90">
        <f>建設IO2!AJ15/建設IO2!AJ$51</f>
        <v>1.130468259929625E-2</v>
      </c>
      <c r="AK15" s="90">
        <f>建設IO2!AK15/建設IO2!AK$51</f>
        <v>2.4035637802817412E-3</v>
      </c>
      <c r="AL15" s="90">
        <f>建設IO2!AL15/建設IO2!AL$51</f>
        <v>4.8560887700585281E-2</v>
      </c>
      <c r="AM15" s="90">
        <f>建設IO2!AM15/建設IO2!AM$51</f>
        <v>6.0772027211460876E-3</v>
      </c>
      <c r="AN15" s="90">
        <f>建設IO2!AN15/建設IO2!AN$51</f>
        <v>1.2957612768657091E-2</v>
      </c>
      <c r="AO15" s="90">
        <f>建設IO2!AO15/建設IO2!AO$51</f>
        <v>4.6015477933486716E-3</v>
      </c>
      <c r="AP15" s="90">
        <f>建設IO2!AP15/建設IO2!AP$51</f>
        <v>4.8128621391658404E-2</v>
      </c>
      <c r="AQ15" s="90">
        <f>建設IO2!AQ15/建設IO2!AQ$51</f>
        <v>6.8739056483152206E-2</v>
      </c>
      <c r="AR15" s="90">
        <f>建設IO2!AR15/建設IO2!AR$51</f>
        <v>7.2947390583948959E-2</v>
      </c>
      <c r="AS15" s="90">
        <f>建設IO2!AS15/建設IO2!AS$51</f>
        <v>8.0579199992852693E-2</v>
      </c>
      <c r="AT15" s="90">
        <f>建設IO2!AT15/建設IO2!AT$51</f>
        <v>5.0801153282601506E-2</v>
      </c>
      <c r="AU15" s="90">
        <f>建設IO2!AU15/建設IO2!AU$51</f>
        <v>2.817753393824295E-2</v>
      </c>
      <c r="AV15" s="90">
        <f>建設IO2!AV15/建設IO2!AV$51</f>
        <v>7.7696981771092737E-3</v>
      </c>
      <c r="AW15" s="90">
        <f>建設IO2!AW15/建設IO2!AW$51</f>
        <v>2.5291093301073642E-2</v>
      </c>
      <c r="AX15" s="90">
        <f>建設IO2!AX15/建設IO2!AX$51</f>
        <v>2.5744549470384268E-2</v>
      </c>
      <c r="AY15" s="90">
        <f>建設IO2!AY15/建設IO2!AY$51</f>
        <v>2.3522874606408593E-2</v>
      </c>
      <c r="AZ15" s="90">
        <f>建設IO2!AZ15/建設IO2!AZ$51</f>
        <v>1.3418114178161205E-2</v>
      </c>
      <c r="BA15" s="90">
        <f>建設IO2!BA15/建設IO2!BA$51</f>
        <v>1.9153607297562183E-2</v>
      </c>
      <c r="BB15" s="90">
        <f>建設IO2!BB15/建設IO2!BB$51</f>
        <v>2.0346895237290337E-2</v>
      </c>
      <c r="BC15" s="90">
        <f>建設IO2!BC15/建設IO2!BC$51</f>
        <v>2.5557072061433119E-2</v>
      </c>
      <c r="BD15" s="90">
        <f>建設IO2!BD15/建設IO2!BD$51</f>
        <v>1.4265494934309954E-2</v>
      </c>
      <c r="BE15" s="90">
        <f>建設IO2!BE15/建設IO2!BE$51</f>
        <v>4.020259121626469E-2</v>
      </c>
      <c r="BF15" s="90">
        <f>建設IO2!BF15/建設IO2!BF$51</f>
        <v>5.7654135338345864E-3</v>
      </c>
      <c r="BG15" s="90">
        <f>建設IO2!BG15/建設IO2!BG$51</f>
        <v>2.5358159177195277E-2</v>
      </c>
      <c r="BH15" s="90">
        <f>建設IO2!BH15/建設IO2!BH$51</f>
        <v>2.0936543829675809E-2</v>
      </c>
      <c r="BI15" s="90">
        <f>建設IO2!BI15/建設IO2!BI$51</f>
        <v>1.2216674387879411E-2</v>
      </c>
      <c r="BJ15" s="90">
        <f>建設IO2!BJ15/建設IO2!BJ$51</f>
        <v>1.5579659346308594E-2</v>
      </c>
      <c r="BK15" s="90">
        <f>建設IO2!BK15/建設IO2!BK$51</f>
        <v>1.0792904133432736E-3</v>
      </c>
      <c r="BL15" s="90">
        <f>建設IO2!BL15/建設IO2!BL$51</f>
        <v>1.2222038895097797E-2</v>
      </c>
      <c r="BM15" s="90">
        <f>建設IO2!BM15/建設IO2!BM$51</f>
        <v>2.9363488842972636E-2</v>
      </c>
      <c r="BN15" s="90">
        <f>建設IO2!BN15/建設IO2!BN$51</f>
        <v>4.3788879005484636E-2</v>
      </c>
      <c r="BO15" s="90">
        <f>建設IO2!BO15/建設IO2!BO$51</f>
        <v>6.0071024021948687E-2</v>
      </c>
      <c r="BP15" s="90">
        <f>建設IO2!BP15/建設IO2!BP$51</f>
        <v>1.7358703902936493E-2</v>
      </c>
      <c r="BQ15" s="90">
        <f>建設IO2!BQ15/建設IO2!BQ$51</f>
        <v>7.1109458603721629E-3</v>
      </c>
      <c r="BR15" s="90">
        <f>建設IO2!BR15/建設IO2!BR$51</f>
        <v>0.11688177406320129</v>
      </c>
      <c r="BS15" s="90">
        <f>建設IO2!BS15/建設IO2!BS$51</f>
        <v>7.6022067372792821E-3</v>
      </c>
      <c r="BT15" s="92">
        <f>建設IO2!BT15/建設IO2!BT$51</f>
        <v>2.9098203888034139E-2</v>
      </c>
    </row>
    <row r="16" spans="1:72">
      <c r="A16" s="15">
        <f>建設IO2!A16</f>
        <v>13</v>
      </c>
      <c r="B16" s="9" t="str">
        <f>建設IO2!B16</f>
        <v>非鉄金属</v>
      </c>
      <c r="C16" s="89">
        <f>建設IO2!C16/建設IO2!C$51</f>
        <v>8.6621692222205744E-3</v>
      </c>
      <c r="D16" s="90">
        <f>建設IO2!D16/建設IO2!D$51</f>
        <v>7.1132568778681515E-3</v>
      </c>
      <c r="E16" s="90">
        <f>建設IO2!E16/建設IO2!E$51</f>
        <v>6.1120032529130685E-3</v>
      </c>
      <c r="F16" s="90">
        <f>建設IO2!F16/建設IO2!F$51</f>
        <v>4.3905873139519864E-3</v>
      </c>
      <c r="G16" s="90">
        <f>建設IO2!G16/建設IO2!G$51</f>
        <v>4.4473674298942225E-3</v>
      </c>
      <c r="H16" s="90">
        <f>建設IO2!H16/建設IO2!H$51</f>
        <v>2.4559934928018068E-3</v>
      </c>
      <c r="I16" s="90">
        <f>建設IO2!I16/建設IO2!I$51</f>
        <v>8.1841089783429421E-3</v>
      </c>
      <c r="J16" s="90">
        <f>建設IO2!J16/建設IO2!J$51</f>
        <v>1.2303149606299213E-2</v>
      </c>
      <c r="K16" s="90">
        <f>建設IO2!K16/建設IO2!K$51</f>
        <v>8.241082770141149E-3</v>
      </c>
      <c r="L16" s="90">
        <f>建設IO2!L16/建設IO2!L$51</f>
        <v>8.3006629470081337E-3</v>
      </c>
      <c r="M16" s="90">
        <f>建設IO2!M16/建設IO2!M$51</f>
        <v>5.0540558466538434E-3</v>
      </c>
      <c r="N16" s="90">
        <f>建設IO2!N16/建設IO2!N$51</f>
        <v>7.9965403619065446E-3</v>
      </c>
      <c r="O16" s="90">
        <f>建設IO2!O16/建設IO2!O$51</f>
        <v>1.2099079766981932E-2</v>
      </c>
      <c r="P16" s="90">
        <f>建設IO2!P16/建設IO2!P$51</f>
        <v>5.4411870995314578E-3</v>
      </c>
      <c r="Q16" s="90">
        <f>建設IO2!Q16/建設IO2!Q$51</f>
        <v>7.1781131011140883E-3</v>
      </c>
      <c r="R16" s="90">
        <f>建設IO2!R16/建設IO2!R$51</f>
        <v>8.3642440017321646E-3</v>
      </c>
      <c r="S16" s="90">
        <f>建設IO2!S16/建設IO2!S$51</f>
        <v>5.996142087640122E-3</v>
      </c>
      <c r="T16" s="90">
        <f>建設IO2!T16/建設IO2!T$51</f>
        <v>5.0423382539599741E-3</v>
      </c>
      <c r="U16" s="90">
        <f>建設IO2!U16/建設IO2!U$51</f>
        <v>6.0732072237870798E-3</v>
      </c>
      <c r="V16" s="90">
        <f>建設IO2!V16/建設IO2!V$51</f>
        <v>8.5130197011235708E-3</v>
      </c>
      <c r="W16" s="90">
        <f>建設IO2!W16/建設IO2!W$51</f>
        <v>1.0571823940453987E-2</v>
      </c>
      <c r="X16" s="90">
        <f>建設IO2!X16/建設IO2!X$51</f>
        <v>5.6915088070255068E-3</v>
      </c>
      <c r="Y16" s="90">
        <f>建設IO2!Y16/建設IO2!Y$51</f>
        <v>5.8633500242287195E-3</v>
      </c>
      <c r="Z16" s="90">
        <f>建設IO2!Z16/建設IO2!Z$51</f>
        <v>6.9955135375696122E-3</v>
      </c>
      <c r="AA16" s="90">
        <f>建設IO2!AA16/建設IO2!AA$51</f>
        <v>1.089146778655813E-2</v>
      </c>
      <c r="AB16" s="90">
        <f>建設IO2!AB16/建設IO2!AB$51</f>
        <v>7.3955138319443401E-3</v>
      </c>
      <c r="AC16" s="90">
        <f>建設IO2!AC16/建設IO2!AC$51</f>
        <v>8.5954748189556573E-3</v>
      </c>
      <c r="AD16" s="90">
        <f>建設IO2!AD16/建設IO2!AD$51</f>
        <v>1.1034689512432763E-2</v>
      </c>
      <c r="AE16" s="90">
        <f>建設IO2!AE16/建設IO2!AE$51</f>
        <v>1.1588213637175175E-2</v>
      </c>
      <c r="AF16" s="90">
        <f>建設IO2!AF16/建設IO2!AF$51</f>
        <v>3.9311741571721676E-3</v>
      </c>
      <c r="AG16" s="90">
        <f>建設IO2!AG16/建設IO2!AG$51</f>
        <v>4.0021470759723111E-3</v>
      </c>
      <c r="AH16" s="90">
        <f>建設IO2!AH16/建設IO2!AH$51</f>
        <v>1.7919219395127193E-3</v>
      </c>
      <c r="AI16" s="90">
        <f>建設IO2!AI16/建設IO2!AI$51</f>
        <v>1.164597139676384E-3</v>
      </c>
      <c r="AJ16" s="90">
        <f>建設IO2!AJ16/建設IO2!AJ$51</f>
        <v>1.1536214560129657E-3</v>
      </c>
      <c r="AK16" s="90">
        <f>建設IO2!AK16/建設IO2!AK$51</f>
        <v>5.0601342742773495E-4</v>
      </c>
      <c r="AL16" s="90">
        <f>建設IO2!AL16/建設IO2!AL$51</f>
        <v>1.8895287043029293E-3</v>
      </c>
      <c r="AM16" s="90">
        <f>建設IO2!AM16/建設IO2!AM$51</f>
        <v>6.7563710283514511E-4</v>
      </c>
      <c r="AN16" s="90">
        <f>建設IO2!AN16/建設IO2!AN$51</f>
        <v>1.7435040780651668E-3</v>
      </c>
      <c r="AO16" s="90">
        <f>建設IO2!AO16/建設IO2!AO$51</f>
        <v>3.3047479606776828E-2</v>
      </c>
      <c r="AP16" s="90">
        <f>建設IO2!AP16/建設IO2!AP$51</f>
        <v>4.4370204102938873E-3</v>
      </c>
      <c r="AQ16" s="90">
        <f>建設IO2!AQ16/建設IO2!AQ$51</f>
        <v>4.3723992194946082E-3</v>
      </c>
      <c r="AR16" s="90">
        <f>建設IO2!AR16/建設IO2!AR$51</f>
        <v>4.2182736934611269E-3</v>
      </c>
      <c r="AS16" s="90">
        <f>建設IO2!AS16/建設IO2!AS$51</f>
        <v>8.6884465995564202E-4</v>
      </c>
      <c r="AT16" s="90">
        <f>建設IO2!AT16/建設IO2!AT$51</f>
        <v>6.0594602259299519E-3</v>
      </c>
      <c r="AU16" s="90">
        <f>建設IO2!AU16/建設IO2!AU$51</f>
        <v>4.4805514524864601E-2</v>
      </c>
      <c r="AV16" s="90">
        <f>建設IO2!AV16/建設IO2!AV$51</f>
        <v>1.9922303018228907E-4</v>
      </c>
      <c r="AW16" s="90">
        <f>建設IO2!AW16/建設IO2!AW$51</f>
        <v>5.9636322395282019E-3</v>
      </c>
      <c r="AX16" s="90">
        <f>建設IO2!AX16/建設IO2!AX$51</f>
        <v>6.0798936018619677E-3</v>
      </c>
      <c r="AY16" s="90">
        <f>建設IO2!AY16/建設IO2!AY$51</f>
        <v>5.510279681422486E-3</v>
      </c>
      <c r="AZ16" s="90">
        <f>建設IO2!AZ16/建設IO2!AZ$51</f>
        <v>7.8747937054638381E-2</v>
      </c>
      <c r="BA16" s="90">
        <f>建設IO2!BA16/建設IO2!BA$51</f>
        <v>4.4262504076968334E-3</v>
      </c>
      <c r="BB16" s="90">
        <f>建設IO2!BB16/建設IO2!BB$51</f>
        <v>1.707071077418501E-3</v>
      </c>
      <c r="BC16" s="90">
        <f>建設IO2!BC16/建設IO2!BC$51</f>
        <v>1.6104456367478403E-3</v>
      </c>
      <c r="BD16" s="90">
        <f>建設IO2!BD16/建設IO2!BD$51</f>
        <v>2.9786417393668487E-3</v>
      </c>
      <c r="BE16" s="90">
        <f>建設IO2!BE16/建設IO2!BE$51</f>
        <v>5.9973886967875228E-3</v>
      </c>
      <c r="BF16" s="90">
        <f>建設IO2!BF16/建設IO2!BF$51</f>
        <v>1.2932330827067668E-4</v>
      </c>
      <c r="BG16" s="90">
        <f>建設IO2!BG16/建設IO2!BG$51</f>
        <v>9.9543430077679816E-3</v>
      </c>
      <c r="BH16" s="90">
        <f>建設IO2!BH16/建設IO2!BH$51</f>
        <v>2.5619101343346065E-3</v>
      </c>
      <c r="BI16" s="90">
        <f>建設IO2!BI16/建設IO2!BI$51</f>
        <v>1.166761037044663E-3</v>
      </c>
      <c r="BJ16" s="90">
        <f>建設IO2!BJ16/建設IO2!BJ$51</f>
        <v>4.2571089896376356E-3</v>
      </c>
      <c r="BK16" s="90">
        <f>建設IO2!BK16/建設IO2!BK$51</f>
        <v>6.9841943221837849E-3</v>
      </c>
      <c r="BL16" s="90">
        <f>建設IO2!BL16/建設IO2!BL$51</f>
        <v>1.0273236972445933E-4</v>
      </c>
      <c r="BM16" s="90">
        <f>建設IO2!BM16/建設IO2!BM$51</f>
        <v>9.1602230783737913E-4</v>
      </c>
      <c r="BN16" s="90">
        <f>建設IO2!BN16/建設IO2!BN$51</f>
        <v>2.3121508146264763E-2</v>
      </c>
      <c r="BO16" s="90">
        <f>建設IO2!BO16/建設IO2!BO$51</f>
        <v>5.585642440891192E-2</v>
      </c>
      <c r="BP16" s="90">
        <f>建設IO2!BP16/建設IO2!BP$51</f>
        <v>6.3085675018062948E-2</v>
      </c>
      <c r="BQ16" s="90">
        <f>建設IO2!BQ16/建設IO2!BQ$51</f>
        <v>6.3493077866019085E-2</v>
      </c>
      <c r="BR16" s="90">
        <f>建設IO2!BR16/建設IO2!BR$51</f>
        <v>1.1290966978264269E-3</v>
      </c>
      <c r="BS16" s="90">
        <f>建設IO2!BS16/建設IO2!BS$51</f>
        <v>1.0215490223911424E-3</v>
      </c>
      <c r="BT16" s="92">
        <f>建設IO2!BT16/建設IO2!BT$51</f>
        <v>8.7746827265540658E-3</v>
      </c>
    </row>
    <row r="17" spans="1:72">
      <c r="A17" s="15">
        <f>建設IO2!A17</f>
        <v>14</v>
      </c>
      <c r="B17" s="9" t="str">
        <f>建設IO2!B17</f>
        <v>金属製品</v>
      </c>
      <c r="C17" s="89">
        <f>建設IO2!C17/建設IO2!C$51</f>
        <v>9.2562481503946581E-2</v>
      </c>
      <c r="D17" s="90">
        <f>建設IO2!D17/建設IO2!D$51</f>
        <v>9.9063326219552703E-2</v>
      </c>
      <c r="E17" s="90">
        <f>建設IO2!E17/建設IO2!E$51</f>
        <v>7.0648221767299263E-2</v>
      </c>
      <c r="F17" s="90">
        <f>建設IO2!F17/建設IO2!F$51</f>
        <v>5.1305067684374435E-2</v>
      </c>
      <c r="G17" s="90">
        <f>建設IO2!G17/建設IO2!G$51</f>
        <v>5.0797752906648279E-2</v>
      </c>
      <c r="H17" s="90">
        <f>建設IO2!H17/建設IO2!H$51</f>
        <v>6.8590133381768795E-2</v>
      </c>
      <c r="I17" s="90">
        <f>建設IO2!I17/建設IO2!I$51</f>
        <v>9.3931996139279744E-2</v>
      </c>
      <c r="J17" s="90">
        <f>建設IO2!J17/建設IO2!J$51</f>
        <v>8.4370078740157478E-2</v>
      </c>
      <c r="K17" s="90">
        <f>建設IO2!K17/建設IO2!K$51</f>
        <v>5.6292440249532963E-2</v>
      </c>
      <c r="L17" s="90">
        <f>建設IO2!L17/建設IO2!L$51</f>
        <v>5.5971941616620571E-2</v>
      </c>
      <c r="M17" s="90">
        <f>建設IO2!M17/建設IO2!M$51</f>
        <v>7.3436360018571331E-2</v>
      </c>
      <c r="N17" s="90">
        <f>建設IO2!N17/建設IO2!N$51</f>
        <v>0.14472808600040662</v>
      </c>
      <c r="O17" s="90">
        <f>建設IO2!O17/建設IO2!O$51</f>
        <v>0.13590674568472602</v>
      </c>
      <c r="P17" s="90">
        <f>建設IO2!P17/建設IO2!P$51</f>
        <v>0.15022264401155172</v>
      </c>
      <c r="Q17" s="90">
        <f>建設IO2!Q17/建設IO2!Q$51</f>
        <v>6.8438866168382462E-2</v>
      </c>
      <c r="R17" s="90">
        <f>建設IO2!R17/建設IO2!R$51</f>
        <v>0.13456574928904694</v>
      </c>
      <c r="S17" s="90">
        <f>建設IO2!S17/建設IO2!S$51</f>
        <v>7.6189869600482504E-2</v>
      </c>
      <c r="T17" s="90">
        <f>建設IO2!T17/建設IO2!T$51</f>
        <v>8.2590023125206469E-2</v>
      </c>
      <c r="U17" s="90">
        <f>建設IO2!U17/建設IO2!U$51</f>
        <v>7.5672752049338668E-2</v>
      </c>
      <c r="V17" s="90">
        <f>建設IO2!V17/建設IO2!V$51</f>
        <v>0.13823320645234416</v>
      </c>
      <c r="W17" s="90">
        <f>建設IO2!W17/建設IO2!W$51</f>
        <v>0.14179136548428409</v>
      </c>
      <c r="X17" s="90">
        <f>建設IO2!X17/建設IO2!X$51</f>
        <v>0.13328703659661906</v>
      </c>
      <c r="Y17" s="90">
        <f>建設IO2!Y17/建設IO2!Y$51</f>
        <v>0.10187045711516718</v>
      </c>
      <c r="Z17" s="90">
        <f>建設IO2!Z17/建設IO2!Z$51</f>
        <v>9.25654626589206E-2</v>
      </c>
      <c r="AA17" s="90">
        <f>建設IO2!AA17/建設IO2!AA$51</f>
        <v>0.1096629052097834</v>
      </c>
      <c r="AB17" s="90">
        <f>建設IO2!AB17/建設IO2!AB$51</f>
        <v>0.17000541669369398</v>
      </c>
      <c r="AC17" s="90">
        <f>建設IO2!AC17/建設IO2!AC$51</f>
        <v>0.14791350550397778</v>
      </c>
      <c r="AD17" s="90">
        <f>建設IO2!AD17/建設IO2!AD$51</f>
        <v>0.10388404928136152</v>
      </c>
      <c r="AE17" s="90">
        <f>建設IO2!AE17/建設IO2!AE$51</f>
        <v>4.9127267077288685E-2</v>
      </c>
      <c r="AF17" s="90">
        <f>建設IO2!AF17/建設IO2!AF$51</f>
        <v>3.7620443346817231E-2</v>
      </c>
      <c r="AG17" s="90">
        <f>建設IO2!AG17/建設IO2!AG$51</f>
        <v>4.5680531455201984E-2</v>
      </c>
      <c r="AH17" s="90">
        <f>建設IO2!AH17/建設IO2!AH$51</f>
        <v>4.6356738215693603E-2</v>
      </c>
      <c r="AI17" s="90">
        <f>建設IO2!AI17/建設IO2!AI$51</f>
        <v>4.2403915156460782E-2</v>
      </c>
      <c r="AJ17" s="90">
        <f>建設IO2!AJ17/建設IO2!AJ$51</f>
        <v>3.0906375833806718E-2</v>
      </c>
      <c r="AK17" s="90">
        <f>建設IO2!AK17/建設IO2!AK$51</f>
        <v>4.7782125075676113E-2</v>
      </c>
      <c r="AL17" s="90">
        <f>建設IO2!AL17/建設IO2!AL$51</f>
        <v>0.12449868441563963</v>
      </c>
      <c r="AM17" s="90">
        <f>建設IO2!AM17/建設IO2!AM$51</f>
        <v>4.2081362479894205E-2</v>
      </c>
      <c r="AN17" s="90">
        <f>建設IO2!AN17/建設IO2!AN$51</f>
        <v>1.8706155664790801E-2</v>
      </c>
      <c r="AO17" s="90">
        <f>建設IO2!AO17/建設IO2!AO$51</f>
        <v>6.7977410583559925E-2</v>
      </c>
      <c r="AP17" s="90">
        <f>建設IO2!AP17/建設IO2!AP$51</f>
        <v>9.2446625254476167E-2</v>
      </c>
      <c r="AQ17" s="90">
        <f>建設IO2!AQ17/建設IO2!AQ$51</f>
        <v>6.261652915461384E-2</v>
      </c>
      <c r="AR17" s="90">
        <f>建設IO2!AR17/建設IO2!AR$51</f>
        <v>6.2937229377786327E-2</v>
      </c>
      <c r="AS17" s="90">
        <f>建設IO2!AS17/建設IO2!AS$51</f>
        <v>5.4235785232321018E-2</v>
      </c>
      <c r="AT17" s="90">
        <f>建設IO2!AT17/建設IO2!AT$51</f>
        <v>0.16520300609727276</v>
      </c>
      <c r="AU17" s="90">
        <f>建設IO2!AU17/建設IO2!AU$51</f>
        <v>2.1410986846732784E-2</v>
      </c>
      <c r="AV17" s="90">
        <f>建設IO2!AV17/建設IO2!AV$51</f>
        <v>5.9219045721685425E-2</v>
      </c>
      <c r="AW17" s="90">
        <f>建設IO2!AW17/建設IO2!AW$51</f>
        <v>5.9305534553152878E-2</v>
      </c>
      <c r="AX17" s="90">
        <f>建設IO2!AX17/建設IO2!AX$51</f>
        <v>6.0597064551370351E-2</v>
      </c>
      <c r="AY17" s="90">
        <f>建設IO2!AY17/建設IO2!AY$51</f>
        <v>5.4269309131320616E-2</v>
      </c>
      <c r="AZ17" s="90">
        <f>建設IO2!AZ17/建設IO2!AZ$51</f>
        <v>2.2812449978749594E-2</v>
      </c>
      <c r="BA17" s="90">
        <f>建設IO2!BA17/建設IO2!BA$51</f>
        <v>2.735359209564819E-2</v>
      </c>
      <c r="BB17" s="90">
        <f>建設IO2!BB17/建設IO2!BB$51</f>
        <v>2.5730973801088623E-2</v>
      </c>
      <c r="BC17" s="90">
        <f>建設IO2!BC17/建設IO2!BC$51</f>
        <v>1.8793409400153414E-2</v>
      </c>
      <c r="BD17" s="90">
        <f>建設IO2!BD17/建設IO2!BD$51</f>
        <v>2.5100554147308825E-2</v>
      </c>
      <c r="BE17" s="90">
        <f>建設IO2!BE17/建設IO2!BE$51</f>
        <v>1.6327818987904787E-2</v>
      </c>
      <c r="BF17" s="90">
        <f>建設IO2!BF17/建設IO2!BF$51</f>
        <v>4.8141353383458645E-2</v>
      </c>
      <c r="BG17" s="90">
        <f>建設IO2!BG17/建設IO2!BG$51</f>
        <v>2.8719157058654902E-2</v>
      </c>
      <c r="BH17" s="90">
        <f>建設IO2!BH17/建設IO2!BH$51</f>
        <v>4.0518588799684487E-2</v>
      </c>
      <c r="BI17" s="90">
        <f>建設IO2!BI17/建設IO2!BI$51</f>
        <v>1.7810264065475884E-2</v>
      </c>
      <c r="BJ17" s="90">
        <f>建設IO2!BJ17/建設IO2!BJ$51</f>
        <v>9.2407305912792989E-3</v>
      </c>
      <c r="BK17" s="90">
        <f>建設IO2!BK17/建設IO2!BK$51</f>
        <v>5.4114248816991652E-2</v>
      </c>
      <c r="BL17" s="90">
        <f>建設IO2!BL17/建設IO2!BL$51</f>
        <v>1.0713740921415964E-2</v>
      </c>
      <c r="BM17" s="90">
        <f>建設IO2!BM17/建設IO2!BM$51</f>
        <v>3.7841876312119056E-2</v>
      </c>
      <c r="BN17" s="90">
        <f>建設IO2!BN17/建設IO2!BN$51</f>
        <v>6.6459238173205787E-2</v>
      </c>
      <c r="BO17" s="90">
        <f>建設IO2!BO17/建設IO2!BO$51</f>
        <v>4.1824680501506201E-2</v>
      </c>
      <c r="BP17" s="90">
        <f>建設IO2!BP17/建設IO2!BP$51</f>
        <v>7.319239565222159E-2</v>
      </c>
      <c r="BQ17" s="90">
        <f>建設IO2!BQ17/建設IO2!BQ$51</f>
        <v>3.7088462722725396E-2</v>
      </c>
      <c r="BR17" s="90">
        <f>建設IO2!BR17/建設IO2!BR$51</f>
        <v>0.13194466847156702</v>
      </c>
      <c r="BS17" s="90">
        <f>建設IO2!BS17/建設IO2!BS$51</f>
        <v>1.7832051280006506E-2</v>
      </c>
      <c r="BT17" s="92">
        <f>建設IO2!BT17/建設IO2!BT$51</f>
        <v>7.4634274882483448E-2</v>
      </c>
    </row>
    <row r="18" spans="1:72">
      <c r="A18" s="151">
        <f>建設IO2!A18</f>
        <v>15</v>
      </c>
      <c r="B18" s="152" t="str">
        <f>建設IO2!B18</f>
        <v>はん用機械</v>
      </c>
      <c r="C18" s="155">
        <f>建設IO2!C18/建設IO2!C$51</f>
        <v>6.8179937938493964E-3</v>
      </c>
      <c r="D18" s="161">
        <f>建設IO2!D18/建設IO2!D$51</f>
        <v>9.275297845087729E-3</v>
      </c>
      <c r="E18" s="161">
        <f>建設IO2!E18/建設IO2!E$51</f>
        <v>4.062759034327101E-3</v>
      </c>
      <c r="F18" s="161">
        <f>建設IO2!F18/建設IO2!F$51</f>
        <v>2.7717285266471089E-3</v>
      </c>
      <c r="G18" s="161">
        <f>建設IO2!G18/建設IO2!G$51</f>
        <v>2.8326819389437271E-3</v>
      </c>
      <c r="H18" s="161">
        <f>建設IO2!H18/建設IO2!H$51</f>
        <v>6.9494349635549517E-4</v>
      </c>
      <c r="I18" s="161">
        <f>建設IO2!I18/建設IO2!I$51</f>
        <v>5.6168004755158402E-3</v>
      </c>
      <c r="J18" s="161">
        <f>建設IO2!J18/建設IO2!J$51</f>
        <v>1.5009842519685039E-2</v>
      </c>
      <c r="K18" s="161">
        <f>建設IO2!K18/建設IO2!K$51</f>
        <v>6.6843012643646258E-3</v>
      </c>
      <c r="L18" s="161">
        <f>建設IO2!L18/建設IO2!L$51</f>
        <v>6.650301094942552E-3</v>
      </c>
      <c r="M18" s="161">
        <f>建設IO2!M18/建設IO2!M$51</f>
        <v>8.503017841745706E-3</v>
      </c>
      <c r="N18" s="161">
        <f>建設IO2!N18/建設IO2!N$51</f>
        <v>3.9601883437305353E-3</v>
      </c>
      <c r="O18" s="161">
        <f>建設IO2!O18/建設IO2!O$51</f>
        <v>7.8418248597451872E-3</v>
      </c>
      <c r="P18" s="161">
        <f>建設IO2!P18/建設IO2!P$51</f>
        <v>1.5424291084916877E-3</v>
      </c>
      <c r="Q18" s="161">
        <f>建設IO2!Q18/建設IO2!Q$51</f>
        <v>2.7076575941334087E-3</v>
      </c>
      <c r="R18" s="161">
        <f>建設IO2!R18/建設IO2!R$51</f>
        <v>1.5787952353774788E-2</v>
      </c>
      <c r="S18" s="161">
        <f>建設IO2!S18/建設IO2!S$51</f>
        <v>1.1568537736830064E-2</v>
      </c>
      <c r="T18" s="161">
        <f>建設IO2!T18/建設IO2!T$51</f>
        <v>1.8256741953993011E-3</v>
      </c>
      <c r="U18" s="161">
        <f>建設IO2!U18/建設IO2!U$51</f>
        <v>1.2355738499469665E-2</v>
      </c>
      <c r="V18" s="161">
        <f>建設IO2!V18/建設IO2!V$51</f>
        <v>1.6053036536563838E-2</v>
      </c>
      <c r="W18" s="161">
        <f>建設IO2!W18/建設IO2!W$51</f>
        <v>3.286719898235451E-2</v>
      </c>
      <c r="X18" s="161">
        <f>建設IO2!X18/建設IO2!X$51</f>
        <v>1.1512122995299206E-2</v>
      </c>
      <c r="Y18" s="161">
        <f>建設IO2!Y18/建設IO2!Y$51</f>
        <v>9.8950088838636735E-3</v>
      </c>
      <c r="Z18" s="161">
        <f>建設IO2!Z18/建設IO2!Z$51</f>
        <v>1.2889257749070833E-2</v>
      </c>
      <c r="AA18" s="161">
        <f>建設IO2!AA18/建設IO2!AA$51</f>
        <v>1.8209231421874125E-2</v>
      </c>
      <c r="AB18" s="161">
        <f>建設IO2!AB18/建設IO2!AB$51</f>
        <v>1.3905233975052882E-2</v>
      </c>
      <c r="AC18" s="161">
        <f>建設IO2!AC18/建設IO2!AC$51</f>
        <v>1.7208275806999282E-2</v>
      </c>
      <c r="AD18" s="161">
        <f>建設IO2!AD18/建設IO2!AD$51</f>
        <v>1.4453483076107072E-2</v>
      </c>
      <c r="AE18" s="161">
        <f>建設IO2!AE18/建設IO2!AE$51</f>
        <v>5.4706470167740729E-3</v>
      </c>
      <c r="AF18" s="161">
        <f>建設IO2!AF18/建設IO2!AF$51</f>
        <v>4.5280933356219317E-3</v>
      </c>
      <c r="AG18" s="161">
        <f>建設IO2!AG18/建設IO2!AG$51</f>
        <v>5.0411263968913687E-4</v>
      </c>
      <c r="AH18" s="161">
        <f>建設IO2!AH18/建設IO2!AH$51</f>
        <v>5.105320909732932E-4</v>
      </c>
      <c r="AI18" s="161">
        <f>建設IO2!AI18/建設IO2!AI$51</f>
        <v>5.2325714690337885E-4</v>
      </c>
      <c r="AJ18" s="161">
        <f>建設IO2!AJ18/建設IO2!AJ$51</f>
        <v>5.1287021556702442E-4</v>
      </c>
      <c r="AK18" s="161">
        <f>建設IO2!AK18/建設IO2!AK$51</f>
        <v>5.9637296803983044E-4</v>
      </c>
      <c r="AL18" s="161">
        <f>建設IO2!AL18/建設IO2!AL$51</f>
        <v>5.2198230456368421E-4</v>
      </c>
      <c r="AM18" s="161">
        <f>建設IO2!AM18/建設IO2!AM$51</f>
        <v>5.4498254113705959E-4</v>
      </c>
      <c r="AN18" s="161">
        <f>建設IO2!AN18/建設IO2!AN$51</f>
        <v>4.6097882692298914E-4</v>
      </c>
      <c r="AO18" s="161">
        <f>建設IO2!AO18/建設IO2!AO$51</f>
        <v>6.274837900020916E-4</v>
      </c>
      <c r="AP18" s="161">
        <f>建設IO2!AP18/建設IO2!AP$51</f>
        <v>7.8300360181656837E-4</v>
      </c>
      <c r="AQ18" s="161">
        <f>建設IO2!AQ18/建設IO2!AQ$51</f>
        <v>4.5818804571531581E-4</v>
      </c>
      <c r="AR18" s="161">
        <f>建設IO2!AR18/建設IO2!AR$51</f>
        <v>2.2702514669669258E-4</v>
      </c>
      <c r="AS18" s="161">
        <f>建設IO2!AS18/建設IO2!AS$51</f>
        <v>2.2111984919179578E-4</v>
      </c>
      <c r="AT18" s="161">
        <f>建設IO2!AT18/建設IO2!AT$51</f>
        <v>2.741409462589214E-4</v>
      </c>
      <c r="AU18" s="161">
        <f>建設IO2!AU18/建設IO2!AU$51</f>
        <v>2.5321797847647186E-4</v>
      </c>
      <c r="AV18" s="161">
        <f>建設IO2!AV18/建設IO2!AV$51</f>
        <v>1.494172726367168E-4</v>
      </c>
      <c r="AW18" s="161">
        <f>建設IO2!AW18/建設IO2!AW$51</f>
        <v>2.8447754423106004E-3</v>
      </c>
      <c r="AX18" s="161">
        <f>建設IO2!AX18/建設IO2!AX$51</f>
        <v>2.8974492946373439E-3</v>
      </c>
      <c r="AY18" s="161">
        <f>建設IO2!AY18/建設IO2!AY$51</f>
        <v>2.6393776625300981E-3</v>
      </c>
      <c r="AZ18" s="161">
        <f>建設IO2!AZ18/建設IO2!AZ$51</f>
        <v>2.8701848509435731E-4</v>
      </c>
      <c r="BA18" s="161">
        <f>建設IO2!BA18/建設IO2!BA$51</f>
        <v>1.0390789731388614E-2</v>
      </c>
      <c r="BB18" s="161">
        <f>建設IO2!BB18/建設IO2!BB$51</f>
        <v>5.6469438953410693E-3</v>
      </c>
      <c r="BC18" s="161">
        <f>建設IO2!BC18/建設IO2!BC$51</f>
        <v>7.1722831959769168E-3</v>
      </c>
      <c r="BD18" s="161">
        <f>建設IO2!BD18/建設IO2!BD$51</f>
        <v>8.2802242177567025E-3</v>
      </c>
      <c r="BE18" s="161">
        <f>建設IO2!BE18/建設IO2!BE$51</f>
        <v>1.6069558230626857E-3</v>
      </c>
      <c r="BF18" s="161">
        <f>建設IO2!BF18/建設IO2!BF$51</f>
        <v>1.2330827067669173E-4</v>
      </c>
      <c r="BG18" s="161">
        <f>建設IO2!BG18/建設IO2!BG$51</f>
        <v>2.5915412206428335E-2</v>
      </c>
      <c r="BH18" s="161">
        <f>建設IO2!BH18/建設IO2!BH$51</f>
        <v>1.7795981437870043E-3</v>
      </c>
      <c r="BI18" s="161">
        <f>建設IO2!BI18/建設IO2!BI$51</f>
        <v>7.721212745148504E-5</v>
      </c>
      <c r="BJ18" s="161">
        <f>建設IO2!BJ18/建設IO2!BJ$51</f>
        <v>5.1323230134553534E-3</v>
      </c>
      <c r="BK18" s="161">
        <f>建設IO2!BK18/建設IO2!BK$51</f>
        <v>9.741687748182206E-3</v>
      </c>
      <c r="BL18" s="161">
        <f>建設IO2!BL18/建設IO2!BL$51</f>
        <v>1.2608063557092736E-4</v>
      </c>
      <c r="BM18" s="161">
        <f>建設IO2!BM18/建設IO2!BM$51</f>
        <v>6.1966214941940349E-4</v>
      </c>
      <c r="BN18" s="161">
        <f>建設IO2!BN18/建設IO2!BN$51</f>
        <v>6.8903535787872405E-3</v>
      </c>
      <c r="BO18" s="161">
        <f>建設IO2!BO18/建設IO2!BO$51</f>
        <v>4.3195896389842964E-3</v>
      </c>
      <c r="BP18" s="161">
        <f>建設IO2!BP18/建設IO2!BP$51</f>
        <v>3.5943129440347199E-3</v>
      </c>
      <c r="BQ18" s="161">
        <f>建設IO2!BQ18/建設IO2!BQ$51</f>
        <v>2.0740258759418808E-3</v>
      </c>
      <c r="BR18" s="161">
        <f>建設IO2!BR18/建設IO2!BR$51</f>
        <v>2.5973359935347842E-4</v>
      </c>
      <c r="BS18" s="161">
        <f>建設IO2!BS18/建設IO2!BS$51</f>
        <v>4.5686606942067567E-3</v>
      </c>
      <c r="BT18" s="162">
        <f>建設IO2!BT18/建設IO2!BT$51</f>
        <v>1.3322679632447319E-2</v>
      </c>
    </row>
    <row r="19" spans="1:72">
      <c r="A19" s="15">
        <f>建設IO2!A19</f>
        <v>16</v>
      </c>
      <c r="B19" s="9" t="str">
        <f>建設IO2!B19</f>
        <v>生産用機械</v>
      </c>
      <c r="C19" s="89">
        <f>建設IO2!C19/建設IO2!C$51</f>
        <v>6.8081753199304224E-5</v>
      </c>
      <c r="D19" s="90">
        <f>建設IO2!D19/建設IO2!D$51</f>
        <v>2.6028109470129517E-5</v>
      </c>
      <c r="E19" s="90">
        <f>建設IO2!E19/建設IO2!E$51</f>
        <v>1.8694902693338963E-5</v>
      </c>
      <c r="F19" s="90">
        <f>建設IO2!F19/建設IO2!F$51</f>
        <v>1.5761890967569573E-5</v>
      </c>
      <c r="G19" s="90">
        <f>建設IO2!G19/建設IO2!G$51</f>
        <v>1.5645054279646655E-5</v>
      </c>
      <c r="H19" s="90">
        <f>建設IO2!H19/建設IO2!H$51</f>
        <v>1.9742712964644749E-5</v>
      </c>
      <c r="I19" s="90">
        <f>建設IO2!I19/建設IO2!I$51</f>
        <v>2.2225432562481248E-5</v>
      </c>
      <c r="J19" s="90">
        <f>建設IO2!J19/建設IO2!J$51</f>
        <v>1.9685039370078739E-5</v>
      </c>
      <c r="K19" s="90">
        <f>建設IO2!K19/建設IO2!K$51</f>
        <v>2.0692170131509694E-5</v>
      </c>
      <c r="L19" s="90">
        <f>建設IO2!L19/建設IO2!L$51</f>
        <v>2.0583025352583503E-5</v>
      </c>
      <c r="M19" s="90">
        <f>建設IO2!M19/建設IO2!M$51</f>
        <v>2.6530476885322015E-5</v>
      </c>
      <c r="N19" s="90">
        <f>建設IO2!N19/建設IO2!N$51</f>
        <v>2.4204557556824234E-5</v>
      </c>
      <c r="O19" s="90">
        <f>建設IO2!O19/建設IO2!O$51</f>
        <v>2.4384829608900967E-5</v>
      </c>
      <c r="P19" s="90">
        <f>建設IO2!P19/建設IO2!P$51</f>
        <v>2.4092271304114644E-5</v>
      </c>
      <c r="Q19" s="90">
        <f>建設IO2!Q19/建設IO2!Q$51</f>
        <v>2.8204766605556338E-5</v>
      </c>
      <c r="R19" s="90">
        <f>建設IO2!R19/建設IO2!R$51</f>
        <v>3.5190370685222596E-5</v>
      </c>
      <c r="S19" s="90">
        <f>建設IO2!S19/建設IO2!S$51</f>
        <v>2.599671401534846E-5</v>
      </c>
      <c r="T19" s="90">
        <f>建設IO2!T19/建設IO2!T$51</f>
        <v>3.4774746579034308E-5</v>
      </c>
      <c r="U19" s="90">
        <f>建設IO2!U19/建設IO2!U$51</f>
        <v>2.5287469356504146E-5</v>
      </c>
      <c r="V19" s="90">
        <f>建設IO2!V19/建設IO2!V$51</f>
        <v>3.5767960987770627E-5</v>
      </c>
      <c r="W19" s="90">
        <f>建設IO2!W19/建設IO2!W$51</f>
        <v>3.4379915253508898E-5</v>
      </c>
      <c r="X19" s="90">
        <f>建設IO2!X19/建設IO2!X$51</f>
        <v>2.7180080262777016E-5</v>
      </c>
      <c r="Y19" s="90">
        <f>建設IO2!Y19/建設IO2!Y$51</f>
        <v>3.5535454692295267E-5</v>
      </c>
      <c r="Z19" s="90">
        <f>建設IO2!Z19/建設IO2!Z$51</f>
        <v>3.6084148233680947E-5</v>
      </c>
      <c r="AA19" s="90">
        <f>建設IO2!AA19/建設IO2!AA$51</f>
        <v>4.0083607725113298E-5</v>
      </c>
      <c r="AB19" s="90">
        <f>建設IO2!AB19/建設IO2!AB$51</f>
        <v>3.1169155004207833E-5</v>
      </c>
      <c r="AC19" s="90">
        <f>建設IO2!AC19/建設IO2!AC$51</f>
        <v>3.7100601199234561E-5</v>
      </c>
      <c r="AD19" s="90">
        <f>建設IO2!AD19/建設IO2!AD$51</f>
        <v>3.4591503173770419E-5</v>
      </c>
      <c r="AE19" s="90">
        <f>建設IO2!AE19/建設IO2!AE$51</f>
        <v>1.0669118633630416E-4</v>
      </c>
      <c r="AF19" s="90">
        <f>建設IO2!AF19/建設IO2!AF$51</f>
        <v>1.6903183302202624E-4</v>
      </c>
      <c r="AG19" s="90">
        <f>建設IO2!AG19/建設IO2!AG$51</f>
        <v>2.8170067947408688E-4</v>
      </c>
      <c r="AH19" s="90">
        <f>建設IO2!AH19/建設IO2!AH$51</f>
        <v>2.7583095707956059E-4</v>
      </c>
      <c r="AI19" s="90">
        <f>建設IO2!AI19/建設IO2!AI$51</f>
        <v>2.6903411275450964E-4</v>
      </c>
      <c r="AJ19" s="90">
        <f>建設IO2!AJ19/建設IO2!AJ$51</f>
        <v>2.6069780861280947E-4</v>
      </c>
      <c r="AK19" s="90">
        <f>建設IO2!AK19/建設IO2!AK$51</f>
        <v>4.1565388681563941E-4</v>
      </c>
      <c r="AL19" s="90">
        <f>建設IO2!AL19/建設IO2!AL$51</f>
        <v>3.0941032532960465E-4</v>
      </c>
      <c r="AM19" s="90">
        <f>建設IO2!AM19/建設IO2!AM$51</f>
        <v>2.566008509025464E-4</v>
      </c>
      <c r="AN19" s="90">
        <f>建設IO2!AN19/建設IO2!AN$51</f>
        <v>2.7841295487428057E-4</v>
      </c>
      <c r="AO19" s="90">
        <f>建設IO2!AO19/建設IO2!AO$51</f>
        <v>4.183225266680611E-4</v>
      </c>
      <c r="AP19" s="90">
        <f>建設IO2!AP19/建設IO2!AP$51</f>
        <v>3.1320144072662732E-4</v>
      </c>
      <c r="AQ19" s="90">
        <f>建設IO2!AQ19/建設IO2!AQ$51</f>
        <v>3.0378952393510922E-4</v>
      </c>
      <c r="AR19" s="90">
        <f>建設IO2!AR19/建設IO2!AR$51</f>
        <v>3.0300533692179533E-4</v>
      </c>
      <c r="AS19" s="90">
        <f>建設IO2!AS19/建設IO2!AS$51</f>
        <v>2.7249112728685947E-4</v>
      </c>
      <c r="AT19" s="90">
        <f>建設IO2!AT19/建設IO2!AT$51</f>
        <v>4.8210993997258592E-4</v>
      </c>
      <c r="AU19" s="90">
        <f>建設IO2!AU19/建設IO2!AU$51</f>
        <v>4.5016529506928323E-4</v>
      </c>
      <c r="AV19" s="90">
        <f>建設IO2!AV19/建設IO2!AV$51</f>
        <v>1.9922303018228907E-4</v>
      </c>
      <c r="AW19" s="90">
        <f>建設IO2!AW19/建設IO2!AW$51</f>
        <v>3.1188567972176019E-4</v>
      </c>
      <c r="AX19" s="90">
        <f>建設IO2!AX19/建設IO2!AX$51</f>
        <v>3.2061938916068969E-4</v>
      </c>
      <c r="AY19" s="90">
        <f>建設IO2!AY19/建設IO2!AY$51</f>
        <v>2.7782922763474715E-4</v>
      </c>
      <c r="AZ19" s="90">
        <f>建設IO2!AZ19/建設IO2!AZ$51</f>
        <v>4.8020400390786706E-4</v>
      </c>
      <c r="BA19" s="90">
        <f>建設IO2!BA19/建設IO2!BA$51</f>
        <v>1.5885597956026251E-5</v>
      </c>
      <c r="BB19" s="90">
        <f>建設IO2!BB19/建設IO2!BB$51</f>
        <v>1.7400069227418282E-5</v>
      </c>
      <c r="BC19" s="90">
        <f>建設IO2!BC19/建設IO2!BC$51</f>
        <v>1.6721044898095683E-5</v>
      </c>
      <c r="BD19" s="90">
        <f>建設IO2!BD19/建設IO2!BD$51</f>
        <v>1.5992707325459592E-5</v>
      </c>
      <c r="BE19" s="90">
        <f>建設IO2!BE19/建設IO2!BE$51</f>
        <v>1.4347819848773978E-5</v>
      </c>
      <c r="BF19" s="90">
        <f>建設IO2!BF19/建設IO2!BF$51</f>
        <v>2.1052631578947369E-5</v>
      </c>
      <c r="BG19" s="90">
        <f>建設IO2!BG19/建設IO2!BG$51</f>
        <v>1.2585388364109269E-5</v>
      </c>
      <c r="BH19" s="90">
        <f>建設IO2!BH19/建設IO2!BH$51</f>
        <v>1.4547123791174422E-5</v>
      </c>
      <c r="BI19" s="90">
        <f>建設IO2!BI19/建設IO2!BI$51</f>
        <v>1.7158250544774456E-5</v>
      </c>
      <c r="BJ19" s="90">
        <f>建設IO2!BJ19/建設IO2!BJ$51</f>
        <v>1.2745835298316274E-5</v>
      </c>
      <c r="BK19" s="90">
        <f>建設IO2!BK19/建設IO2!BK$51</f>
        <v>2.4954691637994766E-5</v>
      </c>
      <c r="BL19" s="90">
        <f>建設IO2!BL19/建設IO2!BL$51</f>
        <v>1.7122061620743223E-5</v>
      </c>
      <c r="BM19" s="90">
        <f>建設IO2!BM19/建設IO2!BM$51</f>
        <v>2.217520066484153E-4</v>
      </c>
      <c r="BN19" s="90">
        <f>建設IO2!BN19/建設IO2!BN$51</f>
        <v>1.279157409174904E-5</v>
      </c>
      <c r="BO19" s="90">
        <f>建設IO2!BO19/建設IO2!BO$51</f>
        <v>6.3455510188070596E-6</v>
      </c>
      <c r="BP19" s="90">
        <f>建設IO2!BP19/建設IO2!BP$51</f>
        <v>8.5288781722857752E-6</v>
      </c>
      <c r="BQ19" s="90">
        <f>建設IO2!BQ19/建設IO2!BQ$51</f>
        <v>2.323838516461491E-5</v>
      </c>
      <c r="BR19" s="90">
        <f>建設IO2!BR19/建設IO2!BR$51</f>
        <v>1.8197895496103582E-5</v>
      </c>
      <c r="BS19" s="90">
        <f>建設IO2!BS19/建設IO2!BS$51</f>
        <v>1.116447019006713E-5</v>
      </c>
      <c r="BT19" s="92">
        <f>建設IO2!BT19/建設IO2!BT$51</f>
        <v>1.5640539598616152E-5</v>
      </c>
    </row>
    <row r="20" spans="1:72">
      <c r="A20" s="15">
        <f>建設IO2!A20</f>
        <v>17</v>
      </c>
      <c r="B20" s="9" t="str">
        <f>建設IO2!B20</f>
        <v>業務用機械</v>
      </c>
      <c r="C20" s="89">
        <f>建設IO2!C20/建設IO2!C$51</f>
        <v>2.0925075610562501E-4</v>
      </c>
      <c r="D20" s="90">
        <f>建設IO2!D20/建設IO2!D$51</f>
        <v>3.8775734738177202E-4</v>
      </c>
      <c r="E20" s="90">
        <f>建設IO2!E20/建設IO2!E$51</f>
        <v>1.3941231712434022E-4</v>
      </c>
      <c r="F20" s="90">
        <f>建設IO2!F20/建設IO2!F$51</f>
        <v>1.335257334824108E-4</v>
      </c>
      <c r="G20" s="90">
        <f>建設IO2!G20/建設IO2!G$51</f>
        <v>1.350110239688026E-4</v>
      </c>
      <c r="H20" s="90">
        <f>建設IO2!H20/建設IO2!H$51</f>
        <v>8.2919394451507953E-5</v>
      </c>
      <c r="I20" s="90">
        <f>建設IO2!I20/建設IO2!I$51</f>
        <v>1.4649812561001358E-4</v>
      </c>
      <c r="J20" s="90">
        <f>建設IO2!J20/建設IO2!J$51</f>
        <v>5.4133858267716535E-4</v>
      </c>
      <c r="K20" s="90">
        <f>建設IO2!K20/建設IO2!K$51</f>
        <v>1.134417797798061E-4</v>
      </c>
      <c r="L20" s="90">
        <f>建設IO2!L20/建設IO2!L$51</f>
        <v>1.1357862182509934E-4</v>
      </c>
      <c r="M20" s="90">
        <f>建設IO2!M20/建設IO2!M$51</f>
        <v>1.0612190754128806E-4</v>
      </c>
      <c r="N20" s="90">
        <f>建設IO2!N20/建設IO2!N$51</f>
        <v>1.7943645335459033E-4</v>
      </c>
      <c r="O20" s="90">
        <f>建設IO2!O20/建設IO2!O$51</f>
        <v>3.5484131361917962E-4</v>
      </c>
      <c r="P20" s="90">
        <f>建設IO2!P20/建設IO2!P$51</f>
        <v>7.0181833798942662E-5</v>
      </c>
      <c r="Q20" s="90">
        <f>建設IO2!Q20/建設IO2!Q$51</f>
        <v>5.6409533211112675E-5</v>
      </c>
      <c r="R20" s="90">
        <f>建設IO2!R20/建設IO2!R$51</f>
        <v>6.9804479841757043E-4</v>
      </c>
      <c r="S20" s="90">
        <f>建設IO2!S20/建設IO2!S$51</f>
        <v>1.5078094128902106E-4</v>
      </c>
      <c r="T20" s="90">
        <f>建設IO2!T20/建設IO2!T$51</f>
        <v>3.4774746579034308E-5</v>
      </c>
      <c r="U20" s="90">
        <f>建設IO2!U20/建設IO2!U$51</f>
        <v>1.6015397259119295E-4</v>
      </c>
      <c r="V20" s="90">
        <f>建設IO2!V20/建設IO2!V$51</f>
        <v>7.324265801354218E-4</v>
      </c>
      <c r="W20" s="90">
        <f>建設IO2!W20/建設IO2!W$51</f>
        <v>2.0456049575837795E-3</v>
      </c>
      <c r="X20" s="90">
        <f>建設IO2!X20/建設IO2!X$51</f>
        <v>4.3352228019129339E-4</v>
      </c>
      <c r="Y20" s="90">
        <f>建設IO2!Y20/建設IO2!Y$51</f>
        <v>4.199644645453077E-5</v>
      </c>
      <c r="Z20" s="90">
        <f>建設IO2!Z20/建設IO2!Z$51</f>
        <v>4.7270234186122035E-4</v>
      </c>
      <c r="AA20" s="90">
        <f>建設IO2!AA20/建設IO2!AA$51</f>
        <v>7.6492884742091209E-4</v>
      </c>
      <c r="AB20" s="90">
        <f>建設IO2!AB20/建設IO2!AB$51</f>
        <v>5.3408768304507486E-4</v>
      </c>
      <c r="AC20" s="90">
        <f>建設IO2!AC20/建設IO2!AC$51</f>
        <v>9.1470873108975761E-4</v>
      </c>
      <c r="AD20" s="90">
        <f>建設IO2!AD20/建設IO2!AD$51</f>
        <v>2.8249727591912505E-4</v>
      </c>
      <c r="AE20" s="90">
        <f>建設IO2!AE20/建設IO2!AE$51</f>
        <v>2.9641893535937311E-5</v>
      </c>
      <c r="AF20" s="90">
        <f>建設IO2!AF20/建設IO2!AF$51</f>
        <v>4.9321365770678188E-5</v>
      </c>
      <c r="AG20" s="90">
        <f>建設IO2!AG20/建設IO2!AG$51</f>
        <v>4.5179906387233967E-5</v>
      </c>
      <c r="AH20" s="90">
        <f>建設IO2!AH20/建設IO2!AH$51</f>
        <v>4.6515871460162582E-5</v>
      </c>
      <c r="AI20" s="90">
        <f>建設IO2!AI20/建設IO2!AI$51</f>
        <v>5.2346003839112733E-5</v>
      </c>
      <c r="AJ20" s="90">
        <f>建設IO2!AJ20/建設IO2!AJ$51</f>
        <v>5.8331695558804185E-5</v>
      </c>
      <c r="AK20" s="90">
        <f>建設IO2!AK20/建設IO2!AK$51</f>
        <v>5.421572436725732E-5</v>
      </c>
      <c r="AL20" s="90">
        <f>建設IO2!AL20/建設IO2!AL$51</f>
        <v>4.9600128487951892E-5</v>
      </c>
      <c r="AM20" s="90">
        <f>建設IO2!AM20/建設IO2!AM$51</f>
        <v>5.9441940232011899E-5</v>
      </c>
      <c r="AN20" s="90">
        <f>建設IO2!AN20/建設IO2!AN$51</f>
        <v>0</v>
      </c>
      <c r="AO20" s="90">
        <f>建設IO2!AO20/建設IO2!AO$51</f>
        <v>0</v>
      </c>
      <c r="AP20" s="90">
        <f>建設IO2!AP20/建設IO2!AP$51</f>
        <v>0</v>
      </c>
      <c r="AQ20" s="90">
        <f>建設IO2!AQ20/建設IO2!AQ$51</f>
        <v>2.2533838313867992E-5</v>
      </c>
      <c r="AR20" s="90">
        <f>建設IO2!AR20/建設IO2!AR$51</f>
        <v>2.1970175486776699E-5</v>
      </c>
      <c r="AS20" s="90">
        <f>建設IO2!AS20/建設IO2!AS$51</f>
        <v>2.2335338302201593E-5</v>
      </c>
      <c r="AT20" s="90">
        <f>建設IO2!AT20/建設IO2!AT$51</f>
        <v>1.8906272155787681E-5</v>
      </c>
      <c r="AU20" s="90">
        <f>建設IO2!AU20/建設IO2!AU$51</f>
        <v>1.4067665470915101E-5</v>
      </c>
      <c r="AV20" s="90">
        <f>建設IO2!AV20/建設IO2!AV$51</f>
        <v>4.9805757545572267E-5</v>
      </c>
      <c r="AW20" s="90">
        <f>建設IO2!AW20/建設IO2!AW$51</f>
        <v>2.8353243611069107E-5</v>
      </c>
      <c r="AX20" s="90">
        <f>建設IO2!AX20/建設IO2!AX$51</f>
        <v>2.3749584382273311E-5</v>
      </c>
      <c r="AY20" s="90">
        <f>建設IO2!AY20/建設IO2!AY$51</f>
        <v>4.6304871272457863E-5</v>
      </c>
      <c r="AZ20" s="90">
        <f>建設IO2!AZ20/建設IO2!AZ$51</f>
        <v>0</v>
      </c>
      <c r="BA20" s="90">
        <f>建設IO2!BA20/建設IO2!BA$51</f>
        <v>4.0417787204573123E-5</v>
      </c>
      <c r="BB20" s="90">
        <f>建設IO2!BB20/建設IO2!BB$51</f>
        <v>1.2490763981110983E-4</v>
      </c>
      <c r="BC20" s="90">
        <f>建設IO2!BC20/建設IO2!BC$51</f>
        <v>2.1005812653232702E-4</v>
      </c>
      <c r="BD20" s="90">
        <f>建設IO2!BD20/建設IO2!BD$51</f>
        <v>0</v>
      </c>
      <c r="BE20" s="90">
        <f>建設IO2!BE20/建設IO2!BE$51</f>
        <v>0</v>
      </c>
      <c r="BF20" s="90">
        <f>建設IO2!BF20/建設IO2!BF$51</f>
        <v>0</v>
      </c>
      <c r="BG20" s="90">
        <f>建設IO2!BG20/建設IO2!BG$51</f>
        <v>0</v>
      </c>
      <c r="BH20" s="90">
        <f>建設IO2!BH20/建設IO2!BH$51</f>
        <v>0</v>
      </c>
      <c r="BI20" s="90">
        <f>建設IO2!BI20/建設IO2!BI$51</f>
        <v>0</v>
      </c>
      <c r="BJ20" s="90">
        <f>建設IO2!BJ20/建設IO2!BJ$51</f>
        <v>0</v>
      </c>
      <c r="BK20" s="90">
        <f>建設IO2!BK20/建設IO2!BK$51</f>
        <v>0</v>
      </c>
      <c r="BL20" s="90">
        <f>建設IO2!BL20/建設IO2!BL$51</f>
        <v>0</v>
      </c>
      <c r="BM20" s="90">
        <f>建設IO2!BM20/建設IO2!BM$51</f>
        <v>1.2227447095566825E-4</v>
      </c>
      <c r="BN20" s="90">
        <f>建設IO2!BN20/建設IO2!BN$51</f>
        <v>0</v>
      </c>
      <c r="BO20" s="90">
        <f>建設IO2!BO20/建設IO2!BO$51</f>
        <v>0</v>
      </c>
      <c r="BP20" s="90">
        <f>建設IO2!BP20/建設IO2!BP$51</f>
        <v>0</v>
      </c>
      <c r="BQ20" s="90">
        <f>建設IO2!BQ20/建設IO2!BQ$51</f>
        <v>0</v>
      </c>
      <c r="BR20" s="90">
        <f>建設IO2!BR20/建設IO2!BR$51</f>
        <v>0</v>
      </c>
      <c r="BS20" s="90">
        <f>建設IO2!BS20/建設IO2!BS$51</f>
        <v>0</v>
      </c>
      <c r="BT20" s="92">
        <f>建設IO2!BT20/建設IO2!BT$51</f>
        <v>0</v>
      </c>
    </row>
    <row r="21" spans="1:72">
      <c r="A21" s="15">
        <f>建設IO2!A21</f>
        <v>18</v>
      </c>
      <c r="B21" s="9" t="str">
        <f>建設IO2!B21</f>
        <v>電子部品</v>
      </c>
      <c r="C21" s="89">
        <f>建設IO2!C21/建設IO2!C$51</f>
        <v>3.2404464279823077E-4</v>
      </c>
      <c r="D21" s="90">
        <f>建設IO2!D21/建設IO2!D$51</f>
        <v>5.5581285734638782E-4</v>
      </c>
      <c r="E21" s="90">
        <f>建設IO2!E21/建設IO2!E$51</f>
        <v>6.7172507276099175E-4</v>
      </c>
      <c r="F21" s="90">
        <f>建設IO2!F21/建設IO2!F$51</f>
        <v>4.4853838296283696E-4</v>
      </c>
      <c r="G21" s="90">
        <f>建設IO2!G21/建設IO2!G$51</f>
        <v>4.5312712765495123E-4</v>
      </c>
      <c r="H21" s="90">
        <f>建設IO2!H21/建設IO2!H$51</f>
        <v>2.9219215187674229E-4</v>
      </c>
      <c r="I21" s="90">
        <f>建設IO2!I21/建設IO2!I$51</f>
        <v>9.4037973506742303E-4</v>
      </c>
      <c r="J21" s="90">
        <f>建設IO2!J21/建設IO2!J$51</f>
        <v>8.9566929133858269E-4</v>
      </c>
      <c r="K21" s="90">
        <f>建設IO2!K21/建設IO2!K$51</f>
        <v>1.1487805982422854E-3</v>
      </c>
      <c r="L21" s="90">
        <f>建設IO2!L21/建設IO2!L$51</f>
        <v>1.157609184889877E-3</v>
      </c>
      <c r="M21" s="90">
        <f>建設IO2!M21/建設IO2!M$51</f>
        <v>6.7652716057571137E-4</v>
      </c>
      <c r="N21" s="90">
        <f>建設IO2!N21/建設IO2!N$51</f>
        <v>6.6030033015016508E-4</v>
      </c>
      <c r="O21" s="90">
        <f>建設IO2!O21/建設IO2!O$51</f>
        <v>4.9442344172530241E-4</v>
      </c>
      <c r="P21" s="90">
        <f>建設IO2!P21/建設IO2!P$51</f>
        <v>7.6362025133476421E-4</v>
      </c>
      <c r="Q21" s="90">
        <f>建設IO2!Q21/建設IO2!Q$51</f>
        <v>1.170497814130588E-3</v>
      </c>
      <c r="R21" s="90">
        <f>建設IO2!R21/建設IO2!R$51</f>
        <v>4.1098972226038356E-4</v>
      </c>
      <c r="S21" s="90">
        <f>建設IO2!S21/建設IO2!S$51</f>
        <v>4.068485743402034E-4</v>
      </c>
      <c r="T21" s="90">
        <f>建設IO2!T21/建設IO2!T$51</f>
        <v>4.1729695894841167E-4</v>
      </c>
      <c r="U21" s="90">
        <f>建設IO2!U21/建設IO2!U$51</f>
        <v>4.0600436911276104E-4</v>
      </c>
      <c r="V21" s="90">
        <f>建設IO2!V21/建設IO2!V$51</f>
        <v>4.1124988934797458E-4</v>
      </c>
      <c r="W21" s="90">
        <f>建設IO2!W21/建設IO2!W$51</f>
        <v>1.6330459745416727E-4</v>
      </c>
      <c r="X21" s="90">
        <f>建設IO2!X21/建設IO2!X$51</f>
        <v>1.7802952572118947E-4</v>
      </c>
      <c r="Y21" s="90">
        <f>建設IO2!Y21/建設IO2!Y$51</f>
        <v>1.1306735583912131E-4</v>
      </c>
      <c r="Z21" s="90">
        <f>建設IO2!Z21/建設IO2!Z$51</f>
        <v>5.1480051480051476E-4</v>
      </c>
      <c r="AA21" s="90">
        <f>建設IO2!AA21/建設IO2!AA$51</f>
        <v>7.2150493905203934E-4</v>
      </c>
      <c r="AB21" s="90">
        <f>建設IO2!AB21/建設IO2!AB$51</f>
        <v>1.6637589495489317E-4</v>
      </c>
      <c r="AC21" s="90">
        <f>建設IO2!AC21/建設IO2!AC$51</f>
        <v>4.1262648338844123E-4</v>
      </c>
      <c r="AD21" s="90">
        <f>建設IO2!AD21/建設IO2!AD$51</f>
        <v>6.2841230765682923E-4</v>
      </c>
      <c r="AE21" s="90">
        <f>建設IO2!AE21/建設IO2!AE$51</f>
        <v>3.4549491803476603E-5</v>
      </c>
      <c r="AF21" s="90">
        <f>建設IO2!AF21/建設IO2!AF$51</f>
        <v>5.103618146800309E-5</v>
      </c>
      <c r="AG21" s="90">
        <f>建設IO2!AG21/建設IO2!AG$51</f>
        <v>3.8838866894288846E-5</v>
      </c>
      <c r="AH21" s="90">
        <f>建設IO2!AH21/建設IO2!AH$51</f>
        <v>3.8028765088483794E-5</v>
      </c>
      <c r="AI21" s="90">
        <f>建設IO2!AI21/建設IO2!AI$51</f>
        <v>3.6723359282478315E-5</v>
      </c>
      <c r="AJ21" s="90">
        <f>建設IO2!AJ21/建設IO2!AJ$51</f>
        <v>3.4550311984830168E-5</v>
      </c>
      <c r="AK21" s="90">
        <f>建設IO2!AK21/建設IO2!AK$51</f>
        <v>5.421572436725732E-5</v>
      </c>
      <c r="AL21" s="90">
        <f>建設IO2!AL21/建設IO2!AL$51</f>
        <v>4.2514395846815911E-5</v>
      </c>
      <c r="AM21" s="90">
        <f>建設IO2!AM21/建設IO2!AM$51</f>
        <v>3.5900577763888373E-5</v>
      </c>
      <c r="AN21" s="90">
        <f>建設IO2!AN21/建設IO2!AN$51</f>
        <v>3.8795247810350572E-5</v>
      </c>
      <c r="AO21" s="90">
        <f>建設IO2!AO21/建設IO2!AO$51</f>
        <v>1.0458063166701528E-4</v>
      </c>
      <c r="AP21" s="90">
        <f>建設IO2!AP21/建設IO2!AP$51</f>
        <v>5.2200240121104554E-5</v>
      </c>
      <c r="AQ21" s="90">
        <f>建設IO2!AQ21/建設IO2!AQ$51</f>
        <v>4.3398503419301315E-5</v>
      </c>
      <c r="AR21" s="90">
        <f>建設IO2!AR21/建設IO2!AR$51</f>
        <v>4.3024926994937707E-5</v>
      </c>
      <c r="AS21" s="90">
        <f>建設IO2!AS21/建設IO2!AS$51</f>
        <v>3.7970075113742711E-5</v>
      </c>
      <c r="AT21" s="90">
        <f>建設IO2!AT21/建設IO2!AT$51</f>
        <v>6.6171952545256892E-5</v>
      </c>
      <c r="AU21" s="90">
        <f>建設IO2!AU21/建設IO2!AU$51</f>
        <v>7.0338327354575511E-5</v>
      </c>
      <c r="AV21" s="90">
        <f>建設IO2!AV21/建設IO2!AV$51</f>
        <v>4.9805757545572267E-5</v>
      </c>
      <c r="AW21" s="90">
        <f>建設IO2!AW21/建設IO2!AW$51</f>
        <v>4.7255406018448511E-5</v>
      </c>
      <c r="AX21" s="90">
        <f>建設IO2!AX21/建設IO2!AX$51</f>
        <v>4.7499168764546622E-5</v>
      </c>
      <c r="AY21" s="90">
        <f>建設IO2!AY21/建設IO2!AY$51</f>
        <v>4.6304871272457863E-5</v>
      </c>
      <c r="AZ21" s="90">
        <f>建設IO2!AZ21/建設IO2!AZ$51</f>
        <v>6.6235035021774765E-5</v>
      </c>
      <c r="BA21" s="90">
        <f>建設IO2!BA21/建設IO2!BA$51</f>
        <v>5.4493633494722962E-5</v>
      </c>
      <c r="BB21" s="90">
        <f>建設IO2!BB21/建設IO2!BB$51</f>
        <v>5.7793087076782153E-5</v>
      </c>
      <c r="BC21" s="90">
        <f>建設IO2!BC21/建設IO2!BC$51</f>
        <v>5.4343395918810965E-5</v>
      </c>
      <c r="BD21" s="90">
        <f>建設IO2!BD21/建設IO2!BD$51</f>
        <v>5.197629880774367E-5</v>
      </c>
      <c r="BE21" s="90">
        <f>建設IO2!BE21/建設IO2!BE$51</f>
        <v>5.7391279395095913E-5</v>
      </c>
      <c r="BF21" s="90">
        <f>建設IO2!BF21/建設IO2!BF$51</f>
        <v>7.2180451127819552E-5</v>
      </c>
      <c r="BG21" s="90">
        <f>建設IO2!BG21/建設IO2!BG$51</f>
        <v>4.9642365213986559E-5</v>
      </c>
      <c r="BH21" s="90">
        <f>建設IO2!BH21/建設IO2!BH$51</f>
        <v>4.8490412637248072E-5</v>
      </c>
      <c r="BI21" s="90">
        <f>建設IO2!BI21/建設IO2!BI$51</f>
        <v>6.0053876906710591E-5</v>
      </c>
      <c r="BJ21" s="90">
        <f>建設IO2!BJ21/建設IO2!BJ$51</f>
        <v>3.8237505894948823E-5</v>
      </c>
      <c r="BK21" s="90">
        <f>建設IO2!BK21/建設IO2!BK$51</f>
        <v>8.1102747823482986E-5</v>
      </c>
      <c r="BL21" s="90">
        <f>建設IO2!BL21/建設IO2!BL$51</f>
        <v>5.4479286975092071E-5</v>
      </c>
      <c r="BM21" s="90">
        <f>建設IO2!BM21/建設IO2!BM$51</f>
        <v>1.1294845198447321E-4</v>
      </c>
      <c r="BN21" s="90">
        <f>建設IO2!BN21/建設IO2!BN$51</f>
        <v>9.7166764735401378E-6</v>
      </c>
      <c r="BO21" s="90">
        <f>建設IO2!BO21/建設IO2!BO$51</f>
        <v>2.2497862703043211E-5</v>
      </c>
      <c r="BP21" s="90">
        <f>建設IO2!BP21/建設IO2!BP$51</f>
        <v>3.5333923856612497E-5</v>
      </c>
      <c r="BQ21" s="90">
        <f>建設IO2!BQ21/建設IO2!BQ$51</f>
        <v>2.9047981455768637E-5</v>
      </c>
      <c r="BR21" s="90">
        <f>建設IO2!BR21/建設IO2!BR$51</f>
        <v>8.2717706800470826E-7</v>
      </c>
      <c r="BS21" s="90">
        <f>建設IO2!BS21/建設IO2!BS$51</f>
        <v>7.9746215643336644E-7</v>
      </c>
      <c r="BT21" s="92">
        <f>建設IO2!BT21/建設IO2!BT$51</f>
        <v>1.3600469216187959E-6</v>
      </c>
    </row>
    <row r="22" spans="1:72">
      <c r="A22" s="15">
        <f>建設IO2!A22</f>
        <v>19</v>
      </c>
      <c r="B22" s="9" t="str">
        <f>建設IO2!B22</f>
        <v>電気機械</v>
      </c>
      <c r="C22" s="89">
        <f>建設IO2!C22/建設IO2!C$51</f>
        <v>8.0553665319447205E-3</v>
      </c>
      <c r="D22" s="90">
        <f>建設IO2!D22/建設IO2!D$51</f>
        <v>1.058476451785267E-2</v>
      </c>
      <c r="E22" s="90">
        <f>建設IO2!E22/建設IO2!E$51</f>
        <v>9.5230850377621655E-3</v>
      </c>
      <c r="F22" s="90">
        <f>建設IO2!F22/建設IO2!F$51</f>
        <v>9.0771604232878344E-3</v>
      </c>
      <c r="G22" s="90">
        <f>建設IO2!G22/建設IO2!G$51</f>
        <v>9.2056658274350511E-3</v>
      </c>
      <c r="H22" s="90">
        <f>建設IO2!H22/建設IO2!H$51</f>
        <v>4.6987656855854501E-3</v>
      </c>
      <c r="I22" s="90">
        <f>建設IO2!I22/建設IO2!I$51</f>
        <v>1.0059854174058204E-2</v>
      </c>
      <c r="J22" s="90">
        <f>建設IO2!J22/建設IO2!J$51</f>
        <v>1.6122047244094488E-2</v>
      </c>
      <c r="K22" s="90">
        <f>建設IO2!K22/建設IO2!K$51</f>
        <v>7.9285092825075211E-3</v>
      </c>
      <c r="L22" s="90">
        <f>建設IO2!L22/建設IO2!L$51</f>
        <v>7.7677361821563021E-3</v>
      </c>
      <c r="M22" s="90">
        <f>建設IO2!M22/建設IO2!M$51</f>
        <v>1.6528487099555615E-2</v>
      </c>
      <c r="N22" s="90">
        <f>建設IO2!N22/建設IO2!N$51</f>
        <v>1.2767097292639555E-2</v>
      </c>
      <c r="O22" s="90">
        <f>建設IO2!O22/建設IO2!O$51</f>
        <v>1.7875761815711228E-2</v>
      </c>
      <c r="P22" s="90">
        <f>建設IO2!P22/建設IO2!P$51</f>
        <v>9.5850577638391769E-3</v>
      </c>
      <c r="Q22" s="90">
        <f>建設IO2!Q22/建設IO2!Q$51</f>
        <v>6.5435058524890705E-3</v>
      </c>
      <c r="R22" s="90">
        <f>建設IO2!R22/建設IO2!R$51</f>
        <v>1.1911248963113423E-2</v>
      </c>
      <c r="S22" s="90">
        <f>建設IO2!S22/建設IO2!S$51</f>
        <v>1.8018322484038018E-2</v>
      </c>
      <c r="T22" s="90">
        <f>建設IO2!T22/建設IO2!T$51</f>
        <v>1.264062038147897E-2</v>
      </c>
      <c r="U22" s="90">
        <f>建設IO2!U22/建設IO2!U$51</f>
        <v>1.8452828333204555E-2</v>
      </c>
      <c r="V22" s="90">
        <f>建設IO2!V22/建設IO2!V$51</f>
        <v>1.1527572851496979E-2</v>
      </c>
      <c r="W22" s="90">
        <f>建設IO2!W22/建設IO2!W$51</f>
        <v>9.8068708260634144E-3</v>
      </c>
      <c r="X22" s="90">
        <f>建設IO2!X22/建設IO2!X$51</f>
        <v>6.2487004524124359E-3</v>
      </c>
      <c r="Y22" s="90">
        <f>建設IO2!Y22/建設IO2!Y$51</f>
        <v>6.4642222581166213E-3</v>
      </c>
      <c r="Z22" s="90">
        <f>建設IO2!Z22/建設IO2!Z$51</f>
        <v>8.8346022925462186E-3</v>
      </c>
      <c r="AA22" s="90">
        <f>建設IO2!AA22/建設IO2!AA$51</f>
        <v>1.5124046239781811E-2</v>
      </c>
      <c r="AB22" s="90">
        <f>建設IO2!AB22/建設IO2!AB$51</f>
        <v>8.9059542352563584E-3</v>
      </c>
      <c r="AC22" s="90">
        <f>建設IO2!AC22/建設IO2!AC$51</f>
        <v>1.233491409515871E-2</v>
      </c>
      <c r="AD22" s="90">
        <f>建設IO2!AD22/建設IO2!AD$51</f>
        <v>1.8529515200083019E-2</v>
      </c>
      <c r="AE22" s="90">
        <f>建設IO2!AE22/建設IO2!AE$51</f>
        <v>4.5927267626939688E-3</v>
      </c>
      <c r="AF22" s="90">
        <f>建設IO2!AF22/建設IO2!AF$51</f>
        <v>3.1034081227063318E-3</v>
      </c>
      <c r="AG22" s="90">
        <f>建設IO2!AG22/建設IO2!AG$51</f>
        <v>1.3806028236014757E-3</v>
      </c>
      <c r="AH22" s="90">
        <f>建設IO2!AH22/建設IO2!AH$51</f>
        <v>1.385520115176562E-3</v>
      </c>
      <c r="AI22" s="90">
        <f>建設IO2!AI22/建設IO2!AI$51</f>
        <v>1.5575979514452264E-3</v>
      </c>
      <c r="AJ22" s="90">
        <f>建設IO2!AJ22/建設IO2!AJ$51</f>
        <v>6.6004557051539193E-4</v>
      </c>
      <c r="AK22" s="90">
        <f>建設IO2!AK22/建設IO2!AK$51</f>
        <v>7.1384037083555463E-4</v>
      </c>
      <c r="AL22" s="90">
        <f>建設IO2!AL22/建設IO2!AL$51</f>
        <v>1.1289934008210003E-3</v>
      </c>
      <c r="AM22" s="90">
        <f>建設IO2!AM22/建設IO2!AM$51</f>
        <v>1.8997879511775684E-3</v>
      </c>
      <c r="AN22" s="90">
        <f>建設IO2!AN22/建設IO2!AN$51</f>
        <v>5.2236660139936743E-3</v>
      </c>
      <c r="AO22" s="90">
        <f>建設IO2!AO22/建設IO2!AO$51</f>
        <v>3.3465802133444888E-3</v>
      </c>
      <c r="AP22" s="90">
        <f>建設IO2!AP22/建設IO2!AP$51</f>
        <v>5.2200240121104561E-3</v>
      </c>
      <c r="AQ22" s="90">
        <f>建設IO2!AQ22/建設IO2!AQ$51</f>
        <v>6.7768432262447446E-4</v>
      </c>
      <c r="AR22" s="90">
        <f>建設IO2!AR22/建設IO2!AR$51</f>
        <v>4.2475672607768288E-4</v>
      </c>
      <c r="AS22" s="90">
        <f>建設IO2!AS22/建設IO2!AS$51</f>
        <v>2.9705999941928118E-4</v>
      </c>
      <c r="AT22" s="90">
        <f>建設IO2!AT22/建設IO2!AT$51</f>
        <v>6.1445384506309973E-4</v>
      </c>
      <c r="AU22" s="90">
        <f>建設IO2!AU22/建設IO2!AU$51</f>
        <v>1.7584581838643878E-3</v>
      </c>
      <c r="AV22" s="90">
        <f>建設IO2!AV22/建設IO2!AV$51</f>
        <v>3.9844606036457814E-4</v>
      </c>
      <c r="AW22" s="90">
        <f>建設IO2!AW22/建設IO2!AW$51</f>
        <v>3.2889762588840165E-3</v>
      </c>
      <c r="AX22" s="90">
        <f>建設IO2!AX22/建設IO2!AX$51</f>
        <v>3.26556785256258E-3</v>
      </c>
      <c r="AY22" s="90">
        <f>建設IO2!AY22/建設IO2!AY$51</f>
        <v>3.3802556028894241E-3</v>
      </c>
      <c r="AZ22" s="90">
        <f>建設IO2!AZ22/建設IO2!AZ$51</f>
        <v>1.214308975399204E-3</v>
      </c>
      <c r="BA22" s="90">
        <f>建設IO2!BA22/建設IO2!BA$51</f>
        <v>5.6999134134369635E-3</v>
      </c>
      <c r="BB22" s="90">
        <f>建設IO2!BB22/建設IO2!BB$51</f>
        <v>3.1537625474695637E-3</v>
      </c>
      <c r="BC22" s="90">
        <f>建設IO2!BC22/建設IO2!BC$51</f>
        <v>2.5426438898166746E-3</v>
      </c>
      <c r="BD22" s="90">
        <f>建設IO2!BD22/建設IO2!BD$51</f>
        <v>9.0718632303669524E-3</v>
      </c>
      <c r="BE22" s="90">
        <f>建設IO2!BE22/建設IO2!BE$51</f>
        <v>2.1952164368624189E-3</v>
      </c>
      <c r="BF22" s="90">
        <f>建設IO2!BF22/建設IO2!BF$51</f>
        <v>6.6165413533834591E-4</v>
      </c>
      <c r="BG22" s="90">
        <f>建設IO2!BG22/建設IO2!BG$51</f>
        <v>1.2232997489914209E-2</v>
      </c>
      <c r="BH22" s="90">
        <f>建設IO2!BH22/建設IO2!BH$51</f>
        <v>3.6965857900462112E-3</v>
      </c>
      <c r="BI22" s="90">
        <f>建設IO2!BI22/建設IO2!BI$51</f>
        <v>7.5496302397007602E-4</v>
      </c>
      <c r="BJ22" s="90">
        <f>建設IO2!BJ22/建設IO2!BJ$51</f>
        <v>2.2432670125036645E-3</v>
      </c>
      <c r="BK22" s="90">
        <f>建設IO2!BK22/建設IO2!BK$51</f>
        <v>8.0447687167985622E-3</v>
      </c>
      <c r="BL22" s="90">
        <f>建設IO2!BL22/建設IO2!BL$51</f>
        <v>4.5606945953434219E-4</v>
      </c>
      <c r="BM22" s="90">
        <f>建設IO2!BM22/建設IO2!BM$51</f>
        <v>9.8441311362614274E-4</v>
      </c>
      <c r="BN22" s="90">
        <f>建設IO2!BN22/建設IO2!BN$51</f>
        <v>6.8359893888973074E-3</v>
      </c>
      <c r="BO22" s="90">
        <f>建設IO2!BO22/建設IO2!BO$51</f>
        <v>3.3971772681595249E-3</v>
      </c>
      <c r="BP22" s="90">
        <f>建設IO2!BP22/建設IO2!BP$51</f>
        <v>9.0649790859723099E-3</v>
      </c>
      <c r="BQ22" s="90">
        <f>建設IO2!BQ22/建設IO2!BQ$51</f>
        <v>5.5365452654695026E-3</v>
      </c>
      <c r="BR22" s="90">
        <f>建設IO2!BR22/建設IO2!BR$51</f>
        <v>2.0447817121076388E-3</v>
      </c>
      <c r="BS22" s="90">
        <f>建設IO2!BS22/建設IO2!BS$51</f>
        <v>2.2552229783935605E-3</v>
      </c>
      <c r="BT22" s="92">
        <f>建設IO2!BT22/建設IO2!BT$51</f>
        <v>1.2239402259377948E-2</v>
      </c>
    </row>
    <row r="23" spans="1:72">
      <c r="A23" s="151">
        <f>建設IO2!A23</f>
        <v>20</v>
      </c>
      <c r="B23" s="152" t="str">
        <f>建設IO2!B23</f>
        <v>情報通信機器</v>
      </c>
      <c r="C23" s="155">
        <f>建設IO2!C23/建設IO2!C$51</f>
        <v>1.7469357829276481E-3</v>
      </c>
      <c r="D23" s="161">
        <f>建設IO2!D23/建設IO2!D$51</f>
        <v>1.4192492762255661E-3</v>
      </c>
      <c r="E23" s="161">
        <f>建設IO2!E23/建設IO2!E$51</f>
        <v>9.5325554818897129E-4</v>
      </c>
      <c r="F23" s="161">
        <f>建設IO2!F23/建設IO2!F$51</f>
        <v>5.0663220967187906E-4</v>
      </c>
      <c r="G23" s="161">
        <f>建設IO2!G23/建設IO2!G$51</f>
        <v>5.1165121958992579E-4</v>
      </c>
      <c r="H23" s="161">
        <f>建設IO2!H23/建設IO2!H$51</f>
        <v>3.3562612039896077E-4</v>
      </c>
      <c r="I23" s="161">
        <f>建設IO2!I23/建設IO2!I$51</f>
        <v>1.4908657537796111E-3</v>
      </c>
      <c r="J23" s="161">
        <f>建設IO2!J23/建設IO2!J$51</f>
        <v>2.0374015748031494E-3</v>
      </c>
      <c r="K23" s="161">
        <f>建設IO2!K23/建設IO2!K$51</f>
        <v>1.8890734143590028E-3</v>
      </c>
      <c r="L23" s="161">
        <f>建設IO2!L23/建設IO2!L$51</f>
        <v>1.9162052638483462E-3</v>
      </c>
      <c r="M23" s="161">
        <f>建設IO2!M23/建設IO2!M$51</f>
        <v>4.3775286860781325E-4</v>
      </c>
      <c r="N23" s="161">
        <f>建設IO2!N23/建設IO2!N$51</f>
        <v>9.6366411819569545E-4</v>
      </c>
      <c r="O23" s="161">
        <f>建設IO2!O23/建設IO2!O$51</f>
        <v>1.6581684134052658E-3</v>
      </c>
      <c r="P23" s="161">
        <f>建設IO2!P23/建設IO2!P$51</f>
        <v>5.3107745874722285E-4</v>
      </c>
      <c r="Q23" s="161">
        <f>建設IO2!Q23/建設IO2!Q$51</f>
        <v>6.7691439853335218E-4</v>
      </c>
      <c r="R23" s="161">
        <f>建設IO2!R23/建設IO2!R$51</f>
        <v>2.0014715414396582E-3</v>
      </c>
      <c r="S23" s="161">
        <f>建設IO2!S23/建設IO2!S$51</f>
        <v>8.4879271260112721E-4</v>
      </c>
      <c r="T23" s="161">
        <f>建設IO2!T23/建設IO2!T$51</f>
        <v>2.6081059934275727E-4</v>
      </c>
      <c r="U23" s="161">
        <f>建設IO2!U23/建設IO2!U$51</f>
        <v>8.9630030274720257E-4</v>
      </c>
      <c r="V23" s="161">
        <f>建設IO2!V23/建設IO2!V$51</f>
        <v>2.0738884411995954E-3</v>
      </c>
      <c r="W23" s="161">
        <f>建設IO2!W23/建設IO2!W$51</f>
        <v>2.2604794279182101E-3</v>
      </c>
      <c r="X23" s="161">
        <f>建設IO2!X23/建設IO2!X$51</f>
        <v>1.1864105034702168E-3</v>
      </c>
      <c r="Y23" s="161">
        <f>建設IO2!Y23/建設IO2!Y$51</f>
        <v>2.1127443062510095E-3</v>
      </c>
      <c r="Z23" s="161">
        <f>建設IO2!Z23/建設IO2!Z$51</f>
        <v>1.5119258109912315E-3</v>
      </c>
      <c r="AA23" s="161">
        <f>建設IO2!AA23/建設IO2!AA$51</f>
        <v>2.8062700783384009E-3</v>
      </c>
      <c r="AB23" s="161">
        <f>建設IO2!AB23/建設IO2!AB$51</f>
        <v>1.7560028001694927E-3</v>
      </c>
      <c r="AC23" s="161">
        <f>建設IO2!AC23/建設IO2!AC$51</f>
        <v>2.0849784562270348E-3</v>
      </c>
      <c r="AD23" s="161">
        <f>建設IO2!AD23/建設IO2!AD$51</f>
        <v>2.2369172052371534E-3</v>
      </c>
      <c r="AE23" s="161">
        <f>建設IO2!AE23/建設IO2!AE$51</f>
        <v>2.7239624183976827E-3</v>
      </c>
      <c r="AF23" s="161">
        <f>建設IO2!AF23/建設IO2!AF$51</f>
        <v>2.6184419119247792E-3</v>
      </c>
      <c r="AG23" s="161">
        <f>建設IO2!AG23/建設IO2!AG$51</f>
        <v>7.7756996782239512E-4</v>
      </c>
      <c r="AH23" s="161">
        <f>建設IO2!AH23/建設IO2!AH$51</f>
        <v>7.6481885495551535E-4</v>
      </c>
      <c r="AI23" s="161">
        <f>建設IO2!AI23/建設IO2!AI$51</f>
        <v>7.5374187698567358E-4</v>
      </c>
      <c r="AJ23" s="161">
        <f>建設IO2!AJ23/建設IO2!AJ$51</f>
        <v>8.3952771069632792E-4</v>
      </c>
      <c r="AK23" s="161">
        <f>建設IO2!AK23/建設IO2!AK$51</f>
        <v>8.5841563581490752E-4</v>
      </c>
      <c r="AL23" s="161">
        <f>建設IO2!AL23/建設IO2!AL$51</f>
        <v>6.8023033354905457E-4</v>
      </c>
      <c r="AM23" s="161">
        <f>建設IO2!AM23/建設IO2!AM$51</f>
        <v>5.4380547301365338E-4</v>
      </c>
      <c r="AN23" s="161">
        <f>建設IO2!AN23/建設IO2!AN$51</f>
        <v>7.6449458920396719E-4</v>
      </c>
      <c r="AO23" s="161">
        <f>建設IO2!AO23/建設IO2!AO$51</f>
        <v>1.9661158753398869E-2</v>
      </c>
      <c r="AP23" s="161">
        <f>建設IO2!AP23/建設IO2!AP$51</f>
        <v>7.3080336169546376E-4</v>
      </c>
      <c r="AQ23" s="161">
        <f>建設IO2!AQ23/建設IO2!AQ$51</f>
        <v>8.1038359269503034E-4</v>
      </c>
      <c r="AR23" s="161">
        <f>建設IO2!AR23/建設IO2!AR$51</f>
        <v>6.4262763298821848E-4</v>
      </c>
      <c r="AS23" s="161">
        <f>建設IO2!AS23/建設IO2!AS$51</f>
        <v>5.762517281968011E-4</v>
      </c>
      <c r="AT23" s="161">
        <f>建設IO2!AT23/建設IO2!AT$51</f>
        <v>1.011485560334641E-3</v>
      </c>
      <c r="AU23" s="161">
        <f>建設IO2!AU23/建設IO2!AU$51</f>
        <v>9.5660125202222694E-4</v>
      </c>
      <c r="AV23" s="161">
        <f>建設IO2!AV23/建設IO2!AV$51</f>
        <v>5.4786333300129494E-4</v>
      </c>
      <c r="AW23" s="161">
        <f>建設IO2!AW23/建設IO2!AW$51</f>
        <v>2.5423408437925299E-3</v>
      </c>
      <c r="AX23" s="161">
        <f>建設IO2!AX23/建設IO2!AX$51</f>
        <v>2.5768299054766543E-3</v>
      </c>
      <c r="AY23" s="161">
        <f>建設IO2!AY23/建設IO2!AY$51</f>
        <v>2.4078533061678087E-3</v>
      </c>
      <c r="AZ23" s="161">
        <f>建設IO2!AZ23/建設IO2!AZ$51</f>
        <v>1.2087893891473895E-3</v>
      </c>
      <c r="BA23" s="161">
        <f>建設IO2!BA23/建設IO2!BA$51</f>
        <v>5.4519774352118954E-3</v>
      </c>
      <c r="BB23" s="161">
        <f>建設IO2!BB23/建設IO2!BB$51</f>
        <v>5.4431145129627406E-3</v>
      </c>
      <c r="BC23" s="161">
        <f>建設IO2!BC23/建設IO2!BC$51</f>
        <v>1.4944433877673016E-3</v>
      </c>
      <c r="BD23" s="161">
        <f>建設IO2!BD23/建設IO2!BD$51</f>
        <v>2.8163157600134339E-2</v>
      </c>
      <c r="BE23" s="161">
        <f>建設IO2!BE23/建設IO2!BE$51</f>
        <v>6.0260843364850711E-4</v>
      </c>
      <c r="BF23" s="161">
        <f>建設IO2!BF23/建設IO2!BF$51</f>
        <v>7.3082706766917297E-4</v>
      </c>
      <c r="BG23" s="161">
        <f>建設IO2!BG23/建設IO2!BG$51</f>
        <v>1.1068149877991651E-2</v>
      </c>
      <c r="BH23" s="161">
        <f>建設IO2!BH23/建設IO2!BH$51</f>
        <v>8.7282742747046534E-4</v>
      </c>
      <c r="BI23" s="161">
        <f>建設IO2!BI23/建設IO2!BI$51</f>
        <v>1.3898182941267309E-3</v>
      </c>
      <c r="BJ23" s="161">
        <f>建設IO2!BJ23/建設IO2!BJ$51</f>
        <v>3.1269782598535929E-3</v>
      </c>
      <c r="BK23" s="161">
        <f>建設IO2!BK23/建設IO2!BK$51</f>
        <v>2.2552802567837771E-3</v>
      </c>
      <c r="BL23" s="161">
        <f>建設IO2!BL23/建設IO2!BL$51</f>
        <v>5.6502803348452632E-4</v>
      </c>
      <c r="BM23" s="161">
        <f>建設IO2!BM23/建設IO2!BM$51</f>
        <v>4.9738767846373524E-5</v>
      </c>
      <c r="BN23" s="161">
        <f>建設IO2!BN23/建設IO2!BN$51</f>
        <v>2.8829010109279402E-3</v>
      </c>
      <c r="BO23" s="161">
        <f>建設IO2!BO23/建設IO2!BO$51</f>
        <v>3.3360292310692023E-3</v>
      </c>
      <c r="BP23" s="161">
        <f>建設IO2!BP23/建設IO2!BP$51</f>
        <v>2.5026165379821406E-3</v>
      </c>
      <c r="BQ23" s="161">
        <f>建設IO2!BQ23/建設IO2!BQ$51</f>
        <v>1.8038796484032324E-2</v>
      </c>
      <c r="BR23" s="161">
        <f>建設IO2!BR23/建設IO2!BR$51</f>
        <v>3.3004365013387861E-4</v>
      </c>
      <c r="BS23" s="161">
        <f>建設IO2!BS23/建設IO2!BS$51</f>
        <v>4.0750316193745024E-4</v>
      </c>
      <c r="BT23" s="162">
        <f>建設IO2!BT23/建設IO2!BT$51</f>
        <v>3.9397159201992465E-3</v>
      </c>
    </row>
    <row r="24" spans="1:72">
      <c r="A24" s="15">
        <f>建設IO2!A24</f>
        <v>21</v>
      </c>
      <c r="B24" s="9" t="str">
        <f>建設IO2!B24</f>
        <v>輸送機械</v>
      </c>
      <c r="C24" s="89">
        <f>建設IO2!C24/建設IO2!C$51</f>
        <v>0</v>
      </c>
      <c r="D24" s="90">
        <f>建設IO2!D24/建設IO2!D$51</f>
        <v>0</v>
      </c>
      <c r="E24" s="90">
        <f>建設IO2!E24/建設IO2!E$51</f>
        <v>0</v>
      </c>
      <c r="F24" s="90">
        <f>建設IO2!F24/建設IO2!F$51</f>
        <v>0</v>
      </c>
      <c r="G24" s="90">
        <f>建設IO2!G24/建設IO2!G$51</f>
        <v>0</v>
      </c>
      <c r="H24" s="90">
        <f>建設IO2!H24/建設IO2!H$51</f>
        <v>0</v>
      </c>
      <c r="I24" s="90">
        <f>建設IO2!I24/建設IO2!I$51</f>
        <v>0</v>
      </c>
      <c r="J24" s="90">
        <f>建設IO2!J24/建設IO2!J$51</f>
        <v>0</v>
      </c>
      <c r="K24" s="90">
        <f>建設IO2!K24/建設IO2!K$51</f>
        <v>0</v>
      </c>
      <c r="L24" s="90">
        <f>建設IO2!L24/建設IO2!L$51</f>
        <v>0</v>
      </c>
      <c r="M24" s="90">
        <f>建設IO2!M24/建設IO2!M$51</f>
        <v>0</v>
      </c>
      <c r="N24" s="90">
        <f>建設IO2!N24/建設IO2!N$51</f>
        <v>0</v>
      </c>
      <c r="O24" s="90">
        <f>建設IO2!O24/建設IO2!O$51</f>
        <v>0</v>
      </c>
      <c r="P24" s="90">
        <f>建設IO2!P24/建設IO2!P$51</f>
        <v>0</v>
      </c>
      <c r="Q24" s="90">
        <f>建設IO2!Q24/建設IO2!Q$51</f>
        <v>0</v>
      </c>
      <c r="R24" s="90">
        <f>建設IO2!R24/建設IO2!R$51</f>
        <v>0</v>
      </c>
      <c r="S24" s="90">
        <f>建設IO2!S24/建設IO2!S$51</f>
        <v>0</v>
      </c>
      <c r="T24" s="90">
        <f>建設IO2!T24/建設IO2!T$51</f>
        <v>0</v>
      </c>
      <c r="U24" s="90">
        <f>建設IO2!U24/建設IO2!U$51</f>
        <v>0</v>
      </c>
      <c r="V24" s="90">
        <f>建設IO2!V24/建設IO2!V$51</f>
        <v>0</v>
      </c>
      <c r="W24" s="90">
        <f>建設IO2!W24/建設IO2!W$51</f>
        <v>0</v>
      </c>
      <c r="X24" s="90">
        <f>建設IO2!X24/建設IO2!X$51</f>
        <v>0</v>
      </c>
      <c r="Y24" s="90">
        <f>建設IO2!Y24/建設IO2!Y$51</f>
        <v>0</v>
      </c>
      <c r="Z24" s="90">
        <f>建設IO2!Z24/建設IO2!Z$51</f>
        <v>0</v>
      </c>
      <c r="AA24" s="90">
        <f>建設IO2!AA24/建設IO2!AA$51</f>
        <v>0</v>
      </c>
      <c r="AB24" s="90">
        <f>建設IO2!AB24/建設IO2!AB$51</f>
        <v>0</v>
      </c>
      <c r="AC24" s="90">
        <f>建設IO2!AC24/建設IO2!AC$51</f>
        <v>0</v>
      </c>
      <c r="AD24" s="90">
        <f>建設IO2!AD24/建設IO2!AD$51</f>
        <v>0</v>
      </c>
      <c r="AE24" s="90">
        <f>建設IO2!AE24/建設IO2!AE$51</f>
        <v>0</v>
      </c>
      <c r="AF24" s="90">
        <f>建設IO2!AF24/建設IO2!AF$51</f>
        <v>0</v>
      </c>
      <c r="AG24" s="90">
        <f>建設IO2!AG24/建設IO2!AG$51</f>
        <v>0</v>
      </c>
      <c r="AH24" s="90">
        <f>建設IO2!AH24/建設IO2!AH$51</f>
        <v>0</v>
      </c>
      <c r="AI24" s="90">
        <f>建設IO2!AI24/建設IO2!AI$51</f>
        <v>0</v>
      </c>
      <c r="AJ24" s="90">
        <f>建設IO2!AJ24/建設IO2!AJ$51</f>
        <v>0</v>
      </c>
      <c r="AK24" s="90">
        <f>建設IO2!AK24/建設IO2!AK$51</f>
        <v>0</v>
      </c>
      <c r="AL24" s="90">
        <f>建設IO2!AL24/建設IO2!AL$51</f>
        <v>0</v>
      </c>
      <c r="AM24" s="90">
        <f>建設IO2!AM24/建設IO2!AM$51</f>
        <v>0</v>
      </c>
      <c r="AN24" s="90">
        <f>建設IO2!AN24/建設IO2!AN$51</f>
        <v>0</v>
      </c>
      <c r="AO24" s="90">
        <f>建設IO2!AO24/建設IO2!AO$51</f>
        <v>0</v>
      </c>
      <c r="AP24" s="90">
        <f>建設IO2!AP24/建設IO2!AP$51</f>
        <v>0</v>
      </c>
      <c r="AQ24" s="90">
        <f>建設IO2!AQ24/建設IO2!AQ$51</f>
        <v>0</v>
      </c>
      <c r="AR24" s="90">
        <f>建設IO2!AR24/建設IO2!AR$51</f>
        <v>0</v>
      </c>
      <c r="AS24" s="90">
        <f>建設IO2!AS24/建設IO2!AS$51</f>
        <v>0</v>
      </c>
      <c r="AT24" s="90">
        <f>建設IO2!AT24/建設IO2!AT$51</f>
        <v>0</v>
      </c>
      <c r="AU24" s="90">
        <f>建設IO2!AU24/建設IO2!AU$51</f>
        <v>0</v>
      </c>
      <c r="AV24" s="90">
        <f>建設IO2!AV24/建設IO2!AV$51</f>
        <v>0</v>
      </c>
      <c r="AW24" s="90">
        <f>建設IO2!AW24/建設IO2!AW$51</f>
        <v>0</v>
      </c>
      <c r="AX24" s="90">
        <f>建設IO2!AX24/建設IO2!AX$51</f>
        <v>0</v>
      </c>
      <c r="AY24" s="90">
        <f>建設IO2!AY24/建設IO2!AY$51</f>
        <v>0</v>
      </c>
      <c r="AZ24" s="90">
        <f>建設IO2!AZ24/建設IO2!AZ$51</f>
        <v>0</v>
      </c>
      <c r="BA24" s="90">
        <f>建設IO2!BA24/建設IO2!BA$51</f>
        <v>0</v>
      </c>
      <c r="BB24" s="90">
        <f>建設IO2!BB24/建設IO2!BB$51</f>
        <v>0</v>
      </c>
      <c r="BC24" s="90">
        <f>建設IO2!BC24/建設IO2!BC$51</f>
        <v>0</v>
      </c>
      <c r="BD24" s="90">
        <f>建設IO2!BD24/建設IO2!BD$51</f>
        <v>0</v>
      </c>
      <c r="BE24" s="90">
        <f>建設IO2!BE24/建設IO2!BE$51</f>
        <v>0</v>
      </c>
      <c r="BF24" s="90">
        <f>建設IO2!BF24/建設IO2!BF$51</f>
        <v>0</v>
      </c>
      <c r="BG24" s="90">
        <f>建設IO2!BG24/建設IO2!BG$51</f>
        <v>0</v>
      </c>
      <c r="BH24" s="90">
        <f>建設IO2!BH24/建設IO2!BH$51</f>
        <v>0</v>
      </c>
      <c r="BI24" s="90">
        <f>建設IO2!BI24/建設IO2!BI$51</f>
        <v>0</v>
      </c>
      <c r="BJ24" s="90">
        <f>建設IO2!BJ24/建設IO2!BJ$51</f>
        <v>0</v>
      </c>
      <c r="BK24" s="90">
        <f>建設IO2!BK24/建設IO2!BK$51</f>
        <v>0</v>
      </c>
      <c r="BL24" s="90">
        <f>建設IO2!BL24/建設IO2!BL$51</f>
        <v>0</v>
      </c>
      <c r="BM24" s="90">
        <f>建設IO2!BM24/建設IO2!BM$51</f>
        <v>0</v>
      </c>
      <c r="BN24" s="90">
        <f>建設IO2!BN24/建設IO2!BN$51</f>
        <v>0</v>
      </c>
      <c r="BO24" s="90">
        <f>建設IO2!BO24/建設IO2!BO$51</f>
        <v>0</v>
      </c>
      <c r="BP24" s="90">
        <f>建設IO2!BP24/建設IO2!BP$51</f>
        <v>0</v>
      </c>
      <c r="BQ24" s="90">
        <f>建設IO2!BQ24/建設IO2!BQ$51</f>
        <v>0</v>
      </c>
      <c r="BR24" s="90">
        <f>建設IO2!BR24/建設IO2!BR$51</f>
        <v>0</v>
      </c>
      <c r="BS24" s="90">
        <f>建設IO2!BS24/建設IO2!BS$51</f>
        <v>0</v>
      </c>
      <c r="BT24" s="92">
        <f>建設IO2!BT24/建設IO2!BT$51</f>
        <v>0</v>
      </c>
    </row>
    <row r="25" spans="1:72">
      <c r="A25" s="15">
        <f>建設IO2!A25</f>
        <v>22</v>
      </c>
      <c r="B25" s="9" t="str">
        <f>建設IO2!B25</f>
        <v>その他の製造工業製品</v>
      </c>
      <c r="C25" s="89">
        <f>建設IO2!C25/建設IO2!C$51</f>
        <v>3.3040827402272101E-3</v>
      </c>
      <c r="D25" s="90">
        <f>建設IO2!D25/建設IO2!D$51</f>
        <v>2.0369215905934822E-3</v>
      </c>
      <c r="E25" s="90">
        <f>建設IO2!E25/建設IO2!E$51</f>
        <v>2.4378399097675762E-3</v>
      </c>
      <c r="F25" s="90">
        <f>建設IO2!F25/建設IO2!F$51</f>
        <v>2.5706518318751146E-3</v>
      </c>
      <c r="G25" s="90">
        <f>建設IO2!G25/建設IO2!G$51</f>
        <v>2.5787685024496101E-3</v>
      </c>
      <c r="H25" s="90">
        <f>建設IO2!H25/建設IO2!H$51</f>
        <v>2.2941032464917199E-3</v>
      </c>
      <c r="I25" s="90">
        <f>建設IO2!I25/建設IO2!I$51</f>
        <v>2.277971316724069E-3</v>
      </c>
      <c r="J25" s="90">
        <f>建設IO2!J25/建設IO2!J$51</f>
        <v>2.1456692913385828E-3</v>
      </c>
      <c r="K25" s="90">
        <f>建設IO2!K25/建設IO2!K$51</f>
        <v>2.1035416718397093E-3</v>
      </c>
      <c r="L25" s="90">
        <f>建設IO2!L25/建設IO2!L$51</f>
        <v>2.0994685859635175E-3</v>
      </c>
      <c r="M25" s="90">
        <f>建設IO2!M25/建設IO2!M$51</f>
        <v>2.321416727465676E-3</v>
      </c>
      <c r="N25" s="90">
        <f>建設IO2!N25/建設IO2!N$51</f>
        <v>2.5046876159801716E-3</v>
      </c>
      <c r="O25" s="90">
        <f>建設IO2!O25/建設IO2!O$51</f>
        <v>2.4090529941207333E-3</v>
      </c>
      <c r="P25" s="90">
        <f>建設IO2!P25/建設IO2!P$51</f>
        <v>2.5642556588031588E-3</v>
      </c>
      <c r="Q25" s="90">
        <f>建設IO2!Q25/建設IO2!Q$51</f>
        <v>2.6653504442250742E-3</v>
      </c>
      <c r="R25" s="90">
        <f>建設IO2!R25/建設IO2!R$51</f>
        <v>1.536005896000622E-3</v>
      </c>
      <c r="S25" s="90">
        <f>建設IO2!S25/建設IO2!S$51</f>
        <v>1.0996610028492398E-3</v>
      </c>
      <c r="T25" s="90">
        <f>建設IO2!T25/建設IO2!T$51</f>
        <v>6.9549493158068613E-4</v>
      </c>
      <c r="U25" s="90">
        <f>建設IO2!U25/建設IO2!U$51</f>
        <v>1.1323166834079079E-3</v>
      </c>
      <c r="V25" s="90">
        <f>建設IO2!V25/建設IO2!V$51</f>
        <v>1.5634192080156816E-3</v>
      </c>
      <c r="W25" s="90">
        <f>建設IO2!W25/建設IO2!W$51</f>
        <v>1.6674258897951817E-3</v>
      </c>
      <c r="X25" s="90">
        <f>建設IO2!X25/建設IO2!X$51</f>
        <v>1.1823334914308002E-3</v>
      </c>
      <c r="Y25" s="90">
        <f>建設IO2!Y25/建設IO2!Y$51</f>
        <v>1.534485543530932E-3</v>
      </c>
      <c r="Z25" s="90">
        <f>建設IO2!Z25/建設IO2!Z$51</f>
        <v>1.5191426406379678E-3</v>
      </c>
      <c r="AA25" s="90">
        <f>建設IO2!AA25/建設IO2!AA$51</f>
        <v>1.8150358623027865E-3</v>
      </c>
      <c r="AB25" s="90">
        <f>建設IO2!AB25/建設IO2!AB$51</f>
        <v>1.3154225821370416E-3</v>
      </c>
      <c r="AC25" s="90">
        <f>建設IO2!AC25/建設IO2!AC$51</f>
        <v>1.6186785142508681E-3</v>
      </c>
      <c r="AD25" s="90">
        <f>建設IO2!AD25/建設IO2!AD$51</f>
        <v>1.6027396470513625E-3</v>
      </c>
      <c r="AE25" s="90">
        <f>建設IO2!AE25/建設IO2!AE$51</f>
        <v>3.9673024394787622E-3</v>
      </c>
      <c r="AF25" s="90">
        <f>建設IO2!AF25/建設IO2!AF$51</f>
        <v>3.937053525277282E-3</v>
      </c>
      <c r="AG25" s="90">
        <f>建設IO2!AG25/建設IO2!AG$51</f>
        <v>5.4861088433087925E-3</v>
      </c>
      <c r="AH25" s="90">
        <f>建設IO2!AH25/建設IO2!AH$51</f>
        <v>5.5513836349982805E-3</v>
      </c>
      <c r="AI25" s="90">
        <f>建設IO2!AI25/建設IO2!AI$51</f>
        <v>5.4421583758779875E-3</v>
      </c>
      <c r="AJ25" s="90">
        <f>建設IO2!AJ25/建設IO2!AJ$51</f>
        <v>3.8875831563190727E-3</v>
      </c>
      <c r="AK25" s="90">
        <f>建設IO2!AK25/建設IO2!AK$51</f>
        <v>2.7288581264852852E-3</v>
      </c>
      <c r="AL25" s="90">
        <f>建設IO2!AL25/建設IO2!AL$51</f>
        <v>2.6477020969044797E-3</v>
      </c>
      <c r="AM25" s="90">
        <f>建設IO2!AM25/建設IO2!AM$51</f>
        <v>8.9109942282464567E-3</v>
      </c>
      <c r="AN25" s="90">
        <f>建設IO2!AN25/建設IO2!AN$51</f>
        <v>3.2953139904791898E-3</v>
      </c>
      <c r="AO25" s="90">
        <f>建設IO2!AO25/建設IO2!AO$51</f>
        <v>9.0985149550303276E-3</v>
      </c>
      <c r="AP25" s="90">
        <f>建設IO2!AP25/建設IO2!AP$51</f>
        <v>3.3408153677506915E-3</v>
      </c>
      <c r="AQ25" s="90">
        <f>建設IO2!AQ25/建設IO2!AQ$51</f>
        <v>6.0006776843226249E-3</v>
      </c>
      <c r="AR25" s="90">
        <f>建設IO2!AR25/建設IO2!AR$51</f>
        <v>6.0848231858585304E-3</v>
      </c>
      <c r="AS25" s="90">
        <f>建設IO2!AS25/建設IO2!AS$51</f>
        <v>5.658657958862774E-3</v>
      </c>
      <c r="AT25" s="90">
        <f>建設IO2!AT25/建設IO2!AT$51</f>
        <v>7.5246963180034977E-3</v>
      </c>
      <c r="AU25" s="90">
        <f>建設IO2!AU25/建設IO2!AU$51</f>
        <v>5.697404515720616E-3</v>
      </c>
      <c r="AV25" s="90">
        <f>建設IO2!AV25/建設IO2!AV$51</f>
        <v>1.887638210977189E-2</v>
      </c>
      <c r="AW25" s="90">
        <f>建設IO2!AW25/建設IO2!AW$51</f>
        <v>5.1319370936035082E-3</v>
      </c>
      <c r="AX25" s="90">
        <f>建設IO2!AX25/建設IO2!AX$51</f>
        <v>4.9517883437039849E-3</v>
      </c>
      <c r="AY25" s="90">
        <f>建設IO2!AY25/建設IO2!AY$51</f>
        <v>5.8344137803296907E-3</v>
      </c>
      <c r="AZ25" s="90">
        <f>建設IO2!AZ25/建設IO2!AZ$51</f>
        <v>3.278634233577851E-3</v>
      </c>
      <c r="BA25" s="90">
        <f>建設IO2!BA25/建設IO2!BA$51</f>
        <v>2.4325073224563238E-3</v>
      </c>
      <c r="BB25" s="90">
        <f>建設IO2!BB25/建設IO2!BB$51</f>
        <v>1.458498659883954E-3</v>
      </c>
      <c r="BC25" s="90">
        <f>建設IO2!BC25/建設IO2!BC$51</f>
        <v>1.0137133469470508E-3</v>
      </c>
      <c r="BD25" s="90">
        <f>建設IO2!BD25/建設IO2!BD$51</f>
        <v>1.9671030010315295E-3</v>
      </c>
      <c r="BE25" s="90">
        <f>建設IO2!BE25/建設IO2!BE$51</f>
        <v>5.9830408769387493E-3</v>
      </c>
      <c r="BF25" s="90">
        <f>建設IO2!BF25/建設IO2!BF$51</f>
        <v>1.4075187969924813E-3</v>
      </c>
      <c r="BG25" s="90">
        <f>建設IO2!BG25/建設IO2!BG$51</f>
        <v>4.8929193206687033E-3</v>
      </c>
      <c r="BH25" s="90">
        <f>建設IO2!BH25/建設IO2!BH$51</f>
        <v>2.1303454618630986E-3</v>
      </c>
      <c r="BI25" s="90">
        <f>建設IO2!BI25/建設IO2!BI$51</f>
        <v>4.2037713834697417E-4</v>
      </c>
      <c r="BJ25" s="90">
        <f>建設IO2!BJ25/建設IO2!BJ$51</f>
        <v>2.3664767537207219E-3</v>
      </c>
      <c r="BK25" s="90">
        <f>建設IO2!BK25/建設IO2!BK$51</f>
        <v>1.2508539183544876E-3</v>
      </c>
      <c r="BL25" s="90">
        <f>建設IO2!BL25/建設IO2!BL$51</f>
        <v>6.6464730109612328E-4</v>
      </c>
      <c r="BM25" s="90">
        <f>建設IO2!BM25/建設IO2!BM$51</f>
        <v>1.5646987385005006E-3</v>
      </c>
      <c r="BN25" s="90">
        <f>建設IO2!BN25/建設IO2!BN$51</f>
        <v>4.0128643876673484E-3</v>
      </c>
      <c r="BO25" s="90">
        <f>建設IO2!BO25/建設IO2!BO$51</f>
        <v>3.5448555464153981E-3</v>
      </c>
      <c r="BP25" s="90">
        <f>建設IO2!BP25/建設IO2!BP$51</f>
        <v>2.7804142841651629E-3</v>
      </c>
      <c r="BQ25" s="90">
        <f>建設IO2!BQ25/建設IO2!BQ$51</f>
        <v>2.8525117789564803E-3</v>
      </c>
      <c r="BR25" s="90">
        <f>建設IO2!BR25/建設IO2!BR$51</f>
        <v>2.9803189760209642E-3</v>
      </c>
      <c r="BS25" s="90">
        <f>建設IO2!BS25/建設IO2!BS$51</f>
        <v>6.1851164852971905E-3</v>
      </c>
      <c r="BT25" s="92">
        <f>建設IO2!BT25/建設IO2!BT$51</f>
        <v>4.1988048587676277E-3</v>
      </c>
    </row>
    <row r="26" spans="1:72">
      <c r="A26" s="15">
        <f>建設IO2!A26</f>
        <v>23</v>
      </c>
      <c r="B26" s="9" t="str">
        <f>建設IO2!B26</f>
        <v>建設</v>
      </c>
      <c r="C26" s="89">
        <f>建設IO2!C26/建設IO2!C$51</f>
        <v>6.0543755486466096E-4</v>
      </c>
      <c r="D26" s="90">
        <f>建設IO2!D26/建設IO2!D$51</f>
        <v>6.3680058379478289E-4</v>
      </c>
      <c r="E26" s="90">
        <f>建設IO2!E26/建設IO2!E$51</f>
        <v>5.7659015675245431E-4</v>
      </c>
      <c r="F26" s="90">
        <f>建設IO2!F26/建設IO2!F$51</f>
        <v>6.2822393999313012E-4</v>
      </c>
      <c r="G26" s="90">
        <f>建設IO2!G26/建設IO2!G$51</f>
        <v>6.3495742517173344E-4</v>
      </c>
      <c r="H26" s="90">
        <f>建設IO2!H26/建設IO2!H$51</f>
        <v>3.9880280188582393E-4</v>
      </c>
      <c r="I26" s="90">
        <f>建設IO2!I26/建設IO2!I$51</f>
        <v>5.144374512632855E-4</v>
      </c>
      <c r="J26" s="90">
        <f>建設IO2!J26/建設IO2!J$51</f>
        <v>6.5944881889763783E-4</v>
      </c>
      <c r="K26" s="90">
        <f>建設IO2!K26/建設IO2!K$51</f>
        <v>5.9033544198718838E-4</v>
      </c>
      <c r="L26" s="90">
        <f>建設IO2!L26/建設IO2!L$51</f>
        <v>5.9467584090958125E-4</v>
      </c>
      <c r="M26" s="90">
        <f>建設IO2!M26/建設IO2!M$51</f>
        <v>3.5816143795184717E-4</v>
      </c>
      <c r="N26" s="90">
        <f>建設IO2!N26/建設IO2!N$51</f>
        <v>4.1212293333419396E-4</v>
      </c>
      <c r="O26" s="90">
        <f>建設IO2!O26/建設IO2!O$51</f>
        <v>6.0205303448183077E-4</v>
      </c>
      <c r="P26" s="90">
        <f>建設IO2!P26/建設IO2!P$51</f>
        <v>2.9382096090452861E-4</v>
      </c>
      <c r="Q26" s="90">
        <f>建設IO2!Q26/建設IO2!Q$51</f>
        <v>3.8076434917501059E-4</v>
      </c>
      <c r="R26" s="90">
        <f>建設IO2!R26/建設IO2!R$51</f>
        <v>7.1202874484706941E-4</v>
      </c>
      <c r="S26" s="90">
        <f>建設IO2!S26/建設IO2!S$51</f>
        <v>6.1092277936068879E-4</v>
      </c>
      <c r="T26" s="90">
        <f>建設IO2!T26/建設IO2!T$51</f>
        <v>5.2162119868551455E-4</v>
      </c>
      <c r="U26" s="90">
        <f>建設IO2!U26/建設IO2!U$51</f>
        <v>6.1813813982565698E-4</v>
      </c>
      <c r="V26" s="90">
        <f>建設IO2!V26/建設IO2!V$51</f>
        <v>7.1838071417675378E-4</v>
      </c>
      <c r="W26" s="90">
        <f>建設IO2!W26/建設IO2!W$51</f>
        <v>1.1087522669256621E-3</v>
      </c>
      <c r="X26" s="90">
        <f>建設IO2!X26/建設IO2!X$51</f>
        <v>5.6262766143948424E-4</v>
      </c>
      <c r="Y26" s="90">
        <f>建設IO2!Y26/建設IO2!Y$51</f>
        <v>6.2994669681796156E-4</v>
      </c>
      <c r="Z26" s="90">
        <f>建設IO2!Z26/建設IO2!Z$51</f>
        <v>1.0091533456019438E-3</v>
      </c>
      <c r="AA26" s="90">
        <f>建設IO2!AA26/建設IO2!AA$51</f>
        <v>8.4634867561254846E-4</v>
      </c>
      <c r="AB26" s="90">
        <f>建設IO2!AB26/建設IO2!AB$51</f>
        <v>5.9347755947201139E-4</v>
      </c>
      <c r="AC26" s="90">
        <f>建設IO2!AC26/建設IO2!AC$51</f>
        <v>6.9606001031660377E-4</v>
      </c>
      <c r="AD26" s="90">
        <f>建設IO2!AD26/建設IO2!AD$51</f>
        <v>5.0734204654863282E-4</v>
      </c>
      <c r="AE26" s="90">
        <f>建設IO2!AE26/建設IO2!AE$51</f>
        <v>3.436791066757765E-4</v>
      </c>
      <c r="AF26" s="90">
        <f>建設IO2!AF26/建設IO2!AF$51</f>
        <v>4.0779950440193187E-4</v>
      </c>
      <c r="AG26" s="90">
        <f>建設IO2!AG26/建設IO2!AG$51</f>
        <v>4.8826004095677407E-4</v>
      </c>
      <c r="AH26" s="90">
        <f>建設IO2!AH26/建設IO2!AH$51</f>
        <v>4.9323145106179415E-4</v>
      </c>
      <c r="AI26" s="90">
        <f>建設IO2!AI26/建設IO2!AI$51</f>
        <v>5.2548895326861233E-4</v>
      </c>
      <c r="AJ26" s="90">
        <f>建設IO2!AJ26/建設IO2!AJ$51</f>
        <v>5.2992101888421335E-4</v>
      </c>
      <c r="AK26" s="90">
        <f>建設IO2!AK26/建設IO2!AK$51</f>
        <v>4.9697747336652546E-4</v>
      </c>
      <c r="AL26" s="90">
        <f>建設IO2!AL26/建設IO2!AL$51</f>
        <v>3.8262956262134318E-4</v>
      </c>
      <c r="AM26" s="90">
        <f>建設IO2!AM26/建設IO2!AM$51</f>
        <v>5.461596092604657E-4</v>
      </c>
      <c r="AN26" s="90">
        <f>建設IO2!AN26/建設IO2!AN$51</f>
        <v>5.6823627675160542E-4</v>
      </c>
      <c r="AO26" s="90">
        <f>建設IO2!AO26/建設IO2!AO$51</f>
        <v>5.229031583350763E-4</v>
      </c>
      <c r="AP26" s="90">
        <f>建設IO2!AP26/建設IO2!AP$51</f>
        <v>5.2200240121104554E-4</v>
      </c>
      <c r="AQ26" s="90">
        <f>建設IO2!AQ26/建設IO2!AQ$51</f>
        <v>3.6054141302188788E-4</v>
      </c>
      <c r="AR26" s="90">
        <f>建設IO2!AR26/建設IO2!AR$51</f>
        <v>3.4969195983119582E-4</v>
      </c>
      <c r="AS26" s="90">
        <f>建設IO2!AS26/建設IO2!AS$51</f>
        <v>3.4061390910857431E-4</v>
      </c>
      <c r="AT26" s="90">
        <f>建設IO2!AT26/建設IO2!AT$51</f>
        <v>3.8757857919364749E-4</v>
      </c>
      <c r="AU26" s="90">
        <f>建設IO2!AU26/建設IO2!AU$51</f>
        <v>3.9389463318562285E-4</v>
      </c>
      <c r="AV26" s="90">
        <f>建設IO2!AV26/建設IO2!AV$51</f>
        <v>3.9844606036457814E-4</v>
      </c>
      <c r="AW26" s="90">
        <f>建設IO2!AW26/建設IO2!AW$51</f>
        <v>4.7255406018448508E-4</v>
      </c>
      <c r="AX26" s="90">
        <f>建設IO2!AX26/建設IO2!AX$51</f>
        <v>4.749916876454662E-4</v>
      </c>
      <c r="AY26" s="90">
        <f>建設IO2!AY26/建設IO2!AY$51</f>
        <v>4.630487127245786E-4</v>
      </c>
      <c r="AZ26" s="90">
        <f>建設IO2!AZ26/建設IO2!AZ$51</f>
        <v>3.2013600260524469E-4</v>
      </c>
      <c r="BA26" s="90">
        <f>建設IO2!BA26/建設IO2!BA$51</f>
        <v>3.4324956596122548E-4</v>
      </c>
      <c r="BB26" s="90">
        <f>建設IO2!BB26/建設IO2!BB$51</f>
        <v>3.4800138454836566E-4</v>
      </c>
      <c r="BC26" s="90">
        <f>建設IO2!BC26/建設IO2!BC$51</f>
        <v>3.6681792245197404E-4</v>
      </c>
      <c r="BD26" s="90">
        <f>建設IO2!BD26/建設IO2!BD$51</f>
        <v>2.6387967087008324E-4</v>
      </c>
      <c r="BE26" s="90">
        <f>建設IO2!BE26/建設IO2!BE$51</f>
        <v>4.0173895576567142E-4</v>
      </c>
      <c r="BF26" s="90">
        <f>建設IO2!BF26/建設IO2!BF$51</f>
        <v>3.4586466165413532E-4</v>
      </c>
      <c r="BG26" s="90">
        <f>建設IO2!BG26/建設IO2!BG$51</f>
        <v>3.9713892171189247E-4</v>
      </c>
      <c r="BH26" s="90">
        <f>建設IO2!BH26/建設IO2!BH$51</f>
        <v>4.1540120159242513E-4</v>
      </c>
      <c r="BI26" s="90">
        <f>建設IO2!BI26/建設IO2!BI$51</f>
        <v>2.7453200871639129E-4</v>
      </c>
      <c r="BJ26" s="90">
        <f>建設IO2!BJ26/建設IO2!BJ$51</f>
        <v>2.1243058830527125E-4</v>
      </c>
      <c r="BK26" s="90">
        <f>建設IO2!BK26/建設IO2!BK$51</f>
        <v>2.0587620601345683E-4</v>
      </c>
      <c r="BL26" s="90">
        <f>建設IO2!BL26/建設IO2!BL$51</f>
        <v>2.7083988381902913E-4</v>
      </c>
      <c r="BM26" s="90">
        <f>建設IO2!BM26/建設IO2!BM$51</f>
        <v>2.1449843633748584E-4</v>
      </c>
      <c r="BN26" s="90">
        <f>建設IO2!BN26/建設IO2!BN$51</f>
        <v>2.4709877259926756E-4</v>
      </c>
      <c r="BO26" s="90">
        <f>建設IO2!BO26/建設IO2!BO$51</f>
        <v>2.688206158876445E-4</v>
      </c>
      <c r="BP26" s="90">
        <f>建設IO2!BP26/建設IO2!BP$51</f>
        <v>3.8136269541792111E-4</v>
      </c>
      <c r="BQ26" s="90">
        <f>建設IO2!BQ26/建設IO2!BQ$51</f>
        <v>2.5562223681076403E-4</v>
      </c>
      <c r="BR26" s="90">
        <f>建設IO2!BR26/建設IO2!BR$51</f>
        <v>1.7784306962101228E-4</v>
      </c>
      <c r="BS26" s="90">
        <f>建設IO2!BS26/建設IO2!BS$51</f>
        <v>1.6188481775597339E-4</v>
      </c>
      <c r="BT26" s="92">
        <f>建設IO2!BT26/建設IO2!BT$51</f>
        <v>2.6112900895080882E-4</v>
      </c>
    </row>
    <row r="27" spans="1:72">
      <c r="A27" s="15">
        <f>建設IO2!A27</f>
        <v>24</v>
      </c>
      <c r="B27" s="9" t="str">
        <f>建設IO2!B27</f>
        <v>電力・ガス・熱供給</v>
      </c>
      <c r="C27" s="89">
        <f>建設IO2!C27/建設IO2!C$51</f>
        <v>3.2805254035160884E-3</v>
      </c>
      <c r="D27" s="90">
        <f>建設IO2!D27/建設IO2!D$51</f>
        <v>3.6891258623391052E-3</v>
      </c>
      <c r="E27" s="90">
        <f>建設IO2!E27/建設IO2!E$51</f>
        <v>5.3440363291156444E-3</v>
      </c>
      <c r="F27" s="90">
        <f>建設IO2!F27/建設IO2!F$51</f>
        <v>3.9234724166345141E-3</v>
      </c>
      <c r="G27" s="90">
        <f>建設IO2!G27/建設IO2!G$51</f>
        <v>3.8980521907421841E-3</v>
      </c>
      <c r="H27" s="90">
        <f>建設IO2!H27/建設IO2!H$51</f>
        <v>4.789582165222816E-3</v>
      </c>
      <c r="I27" s="90">
        <f>建設IO2!I27/建設IO2!I$51</f>
        <v>7.0539999409128746E-3</v>
      </c>
      <c r="J27" s="90">
        <f>建設IO2!J27/建設IO2!J$51</f>
        <v>8.2677165354330708E-3</v>
      </c>
      <c r="K27" s="90">
        <f>建設IO2!K27/建設IO2!K$51</f>
        <v>7.4021978492801802E-3</v>
      </c>
      <c r="L27" s="90">
        <f>建設IO2!L27/建設IO2!L$51</f>
        <v>7.3994736201251398E-3</v>
      </c>
      <c r="M27" s="90">
        <f>建設IO2!M27/建設IO2!M$51</f>
        <v>7.5479206738741133E-3</v>
      </c>
      <c r="N27" s="90">
        <f>建設IO2!N27/建設IO2!N$51</f>
        <v>6.5655669191470962E-3</v>
      </c>
      <c r="O27" s="90">
        <f>建設IO2!O27/建設IO2!O$51</f>
        <v>6.4434810101037278E-3</v>
      </c>
      <c r="P27" s="90">
        <f>建設IO2!P27/建設IO2!P$51</f>
        <v>6.6416107045103876E-3</v>
      </c>
      <c r="Q27" s="90">
        <f>建設IO2!Q27/建設IO2!Q$51</f>
        <v>6.4870963192779577E-3</v>
      </c>
      <c r="R27" s="90">
        <f>建設IO2!R27/建設IO2!R$51</f>
        <v>1.6214462719874507E-3</v>
      </c>
      <c r="S27" s="90">
        <f>建設IO2!S27/建設IO2!S$51</f>
        <v>1.5481043196140009E-3</v>
      </c>
      <c r="T27" s="90">
        <f>建設IO2!T27/建設IO2!T$51</f>
        <v>1.6691878357936467E-3</v>
      </c>
      <c r="U27" s="90">
        <f>建設IO2!U27/建設IO2!U$51</f>
        <v>1.5383210525206691E-3</v>
      </c>
      <c r="V27" s="90">
        <f>建設IO2!V27/建設IO2!V$51</f>
        <v>1.626053970749974E-3</v>
      </c>
      <c r="W27" s="90">
        <f>建設IO2!W27/建設IO2!W$51</f>
        <v>2.2862643643583418E-3</v>
      </c>
      <c r="X27" s="90">
        <f>建設IO2!X27/建設IO2!X$51</f>
        <v>1.284258792416214E-3</v>
      </c>
      <c r="Y27" s="90">
        <f>建設IO2!Y27/建設IO2!Y$51</f>
        <v>1.8575351316427072E-3</v>
      </c>
      <c r="Z27" s="90">
        <f>建設IO2!Z27/建設IO2!Z$51</f>
        <v>2.5138623269464391E-3</v>
      </c>
      <c r="AA27" s="90">
        <f>建設IO2!AA27/建設IO2!AA$51</f>
        <v>1.878919112114686E-3</v>
      </c>
      <c r="AB27" s="90">
        <f>建設IO2!AB27/建設IO2!AB$51</f>
        <v>1.3571218570751034E-3</v>
      </c>
      <c r="AC27" s="90">
        <f>建設IO2!AC27/建設IO2!AC$51</f>
        <v>1.4992786098837886E-3</v>
      </c>
      <c r="AD27" s="90">
        <f>建設IO2!AD27/建設IO2!AD$51</f>
        <v>2.0351334367234926E-3</v>
      </c>
      <c r="AE27" s="90">
        <f>建設IO2!AE27/建設IO2!AE$51</f>
        <v>2.9591345273781659E-3</v>
      </c>
      <c r="AF27" s="90">
        <f>建設IO2!AF27/建設IO2!AF$51</f>
        <v>2.2427339584299277E-3</v>
      </c>
      <c r="AG27" s="90">
        <f>建設IO2!AG27/建設IO2!AG$51</f>
        <v>2.2933954586109254E-3</v>
      </c>
      <c r="AH27" s="90">
        <f>建設IO2!AH27/建設IO2!AH$51</f>
        <v>2.3517445328753777E-3</v>
      </c>
      <c r="AI27" s="90">
        <f>建設IO2!AI27/建設IO2!AI$51</f>
        <v>2.4432192954674243E-3</v>
      </c>
      <c r="AJ27" s="90">
        <f>建設IO2!AJ27/建設IO2!AJ$51</f>
        <v>2.6863989331581588E-3</v>
      </c>
      <c r="AK27" s="90">
        <f>建設IO2!AK27/建設IO2!AK$51</f>
        <v>2.3583840099756933E-3</v>
      </c>
      <c r="AL27" s="90">
        <f>建設IO2!AL27/建設IO2!AL$51</f>
        <v>1.7336425861979375E-3</v>
      </c>
      <c r="AM27" s="90">
        <f>建設IO2!AM27/建設IO2!AM$51</f>
        <v>2.6848923894894879E-3</v>
      </c>
      <c r="AN27" s="90">
        <f>建設IO2!AN27/建設IO2!AN$51</f>
        <v>1.0680103514849452E-3</v>
      </c>
      <c r="AO27" s="90">
        <f>建設IO2!AO27/建設IO2!AO$51</f>
        <v>8.366450533361222E-4</v>
      </c>
      <c r="AP27" s="90">
        <f>建設IO2!AP27/建設IO2!AP$51</f>
        <v>1.1484052826643003E-3</v>
      </c>
      <c r="AQ27" s="90">
        <f>建設IO2!AQ27/建設IO2!AQ$51</f>
        <v>1.9754664921824271E-3</v>
      </c>
      <c r="AR27" s="90">
        <f>建設IO2!AR27/建設IO2!AR$51</f>
        <v>1.9132361153068043E-3</v>
      </c>
      <c r="AS27" s="90">
        <f>建設IO2!AS27/建設IO2!AS$51</f>
        <v>1.9007372895173556E-3</v>
      </c>
      <c r="AT27" s="90">
        <f>建設IO2!AT27/建設IO2!AT$51</f>
        <v>2.0796899371366452E-3</v>
      </c>
      <c r="AU27" s="90">
        <f>建設IO2!AU27/建設IO2!AU$51</f>
        <v>1.674052191038897E-3</v>
      </c>
      <c r="AV27" s="90">
        <f>建設IO2!AV27/建設IO2!AV$51</f>
        <v>2.4404821197330411E-3</v>
      </c>
      <c r="AW27" s="90">
        <f>建設IO2!AW27/建設IO2!AW$51</f>
        <v>2.6179494934220476E-3</v>
      </c>
      <c r="AX27" s="90">
        <f>建設IO2!AX27/建設IO2!AX$51</f>
        <v>2.5412055289032441E-3</v>
      </c>
      <c r="AY27" s="90">
        <f>建設IO2!AY27/建設IO2!AY$51</f>
        <v>2.9172068901648454E-3</v>
      </c>
      <c r="AZ27" s="90">
        <f>建設IO2!AZ27/建設IO2!AZ$51</f>
        <v>3.2013600260524469E-4</v>
      </c>
      <c r="BA27" s="90">
        <f>建設IO2!BA27/建設IO2!BA$51</f>
        <v>2.0639212331728285E-3</v>
      </c>
      <c r="BB27" s="90">
        <f>建設IO2!BB27/建設IO2!BB$51</f>
        <v>2.4335239676632143E-3</v>
      </c>
      <c r="BC27" s="90">
        <f>建設IO2!BC27/建設IO2!BC$51</f>
        <v>2.3587123959376223E-3</v>
      </c>
      <c r="BD27" s="90">
        <f>建設IO2!BD27/建設IO2!BD$51</f>
        <v>2.9586508552100241E-3</v>
      </c>
      <c r="BE27" s="90">
        <f>建設IO2!BE27/建設IO2!BE$51</f>
        <v>2.1378251574673229E-3</v>
      </c>
      <c r="BF27" s="90">
        <f>建設IO2!BF27/建設IO2!BF$51</f>
        <v>2.3157894736842107E-3</v>
      </c>
      <c r="BG27" s="90">
        <f>建設IO2!BG27/建設IO2!BG$51</f>
        <v>1.6270110401823484E-3</v>
      </c>
      <c r="BH27" s="90">
        <f>建設IO2!BH27/建設IO2!BH$51</f>
        <v>2.2855147823022926E-3</v>
      </c>
      <c r="BI27" s="90">
        <f>建設IO2!BI27/建設IO2!BI$51</f>
        <v>1.4241347952162798E-3</v>
      </c>
      <c r="BJ27" s="90">
        <f>建設IO2!BJ27/建設IO2!BJ$51</f>
        <v>2.6128962361548365E-3</v>
      </c>
      <c r="BK27" s="90">
        <f>建設IO2!BK27/建設IO2!BK$51</f>
        <v>7.3304406686609629E-4</v>
      </c>
      <c r="BL27" s="90">
        <f>建設IO2!BL27/建設IO2!BL$51</f>
        <v>2.4764727307820425E-3</v>
      </c>
      <c r="BM27" s="90">
        <f>建設IO2!BM27/建設IO2!BM$51</f>
        <v>2.8330373185830255E-3</v>
      </c>
      <c r="BN27" s="90">
        <f>建設IO2!BN27/建設IO2!BN$51</f>
        <v>4.03820154404139E-3</v>
      </c>
      <c r="BO27" s="90">
        <f>建設IO2!BO27/建設IO2!BO$51</f>
        <v>3.7807946706601334E-3</v>
      </c>
      <c r="BP27" s="90">
        <f>建設IO2!BP27/建設IO2!BP$51</f>
        <v>2.7365514821362648E-3</v>
      </c>
      <c r="BQ27" s="90">
        <f>建設IO2!BQ27/建設IO2!BQ$51</f>
        <v>5.850263465191804E-3</v>
      </c>
      <c r="BR27" s="90">
        <f>建設IO2!BR27/建設IO2!BR$51</f>
        <v>6.0516274295224458E-3</v>
      </c>
      <c r="BS27" s="90">
        <f>建設IO2!BS27/建設IO2!BS$51</f>
        <v>2.2416661217341933E-3</v>
      </c>
      <c r="BT27" s="92">
        <f>建設IO2!BT27/建設IO2!BT$51</f>
        <v>4.385471298759807E-3</v>
      </c>
    </row>
    <row r="28" spans="1:72">
      <c r="A28" s="151">
        <f>建設IO2!A28</f>
        <v>25</v>
      </c>
      <c r="B28" s="152" t="str">
        <f>建設IO2!B28</f>
        <v>水道</v>
      </c>
      <c r="C28" s="155">
        <f>建設IO2!C28/建設IO2!C$51</f>
        <v>6.7276673341420414E-4</v>
      </c>
      <c r="D28" s="161">
        <f>建設IO2!D28/建設IO2!D$51</f>
        <v>6.4937058941815255E-4</v>
      </c>
      <c r="E28" s="161">
        <f>建設IO2!E28/建設IO2!E$51</f>
        <v>6.974920603547715E-4</v>
      </c>
      <c r="F28" s="161">
        <f>建設IO2!F28/建設IO2!F$51</f>
        <v>8.098234409266281E-4</v>
      </c>
      <c r="G28" s="161">
        <f>建設IO2!G28/建設IO2!G$51</f>
        <v>8.0577824004728288E-4</v>
      </c>
      <c r="H28" s="161">
        <f>建設IO2!H28/建設IO2!H$51</f>
        <v>9.4765022230294794E-4</v>
      </c>
      <c r="I28" s="161">
        <f>建設IO2!I28/建設IO2!I$51</f>
        <v>5.622763396447237E-4</v>
      </c>
      <c r="J28" s="161">
        <f>建設IO2!J28/建設IO2!J$51</f>
        <v>5.6102362204724413E-4</v>
      </c>
      <c r="K28" s="161">
        <f>建設IO2!K28/建設IO2!K$51</f>
        <v>5.1267894467011083E-4</v>
      </c>
      <c r="L28" s="161">
        <f>建設IO2!L28/建設IO2!L$51</f>
        <v>5.0192823269432541E-4</v>
      </c>
      <c r="M28" s="161">
        <f>建設IO2!M28/建設IO2!M$51</f>
        <v>1.0877495522982027E-3</v>
      </c>
      <c r="N28" s="161">
        <f>建設IO2!N28/建設IO2!N$51</f>
        <v>6.3093213364788503E-4</v>
      </c>
      <c r="O28" s="161">
        <f>建設IO2!O28/建設IO2!O$51</f>
        <v>4.2883665863929288E-4</v>
      </c>
      <c r="P28" s="161">
        <f>建設IO2!P28/建設IO2!P$51</f>
        <v>7.5681156596621002E-4</v>
      </c>
      <c r="Q28" s="161">
        <f>建設IO2!Q28/建設IO2!Q$51</f>
        <v>4.3717388238612327E-4</v>
      </c>
      <c r="R28" s="161">
        <f>建設IO2!R28/建設IO2!R$51</f>
        <v>5.8924662180124914E-4</v>
      </c>
      <c r="S28" s="161">
        <f>建設IO2!S28/建設IO2!S$51</f>
        <v>1.5637023480232098E-3</v>
      </c>
      <c r="T28" s="161">
        <f>建設IO2!T28/建設IO2!T$51</f>
        <v>1.9647731817154382E-3</v>
      </c>
      <c r="U28" s="161">
        <f>建設IO2!U28/建設IO2!U$51</f>
        <v>1.5312967554771957E-3</v>
      </c>
      <c r="V28" s="161">
        <f>建設IO2!V28/建設IO2!V$51</f>
        <v>5.2802656563224852E-4</v>
      </c>
      <c r="W28" s="161">
        <f>建設IO2!W28/建設IO2!W$51</f>
        <v>7.0478826269693249E-4</v>
      </c>
      <c r="X28" s="161">
        <f>建設IO2!X28/建設IO2!X$51</f>
        <v>4.2944526815187688E-4</v>
      </c>
      <c r="Y28" s="161">
        <f>建設IO2!Y28/建設IO2!Y$51</f>
        <v>6.5256016798578582E-4</v>
      </c>
      <c r="Z28" s="161">
        <f>建設IO2!Z28/建設IO2!Z$51</f>
        <v>8.4557187360925681E-4</v>
      </c>
      <c r="AA28" s="161">
        <f>建設IO2!AA28/建設IO2!AA$51</f>
        <v>6.070996420032785E-4</v>
      </c>
      <c r="AB28" s="161">
        <f>建設IO2!AB28/建設IO2!AB$51</f>
        <v>4.4394985641128457E-4</v>
      </c>
      <c r="AC28" s="161">
        <f>建設IO2!AC28/建設IO2!AC$51</f>
        <v>4.7741128954344978E-4</v>
      </c>
      <c r="AD28" s="161">
        <f>建設IO2!AD28/建設IO2!AD$51</f>
        <v>6.9183006347540836E-4</v>
      </c>
      <c r="AE28" s="161">
        <f>建設IO2!AE28/建設IO2!AE$51</f>
        <v>5.6368673700956285E-4</v>
      </c>
      <c r="AF28" s="161">
        <f>建設IO2!AF28/建設IO2!AF$51</f>
        <v>4.9207044724189862E-4</v>
      </c>
      <c r="AG28" s="161">
        <f>建設IO2!AG28/建設IO2!AG$51</f>
        <v>6.2459239005509411E-4</v>
      </c>
      <c r="AH28" s="161">
        <f>建設IO2!AH28/建設IO2!AH$51</f>
        <v>6.4110295822988991E-4</v>
      </c>
      <c r="AI28" s="161">
        <f>建設IO2!AI28/建設IO2!AI$51</f>
        <v>6.7400552230051358E-4</v>
      </c>
      <c r="AJ28" s="161">
        <f>建設IO2!AJ28/建設IO2!AJ$51</f>
        <v>6.4793052605317879E-4</v>
      </c>
      <c r="AK28" s="161">
        <f>建設IO2!AK28/建設IO2!AK$51</f>
        <v>6.2348083022345914E-4</v>
      </c>
      <c r="AL28" s="161">
        <f>建設IO2!AL28/建設IO2!AL$51</f>
        <v>4.2986778022891642E-4</v>
      </c>
      <c r="AM28" s="161">
        <f>建設IO2!AM28/建設IO2!AM$51</f>
        <v>8.7926988818441362E-4</v>
      </c>
      <c r="AN28" s="161">
        <f>建設IO2!AN28/建設IO2!AN$51</f>
        <v>2.761308814736717E-4</v>
      </c>
      <c r="AO28" s="161">
        <f>建設IO2!AO28/建設IO2!AO$51</f>
        <v>2.0916126333403055E-4</v>
      </c>
      <c r="AP28" s="161">
        <f>建設IO2!AP28/建設IO2!AP$51</f>
        <v>5.2200240121104554E-4</v>
      </c>
      <c r="AQ28" s="161">
        <f>建設IO2!AQ28/建設IO2!AQ$51</f>
        <v>5.0575948215570387E-4</v>
      </c>
      <c r="AR28" s="161">
        <f>建設IO2!AR28/建設IO2!AR$51</f>
        <v>4.9066725253801293E-4</v>
      </c>
      <c r="AS28" s="161">
        <f>建設IO2!AS28/建設IO2!AS$51</f>
        <v>4.8579360807288468E-4</v>
      </c>
      <c r="AT28" s="161">
        <f>建設IO2!AT28/建設IO2!AT$51</f>
        <v>5.3882875643994897E-4</v>
      </c>
      <c r="AU28" s="161">
        <f>建設IO2!AU28/建設IO2!AU$51</f>
        <v>4.5016529506928323E-4</v>
      </c>
      <c r="AV28" s="161">
        <f>建設IO2!AV28/建設IO2!AV$51</f>
        <v>5.976690905468672E-4</v>
      </c>
      <c r="AW28" s="161">
        <f>建設IO2!AW28/建設IO2!AW$51</f>
        <v>6.6157568425827913E-4</v>
      </c>
      <c r="AX28" s="161">
        <f>建設IO2!AX28/建設IO2!AX$51</f>
        <v>6.5311357051251601E-4</v>
      </c>
      <c r="AY28" s="161">
        <f>建設IO2!AY28/建設IO2!AY$51</f>
        <v>6.9457306908686793E-4</v>
      </c>
      <c r="AZ28" s="161">
        <f>建設IO2!AZ28/建設IO2!AZ$51</f>
        <v>6.6235035021774765E-5</v>
      </c>
      <c r="BA28" s="161">
        <f>建設IO2!BA28/建設IO2!BA$51</f>
        <v>3.8608035538696716E-4</v>
      </c>
      <c r="BB28" s="161">
        <f>建設IO2!BB28/建設IO2!BB$51</f>
        <v>3.9460871283609323E-4</v>
      </c>
      <c r="BC28" s="161">
        <f>建設IO2!BC28/建設IO2!BC$51</f>
        <v>3.7413337959489091E-4</v>
      </c>
      <c r="BD28" s="161">
        <f>建設IO2!BD28/建設IO2!BD$51</f>
        <v>4.2780492095604406E-4</v>
      </c>
      <c r="BE28" s="161">
        <f>建設IO2!BE28/建設IO2!BE$51</f>
        <v>4.3043459546321936E-4</v>
      </c>
      <c r="BF28" s="161">
        <f>建設IO2!BF28/建設IO2!BF$51</f>
        <v>4.2105263157894739E-4</v>
      </c>
      <c r="BG28" s="161">
        <f>建設IO2!BG28/建設IO2!BG$51</f>
        <v>3.4889493298280693E-4</v>
      </c>
      <c r="BH28" s="161">
        <f>建設IO2!BH28/建設IO2!BH$51</f>
        <v>4.6065892005385669E-4</v>
      </c>
      <c r="BI28" s="161">
        <f>建設IO2!BI28/建設IO2!BI$51</f>
        <v>4.1179801307458694E-4</v>
      </c>
      <c r="BJ28" s="161">
        <f>建設IO2!BJ28/建設IO2!BJ$51</f>
        <v>2.1667920007137668E-4</v>
      </c>
      <c r="BK28" s="161">
        <f>建設IO2!BK28/建設IO2!BK$51</f>
        <v>2.3395023410620092E-4</v>
      </c>
      <c r="BL28" s="161">
        <f>建設IO2!BL28/建設IO2!BL$51</f>
        <v>5.0899219545300306E-4</v>
      </c>
      <c r="BM28" s="161">
        <f>建設IO2!BM28/建設IO2!BM$51</f>
        <v>1.7201323880204177E-4</v>
      </c>
      <c r="BN28" s="161">
        <f>建設IO2!BN28/建設IO2!BN$51</f>
        <v>6.7155763981682466E-4</v>
      </c>
      <c r="BO28" s="161">
        <f>建設IO2!BO28/建設IO2!BO$51</f>
        <v>6.3282449705739496E-4</v>
      </c>
      <c r="BP28" s="161">
        <f>建設IO2!BP28/建設IO2!BP$51</f>
        <v>5.4219296952388147E-4</v>
      </c>
      <c r="BQ28" s="161">
        <f>建設IO2!BQ28/建設IO2!BQ$51</f>
        <v>6.8553236235613987E-4</v>
      </c>
      <c r="BR28" s="161">
        <f>建設IO2!BR28/建設IO2!BR$51</f>
        <v>4.9713341787082971E-4</v>
      </c>
      <c r="BS28" s="161">
        <f>建設IO2!BS28/建設IO2!BS$51</f>
        <v>5.4945142578258948E-4</v>
      </c>
      <c r="BT28" s="162">
        <f>建設IO2!BT28/建設IO2!BT$51</f>
        <v>8.534294433157944E-4</v>
      </c>
    </row>
    <row r="29" spans="1:72">
      <c r="A29" s="15">
        <f>建設IO2!A29</f>
        <v>26</v>
      </c>
      <c r="B29" s="9" t="str">
        <f>建設IO2!B29</f>
        <v>廃棄物処理</v>
      </c>
      <c r="C29" s="89">
        <f>建設IO2!C29/建設IO2!C$51</f>
        <v>2.0191402835725782E-3</v>
      </c>
      <c r="D29" s="90">
        <f>建設IO2!D29/建設IO2!D$51</f>
        <v>4.2792671317819236E-4</v>
      </c>
      <c r="E29" s="90">
        <f>建設IO2!E29/建設IO2!E$51</f>
        <v>4.9018772818620025E-4</v>
      </c>
      <c r="F29" s="90">
        <f>建設IO2!F29/建設IO2!F$51</f>
        <v>4.1847820518897211E-4</v>
      </c>
      <c r="G29" s="90">
        <f>建設IO2!G29/建設IO2!G$51</f>
        <v>4.1418832589227509E-4</v>
      </c>
      <c r="H29" s="90">
        <f>建設IO2!H29/建設IO2!H$51</f>
        <v>5.6464159078883989E-4</v>
      </c>
      <c r="I29" s="90">
        <f>建設IO2!I29/建設IO2!I$51</f>
        <v>5.765060373219221E-4</v>
      </c>
      <c r="J29" s="90">
        <f>建設IO2!J29/建設IO2!J$51</f>
        <v>5.7086614173228341E-4</v>
      </c>
      <c r="K29" s="90">
        <f>建設IO2!K29/建設IO2!K$51</f>
        <v>5.5357641034180054E-4</v>
      </c>
      <c r="L29" s="90">
        <f>建設IO2!L29/建設IO2!L$51</f>
        <v>5.4978996634551356E-4</v>
      </c>
      <c r="M29" s="90">
        <f>建設IO2!M29/建設IO2!M$51</f>
        <v>7.561185912316774E-4</v>
      </c>
      <c r="N29" s="90">
        <f>建設IO2!N29/建設IO2!N$51</f>
        <v>6.0543666635469679E-4</v>
      </c>
      <c r="O29" s="90">
        <f>建設IO2!O29/建設IO2!O$51</f>
        <v>3.4895532026530697E-4</v>
      </c>
      <c r="P29" s="90">
        <f>建設IO2!P29/建設IO2!P$51</f>
        <v>7.6519148641981515E-4</v>
      </c>
      <c r="Q29" s="90">
        <f>建設IO2!Q29/建設IO2!Q$51</f>
        <v>6.4870963192779582E-4</v>
      </c>
      <c r="R29" s="90">
        <f>建設IO2!R29/建設IO2!R$51</f>
        <v>3.5013650483091565E-4</v>
      </c>
      <c r="S29" s="90">
        <f>建設IO2!S29/建設IO2!S$51</f>
        <v>3.2235925379032088E-4</v>
      </c>
      <c r="T29" s="90">
        <f>建設IO2!T29/建設IO2!T$51</f>
        <v>5.5639594526454893E-4</v>
      </c>
      <c r="U29" s="90">
        <f>建設IO2!U29/建設IO2!U$51</f>
        <v>3.0344963227804976E-4</v>
      </c>
      <c r="V29" s="90">
        <f>建設IO2!V29/建設IO2!V$51</f>
        <v>3.5188160706918633E-4</v>
      </c>
      <c r="W29" s="90">
        <f>建設IO2!W29/建設IO2!W$51</f>
        <v>3.3520417372171179E-4</v>
      </c>
      <c r="X29" s="90">
        <f>建設IO2!X29/建設IO2!X$51</f>
        <v>2.5005673841754853E-4</v>
      </c>
      <c r="Y29" s="90">
        <f>建設IO2!Y29/建設IO2!Y$51</f>
        <v>7.0424810208366984E-4</v>
      </c>
      <c r="Z29" s="90">
        <f>建設IO2!Z29/建設IO2!Z$51</f>
        <v>5.725351519744043E-4</v>
      </c>
      <c r="AA29" s="90">
        <f>建設IO2!AA29/建設IO2!AA$51</f>
        <v>3.9206778806126448E-4</v>
      </c>
      <c r="AB29" s="90">
        <f>建設IO2!AB29/建設IO2!AB$51</f>
        <v>2.9947661091880775E-4</v>
      </c>
      <c r="AC29" s="90">
        <f>建設IO2!AC29/建設IO2!AC$51</f>
        <v>3.0057136809126072E-4</v>
      </c>
      <c r="AD29" s="90">
        <f>建設IO2!AD29/建設IO2!AD$51</f>
        <v>8.417265772284135E-4</v>
      </c>
      <c r="AE29" s="90">
        <f>建設IO2!AE29/建設IO2!AE$51</f>
        <v>5.0462379185972749E-3</v>
      </c>
      <c r="AF29" s="90">
        <f>建設IO2!AF29/建設IO2!AF$51</f>
        <v>4.6388214349349114E-3</v>
      </c>
      <c r="AG29" s="90">
        <f>建設IO2!AG29/建設IO2!AG$51</f>
        <v>4.2763970340421878E-3</v>
      </c>
      <c r="AH29" s="90">
        <f>建設IO2!AH29/建設IO2!AH$51</f>
        <v>4.1694542186712751E-3</v>
      </c>
      <c r="AI29" s="90">
        <f>建設IO2!AI29/建設IO2!AI$51</f>
        <v>4.9164665311216271E-3</v>
      </c>
      <c r="AJ29" s="90">
        <f>建設IO2!AJ29/建設IO2!AJ$51</f>
        <v>6.9944190028510735E-3</v>
      </c>
      <c r="AK29" s="90">
        <f>建設IO2!AK29/建設IO2!AK$51</f>
        <v>3.3884827729535822E-3</v>
      </c>
      <c r="AL29" s="90">
        <f>建設IO2!AL29/建設IO2!AL$51</f>
        <v>1.5895660224948393E-3</v>
      </c>
      <c r="AM29" s="90">
        <f>建設IO2!AM29/建設IO2!AM$51</f>
        <v>2.4483016966848465E-3</v>
      </c>
      <c r="AN29" s="90">
        <f>建設IO2!AN29/建設IO2!AN$51</f>
        <v>7.5856119836238411E-3</v>
      </c>
      <c r="AO29" s="90">
        <f>建設IO2!AO29/建設IO2!AO$51</f>
        <v>5.8565153733528552E-3</v>
      </c>
      <c r="AP29" s="90">
        <f>建設IO2!AP29/建設IO2!AP$51</f>
        <v>2.923213446781855E-3</v>
      </c>
      <c r="AQ29" s="90">
        <f>建設IO2!AQ29/建設IO2!AQ$51</f>
        <v>1.0966467979415756E-3</v>
      </c>
      <c r="AR29" s="90">
        <f>建設IO2!AR29/建設IO2!AR$51</f>
        <v>8.5866769194152277E-4</v>
      </c>
      <c r="AS29" s="90">
        <f>建設IO2!AS29/建設IO2!AS$51</f>
        <v>1.3959586438875996E-4</v>
      </c>
      <c r="AT29" s="90">
        <f>建設IO2!AT29/建設IO2!AT$51</f>
        <v>3.1668005860944369E-3</v>
      </c>
      <c r="AU29" s="90">
        <f>建設IO2!AU29/建設IO2!AU$51</f>
        <v>4.023352324681719E-3</v>
      </c>
      <c r="AV29" s="90">
        <f>建設IO2!AV29/建設IO2!AV$51</f>
        <v>9.5627054487498753E-3</v>
      </c>
      <c r="AW29" s="90">
        <f>建設IO2!AW29/建設IO2!AW$51</f>
        <v>3.5536065325873279E-3</v>
      </c>
      <c r="AX29" s="90">
        <f>建設IO2!AX29/建設IO2!AX$51</f>
        <v>3.6218116182966799E-3</v>
      </c>
      <c r="AY29" s="90">
        <f>建設IO2!AY29/建設IO2!AY$51</f>
        <v>3.2876458603445084E-3</v>
      </c>
      <c r="AZ29" s="90">
        <f>建設IO2!AZ29/建設IO2!AZ$51</f>
        <v>7.8930083400948273E-3</v>
      </c>
      <c r="BA29" s="90">
        <f>建設IO2!BA29/建設IO2!BA$51</f>
        <v>4.1350814730091627E-3</v>
      </c>
      <c r="BB29" s="90">
        <f>建設IO2!BB29/建設IO2!BB$51</f>
        <v>5.6935512236287967E-3</v>
      </c>
      <c r="BC29" s="90">
        <f>建設IO2!BC29/建設IO2!BC$51</f>
        <v>8.1703205633320026E-3</v>
      </c>
      <c r="BD29" s="90">
        <f>建設IO2!BD29/建設IO2!BD$51</f>
        <v>1.2754184092054024E-3</v>
      </c>
      <c r="BE29" s="90">
        <f>建設IO2!BE29/建設IO2!BE$51</f>
        <v>1.4491298047261719E-3</v>
      </c>
      <c r="BF29" s="90">
        <f>建設IO2!BF29/建設IO2!BF$51</f>
        <v>2.7789473684210527E-3</v>
      </c>
      <c r="BG29" s="90">
        <f>建設IO2!BG29/建設IO2!BG$51</f>
        <v>5.3501884312313402E-3</v>
      </c>
      <c r="BH29" s="90">
        <f>建設IO2!BH29/建設IO2!BH$51</f>
        <v>2.1901503041157045E-3</v>
      </c>
      <c r="BI29" s="90">
        <f>建設IO2!BI29/建設IO2!BI$51</f>
        <v>2.8568487157049466E-3</v>
      </c>
      <c r="BJ29" s="90">
        <f>建設IO2!BJ29/建設IO2!BJ$51</f>
        <v>2.0775711536255527E-3</v>
      </c>
      <c r="BK29" s="90">
        <f>建設IO2!BK29/建設IO2!BK$51</f>
        <v>1.4941621618249365E-3</v>
      </c>
      <c r="BL29" s="90">
        <f>建設IO2!BL29/建設IO2!BL$51</f>
        <v>1.702866855735735E-3</v>
      </c>
      <c r="BM29" s="90">
        <f>建設IO2!BM29/建設IO2!BM$51</f>
        <v>9.6037270916706219E-3</v>
      </c>
      <c r="BN29" s="90">
        <f>建設IO2!BN29/建設IO2!BN$51</f>
        <v>5.6599025478847658E-3</v>
      </c>
      <c r="BO29" s="90">
        <f>建設IO2!BO29/建設IO2!BO$51</f>
        <v>7.5673580240646372E-3</v>
      </c>
      <c r="BP29" s="90">
        <f>建設IO2!BP29/建設IO2!BP$51</f>
        <v>4.7408378526234219E-3</v>
      </c>
      <c r="BQ29" s="90">
        <f>建設IO2!BQ29/建設IO2!BQ$51</f>
        <v>5.1647311028356641E-3</v>
      </c>
      <c r="BR29" s="90">
        <f>建設IO2!BR29/建設IO2!BR$51</f>
        <v>2.8537608846162434E-3</v>
      </c>
      <c r="BS29" s="90">
        <f>建設IO2!BS29/建設IO2!BS$51</f>
        <v>3.4976690181167452E-3</v>
      </c>
      <c r="BT29" s="92">
        <f>建設IO2!BT29/建設IO2!BT$51</f>
        <v>6.896457927798509E-3</v>
      </c>
    </row>
    <row r="30" spans="1:72">
      <c r="A30" s="15">
        <f>建設IO2!A30</f>
        <v>27</v>
      </c>
      <c r="B30" s="9" t="str">
        <f>建設IO2!B30</f>
        <v>商業</v>
      </c>
      <c r="C30" s="89">
        <f>建設IO2!C30/建設IO2!C$51</f>
        <v>5.4818482582333551E-2</v>
      </c>
      <c r="D30" s="90">
        <f>建設IO2!D30/建設IO2!D$51</f>
        <v>5.9757294369139596E-2</v>
      </c>
      <c r="E30" s="90">
        <f>建設IO2!E30/建設IO2!E$51</f>
        <v>6.3801705626987365E-2</v>
      </c>
      <c r="F30" s="90">
        <f>建設IO2!F30/建設IO2!F$51</f>
        <v>6.4825505171420134E-2</v>
      </c>
      <c r="G30" s="90">
        <f>建設IO2!G30/建設IO2!G$51</f>
        <v>6.4496446544615935E-2</v>
      </c>
      <c r="H30" s="90">
        <f>建設IO2!H30/建設IO2!H$51</f>
        <v>7.6037084712032785E-2</v>
      </c>
      <c r="I30" s="90">
        <f>建設IO2!I30/建設IO2!I$51</f>
        <v>6.2569335895943781E-2</v>
      </c>
      <c r="J30" s="90">
        <f>建設IO2!J30/建設IO2!J$51</f>
        <v>5.6594488188976375E-2</v>
      </c>
      <c r="K30" s="90">
        <f>建設IO2!K30/建設IO2!K$51</f>
        <v>5.5855957178405941E-2</v>
      </c>
      <c r="L30" s="90">
        <f>建設IO2!L30/建設IO2!L$51</f>
        <v>5.5285758108782036E-2</v>
      </c>
      <c r="M30" s="90">
        <f>建設IO2!M30/建設IO2!M$51</f>
        <v>8.6356702261723151E-2</v>
      </c>
      <c r="N30" s="90">
        <f>建設IO2!N30/建設IO2!N$51</f>
        <v>7.1548349410538337E-2</v>
      </c>
      <c r="O30" s="90">
        <f>建設IO2!O30/建設IO2!O$51</f>
        <v>5.0183979335118194E-2</v>
      </c>
      <c r="P30" s="90">
        <f>建設IO2!P30/建設IO2!P$51</f>
        <v>8.4855598258233536E-2</v>
      </c>
      <c r="Q30" s="90">
        <f>建設IO2!Q30/建設IO2!Q$51</f>
        <v>6.7677337470032434E-2</v>
      </c>
      <c r="R30" s="90">
        <f>建設IO2!R30/建設IO2!R$51</f>
        <v>5.4704122744012949E-2</v>
      </c>
      <c r="S30" s="90">
        <f>建設IO2!S30/建設IO2!S$51</f>
        <v>6.2167242060603541E-2</v>
      </c>
      <c r="T30" s="90">
        <f>建設IO2!T30/建設IO2!T$51</f>
        <v>6.181211204423348E-2</v>
      </c>
      <c r="U30" s="90">
        <f>建設IO2!U30/建設IO2!U$51</f>
        <v>6.2195935741730643E-2</v>
      </c>
      <c r="V30" s="90">
        <f>建設IO2!V30/建設IO2!V$51</f>
        <v>5.4235253228997589E-2</v>
      </c>
      <c r="W30" s="90">
        <f>建設IO2!W30/建設IO2!W$51</f>
        <v>5.5626702880177403E-2</v>
      </c>
      <c r="X30" s="90">
        <f>建設IO2!X30/建設IO2!X$51</f>
        <v>5.0723465786394466E-2</v>
      </c>
      <c r="Y30" s="90">
        <f>建設IO2!Y30/建設IO2!Y$51</f>
        <v>5.7005330318203845E-2</v>
      </c>
      <c r="Z30" s="90">
        <f>建設IO2!Z30/建設IO2!Z$51</f>
        <v>5.7192172145443171E-2</v>
      </c>
      <c r="AA30" s="90">
        <f>建設IO2!AA30/建設IO2!AA$51</f>
        <v>6.7419793118479635E-2</v>
      </c>
      <c r="AB30" s="90">
        <f>建設IO2!AB30/建設IO2!AB$51</f>
        <v>4.6370014935922112E-2</v>
      </c>
      <c r="AC30" s="90">
        <f>建設IO2!AC30/建設IO2!AC$51</f>
        <v>5.1921820558516595E-2</v>
      </c>
      <c r="AD30" s="90">
        <f>建設IO2!AD30/建設IO2!AD$51</f>
        <v>4.5510887675623946E-2</v>
      </c>
      <c r="AE30" s="90">
        <f>建設IO2!AE30/建設IO2!AE$51</f>
        <v>4.0171538226804263E-2</v>
      </c>
      <c r="AF30" s="90">
        <f>建設IO2!AF30/建設IO2!AF$51</f>
        <v>4.0829761753305958E-2</v>
      </c>
      <c r="AG30" s="90">
        <f>建設IO2!AG30/建設IO2!AG$51</f>
        <v>4.2751446787423313E-2</v>
      </c>
      <c r="AH30" s="90">
        <f>建設IO2!AH30/建設IO2!AH$51</f>
        <v>4.2641670615075289E-2</v>
      </c>
      <c r="AI30" s="90">
        <f>建設IO2!AI30/建設IO2!AI$51</f>
        <v>4.0862548524035439E-2</v>
      </c>
      <c r="AJ30" s="90">
        <f>建設IO2!AJ30/建設IO2!AJ$51</f>
        <v>4.8149673746339688E-2</v>
      </c>
      <c r="AK30" s="90">
        <f>建設IO2!AK30/建設IO2!AK$51</f>
        <v>4.3309327815377385E-2</v>
      </c>
      <c r="AL30" s="90">
        <f>建設IO2!AL30/建設IO2!AL$51</f>
        <v>3.5294034285498342E-2</v>
      </c>
      <c r="AM30" s="90">
        <f>建設IO2!AM30/建設IO2!AM$51</f>
        <v>3.204862233004166E-2</v>
      </c>
      <c r="AN30" s="90">
        <f>建設IO2!AN30/建設IO2!AN$51</f>
        <v>4.2245742792071161E-2</v>
      </c>
      <c r="AO30" s="90">
        <f>建設IO2!AO30/建設IO2!AO$51</f>
        <v>5.3859025308512866E-2</v>
      </c>
      <c r="AP30" s="90">
        <f>建設IO2!AP30/建設IO2!AP$51</f>
        <v>4.5675210105966486E-2</v>
      </c>
      <c r="AQ30" s="90">
        <f>建設IO2!AQ30/建設IO2!AQ$51</f>
        <v>4.9960023301657989E-2</v>
      </c>
      <c r="AR30" s="90">
        <f>建設IO2!AR30/建設IO2!AR$51</f>
        <v>5.0647662464870603E-2</v>
      </c>
      <c r="AS30" s="90">
        <f>建設IO2!AS30/建設IO2!AS$51</f>
        <v>5.0246693811547817E-2</v>
      </c>
      <c r="AT30" s="90">
        <f>建設IO2!AT30/建設IO2!AT$51</f>
        <v>5.0224511981849976E-2</v>
      </c>
      <c r="AU30" s="90">
        <f>建設IO2!AU30/建設IO2!AU$51</f>
        <v>5.907012731237251E-2</v>
      </c>
      <c r="AV30" s="90">
        <f>建設IO2!AV30/建設IO2!AV$51</f>
        <v>4.0940332702460405E-2</v>
      </c>
      <c r="AW30" s="90">
        <f>建設IO2!AW30/建設IO2!AW$51</f>
        <v>4.2860653258732798E-2</v>
      </c>
      <c r="AX30" s="90">
        <f>建設IO2!AX30/建設IO2!AX$51</f>
        <v>4.3829857977485391E-2</v>
      </c>
      <c r="AY30" s="90">
        <f>建設IO2!AY30/建設IO2!AY$51</f>
        <v>3.9081311353954436E-2</v>
      </c>
      <c r="AZ30" s="90">
        <f>建設IO2!AZ30/建設IO2!AZ$51</f>
        <v>4.6463877067775002E-2</v>
      </c>
      <c r="BA30" s="90">
        <f>建設IO2!BA30/建設IO2!BA$51</f>
        <v>3.808823464355332E-2</v>
      </c>
      <c r="BB30" s="90">
        <f>建設IO2!BB30/建設IO2!BB$51</f>
        <v>3.6805496433296524E-2</v>
      </c>
      <c r="BC30" s="90">
        <f>建設IO2!BC30/建設IO2!BC$51</f>
        <v>3.2629028988021461E-2</v>
      </c>
      <c r="BD30" s="90">
        <f>建設IO2!BD30/建設IO2!BD$51</f>
        <v>3.8330521282295277E-2</v>
      </c>
      <c r="BE30" s="90">
        <f>建設IO2!BE30/建設IO2!BE$51</f>
        <v>3.6945636110592997E-2</v>
      </c>
      <c r="BF30" s="90">
        <f>建設IO2!BF30/建設IO2!BF$51</f>
        <v>4.7648120300751877E-2</v>
      </c>
      <c r="BG30" s="90">
        <f>建設IO2!BG30/建設IO2!BG$51</f>
        <v>3.843367849926236E-2</v>
      </c>
      <c r="BH30" s="90">
        <f>建設IO2!BH30/建設IO2!BH$51</f>
        <v>3.5968571747222712E-2</v>
      </c>
      <c r="BI30" s="90">
        <f>建設IO2!BI30/建設IO2!BI$51</f>
        <v>3.914654861790292E-2</v>
      </c>
      <c r="BJ30" s="90">
        <f>建設IO2!BJ30/建設IO2!BJ$51</f>
        <v>2.9948464339277142E-2</v>
      </c>
      <c r="BK30" s="90">
        <f>建設IO2!BK30/建設IO2!BK$51</f>
        <v>3.6592935950664575E-2</v>
      </c>
      <c r="BL30" s="90">
        <f>建設IO2!BL30/建設IO2!BL$51</f>
        <v>4.6109711944661499E-2</v>
      </c>
      <c r="BM30" s="90">
        <f>建設IO2!BM30/建設IO2!BM$51</f>
        <v>4.2396082243052635E-2</v>
      </c>
      <c r="BN30" s="90">
        <f>建設IO2!BN30/建設IO2!BN$51</f>
        <v>3.9180099459408396E-2</v>
      </c>
      <c r="BO30" s="90">
        <f>建設IO2!BO30/建設IO2!BO$51</f>
        <v>3.7488361682563233E-2</v>
      </c>
      <c r="BP30" s="90">
        <f>建設IO2!BP30/建設IO2!BP$51</f>
        <v>2.3397149648914824E-2</v>
      </c>
      <c r="BQ30" s="90">
        <f>建設IO2!BQ30/建設IO2!BQ$51</f>
        <v>2.4452590789466041E-2</v>
      </c>
      <c r="BR30" s="90">
        <f>建設IO2!BR30/建設IO2!BR$51</f>
        <v>4.371465368991282E-2</v>
      </c>
      <c r="BS30" s="90">
        <f>建設IO2!BS30/建設IO2!BS$51</f>
        <v>3.5854696015400589E-2</v>
      </c>
      <c r="BT30" s="92">
        <f>建設IO2!BT30/建設IO2!BT$51</f>
        <v>4.4997492413488265E-2</v>
      </c>
    </row>
    <row r="31" spans="1:72">
      <c r="A31" s="15">
        <f>建設IO2!A31</f>
        <v>28</v>
      </c>
      <c r="B31" s="9" t="str">
        <f>建設IO2!B31</f>
        <v>金融・保険</v>
      </c>
      <c r="C31" s="89">
        <f>建設IO2!C31/建設IO2!C$51</f>
        <v>1.2811568311489737E-2</v>
      </c>
      <c r="D31" s="90">
        <f>建設IO2!D31/建設IO2!D$51</f>
        <v>1.1880568141026992E-2</v>
      </c>
      <c r="E31" s="90">
        <f>建設IO2!E31/建設IO2!E$51</f>
        <v>1.1026733280376741E-2</v>
      </c>
      <c r="F31" s="90">
        <f>建設IO2!F31/建設IO2!F$51</f>
        <v>1.2109748245448219E-2</v>
      </c>
      <c r="G31" s="90">
        <f>建設IO2!G31/建設IO2!G$51</f>
        <v>1.2052022702712099E-2</v>
      </c>
      <c r="H31" s="90">
        <f>建設IO2!H31/建設IO2!H$51</f>
        <v>1.4076554343791707E-2</v>
      </c>
      <c r="I31" s="90">
        <f>建設IO2!I31/建設IO2!I$51</f>
        <v>9.7230846623645104E-3</v>
      </c>
      <c r="J31" s="90">
        <f>建設IO2!J31/建設IO2!J$51</f>
        <v>9.1535433070866149E-3</v>
      </c>
      <c r="K31" s="90">
        <f>建設IO2!K31/建設IO2!K$51</f>
        <v>9.1968175929212324E-3</v>
      </c>
      <c r="L31" s="90">
        <f>建設IO2!L31/建設IO2!L$51</f>
        <v>9.1760614951360824E-3</v>
      </c>
      <c r="M31" s="90">
        <f>建設IO2!M31/建設IO2!M$51</f>
        <v>1.0307090269947602E-2</v>
      </c>
      <c r="N31" s="90">
        <f>建設IO2!N31/建設IO2!N$51</f>
        <v>1.0414091570682149E-2</v>
      </c>
      <c r="O31" s="90">
        <f>建設IO2!O31/建設IO2!O$51</f>
        <v>1.0500612143308804E-2</v>
      </c>
      <c r="P31" s="90">
        <f>建設IO2!P31/建設IO2!P$51</f>
        <v>1.0360200405797647E-2</v>
      </c>
      <c r="Q31" s="90">
        <f>建設IO2!Q31/建設IO2!Q$51</f>
        <v>1.0830630376533635E-2</v>
      </c>
      <c r="R31" s="90">
        <f>建設IO2!R31/建設IO2!R$51</f>
        <v>1.2947367191694703E-2</v>
      </c>
      <c r="S31" s="90">
        <f>建設IO2!S31/建設IO2!S$51</f>
        <v>1.3747062371316265E-2</v>
      </c>
      <c r="T31" s="90">
        <f>建設IO2!T31/建設IO2!T$51</f>
        <v>1.4431519830299236E-2</v>
      </c>
      <c r="U31" s="90">
        <f>建設IO2!U31/建設IO2!U$51</f>
        <v>1.3691759797138301E-2</v>
      </c>
      <c r="V31" s="90">
        <f>建設IO2!V31/建設IO2!V$51</f>
        <v>1.2897126444478489E-2</v>
      </c>
      <c r="W31" s="90">
        <f>建設IO2!W31/建設IO2!W$51</f>
        <v>1.4645843897994792E-2</v>
      </c>
      <c r="X31" s="90">
        <f>建設IO2!X31/建設IO2!X$51</f>
        <v>9.8283170230201687E-3</v>
      </c>
      <c r="Y31" s="90">
        <f>建設IO2!Y31/建設IO2!Y$51</f>
        <v>1.2989823937974479E-2</v>
      </c>
      <c r="Z31" s="90">
        <f>建設IO2!Z31/建設IO2!Z$51</f>
        <v>1.300833543824198E-2</v>
      </c>
      <c r="AA31" s="90">
        <f>建設IO2!AA31/建設IO2!AA$51</f>
        <v>1.4306090119641218E-2</v>
      </c>
      <c r="AB31" s="90">
        <f>建設IO2!AB31/建設IO2!AB$51</f>
        <v>1.1326618205650715E-2</v>
      </c>
      <c r="AC31" s="90">
        <f>建設IO2!AC31/建設IO2!AC$51</f>
        <v>1.3347553347180458E-2</v>
      </c>
      <c r="AD31" s="90">
        <f>建設IO2!AD31/建設IO2!AD$51</f>
        <v>1.2297279378275383E-2</v>
      </c>
      <c r="AE31" s="90">
        <f>建設IO2!AE31/建設IO2!AE$51</f>
        <v>1.6356779645795076E-2</v>
      </c>
      <c r="AF31" s="90">
        <f>建設IO2!AF31/建設IO2!AF$51</f>
        <v>1.7356874540980585E-2</v>
      </c>
      <c r="AG31" s="90">
        <f>建設IO2!AG31/建設IO2!AG$51</f>
        <v>1.6714821577416009E-2</v>
      </c>
      <c r="AH31" s="90">
        <f>建設IO2!AH31/建設IO2!AH$51</f>
        <v>1.6401333063269255E-2</v>
      </c>
      <c r="AI31" s="90">
        <f>建設IO2!AI31/建設IO2!AI$51</f>
        <v>1.6072454984972843E-2</v>
      </c>
      <c r="AJ31" s="90">
        <f>建設IO2!AJ31/建設IO2!AJ$51</f>
        <v>1.5727122533354513E-2</v>
      </c>
      <c r="AK31" s="90">
        <f>建設IO2!AK31/建設IO2!AK$51</f>
        <v>2.347540865102242E-2</v>
      </c>
      <c r="AL31" s="90">
        <f>建設IO2!AL31/建設IO2!AL$51</f>
        <v>1.7818255681576623E-2</v>
      </c>
      <c r="AM31" s="90">
        <f>建設IO2!AM31/建設IO2!AM$51</f>
        <v>1.5433717234101783E-2</v>
      </c>
      <c r="AN31" s="90">
        <f>建設IO2!AN31/建設IO2!AN$51</f>
        <v>1.6428646410983162E-2</v>
      </c>
      <c r="AO31" s="90">
        <f>建設IO2!AO31/建設IO2!AO$51</f>
        <v>2.4053545283413511E-2</v>
      </c>
      <c r="AP31" s="90">
        <f>建設IO2!AP31/建設IO2!AP$51</f>
        <v>1.9418489325050897E-2</v>
      </c>
      <c r="AQ31" s="90">
        <f>建設IO2!AQ31/建設IO2!AQ$51</f>
        <v>1.7754160831515327E-2</v>
      </c>
      <c r="AR31" s="90">
        <f>建設IO2!AR31/建設IO2!AR$51</f>
        <v>1.7680498722983551E-2</v>
      </c>
      <c r="AS31" s="90">
        <f>建設IO2!AS31/建設IO2!AS$51</f>
        <v>1.5858090194563131E-2</v>
      </c>
      <c r="AT31" s="90">
        <f>建設IO2!AT31/建設IO2!AT$51</f>
        <v>2.817979864820154E-2</v>
      </c>
      <c r="AU31" s="90">
        <f>建設IO2!AU31/建設IO2!AU$51</f>
        <v>2.6179925441373004E-2</v>
      </c>
      <c r="AV31" s="90">
        <f>建設IO2!AV31/建設IO2!AV$51</f>
        <v>1.3547166052395657E-2</v>
      </c>
      <c r="AW31" s="90">
        <f>建設IO2!AW31/建設IO2!AW$51</f>
        <v>1.8514668078028127E-2</v>
      </c>
      <c r="AX31" s="90">
        <f>建設IO2!AX31/建設IO2!AX$51</f>
        <v>1.8762171661995914E-2</v>
      </c>
      <c r="AY31" s="90">
        <f>建設IO2!AY31/建設IO2!AY$51</f>
        <v>1.754954621226153E-2</v>
      </c>
      <c r="AZ31" s="90">
        <f>建設IO2!AZ31/建設IO2!AZ$51</f>
        <v>2.7316432360230278E-2</v>
      </c>
      <c r="BA31" s="90">
        <f>建設IO2!BA31/建設IO2!BA$51</f>
        <v>1.7893617971075342E-2</v>
      </c>
      <c r="BB31" s="90">
        <f>建設IO2!BB31/建設IO2!BB$51</f>
        <v>1.8184936635783615E-2</v>
      </c>
      <c r="BC31" s="90">
        <f>建設IO2!BC31/建設IO2!BC$51</f>
        <v>1.7059646057282121E-2</v>
      </c>
      <c r="BD31" s="90">
        <f>建設IO2!BD31/建設IO2!BD$51</f>
        <v>1.7128189545567222E-2</v>
      </c>
      <c r="BE31" s="90">
        <f>建設IO2!BE31/建設IO2!BE$51</f>
        <v>1.8451296325523336E-2</v>
      </c>
      <c r="BF31" s="90">
        <f>建設IO2!BF31/建設IO2!BF$51</f>
        <v>2.2162406015037595E-2</v>
      </c>
      <c r="BG31" s="90">
        <f>建設IO2!BG31/建設IO2!BG$51</f>
        <v>1.7403494542835768E-2</v>
      </c>
      <c r="BH31" s="90">
        <f>建設IO2!BH31/建設IO2!BH$51</f>
        <v>1.5350448293864831E-2</v>
      </c>
      <c r="BI31" s="90">
        <f>建設IO2!BI31/建設IO2!BI$51</f>
        <v>1.769873543693485E-2</v>
      </c>
      <c r="BJ31" s="90">
        <f>建設IO2!BJ31/建設IO2!BJ$51</f>
        <v>1.344685623972367E-2</v>
      </c>
      <c r="BK31" s="90">
        <f>建設IO2!BK31/建設IO2!BK$51</f>
        <v>2.6398944416543713E-2</v>
      </c>
      <c r="BL31" s="90">
        <f>建設IO2!BL31/建設IO2!BL$51</f>
        <v>1.8124480501084915E-2</v>
      </c>
      <c r="BM31" s="90">
        <f>建設IO2!BM31/建設IO2!BM$51</f>
        <v>1.8787783329637466E-2</v>
      </c>
      <c r="BN31" s="90">
        <f>建設IO2!BN31/建設IO2!BN$51</f>
        <v>1.4850402540996994E-2</v>
      </c>
      <c r="BO31" s="90">
        <f>建設IO2!BO31/建設IO2!BO$51</f>
        <v>1.5699470088803104E-2</v>
      </c>
      <c r="BP31" s="90">
        <f>建設IO2!BP31/建設IO2!BP$51</f>
        <v>1.754512081155931E-2</v>
      </c>
      <c r="BQ31" s="90">
        <f>建設IO2!BQ31/建設IO2!BQ$51</f>
        <v>4.4768749019630627E-2</v>
      </c>
      <c r="BR31" s="90">
        <f>建設IO2!BR31/建設IO2!BR$51</f>
        <v>1.5821415779726056E-2</v>
      </c>
      <c r="BS31" s="90">
        <f>建設IO2!BS31/建設IO2!BS$51</f>
        <v>1.0050415557529717E-2</v>
      </c>
      <c r="BT31" s="92">
        <f>建設IO2!BT31/建設IO2!BT$51</f>
        <v>1.3494385556301692E-2</v>
      </c>
    </row>
    <row r="32" spans="1:72">
      <c r="A32" s="15">
        <f>建設IO2!A32</f>
        <v>29</v>
      </c>
      <c r="B32" s="9" t="str">
        <f>建設IO2!B32</f>
        <v>不動産</v>
      </c>
      <c r="C32" s="89">
        <f>建設IO2!C32/建設IO2!C$51</f>
        <v>4.6970284099905578E-3</v>
      </c>
      <c r="D32" s="90">
        <f>建設IO2!D32/建設IO2!D$51</f>
        <v>7.0554280204758561E-3</v>
      </c>
      <c r="E32" s="90">
        <f>建設IO2!E32/建設IO2!E$51</f>
        <v>8.9943390727709547E-3</v>
      </c>
      <c r="F32" s="90">
        <f>建設IO2!F32/建設IO2!F$51</f>
        <v>6.2271853664802902E-3</v>
      </c>
      <c r="G32" s="90">
        <f>建設IO2!G32/建設IO2!G$51</f>
        <v>6.0716717319944258E-3</v>
      </c>
      <c r="H32" s="90">
        <f>建設IO2!H32/建設IO2!H$51</f>
        <v>1.1525795828759604E-2</v>
      </c>
      <c r="I32" s="90">
        <f>建設IO2!I32/建設IO2!I$51</f>
        <v>1.2325222044268183E-2</v>
      </c>
      <c r="J32" s="90">
        <f>建設IO2!J32/建設IO2!J$51</f>
        <v>1.2982283464566929E-2</v>
      </c>
      <c r="K32" s="90">
        <f>建設IO2!K32/建設IO2!K$51</f>
        <v>1.2154093860657465E-2</v>
      </c>
      <c r="L32" s="90">
        <f>建設IO2!L32/建設IO2!L$51</f>
        <v>1.2017510946821646E-2</v>
      </c>
      <c r="M32" s="90">
        <f>建設IO2!M32/建設IO2!M$51</f>
        <v>1.9460104795383695E-2</v>
      </c>
      <c r="N32" s="90">
        <f>建設IO2!N32/建設IO2!N$51</f>
        <v>1.2482451695771302E-2</v>
      </c>
      <c r="O32" s="90">
        <f>建設IO2!O32/建設IO2!O$51</f>
        <v>1.1975473906550606E-2</v>
      </c>
      <c r="P32" s="90">
        <f>建設IO2!P32/建設IO2!P$51</f>
        <v>1.2798233512768381E-2</v>
      </c>
      <c r="Q32" s="90">
        <f>建設IO2!Q32/建設IO2!Q$51</f>
        <v>1.4426738118742068E-2</v>
      </c>
      <c r="R32" s="90">
        <f>建設IO2!R32/建設IO2!R$51</f>
        <v>4.632912186041194E-3</v>
      </c>
      <c r="S32" s="90">
        <f>建設IO2!S32/建設IO2!S$51</f>
        <v>6.9242247779880625E-3</v>
      </c>
      <c r="T32" s="90">
        <f>建設IO2!T32/建設IO2!T$51</f>
        <v>6.1029680246205203E-3</v>
      </c>
      <c r="U32" s="90">
        <f>建設IO2!U32/建設IO2!U$51</f>
        <v>6.990580417664702E-3</v>
      </c>
      <c r="V32" s="90">
        <f>建設IO2!V32/建設IO2!V$51</f>
        <v>4.4889607659766009E-3</v>
      </c>
      <c r="W32" s="90">
        <f>建設IO2!W32/建設IO2!W$51</f>
        <v>6.5751587922335776E-3</v>
      </c>
      <c r="X32" s="90">
        <f>建設IO2!X32/建設IO2!X$51</f>
        <v>3.5048713498850963E-3</v>
      </c>
      <c r="Y32" s="90">
        <f>建設IO2!Y32/建設IO2!Y$51</f>
        <v>4.0284283637538366E-3</v>
      </c>
      <c r="Z32" s="90">
        <f>建設IO2!Z32/建設IO2!Z$51</f>
        <v>5.7915057915057912E-3</v>
      </c>
      <c r="AA32" s="90">
        <f>建設IO2!AA32/建設IO2!AA$51</f>
        <v>5.2050234781381502E-3</v>
      </c>
      <c r="AB32" s="90">
        <f>建設IO2!AB32/建設IO2!AB$51</f>
        <v>3.7487226964520236E-3</v>
      </c>
      <c r="AC32" s="90">
        <f>建設IO2!AC32/建設IO2!AC$51</f>
        <v>4.349998408629035E-3</v>
      </c>
      <c r="AD32" s="90">
        <f>建設IO2!AD32/建設IO2!AD$51</f>
        <v>6.34177558185791E-3</v>
      </c>
      <c r="AE32" s="90">
        <f>建設IO2!AE32/建設IO2!AE$51</f>
        <v>2.0080910591117268E-3</v>
      </c>
      <c r="AF32" s="90">
        <f>建設IO2!AF32/建設IO2!AF$51</f>
        <v>1.6212357549851733E-3</v>
      </c>
      <c r="AG32" s="90">
        <f>建設IO2!AG32/建設IO2!AG$51</f>
        <v>1.541189648760311E-3</v>
      </c>
      <c r="AH32" s="90">
        <f>建設IO2!AH32/建設IO2!AH$51</f>
        <v>1.5786017851322544E-3</v>
      </c>
      <c r="AI32" s="90">
        <f>建設IO2!AI32/建設IO2!AI$51</f>
        <v>1.6499135783707936E-3</v>
      </c>
      <c r="AJ32" s="90">
        <f>建設IO2!AJ32/建設IO2!AJ$51</f>
        <v>1.8334100619482607E-3</v>
      </c>
      <c r="AK32" s="90">
        <f>建設IO2!AK32/建設IO2!AK$51</f>
        <v>2.2860963774860169E-3</v>
      </c>
      <c r="AL32" s="90">
        <f>建設IO2!AL32/建設IO2!AL$51</f>
        <v>1.3061367168493998E-3</v>
      </c>
      <c r="AM32" s="90">
        <f>建設IO2!AM32/建設IO2!AM$51</f>
        <v>1.8279867956497917E-3</v>
      </c>
      <c r="AN32" s="90">
        <f>建設IO2!AN32/建設IO2!AN$51</f>
        <v>2.8525917507610715E-4</v>
      </c>
      <c r="AO32" s="90">
        <f>建設IO2!AO32/建設IO2!AO$51</f>
        <v>3.137418950010458E-4</v>
      </c>
      <c r="AP32" s="90">
        <f>建設IO2!AP32/建設IO2!AP$51</f>
        <v>3.1320144072662732E-4</v>
      </c>
      <c r="AQ32" s="90">
        <f>建設IO2!AQ32/建設IO2!AQ$51</f>
        <v>1.2852633704946929E-3</v>
      </c>
      <c r="AR32" s="90">
        <f>建設IO2!AR32/建設IO2!AR$51</f>
        <v>1.2468074588745778E-3</v>
      </c>
      <c r="AS32" s="90">
        <f>建設IO2!AS32/建設IO2!AS$51</f>
        <v>1.1279345842611806E-3</v>
      </c>
      <c r="AT32" s="90">
        <f>建設IO2!AT32/建設IO2!AT$51</f>
        <v>1.8244552630335114E-3</v>
      </c>
      <c r="AU32" s="90">
        <f>建設IO2!AU32/建設IO2!AU$51</f>
        <v>1.7584581838643878E-3</v>
      </c>
      <c r="AV32" s="90">
        <f>建設IO2!AV32/建設IO2!AV$51</f>
        <v>1.6933957565494571E-3</v>
      </c>
      <c r="AW32" s="90">
        <f>建設IO2!AW32/建設IO2!AW$51</f>
        <v>1.6822924542567669E-3</v>
      </c>
      <c r="AX32" s="90">
        <f>建設IO2!AX32/建設IO2!AX$51</f>
        <v>1.7099700755236783E-3</v>
      </c>
      <c r="AY32" s="90">
        <f>建設IO2!AY32/建設IO2!AY$51</f>
        <v>1.5743656232635674E-3</v>
      </c>
      <c r="AZ32" s="90">
        <f>建設IO2!AZ32/建設IO2!AZ$51</f>
        <v>2.7597931259072819E-4</v>
      </c>
      <c r="BA32" s="90">
        <f>建設IO2!BA32/建設IO2!BA$51</f>
        <v>1.9010435832439517E-3</v>
      </c>
      <c r="BB32" s="90">
        <f>建設IO2!BB32/建設IO2!BB$51</f>
        <v>3.8839440239772953E-3</v>
      </c>
      <c r="BC32" s="90">
        <f>建設IO2!BC32/建設IO2!BC$51</f>
        <v>1.837224808178263E-3</v>
      </c>
      <c r="BD32" s="90">
        <f>建設IO2!BD32/建設IO2!BD$51</f>
        <v>2.5748258793989939E-3</v>
      </c>
      <c r="BE32" s="90">
        <f>建設IO2!BE32/建設IO2!BE$51</f>
        <v>4.8782587485831529E-4</v>
      </c>
      <c r="BF32" s="90">
        <f>建設IO2!BF32/建設IO2!BF$51</f>
        <v>1.1470676691729324E-2</v>
      </c>
      <c r="BG32" s="90">
        <f>建設IO2!BG32/建設IO2!BG$51</f>
        <v>4.768463813512512E-4</v>
      </c>
      <c r="BH32" s="90">
        <f>建設IO2!BH32/建設IO2!BH$51</f>
        <v>2.7429410081803328E-3</v>
      </c>
      <c r="BI32" s="90">
        <f>建設IO2!BI32/建設IO2!BI$51</f>
        <v>1.0123367821416927E-3</v>
      </c>
      <c r="BJ32" s="90">
        <f>建設IO2!BJ32/建設IO2!BJ$51</f>
        <v>3.0590004715959059E-4</v>
      </c>
      <c r="BK32" s="90">
        <f>建設IO2!BK32/建設IO2!BK$51</f>
        <v>8.5469818860132074E-4</v>
      </c>
      <c r="BL32" s="90">
        <f>建設IO2!BL32/建設IO2!BL$51</f>
        <v>5.6191493137166388E-4</v>
      </c>
      <c r="BM32" s="90">
        <f>建設IO2!BM32/建設IO2!BM$51</f>
        <v>7.0256009583002607E-4</v>
      </c>
      <c r="BN32" s="90">
        <f>建設IO2!BN32/建設IO2!BN$51</f>
        <v>2.5907857371980942E-3</v>
      </c>
      <c r="BO32" s="90">
        <f>建設IO2!BO32/建設IO2!BO$51</f>
        <v>3.6827270640058425E-3</v>
      </c>
      <c r="BP32" s="90">
        <f>建設IO2!BP32/建設IO2!BP$51</f>
        <v>1.1087541623971508E-3</v>
      </c>
      <c r="BQ32" s="90">
        <f>建設IO2!BQ32/建設IO2!BQ$51</f>
        <v>1.1561096619395919E-3</v>
      </c>
      <c r="BR32" s="90">
        <f>建設IO2!BR32/建設IO2!BR$51</f>
        <v>1.0736758342701114E-3</v>
      </c>
      <c r="BS32" s="90">
        <f>建設IO2!BS32/建設IO2!BS$51</f>
        <v>3.2839491601926031E-3</v>
      </c>
      <c r="BT32" s="92">
        <f>建設IO2!BT32/建設IO2!BT$51</f>
        <v>2.7727956614503201E-3</v>
      </c>
    </row>
    <row r="33" spans="1:72">
      <c r="A33" s="151">
        <f>建設IO2!A33</f>
        <v>30</v>
      </c>
      <c r="B33" s="152" t="str">
        <f>建設IO2!B33</f>
        <v>運輸・郵便</v>
      </c>
      <c r="C33" s="155">
        <f>建設IO2!C33/建設IO2!C$51</f>
        <v>4.3740373717019929E-2</v>
      </c>
      <c r="D33" s="161">
        <f>建設IO2!D33/建設IO2!D$51</f>
        <v>4.2393881057893039E-2</v>
      </c>
      <c r="E33" s="161">
        <f>建設IO2!E33/建設IO2!E$51</f>
        <v>4.3244876720338464E-2</v>
      </c>
      <c r="F33" s="161">
        <f>建設IO2!F33/建設IO2!F$51</f>
        <v>3.9340666590634309E-2</v>
      </c>
      <c r="G33" s="161">
        <f>建設IO2!G33/建設IO2!G$51</f>
        <v>3.8947029902334299E-2</v>
      </c>
      <c r="H33" s="161">
        <f>建設IO2!H33/建設IO2!H$51</f>
        <v>5.2752529041530771E-2</v>
      </c>
      <c r="I33" s="161">
        <f>建設IO2!I33/建設IO2!I$51</f>
        <v>4.7944459186110081E-2</v>
      </c>
      <c r="J33" s="161">
        <f>建設IO2!J33/建設IO2!J$51</f>
        <v>4.6781496062992124E-2</v>
      </c>
      <c r="K33" s="161">
        <f>建設IO2!K33/建設IO2!K$51</f>
        <v>4.4249110358402996E-2</v>
      </c>
      <c r="L33" s="161">
        <f>建設IO2!L33/建設IO2!L$51</f>
        <v>4.4029819100005974E-2</v>
      </c>
      <c r="M33" s="161">
        <f>建設IO2!M33/建設IO2!M$51</f>
        <v>5.5979306228029449E-2</v>
      </c>
      <c r="N33" s="161">
        <f>建設IO2!N33/建設IO2!N$51</f>
        <v>5.2837258236810937E-2</v>
      </c>
      <c r="O33" s="161">
        <f>建設IO2!O33/建設IO2!O$51</f>
        <v>5.1697520483256869E-2</v>
      </c>
      <c r="P33" s="161">
        <f>建設IO2!P33/建設IO2!P$51</f>
        <v>5.3547167953508203E-2</v>
      </c>
      <c r="Q33" s="161">
        <f>建設IO2!Q33/建設IO2!Q$51</f>
        <v>4.9880129741926384E-2</v>
      </c>
      <c r="R33" s="161">
        <f>建設IO2!R33/建設IO2!R$51</f>
        <v>4.133062936057099E-2</v>
      </c>
      <c r="S33" s="161">
        <f>建設IO2!S33/建設IO2!S$51</f>
        <v>3.4998076243162861E-2</v>
      </c>
      <c r="T33" s="161">
        <f>建設IO2!T33/建設IO2!T$51</f>
        <v>3.8982490915097458E-2</v>
      </c>
      <c r="U33" s="161">
        <f>建設IO2!U33/建設IO2!U$51</f>
        <v>3.467614478481066E-2</v>
      </c>
      <c r="V33" s="161">
        <f>建設IO2!V33/建設IO2!V$51</f>
        <v>4.1728471198951851E-2</v>
      </c>
      <c r="W33" s="161">
        <f>建設IO2!W33/建設IO2!W$51</f>
        <v>5.0787729808246022E-2</v>
      </c>
      <c r="X33" s="161">
        <f>建設IO2!X33/建設IO2!X$51</f>
        <v>3.405799957327274E-2</v>
      </c>
      <c r="Y33" s="161">
        <f>建設IO2!Y33/建設IO2!Y$51</f>
        <v>4.1402035212405104E-2</v>
      </c>
      <c r="Z33" s="161">
        <f>建設IO2!Z33/建設IO2!Z$51</f>
        <v>4.3227606779008651E-2</v>
      </c>
      <c r="AA33" s="161">
        <f>建設IO2!AA33/建設IO2!AA$51</f>
        <v>4.2973385319545684E-2</v>
      </c>
      <c r="AB33" s="161">
        <f>建設IO2!AB33/建設IO2!AB$51</f>
        <v>4.2675206453531421E-2</v>
      </c>
      <c r="AC33" s="161">
        <f>建設IO2!AC33/建設IO2!AC$51</f>
        <v>4.1392971262853615E-2</v>
      </c>
      <c r="AD33" s="161">
        <f>建設IO2!AD33/建設IO2!AD$51</f>
        <v>4.1711587577038162E-2</v>
      </c>
      <c r="AE33" s="161">
        <f>建設IO2!AE33/建設IO2!AE$51</f>
        <v>4.5272790321980651E-2</v>
      </c>
      <c r="AF33" s="161">
        <f>建設IO2!AF33/建設IO2!AF$51</f>
        <v>4.7213693962885182E-2</v>
      </c>
      <c r="AG33" s="161">
        <f>建設IO2!AG33/建設IO2!AG$51</f>
        <v>5.0062031218839738E-2</v>
      </c>
      <c r="AH33" s="161">
        <f>建設IO2!AH33/建設IO2!AH$51</f>
        <v>5.0719110890736503E-2</v>
      </c>
      <c r="AI33" s="161">
        <f>建設IO2!AI33/建設IO2!AI$51</f>
        <v>5.3840908320843671E-2</v>
      </c>
      <c r="AJ33" s="161">
        <f>建設IO2!AJ33/建設IO2!AJ$51</f>
        <v>4.0379891897906972E-2</v>
      </c>
      <c r="AK33" s="161">
        <f>建設IO2!AK33/建設IO2!AK$51</f>
        <v>6.1715566238061244E-2</v>
      </c>
      <c r="AL33" s="161">
        <f>建設IO2!AL33/建設IO2!AL$51</f>
        <v>9.6998956035390868E-2</v>
      </c>
      <c r="AM33" s="161">
        <f>建設IO2!AM33/建設IO2!AM$51</f>
        <v>6.1723098255173067E-2</v>
      </c>
      <c r="AN33" s="161">
        <f>建設IO2!AN33/建設IO2!AN$51</f>
        <v>4.8325186331293159E-2</v>
      </c>
      <c r="AO33" s="161">
        <f>建設IO2!AO33/建設IO2!AO$51</f>
        <v>5.3754444676845849E-2</v>
      </c>
      <c r="AP33" s="161">
        <f>建設IO2!AP33/建設IO2!AP$51</f>
        <v>4.7606618990447359E-2</v>
      </c>
      <c r="AQ33" s="161">
        <f>建設IO2!AQ33/建設IO2!AQ$51</f>
        <v>3.7877713032403657E-2</v>
      </c>
      <c r="AR33" s="161">
        <f>建設IO2!AR33/建設IO2!AR$51</f>
        <v>3.5631962943637345E-2</v>
      </c>
      <c r="AS33" s="161">
        <f>建設IO2!AS33/建設IO2!AS$51</f>
        <v>3.3667172189823576E-2</v>
      </c>
      <c r="AT33" s="161">
        <f>建設IO2!AT33/建設IO2!AT$51</f>
        <v>4.3768020040648482E-2</v>
      </c>
      <c r="AU33" s="161">
        <f>建設IO2!AU33/建設IO2!AU$51</f>
        <v>4.925089681367377E-2</v>
      </c>
      <c r="AV33" s="161">
        <f>建設IO2!AV33/建設IO2!AV$51</f>
        <v>3.2174519374439686E-2</v>
      </c>
      <c r="AW33" s="161">
        <f>建設IO2!AW33/建設IO2!AW$51</f>
        <v>6.1063435657039165E-2</v>
      </c>
      <c r="AX33" s="161">
        <f>建設IO2!AX33/建設IO2!AX$51</f>
        <v>6.2223911081556074E-2</v>
      </c>
      <c r="AY33" s="161">
        <f>建設IO2!AY33/建設IO2!AY$51</f>
        <v>5.6538247823671048E-2</v>
      </c>
      <c r="AZ33" s="161">
        <f>建設IO2!AZ33/建設IO2!AZ$51</f>
        <v>2.7840793054152661E-2</v>
      </c>
      <c r="BA33" s="161">
        <f>建設IO2!BA33/建設IO2!BA$51</f>
        <v>4.4296085024546267E-2</v>
      </c>
      <c r="BB33" s="161">
        <f>建設IO2!BB33/建設IO2!BB$51</f>
        <v>5.1126374838505607E-2</v>
      </c>
      <c r="BC33" s="161">
        <f>建設IO2!BC33/建設IO2!BC$51</f>
        <v>4.460547739628249E-2</v>
      </c>
      <c r="BD33" s="161">
        <f>建設IO2!BD33/建設IO2!BD$51</f>
        <v>2.0614599742517413E-2</v>
      </c>
      <c r="BE33" s="161">
        <f>建設IO2!BE33/建設IO2!BE$51</f>
        <v>6.9156491671090572E-2</v>
      </c>
      <c r="BF33" s="161">
        <f>建設IO2!BF33/建設IO2!BF$51</f>
        <v>8.9064661654135333E-2</v>
      </c>
      <c r="BG33" s="161">
        <f>建設IO2!BG33/建設IO2!BG$51</f>
        <v>2.9620410703173616E-2</v>
      </c>
      <c r="BH33" s="161">
        <f>建設IO2!BH33/建設IO2!BH$51</f>
        <v>5.4459582432893311E-2</v>
      </c>
      <c r="BI33" s="161">
        <f>建設IO2!BI33/建設IO2!BI$51</f>
        <v>8.8313515553954114E-2</v>
      </c>
      <c r="BJ33" s="161">
        <f>建設IO2!BJ33/建設IO2!BJ$51</f>
        <v>2.6541077702860589E-2</v>
      </c>
      <c r="BK33" s="161">
        <f>建設IO2!BK33/建設IO2!BK$51</f>
        <v>7.3323122705338126E-2</v>
      </c>
      <c r="BL33" s="161">
        <f>建設IO2!BL33/建設IO2!BL$51</f>
        <v>3.4105590197464064E-2</v>
      </c>
      <c r="BM33" s="161">
        <f>建設IO2!BM33/建設IO2!BM$51</f>
        <v>4.3630225420240774E-2</v>
      </c>
      <c r="BN33" s="161">
        <f>建設IO2!BN33/建設IO2!BN$51</f>
        <v>4.2349334936543956E-2</v>
      </c>
      <c r="BO33" s="161">
        <f>建設IO2!BO33/建設IO2!BO$51</f>
        <v>3.633174079231704E-2</v>
      </c>
      <c r="BP33" s="161">
        <f>建設IO2!BP33/建設IO2!BP$51</f>
        <v>3.2141686597842681E-2</v>
      </c>
      <c r="BQ33" s="161">
        <f>建設IO2!BQ33/建設IO2!BQ$51</f>
        <v>3.4892435324669291E-2</v>
      </c>
      <c r="BR33" s="161">
        <f>建設IO2!BR33/建設IO2!BR$51</f>
        <v>4.2469752202565735E-2</v>
      </c>
      <c r="BS33" s="161">
        <f>建設IO2!BS33/建設IO2!BS$51</f>
        <v>5.0297533130565286E-2</v>
      </c>
      <c r="BT33" s="162">
        <f>建設IO2!BT33/建設IO2!BT$51</f>
        <v>4.5742798126535367E-2</v>
      </c>
    </row>
    <row r="34" spans="1:72">
      <c r="A34" s="15">
        <f>建設IO2!A34</f>
        <v>31</v>
      </c>
      <c r="B34" s="9" t="str">
        <f>建設IO2!B34</f>
        <v>情報通信</v>
      </c>
      <c r="C34" s="89">
        <f>建設IO2!C34/建設IO2!C$51</f>
        <v>6.7260046692181512E-3</v>
      </c>
      <c r="D34" s="90">
        <f>建設IO2!D34/建設IO2!D$51</f>
        <v>4.4437702488529787E-3</v>
      </c>
      <c r="E34" s="90">
        <f>建設IO2!E34/建設IO2!E$51</f>
        <v>3.6418777381652194E-3</v>
      </c>
      <c r="F34" s="90">
        <f>建設IO2!F34/建設IO2!F$51</f>
        <v>2.948374290419371E-3</v>
      </c>
      <c r="G34" s="90">
        <f>建設IO2!G34/建設IO2!G$51</f>
        <v>2.6309186833817656E-3</v>
      </c>
      <c r="H34" s="90">
        <f>建設IO2!H34/建設IO2!H$51</f>
        <v>1.3764619478950319E-2</v>
      </c>
      <c r="I34" s="90">
        <f>建設IO2!I34/建設IO2!I$51</f>
        <v>4.4766628892466036E-3</v>
      </c>
      <c r="J34" s="90">
        <f>建設IO2!J34/建設IO2!J$51</f>
        <v>3.700787401574803E-3</v>
      </c>
      <c r="K34" s="90">
        <f>建設IO2!K34/建設IO2!K$51</f>
        <v>3.6912397141656648E-3</v>
      </c>
      <c r="L34" s="90">
        <f>建設IO2!L34/建設IO2!L$51</f>
        <v>3.5814464113495298E-3</v>
      </c>
      <c r="M34" s="90">
        <f>建設IO2!M34/建設IO2!M$51</f>
        <v>9.5642369171585855E-3</v>
      </c>
      <c r="N34" s="90">
        <f>建設IO2!N34/建設IO2!N$51</f>
        <v>5.4950800202672829E-3</v>
      </c>
      <c r="O34" s="90">
        <f>建設IO2!O34/建設IO2!O$51</f>
        <v>3.9049361621977963E-3</v>
      </c>
      <c r="P34" s="90">
        <f>建設IO2!P34/建設IO2!P$51</f>
        <v>6.4855346860619922E-3</v>
      </c>
      <c r="Q34" s="90">
        <f>建設IO2!Q34/建設IO2!Q$51</f>
        <v>6.5858130023974054E-3</v>
      </c>
      <c r="R34" s="90">
        <f>建設IO2!R34/建設IO2!R$51</f>
        <v>5.4456714461029506E-3</v>
      </c>
      <c r="S34" s="90">
        <f>建設IO2!S34/建設IO2!S$51</f>
        <v>8.6465070815048978E-3</v>
      </c>
      <c r="T34" s="90">
        <f>建設IO2!T34/建設IO2!T$51</f>
        <v>8.6762992714690592E-3</v>
      </c>
      <c r="U34" s="90">
        <f>建設IO2!U34/建設IO2!U$51</f>
        <v>8.6440999416983345E-3</v>
      </c>
      <c r="V34" s="90">
        <f>建設IO2!V34/建設IO2!V$51</f>
        <v>5.2445793573461024E-3</v>
      </c>
      <c r="W34" s="90">
        <f>建設IO2!W34/建設IO2!W$51</f>
        <v>6.6868935168074807E-3</v>
      </c>
      <c r="X34" s="90">
        <f>建設IO2!X34/建設IO2!X$51</f>
        <v>3.947906658168362E-3</v>
      </c>
      <c r="Y34" s="90">
        <f>建設IO2!Y34/建設IO2!Y$51</f>
        <v>4.9071232434178651E-3</v>
      </c>
      <c r="Z34" s="90">
        <f>建設IO2!Z34/建設IO2!Z$51</f>
        <v>5.9478704338517419E-3</v>
      </c>
      <c r="AA34" s="90">
        <f>建設IO2!AA34/建設IO2!AA$51</f>
        <v>5.854294415768891E-3</v>
      </c>
      <c r="AB34" s="90">
        <f>建設IO2!AB34/建設IO2!AB$51</f>
        <v>4.4041173611350966E-3</v>
      </c>
      <c r="AC34" s="90">
        <f>建設IO2!AC34/建設IO2!AC$51</f>
        <v>5.1873043625975468E-3</v>
      </c>
      <c r="AD34" s="90">
        <f>建設IO2!AD34/建設IO2!AD$51</f>
        <v>1.1847589837016368E-2</v>
      </c>
      <c r="AE34" s="90">
        <f>建設IO2!AE34/建設IO2!AE$51</f>
        <v>9.6942733137664119E-3</v>
      </c>
      <c r="AF34" s="90">
        <f>建設IO2!AF34/建設IO2!AF$51</f>
        <v>9.2974857372245829E-3</v>
      </c>
      <c r="AG34" s="90">
        <f>建設IO2!AG34/建設IO2!AG$51</f>
        <v>9.9381526713055602E-3</v>
      </c>
      <c r="AH34" s="90">
        <f>建設IO2!AH34/建設IO2!AH$51</f>
        <v>1.0112713669023417E-2</v>
      </c>
      <c r="AI34" s="90">
        <f>建設IO2!AI34/建設IO2!AI$51</f>
        <v>1.0665396836475344E-2</v>
      </c>
      <c r="AJ34" s="90">
        <f>建設IO2!AJ34/建設IO2!AJ$51</f>
        <v>1.0693097206629712E-2</v>
      </c>
      <c r="AK34" s="90">
        <f>建設IO2!AK34/建設IO2!AK$51</f>
        <v>1.0129304502615909E-2</v>
      </c>
      <c r="AL34" s="90">
        <f>建設IO2!AL34/建設IO2!AL$51</f>
        <v>7.5037908669630081E-3</v>
      </c>
      <c r="AM34" s="90">
        <f>建設IO2!AM34/建設IO2!AM$51</f>
        <v>1.1048549940352074E-2</v>
      </c>
      <c r="AN34" s="90">
        <f>建設IO2!AN34/建設IO2!AN$51</f>
        <v>1.2190836106052516E-2</v>
      </c>
      <c r="AO34" s="90">
        <f>建設IO2!AO34/建設IO2!AO$51</f>
        <v>1.0144321271700481E-2</v>
      </c>
      <c r="AP34" s="90">
        <f>建設IO2!AP34/建設IO2!AP$51</f>
        <v>1.179725426736963E-2</v>
      </c>
      <c r="AQ34" s="90">
        <f>建設IO2!AQ34/建設IO2!AQ$51</f>
        <v>7.839271973413409E-3</v>
      </c>
      <c r="AR34" s="90">
        <f>建設IO2!AR34/建設IO2!AR$51</f>
        <v>7.6382976775693666E-3</v>
      </c>
      <c r="AS34" s="90">
        <f>建設IO2!AS34/建設IO2!AS$51</f>
        <v>7.509140737200176E-3</v>
      </c>
      <c r="AT34" s="90">
        <f>建設IO2!AT34/建設IO2!AT$51</f>
        <v>8.366025428936049E-3</v>
      </c>
      <c r="AU34" s="90">
        <f>建設IO2!AU34/建設IO2!AU$51</f>
        <v>7.596539354294155E-3</v>
      </c>
      <c r="AV34" s="90">
        <f>建設IO2!AV34/建設IO2!AV$51</f>
        <v>9.7121227213865929E-3</v>
      </c>
      <c r="AW34" s="90">
        <f>建設IO2!AW34/建設IO2!AW$51</f>
        <v>9.914184182670498E-3</v>
      </c>
      <c r="AX34" s="90">
        <f>建設IO2!AX34/建設IO2!AX$51</f>
        <v>9.6779556357763745E-3</v>
      </c>
      <c r="AY34" s="90">
        <f>建設IO2!AY34/建設IO2!AY$51</f>
        <v>1.0835339877755141E-2</v>
      </c>
      <c r="AZ34" s="90">
        <f>建設IO2!AZ34/建設IO2!AZ$51</f>
        <v>4.0348175500764466E-3</v>
      </c>
      <c r="BA34" s="90">
        <f>建設IO2!BA34/建設IO2!BA$51</f>
        <v>9.7507408922236586E-3</v>
      </c>
      <c r="BB34" s="90">
        <f>建設IO2!BB34/建設IO2!BB$51</f>
        <v>1.2979830212610203E-2</v>
      </c>
      <c r="BC34" s="90">
        <f>建設IO2!BC34/建設IO2!BC$51</f>
        <v>1.2493755734795867E-2</v>
      </c>
      <c r="BD34" s="90">
        <f>建設IO2!BD34/建設IO2!BD$51</f>
        <v>1.1602709164620932E-2</v>
      </c>
      <c r="BE34" s="90">
        <f>建設IO2!BE34/建設IO2!BE$51</f>
        <v>1.2898690044047806E-2</v>
      </c>
      <c r="BF34" s="90">
        <f>建設IO2!BF34/建設IO2!BF$51</f>
        <v>1.5431578947368421E-2</v>
      </c>
      <c r="BG34" s="90">
        <f>建設IO2!BG34/建設IO2!BG$51</f>
        <v>8.4797550044398446E-3</v>
      </c>
      <c r="BH34" s="90">
        <f>建設IO2!BH34/建設IO2!BH$51</f>
        <v>1.2227665720026055E-2</v>
      </c>
      <c r="BI34" s="90">
        <f>建設IO2!BI34/建設IO2!BI$51</f>
        <v>6.9576705959060415E-3</v>
      </c>
      <c r="BJ34" s="90">
        <f>建設IO2!BJ34/建設IO2!BJ$51</f>
        <v>4.4270534602818528E-3</v>
      </c>
      <c r="BK34" s="90">
        <f>建設IO2!BK34/建設IO2!BK$51</f>
        <v>4.7663461028570001E-3</v>
      </c>
      <c r="BL34" s="90">
        <f>建設IO2!BL34/建設IO2!BL$51</f>
        <v>7.0511762856333452E-3</v>
      </c>
      <c r="BM34" s="90">
        <f>建設IO2!BM34/建設IO2!BM$51</f>
        <v>2.7739725317654567E-3</v>
      </c>
      <c r="BN34" s="90">
        <f>建設IO2!BN34/建設IO2!BN$51</f>
        <v>1.0291928319954659E-2</v>
      </c>
      <c r="BO34" s="90">
        <f>建設IO2!BO34/建設IO2!BO$51</f>
        <v>8.5013077603781489E-3</v>
      </c>
      <c r="BP34" s="90">
        <f>建設IO2!BP34/建設IO2!BP$51</f>
        <v>8.9675061925747583E-3</v>
      </c>
      <c r="BQ34" s="90">
        <f>建設IO2!BQ34/建設IO2!BQ$51</f>
        <v>1.0666418790558244E-2</v>
      </c>
      <c r="BR34" s="90">
        <f>建設IO2!BR34/建設IO2!BR$51</f>
        <v>7.5562625162230099E-3</v>
      </c>
      <c r="BS34" s="90">
        <f>建設IO2!BS34/建設IO2!BS$51</f>
        <v>9.5352550044737628E-3</v>
      </c>
      <c r="BT34" s="92">
        <f>建設IO2!BT34/建設IO2!BT$51</f>
        <v>1.3142133403602424E-2</v>
      </c>
    </row>
    <row r="35" spans="1:72">
      <c r="A35" s="15">
        <f>建設IO2!A35</f>
        <v>32</v>
      </c>
      <c r="B35" s="9" t="str">
        <f>建設IO2!B35</f>
        <v>公務</v>
      </c>
      <c r="C35" s="89">
        <f>建設IO2!C35/建設IO2!C$51</f>
        <v>0</v>
      </c>
      <c r="D35" s="90">
        <f>建設IO2!D35/建設IO2!D$51</f>
        <v>0</v>
      </c>
      <c r="E35" s="90">
        <f>建設IO2!E35/建設IO2!E$51</f>
        <v>0</v>
      </c>
      <c r="F35" s="90">
        <f>建設IO2!F35/建設IO2!F$51</f>
        <v>0</v>
      </c>
      <c r="G35" s="90">
        <f>建設IO2!G35/建設IO2!G$51</f>
        <v>0</v>
      </c>
      <c r="H35" s="90">
        <f>建設IO2!H35/建設IO2!H$51</f>
        <v>0</v>
      </c>
      <c r="I35" s="90">
        <f>建設IO2!I35/建設IO2!I$51</f>
        <v>0</v>
      </c>
      <c r="J35" s="90">
        <f>建設IO2!J35/建設IO2!J$51</f>
        <v>0</v>
      </c>
      <c r="K35" s="90">
        <f>建設IO2!K35/建設IO2!K$51</f>
        <v>0</v>
      </c>
      <c r="L35" s="90">
        <f>建設IO2!L35/建設IO2!L$51</f>
        <v>0</v>
      </c>
      <c r="M35" s="90">
        <f>建設IO2!M35/建設IO2!M$51</f>
        <v>0</v>
      </c>
      <c r="N35" s="90">
        <f>建設IO2!N35/建設IO2!N$51</f>
        <v>0</v>
      </c>
      <c r="O35" s="90">
        <f>建設IO2!O35/建設IO2!O$51</f>
        <v>0</v>
      </c>
      <c r="P35" s="90">
        <f>建設IO2!P35/建設IO2!P$51</f>
        <v>0</v>
      </c>
      <c r="Q35" s="90">
        <f>建設IO2!Q35/建設IO2!Q$51</f>
        <v>0</v>
      </c>
      <c r="R35" s="90">
        <f>建設IO2!R35/建設IO2!R$51</f>
        <v>0</v>
      </c>
      <c r="S35" s="90">
        <f>建設IO2!S35/建設IO2!S$51</f>
        <v>0</v>
      </c>
      <c r="T35" s="90">
        <f>建設IO2!T35/建設IO2!T$51</f>
        <v>0</v>
      </c>
      <c r="U35" s="90">
        <f>建設IO2!U35/建設IO2!U$51</f>
        <v>0</v>
      </c>
      <c r="V35" s="90">
        <f>建設IO2!V35/建設IO2!V$51</f>
        <v>0</v>
      </c>
      <c r="W35" s="90">
        <f>建設IO2!W35/建設IO2!W$51</f>
        <v>0</v>
      </c>
      <c r="X35" s="90">
        <f>建設IO2!X35/建設IO2!X$51</f>
        <v>0</v>
      </c>
      <c r="Y35" s="90">
        <f>建設IO2!Y35/建設IO2!Y$51</f>
        <v>0</v>
      </c>
      <c r="Z35" s="90">
        <f>建設IO2!Z35/建設IO2!Z$51</f>
        <v>0</v>
      </c>
      <c r="AA35" s="90">
        <f>建設IO2!AA35/建設IO2!AA$51</f>
        <v>0</v>
      </c>
      <c r="AB35" s="90">
        <f>建設IO2!AB35/建設IO2!AB$51</f>
        <v>0</v>
      </c>
      <c r="AC35" s="90">
        <f>建設IO2!AC35/建設IO2!AC$51</f>
        <v>0</v>
      </c>
      <c r="AD35" s="90">
        <f>建設IO2!AD35/建設IO2!AD$51</f>
        <v>0</v>
      </c>
      <c r="AE35" s="90">
        <f>建設IO2!AE35/建設IO2!AE$51</f>
        <v>0</v>
      </c>
      <c r="AF35" s="90">
        <f>建設IO2!AF35/建設IO2!AF$51</f>
        <v>0</v>
      </c>
      <c r="AG35" s="90">
        <f>建設IO2!AG35/建設IO2!AG$51</f>
        <v>0</v>
      </c>
      <c r="AH35" s="90">
        <f>建設IO2!AH35/建設IO2!AH$51</f>
        <v>0</v>
      </c>
      <c r="AI35" s="90">
        <f>建設IO2!AI35/建設IO2!AI$51</f>
        <v>0</v>
      </c>
      <c r="AJ35" s="90">
        <f>建設IO2!AJ35/建設IO2!AJ$51</f>
        <v>0</v>
      </c>
      <c r="AK35" s="90">
        <f>建設IO2!AK35/建設IO2!AK$51</f>
        <v>0</v>
      </c>
      <c r="AL35" s="90">
        <f>建設IO2!AL35/建設IO2!AL$51</f>
        <v>0</v>
      </c>
      <c r="AM35" s="90">
        <f>建設IO2!AM35/建設IO2!AM$51</f>
        <v>0</v>
      </c>
      <c r="AN35" s="90">
        <f>建設IO2!AN35/建設IO2!AN$51</f>
        <v>0</v>
      </c>
      <c r="AO35" s="90">
        <f>建設IO2!AO35/建設IO2!AO$51</f>
        <v>0</v>
      </c>
      <c r="AP35" s="90">
        <f>建設IO2!AP35/建設IO2!AP$51</f>
        <v>0</v>
      </c>
      <c r="AQ35" s="90">
        <f>建設IO2!AQ35/建設IO2!AQ$51</f>
        <v>0</v>
      </c>
      <c r="AR35" s="90">
        <f>建設IO2!AR35/建設IO2!AR$51</f>
        <v>0</v>
      </c>
      <c r="AS35" s="90">
        <f>建設IO2!AS35/建設IO2!AS$51</f>
        <v>0</v>
      </c>
      <c r="AT35" s="90">
        <f>建設IO2!AT35/建設IO2!AT$51</f>
        <v>0</v>
      </c>
      <c r="AU35" s="90">
        <f>建設IO2!AU35/建設IO2!AU$51</f>
        <v>0</v>
      </c>
      <c r="AV35" s="90">
        <f>建設IO2!AV35/建設IO2!AV$51</f>
        <v>0</v>
      </c>
      <c r="AW35" s="90">
        <f>建設IO2!AW35/建設IO2!AW$51</f>
        <v>0</v>
      </c>
      <c r="AX35" s="90">
        <f>建設IO2!AX35/建設IO2!AX$51</f>
        <v>0</v>
      </c>
      <c r="AY35" s="90">
        <f>建設IO2!AY35/建設IO2!AY$51</f>
        <v>0</v>
      </c>
      <c r="AZ35" s="90">
        <f>建設IO2!AZ35/建設IO2!AZ$51</f>
        <v>0</v>
      </c>
      <c r="BA35" s="90">
        <f>建設IO2!BA35/建設IO2!BA$51</f>
        <v>0</v>
      </c>
      <c r="BB35" s="90">
        <f>建設IO2!BB35/建設IO2!BB$51</f>
        <v>0</v>
      </c>
      <c r="BC35" s="90">
        <f>建設IO2!BC35/建設IO2!BC$51</f>
        <v>0</v>
      </c>
      <c r="BD35" s="90">
        <f>建設IO2!BD35/建設IO2!BD$51</f>
        <v>0</v>
      </c>
      <c r="BE35" s="90">
        <f>建設IO2!BE35/建設IO2!BE$51</f>
        <v>0</v>
      </c>
      <c r="BF35" s="90">
        <f>建設IO2!BF35/建設IO2!BF$51</f>
        <v>0</v>
      </c>
      <c r="BG35" s="90">
        <f>建設IO2!BG35/建設IO2!BG$51</f>
        <v>0</v>
      </c>
      <c r="BH35" s="90">
        <f>建設IO2!BH35/建設IO2!BH$51</f>
        <v>0</v>
      </c>
      <c r="BI35" s="90">
        <f>建設IO2!BI35/建設IO2!BI$51</f>
        <v>0</v>
      </c>
      <c r="BJ35" s="90">
        <f>建設IO2!BJ35/建設IO2!BJ$51</f>
        <v>0</v>
      </c>
      <c r="BK35" s="90">
        <f>建設IO2!BK35/建設IO2!BK$51</f>
        <v>0</v>
      </c>
      <c r="BL35" s="90">
        <f>建設IO2!BL35/建設IO2!BL$51</f>
        <v>0</v>
      </c>
      <c r="BM35" s="90">
        <f>建設IO2!BM35/建設IO2!BM$51</f>
        <v>0</v>
      </c>
      <c r="BN35" s="90">
        <f>建設IO2!BN35/建設IO2!BN$51</f>
        <v>0</v>
      </c>
      <c r="BO35" s="90">
        <f>建設IO2!BO35/建設IO2!BO$51</f>
        <v>0</v>
      </c>
      <c r="BP35" s="90">
        <f>建設IO2!BP35/建設IO2!BP$51</f>
        <v>0</v>
      </c>
      <c r="BQ35" s="90">
        <f>建設IO2!BQ35/建設IO2!BQ$51</f>
        <v>0</v>
      </c>
      <c r="BR35" s="90">
        <f>建設IO2!BR35/建設IO2!BR$51</f>
        <v>0</v>
      </c>
      <c r="BS35" s="90">
        <f>建設IO2!BS35/建設IO2!BS$51</f>
        <v>0</v>
      </c>
      <c r="BT35" s="92">
        <f>建設IO2!BT35/建設IO2!BT$51</f>
        <v>0</v>
      </c>
    </row>
    <row r="36" spans="1:72">
      <c r="A36" s="15">
        <f>建設IO2!A36</f>
        <v>33</v>
      </c>
      <c r="B36" s="9" t="str">
        <f>建設IO2!B36</f>
        <v>教育・研究</v>
      </c>
      <c r="C36" s="89">
        <f>建設IO2!C36/建設IO2!C$51</f>
        <v>1.6444631184078727E-4</v>
      </c>
      <c r="D36" s="90">
        <f>建設IO2!D36/建設IO2!D$51</f>
        <v>2.1519303105225191E-4</v>
      </c>
      <c r="E36" s="90">
        <f>建設IO2!E36/建設IO2!E$51</f>
        <v>1.9900231945935818E-4</v>
      </c>
      <c r="F36" s="90">
        <f>建設IO2!F36/建設IO2!F$51</f>
        <v>2.0152703451392523E-4</v>
      </c>
      <c r="G36" s="90">
        <f>建設IO2!G36/建設IO2!G$51</f>
        <v>2.0002491619755647E-4</v>
      </c>
      <c r="H36" s="90">
        <f>建設IO2!H36/建設IO2!H$51</f>
        <v>2.5270672594745282E-4</v>
      </c>
      <c r="I36" s="90">
        <f>建設IO2!I36/建設IO2!I$51</f>
        <v>1.9596326515456026E-4</v>
      </c>
      <c r="J36" s="90">
        <f>建設IO2!J36/建設IO2!J$51</f>
        <v>2.3622047244094488E-4</v>
      </c>
      <c r="K36" s="90">
        <f>建設IO2!K36/建設IO2!K$51</f>
        <v>2.0959951156740997E-4</v>
      </c>
      <c r="L36" s="90">
        <f>建設IO2!L36/建設IO2!L$51</f>
        <v>2.0930208912747563E-4</v>
      </c>
      <c r="M36" s="90">
        <f>建設IO2!M36/建設IO2!M$51</f>
        <v>2.2550905352523712E-4</v>
      </c>
      <c r="N36" s="90">
        <f>建設IO2!N36/建設IO2!N$51</f>
        <v>1.7685463388186239E-4</v>
      </c>
      <c r="O36" s="90">
        <f>建設IO2!O36/建設IO2!O$51</f>
        <v>2.1273661693282567E-4</v>
      </c>
      <c r="P36" s="90">
        <f>建設IO2!P36/建設IO2!P$51</f>
        <v>1.5450478336334392E-4</v>
      </c>
      <c r="Q36" s="90">
        <f>建設IO2!Q36/建設IO2!Q$51</f>
        <v>1.833309829361162E-4</v>
      </c>
      <c r="R36" s="90">
        <f>建設IO2!R36/建設IO2!R$51</f>
        <v>2.3542204318672934E-4</v>
      </c>
      <c r="S36" s="90">
        <f>建設IO2!S36/建設IO2!S$51</f>
        <v>1.0008734895909157E-4</v>
      </c>
      <c r="T36" s="90">
        <f>建設IO2!T36/建設IO2!T$51</f>
        <v>8.6936866447585767E-5</v>
      </c>
      <c r="U36" s="90">
        <f>建設IO2!U36/建設IO2!U$51</f>
        <v>1.0114987742601659E-4</v>
      </c>
      <c r="V36" s="90">
        <f>建設IO2!V36/建設IO2!V$51</f>
        <v>2.4392442801477363E-4</v>
      </c>
      <c r="W36" s="90">
        <f>建設IO2!W36/建設IO2!W$51</f>
        <v>3.7817906778859789E-4</v>
      </c>
      <c r="X36" s="90">
        <f>建設IO2!X36/建設IO2!X$51</f>
        <v>1.9026056183943911E-4</v>
      </c>
      <c r="Y36" s="90">
        <f>建設IO2!Y36/建設IO2!Y$51</f>
        <v>2.132127281537716E-4</v>
      </c>
      <c r="Z36" s="90">
        <f>建設IO2!Z36/建設IO2!Z$51</f>
        <v>3.3919099339660088E-4</v>
      </c>
      <c r="AA36" s="90">
        <f>建設IO2!AA36/建設IO2!AA$51</f>
        <v>2.8643078020237212E-4</v>
      </c>
      <c r="AB36" s="90">
        <f>建設IO2!AB36/建設IO2!AB$51</f>
        <v>2.0007227874322596E-4</v>
      </c>
      <c r="AC36" s="90">
        <f>建設IO2!AC36/建設IO2!AC$51</f>
        <v>2.3540990608651372E-4</v>
      </c>
      <c r="AD36" s="90">
        <f>建設IO2!AD36/建設IO2!AD$51</f>
        <v>2.5367102327431641E-4</v>
      </c>
      <c r="AE36" s="90">
        <f>建設IO2!AE36/建設IO2!AE$51</f>
        <v>1.4227127377596402E-4</v>
      </c>
      <c r="AF36" s="90">
        <f>建設IO2!AF36/建設IO2!AF$51</f>
        <v>1.288561509704142E-4</v>
      </c>
      <c r="AG36" s="90">
        <f>建設IO2!AG36/建設IO2!AG$51</f>
        <v>1.8103667752358311E-4</v>
      </c>
      <c r="AH36" s="90">
        <f>建設IO2!AH36/建設IO2!AH$51</f>
        <v>1.7724995230083005E-4</v>
      </c>
      <c r="AI36" s="90">
        <f>建設IO2!AI36/建設IO2!AI$51</f>
        <v>1.7306643904946962E-4</v>
      </c>
      <c r="AJ36" s="90">
        <f>建設IO2!AJ36/建設IO2!AJ$51</f>
        <v>1.6871321177007979E-4</v>
      </c>
      <c r="AK36" s="90">
        <f>建設IO2!AK36/建設IO2!AK$51</f>
        <v>2.6204266777507702E-4</v>
      </c>
      <c r="AL36" s="90">
        <f>建設IO2!AL36/建設IO2!AL$51</f>
        <v>1.9840051395180757E-4</v>
      </c>
      <c r="AM36" s="90">
        <f>建設IO2!AM36/建設IO2!AM$51</f>
        <v>1.6420100321516159E-4</v>
      </c>
      <c r="AN36" s="90">
        <f>建設IO2!AN36/建設IO2!AN$51</f>
        <v>1.7800172524749087E-4</v>
      </c>
      <c r="AO36" s="90">
        <f>建設IO2!AO36/建設IO2!AO$51</f>
        <v>3.137418950010458E-4</v>
      </c>
      <c r="AP36" s="90">
        <f>建設IO2!AP36/建設IO2!AP$51</f>
        <v>2.0880096048441822E-4</v>
      </c>
      <c r="AQ36" s="90">
        <f>建設IO2!AQ36/建設IO2!AQ$51</f>
        <v>1.944586787826386E-4</v>
      </c>
      <c r="AR36" s="90">
        <f>建設IO2!AR36/建設IO2!AR$51</f>
        <v>1.9406988346652753E-4</v>
      </c>
      <c r="AS36" s="90">
        <f>建設IO2!AS36/建設IO2!AS$51</f>
        <v>1.7421563875717242E-4</v>
      </c>
      <c r="AT36" s="90">
        <f>建設IO2!AT36/建設IO2!AT$51</f>
        <v>3.025003544926029E-4</v>
      </c>
      <c r="AU36" s="90">
        <f>建設IO2!AU36/建設IO2!AU$51</f>
        <v>2.9542097488921711E-4</v>
      </c>
      <c r="AV36" s="90">
        <f>建設IO2!AV36/建設IO2!AV$51</f>
        <v>1.494172726367168E-4</v>
      </c>
      <c r="AW36" s="90">
        <f>建設IO2!AW36/建設IO2!AW$51</f>
        <v>1.9847270527748373E-4</v>
      </c>
      <c r="AX36" s="90">
        <f>建設IO2!AX36/建設IO2!AX$51</f>
        <v>2.0187146724932314E-4</v>
      </c>
      <c r="AY36" s="90">
        <f>建設IO2!AY36/建設IO2!AY$51</f>
        <v>1.8521948508983145E-4</v>
      </c>
      <c r="AZ36" s="90">
        <f>建設IO2!AZ36/建設IO2!AZ$51</f>
        <v>3.0909683010161556E-4</v>
      </c>
      <c r="BA36" s="90">
        <f>建設IO2!BA36/建設IO2!BA$51</f>
        <v>7.5406319411517014E-5</v>
      </c>
      <c r="BB36" s="90">
        <f>建設IO2!BB36/建設IO2!BB$51</f>
        <v>8.0786035698727742E-5</v>
      </c>
      <c r="BC36" s="90">
        <f>建設IO2!BC36/建設IO2!BC$51</f>
        <v>7.6289767347561551E-5</v>
      </c>
      <c r="BD36" s="90">
        <f>建設IO2!BD36/建設IO2!BD$51</f>
        <v>7.596535979593306E-5</v>
      </c>
      <c r="BE36" s="90">
        <f>建設IO2!BE36/建設IO2!BE$51</f>
        <v>8.6086919092643872E-5</v>
      </c>
      <c r="BF36" s="90">
        <f>建設IO2!BF36/建設IO2!BF$51</f>
        <v>9.6240601503759399E-5</v>
      </c>
      <c r="BG36" s="90">
        <f>建設IO2!BG36/建設IO2!BG$51</f>
        <v>6.7821259517699946E-5</v>
      </c>
      <c r="BH36" s="90">
        <f>建設IO2!BH36/建設IO2!BH$51</f>
        <v>6.78865776921473E-5</v>
      </c>
      <c r="BI36" s="90">
        <f>建設IO2!BI36/建設IO2!BI$51</f>
        <v>7.721212745148504E-5</v>
      </c>
      <c r="BJ36" s="90">
        <f>建設IO2!BJ36/建設IO2!BJ$51</f>
        <v>5.5231952959370527E-5</v>
      </c>
      <c r="BK36" s="90">
        <f>建設IO2!BK36/建設IO2!BK$51</f>
        <v>1.1229611237097644E-4</v>
      </c>
      <c r="BL36" s="90">
        <f>建設IO2!BL36/建設IO2!BL$51</f>
        <v>7.4714450708697702E-5</v>
      </c>
      <c r="BM36" s="90">
        <f>建設IO2!BM36/建設IO2!BM$51</f>
        <v>6.3209684138099684E-5</v>
      </c>
      <c r="BN36" s="90">
        <f>建設IO2!BN36/建設IO2!BN$51</f>
        <v>1.6247759014615849E-4</v>
      </c>
      <c r="BO36" s="90">
        <f>建設IO2!BO36/建設IO2!BO$51</f>
        <v>1.0787436731972001E-4</v>
      </c>
      <c r="BP36" s="90">
        <f>建設IO2!BP36/建設IO2!BP$51</f>
        <v>1.5108298476620516E-4</v>
      </c>
      <c r="BQ36" s="90">
        <f>建設IO2!BQ36/建設IO2!BQ$51</f>
        <v>1.6266869615230438E-4</v>
      </c>
      <c r="BR36" s="90">
        <f>建設IO2!BR36/建設IO2!BR$51</f>
        <v>2.101029752731959E-4</v>
      </c>
      <c r="BS36" s="90">
        <f>建設IO2!BS36/建設IO2!BS$51</f>
        <v>1.3477110443723894E-4</v>
      </c>
      <c r="BT36" s="92">
        <f>建設IO2!BT36/建設IO2!BT$51</f>
        <v>1.9006655729622671E-4</v>
      </c>
    </row>
    <row r="37" spans="1:72">
      <c r="A37" s="15">
        <f>建設IO2!A37</f>
        <v>34</v>
      </c>
      <c r="B37" s="9" t="str">
        <f>建設IO2!B37</f>
        <v>医療・福祉</v>
      </c>
      <c r="C37" s="89">
        <f>建設IO2!C37/建設IO2!C$51</f>
        <v>1.2076197868257047E-6</v>
      </c>
      <c r="D37" s="90">
        <f>建設IO2!D37/建設IO2!D$51</f>
        <v>7.5146772748405429E-7</v>
      </c>
      <c r="E37" s="90">
        <f>建設IO2!E37/建設IO2!E$51</f>
        <v>5.5346751394753507E-7</v>
      </c>
      <c r="F37" s="90">
        <f>建設IO2!F37/建設IO2!F$51</f>
        <v>4.5033974193055919E-7</v>
      </c>
      <c r="G37" s="90">
        <f>建設IO2!G37/建設IO2!G$51</f>
        <v>4.6355716384138232E-7</v>
      </c>
      <c r="H37" s="90">
        <f>建設IO2!H37/建設IO2!H$51</f>
        <v>0</v>
      </c>
      <c r="I37" s="90">
        <f>建設IO2!I37/建設IO2!I$51</f>
        <v>6.7760465129515998E-7</v>
      </c>
      <c r="J37" s="90">
        <f>建設IO2!J37/建設IO2!J$51</f>
        <v>0</v>
      </c>
      <c r="K37" s="90">
        <f>建設IO2!K37/建設IO2!K$51</f>
        <v>7.3031188699445982E-7</v>
      </c>
      <c r="L37" s="90">
        <f>建設IO2!L37/建設IO2!L$51</f>
        <v>7.4396477178012666E-7</v>
      </c>
      <c r="M37" s="90">
        <f>建設IO2!M37/建設IO2!M$51</f>
        <v>0</v>
      </c>
      <c r="N37" s="90">
        <f>建設IO2!N37/建設IO2!N$51</f>
        <v>6.454548681819795E-7</v>
      </c>
      <c r="O37" s="90">
        <f>建設IO2!O37/建設IO2!O$51</f>
        <v>8.4085619341037823E-7</v>
      </c>
      <c r="P37" s="90">
        <f>建設IO2!P37/建設IO2!P$51</f>
        <v>5.2374502835031835E-7</v>
      </c>
      <c r="Q37" s="90">
        <f>建設IO2!Q37/建設IO2!Q$51</f>
        <v>0</v>
      </c>
      <c r="R37" s="90">
        <f>建設IO2!R37/建設IO2!R$51</f>
        <v>9.9885331639278118E-7</v>
      </c>
      <c r="S37" s="90">
        <f>建設IO2!S37/建設IO2!S$51</f>
        <v>9.0988499053719611E-6</v>
      </c>
      <c r="T37" s="90">
        <f>建設IO2!T37/建設IO2!T$51</f>
        <v>1.7387373289517154E-5</v>
      </c>
      <c r="U37" s="90">
        <f>建設IO2!U37/建設IO2!U$51</f>
        <v>8.4291564521680493E-6</v>
      </c>
      <c r="V37" s="90">
        <f>建設IO2!V37/建設IO2!V$51</f>
        <v>4.8997206832562495E-7</v>
      </c>
      <c r="W37" s="90">
        <f>建設IO2!W37/建設IO2!W$51</f>
        <v>0</v>
      </c>
      <c r="X37" s="90">
        <f>建設IO2!X37/建設IO2!X$51</f>
        <v>0</v>
      </c>
      <c r="Y37" s="90">
        <f>建設IO2!Y37/建設IO2!Y$51</f>
        <v>0</v>
      </c>
      <c r="Z37" s="90">
        <f>建設IO2!Z37/建設IO2!Z$51</f>
        <v>0</v>
      </c>
      <c r="AA37" s="90">
        <f>建設IO2!AA37/建設IO2!AA$51</f>
        <v>4.175375804699302E-7</v>
      </c>
      <c r="AB37" s="90">
        <f>建設IO2!AB37/建設IO2!AB$51</f>
        <v>4.2120479735415996E-7</v>
      </c>
      <c r="AC37" s="90">
        <f>建設IO2!AC37/建設IO2!AC$51</f>
        <v>7.533116994768439E-7</v>
      </c>
      <c r="AD37" s="90">
        <f>建設IO2!AD37/建設IO2!AD$51</f>
        <v>0</v>
      </c>
      <c r="AE37" s="90">
        <f>建設IO2!AE37/建設IO2!AE$51</f>
        <v>1.8648873416649302E-6</v>
      </c>
      <c r="AF37" s="90">
        <f>建設IO2!AF37/建設IO2!AF$51</f>
        <v>1.7964735876737087E-6</v>
      </c>
      <c r="AG37" s="90">
        <f>建設IO2!AG37/建設IO2!AG$51</f>
        <v>6.3410394929451179E-7</v>
      </c>
      <c r="AH37" s="90">
        <f>建設IO2!AH37/建設IO2!AH$51</f>
        <v>6.5285433628298363E-7</v>
      </c>
      <c r="AI37" s="90">
        <f>建設IO2!AI37/建設IO2!AI$51</f>
        <v>6.0867446324549683E-7</v>
      </c>
      <c r="AJ37" s="90">
        <f>建設IO2!AJ37/建設IO2!AJ$51</f>
        <v>8.9741070090467972E-7</v>
      </c>
      <c r="AK37" s="90">
        <f>建設IO2!AK37/建設IO2!AK$51</f>
        <v>0</v>
      </c>
      <c r="AL37" s="90">
        <f>建設IO2!AL37/建設IO2!AL$51</f>
        <v>0</v>
      </c>
      <c r="AM37" s="90">
        <f>建設IO2!AM37/建設IO2!AM$51</f>
        <v>5.8853406170308812E-7</v>
      </c>
      <c r="AN37" s="90">
        <f>建設IO2!AN37/建設IO2!AN$51</f>
        <v>0</v>
      </c>
      <c r="AO37" s="90">
        <f>建設IO2!AO37/建設IO2!AO$51</f>
        <v>0</v>
      </c>
      <c r="AP37" s="90">
        <f>建設IO2!AP37/建設IO2!AP$51</f>
        <v>0</v>
      </c>
      <c r="AQ37" s="90">
        <f>建設IO2!AQ37/建設IO2!AQ$51</f>
        <v>8.3458660421733301E-7</v>
      </c>
      <c r="AR37" s="90">
        <f>建設IO2!AR37/建設IO2!AR$51</f>
        <v>9.1542397861569587E-7</v>
      </c>
      <c r="AS37" s="90">
        <f>建設IO2!AS37/建設IO2!AS$51</f>
        <v>1.1167669151100798E-6</v>
      </c>
      <c r="AT37" s="90">
        <f>建設IO2!AT37/建設IO2!AT$51</f>
        <v>0</v>
      </c>
      <c r="AU37" s="90">
        <f>建設IO2!AU37/建設IO2!AU$51</f>
        <v>0</v>
      </c>
      <c r="AV37" s="90">
        <f>建設IO2!AV37/建設IO2!AV$51</f>
        <v>0</v>
      </c>
      <c r="AW37" s="90">
        <f>建設IO2!AW37/建設IO2!AW$51</f>
        <v>0</v>
      </c>
      <c r="AX37" s="90">
        <f>建設IO2!AX37/建設IO2!AX$51</f>
        <v>0</v>
      </c>
      <c r="AY37" s="90">
        <f>建設IO2!AY37/建設IO2!AY$51</f>
        <v>0</v>
      </c>
      <c r="AZ37" s="90">
        <f>建設IO2!AZ37/建設IO2!AZ$51</f>
        <v>0</v>
      </c>
      <c r="BA37" s="90">
        <f>建設IO2!BA37/建設IO2!BA$51</f>
        <v>8.0433407372284818E-7</v>
      </c>
      <c r="BB37" s="90">
        <f>建設IO2!BB37/建設IO2!BB$51</f>
        <v>6.2143104383636727E-7</v>
      </c>
      <c r="BC37" s="90">
        <f>建設IO2!BC37/建設IO2!BC$51</f>
        <v>1.0450653061309802E-6</v>
      </c>
      <c r="BD37" s="90">
        <f>建設IO2!BD37/建設IO2!BD$51</f>
        <v>0</v>
      </c>
      <c r="BE37" s="90">
        <f>建設IO2!BE37/建設IO2!BE$51</f>
        <v>0</v>
      </c>
      <c r="BF37" s="90">
        <f>建設IO2!BF37/建設IO2!BF$51</f>
        <v>0</v>
      </c>
      <c r="BG37" s="90">
        <f>建設IO2!BG37/建設IO2!BG$51</f>
        <v>1.3983764849010299E-6</v>
      </c>
      <c r="BH37" s="90">
        <f>建設IO2!BH37/建設IO2!BH$51</f>
        <v>0</v>
      </c>
      <c r="BI37" s="90">
        <f>建設IO2!BI37/建設IO2!BI$51</f>
        <v>0</v>
      </c>
      <c r="BJ37" s="90">
        <f>建設IO2!BJ37/建設IO2!BJ$51</f>
        <v>0</v>
      </c>
      <c r="BK37" s="90">
        <f>建設IO2!BK37/建設IO2!BK$51</f>
        <v>0</v>
      </c>
      <c r="BL37" s="90">
        <f>建設IO2!BL37/建設IO2!BL$51</f>
        <v>1.556551056431202E-6</v>
      </c>
      <c r="BM37" s="90">
        <f>建設IO2!BM37/建設IO2!BM$51</f>
        <v>1.4507140621858945E-5</v>
      </c>
      <c r="BN37" s="90">
        <f>建設IO2!BN37/建設IO2!BN$51</f>
        <v>1.9679344756536986E-6</v>
      </c>
      <c r="BO37" s="90">
        <f>建設IO2!BO37/建設IO2!BO$51</f>
        <v>2.8843413721850269E-6</v>
      </c>
      <c r="BP37" s="90">
        <f>建設IO2!BP37/建設IO2!BP$51</f>
        <v>3.6552335024081898E-6</v>
      </c>
      <c r="BQ37" s="90">
        <f>建設IO2!BQ37/建設IO2!BQ$51</f>
        <v>1.7428788873461184E-5</v>
      </c>
      <c r="BR37" s="90">
        <f>建設IO2!BR37/建設IO2!BR$51</f>
        <v>8.2717706800470826E-7</v>
      </c>
      <c r="BS37" s="90">
        <f>建設IO2!BS37/建設IO2!BS$51</f>
        <v>7.9746215643336644E-7</v>
      </c>
      <c r="BT37" s="92">
        <f>建設IO2!BT37/建設IO2!BT$51</f>
        <v>1.0200351912140969E-6</v>
      </c>
    </row>
    <row r="38" spans="1:72">
      <c r="A38" s="151">
        <f>建設IO2!A38</f>
        <v>35</v>
      </c>
      <c r="B38" s="152" t="str">
        <f>建設IO2!B38</f>
        <v>他に分類されない会員制団体</v>
      </c>
      <c r="C38" s="155">
        <f>建設IO2!C38/建設IO2!C$51</f>
        <v>9.8391259675025314E-4</v>
      </c>
      <c r="D38" s="161">
        <f>建設IO2!D38/建設IO2!D$51</f>
        <v>6.6846470122104284E-4</v>
      </c>
      <c r="E38" s="161">
        <f>建設IO2!E38/建設IO2!E$51</f>
        <v>2.2446182510094478E-4</v>
      </c>
      <c r="F38" s="161">
        <f>建設IO2!F38/建設IO2!F$51</f>
        <v>8.9279853837733356E-5</v>
      </c>
      <c r="G38" s="161">
        <f>建設IO2!G38/建設IO2!G$51</f>
        <v>8.8771196875624711E-5</v>
      </c>
      <c r="H38" s="161">
        <f>建設IO2!H38/建設IO2!H$51</f>
        <v>1.0661065000908165E-4</v>
      </c>
      <c r="I38" s="161">
        <f>建設IO2!I38/建設IO2!I$51</f>
        <v>3.8718329775005441E-4</v>
      </c>
      <c r="J38" s="161">
        <f>建設IO2!J38/建設IO2!J$51</f>
        <v>3.5433070866141734E-4</v>
      </c>
      <c r="K38" s="161">
        <f>建設IO2!K38/建設IO2!K$51</f>
        <v>3.6150438406225765E-4</v>
      </c>
      <c r="L38" s="161">
        <f>建設IO2!L38/建設IO2!L$51</f>
        <v>3.6032693779884136E-4</v>
      </c>
      <c r="M38" s="161">
        <f>建設IO2!M38/建設IO2!M$51</f>
        <v>4.2448763016515224E-4</v>
      </c>
      <c r="N38" s="161">
        <f>建設IO2!N38/建設IO2!N$51</f>
        <v>4.2115930148874163E-4</v>
      </c>
      <c r="O38" s="161">
        <f>建設IO2!O38/建設IO2!O$51</f>
        <v>4.1622381573813721E-4</v>
      </c>
      <c r="P38" s="161">
        <f>建設IO2!P38/建設IO2!P$51</f>
        <v>4.2423347296375788E-4</v>
      </c>
      <c r="Q38" s="161">
        <f>建設IO2!Q38/建設IO2!Q$51</f>
        <v>4.3717388238612327E-4</v>
      </c>
      <c r="R38" s="161">
        <f>建設IO2!R38/建設IO2!R$51</f>
        <v>1.2232111382286981E-3</v>
      </c>
      <c r="S38" s="161">
        <f>建設IO2!S38/建設IO2!S$51</f>
        <v>2.894734105609051E-3</v>
      </c>
      <c r="T38" s="161">
        <f>建設IO2!T38/建設IO2!T$51</f>
        <v>3.0601776989550187E-3</v>
      </c>
      <c r="U38" s="161">
        <f>建設IO2!U38/建設IO2!U$51</f>
        <v>2.881366647232778E-3</v>
      </c>
      <c r="V38" s="161">
        <f>建設IO2!V38/建設IO2!V$51</f>
        <v>1.1181979219304639E-3</v>
      </c>
      <c r="W38" s="161">
        <f>建設IO2!W38/建設IO2!W$51</f>
        <v>1.2462719279396977E-3</v>
      </c>
      <c r="X38" s="161">
        <f>建設IO2!X38/建設IO2!X$51</f>
        <v>8.4394149215922631E-4</v>
      </c>
      <c r="Y38" s="161">
        <f>建設IO2!Y38/建設IO2!Y$51</f>
        <v>1.1371345501534486E-3</v>
      </c>
      <c r="Z38" s="161">
        <f>建設IO2!Z38/建設IO2!Z$51</f>
        <v>1.0981609112450234E-3</v>
      </c>
      <c r="AA38" s="161">
        <f>建設IO2!AA38/建設IO2!AA$51</f>
        <v>1.2413392267371026E-3</v>
      </c>
      <c r="AB38" s="161">
        <f>建設IO2!AB38/建設IO2!AB$51</f>
        <v>9.8140717783519265E-4</v>
      </c>
      <c r="AC38" s="161">
        <f>建設IO2!AC38/建設IO2!AC$51</f>
        <v>1.1617949685181624E-3</v>
      </c>
      <c r="AD38" s="161">
        <f>建設IO2!AD38/建設IO2!AD$51</f>
        <v>1.0953976005027299E-3</v>
      </c>
      <c r="AE38" s="161">
        <f>建設IO2!AE38/建設IO2!AE$51</f>
        <v>1.0961611490375759E-3</v>
      </c>
      <c r="AF38" s="161">
        <f>建設IO2!AF38/建設IO2!AF$51</f>
        <v>1.041138101947263E-3</v>
      </c>
      <c r="AG38" s="161">
        <f>建設IO2!AG38/建設IO2!AG$51</f>
        <v>6.9117330473101788E-4</v>
      </c>
      <c r="AH38" s="161">
        <f>建設IO2!AH38/建設IO2!AH$51</f>
        <v>6.9904378057500469E-4</v>
      </c>
      <c r="AI38" s="161">
        <f>建設IO2!AI38/建設IO2!AI$51</f>
        <v>7.472493493777217E-4</v>
      </c>
      <c r="AJ38" s="161">
        <f>建設IO2!AJ38/建設IO2!AJ$51</f>
        <v>7.4933793525540761E-4</v>
      </c>
      <c r="AK38" s="161">
        <f>建設IO2!AK38/建設IO2!AK$51</f>
        <v>7.0480441677434513E-4</v>
      </c>
      <c r="AL38" s="161">
        <f>建設IO2!AL38/建設IO2!AL$51</f>
        <v>5.3851568072633483E-4</v>
      </c>
      <c r="AM38" s="161">
        <f>建設IO2!AM38/建設IO2!AM$51</f>
        <v>7.7863056363318558E-4</v>
      </c>
      <c r="AN38" s="161">
        <f>建設IO2!AN38/建設IO2!AN$51</f>
        <v>8.2611057102040632E-4</v>
      </c>
      <c r="AO38" s="161">
        <f>建設IO2!AO38/建設IO2!AO$51</f>
        <v>7.320644216691069E-4</v>
      </c>
      <c r="AP38" s="161">
        <f>建設IO2!AP38/建設IO2!AP$51</f>
        <v>7.8300360181656837E-4</v>
      </c>
      <c r="AQ38" s="161">
        <f>建設IO2!AQ38/建設IO2!AQ$51</f>
        <v>5.007519625303998E-4</v>
      </c>
      <c r="AR38" s="161">
        <f>建設IO2!AR38/建設IO2!AR$51</f>
        <v>4.8609013264493448E-4</v>
      </c>
      <c r="AS38" s="161">
        <f>建設IO2!AS38/建設IO2!AS$51</f>
        <v>4.7239240509156373E-4</v>
      </c>
      <c r="AT38" s="161">
        <f>建設IO2!AT38/建設IO2!AT$51</f>
        <v>5.3882875643994897E-4</v>
      </c>
      <c r="AU38" s="161">
        <f>建設IO2!AU38/建設IO2!AU$51</f>
        <v>5.7677428430751921E-4</v>
      </c>
      <c r="AV38" s="161">
        <f>建設IO2!AV38/建設IO2!AV$51</f>
        <v>4.9805757545572267E-4</v>
      </c>
      <c r="AW38" s="161">
        <f>建設IO2!AW38/建設IO2!AW$51</f>
        <v>6.5212460305458947E-4</v>
      </c>
      <c r="AX38" s="161">
        <f>建設IO2!AX38/建設IO2!AX$51</f>
        <v>6.6498836270365274E-4</v>
      </c>
      <c r="AY38" s="161">
        <f>建設IO2!AY38/建設IO2!AY$51</f>
        <v>6.0196332654195218E-4</v>
      </c>
      <c r="AZ38" s="161">
        <f>建設IO2!AZ38/建設IO2!AZ$51</f>
        <v>4.2500814138972143E-4</v>
      </c>
      <c r="BA38" s="161">
        <f>建設IO2!BA38/建設IO2!BA$51</f>
        <v>6.332119995383122E-4</v>
      </c>
      <c r="BB38" s="161">
        <f>建設IO2!BB38/建設IO2!BB$51</f>
        <v>6.3883111306378552E-4</v>
      </c>
      <c r="BC38" s="161">
        <f>建設IO2!BC38/建設IO2!BC$51</f>
        <v>6.7615725306674414E-4</v>
      </c>
      <c r="BD38" s="161">
        <f>建設IO2!BD38/建設IO2!BD$51</f>
        <v>4.7978121976378771E-4</v>
      </c>
      <c r="BE38" s="161">
        <f>建設IO2!BE38/建設IO2!BE$51</f>
        <v>7.4608663213624686E-4</v>
      </c>
      <c r="BF38" s="161">
        <f>建設IO2!BF38/建設IO2!BF$51</f>
        <v>6.2857142857142853E-4</v>
      </c>
      <c r="BG38" s="161">
        <f>建設IO2!BG38/建設IO2!BG$51</f>
        <v>7.7050544318046747E-4</v>
      </c>
      <c r="BH38" s="161">
        <f>建設IO2!BH38/建設IO2!BH$51</f>
        <v>6.5785326477866548E-4</v>
      </c>
      <c r="BI38" s="161">
        <f>建設IO2!BI38/建設IO2!BI$51</f>
        <v>4.6327276470891027E-4</v>
      </c>
      <c r="BJ38" s="161">
        <f>建設IO2!BJ38/建設IO2!BJ$51</f>
        <v>4.1211534131222621E-4</v>
      </c>
      <c r="BK38" s="161">
        <f>建設IO2!BK38/建設IO2!BK$51</f>
        <v>3.9927506620791625E-4</v>
      </c>
      <c r="BL38" s="161">
        <f>建設IO2!BL38/建設IO2!BL$51</f>
        <v>5.1833150179159029E-4</v>
      </c>
      <c r="BM38" s="161">
        <f>建設IO2!BM38/建設IO2!BM$51</f>
        <v>5.4308517142259097E-3</v>
      </c>
      <c r="BN38" s="161">
        <f>建設IO2!BN38/建設IO2!BN$51</f>
        <v>1.1790387427260223E-3</v>
      </c>
      <c r="BO38" s="161">
        <f>建設IO2!BO38/建設IO2!BO$51</f>
        <v>5.007216622113207E-4</v>
      </c>
      <c r="BP38" s="161">
        <f>建設IO2!BP38/建設IO2!BP$51</f>
        <v>6.3113698474914738E-4</v>
      </c>
      <c r="BQ38" s="161">
        <f>建設IO2!BQ38/建設IO2!BQ$51</f>
        <v>5.1705406991268174E-4</v>
      </c>
      <c r="BR38" s="161">
        <f>建設IO2!BR38/建設IO2!BR$51</f>
        <v>1.216777467034926E-3</v>
      </c>
      <c r="BS38" s="161">
        <f>建設IO2!BS38/建設IO2!BS$51</f>
        <v>1.107674935285946E-3</v>
      </c>
      <c r="BT38" s="162">
        <f>建設IO2!BT38/建設IO2!BT$51</f>
        <v>1.7854015963550743E-3</v>
      </c>
    </row>
    <row r="39" spans="1:72">
      <c r="A39" s="15">
        <f>建設IO2!A39</f>
        <v>36</v>
      </c>
      <c r="B39" s="9" t="str">
        <f>建設IO2!B39</f>
        <v>対事業所サービス</v>
      </c>
      <c r="C39" s="89">
        <f>建設IO2!C39/建設IO2!C$51</f>
        <v>9.5677615501875674E-2</v>
      </c>
      <c r="D39" s="90">
        <f>建設IO2!D39/建設IO2!D$51</f>
        <v>8.5378518222460481E-2</v>
      </c>
      <c r="E39" s="90">
        <f>建設IO2!E39/建設IO2!E$51</f>
        <v>7.4619351179872825E-2</v>
      </c>
      <c r="F39" s="90">
        <f>建設IO2!F39/建設IO2!F$51</f>
        <v>5.6199247414740271E-2</v>
      </c>
      <c r="G39" s="90">
        <f>建設IO2!G39/建設IO2!G$51</f>
        <v>5.6470881367030074E-2</v>
      </c>
      <c r="H39" s="90">
        <f>建設IO2!H39/建設IO2!H$51</f>
        <v>4.6944222887332285E-2</v>
      </c>
      <c r="I39" s="90">
        <f>建設IO2!I39/建設IO2!I$51</f>
        <v>9.6792029851466344E-2</v>
      </c>
      <c r="J39" s="90">
        <f>建設IO2!J39/建設IO2!J$51</f>
        <v>7.0659448818897644E-2</v>
      </c>
      <c r="K39" s="90">
        <f>建設IO2!K39/建設IO2!K$51</f>
        <v>0.11094752124842436</v>
      </c>
      <c r="L39" s="90">
        <f>建設IO2!L39/建設IO2!L$51</f>
        <v>0.11196198637602112</v>
      </c>
      <c r="M39" s="90">
        <f>建設IO2!M39/建設IO2!M$51</f>
        <v>5.6682363865490484E-2</v>
      </c>
      <c r="N39" s="90">
        <f>建設IO2!N39/建設IO2!N$51</f>
        <v>7.7752784330937616E-2</v>
      </c>
      <c r="O39" s="90">
        <f>建設IO2!O39/建設IO2!O$51</f>
        <v>0.14308849843264407</v>
      </c>
      <c r="P39" s="90">
        <f>建設IO2!P39/建設IO2!P$51</f>
        <v>3.7057055735898424E-2</v>
      </c>
      <c r="Q39" s="90">
        <f>建設IO2!Q39/建設IO2!Q$51</f>
        <v>0.14617120293329572</v>
      </c>
      <c r="R39" s="90">
        <f>建設IO2!R39/建設IO2!R$51</f>
        <v>9.882124551783783E-2</v>
      </c>
      <c r="S39" s="90">
        <f>建設IO2!S39/建設IO2!S$51</f>
        <v>7.1904311295052301E-2</v>
      </c>
      <c r="T39" s="90">
        <f>建設IO2!T39/建設IO2!T$51</f>
        <v>8.2729122111522613E-2</v>
      </c>
      <c r="U39" s="90">
        <f>建設IO2!U39/建設IO2!U$51</f>
        <v>7.1029691703602765E-2</v>
      </c>
      <c r="V39" s="90">
        <f>建設IO2!V39/建設IO2!V$51</f>
        <v>0.100512298462239</v>
      </c>
      <c r="W39" s="90">
        <f>建設IO2!W39/建設IO2!W$51</f>
        <v>7.8652651121214986E-2</v>
      </c>
      <c r="X39" s="90">
        <f>建設IO2!X39/建設IO2!X$51</f>
        <v>5.8537738861942856E-2</v>
      </c>
      <c r="Y39" s="90">
        <f>建設IO2!Y39/建設IO2!Y$51</f>
        <v>9.5842351801001452E-2</v>
      </c>
      <c r="Z39" s="90">
        <f>建設IO2!Z39/建設IO2!Z$51</f>
        <v>0.10289635429822346</v>
      </c>
      <c r="AA39" s="90">
        <f>建設IO2!AA39/建設IO2!AA$51</f>
        <v>0.10121653749445719</v>
      </c>
      <c r="AB39" s="90">
        <f>建設IO2!AB39/建設IO2!AB$51</f>
        <v>7.0409857540113432E-2</v>
      </c>
      <c r="AC39" s="90">
        <f>建設IO2!AC39/建設IO2!AC$51</f>
        <v>0.11935376402548679</v>
      </c>
      <c r="AD39" s="90">
        <f>建設IO2!AD39/建設IO2!AD$51</f>
        <v>0.11566245611203035</v>
      </c>
      <c r="AE39" s="90">
        <f>建設IO2!AE39/建設IO2!AE$51</f>
        <v>0.13298835534898276</v>
      </c>
      <c r="AF39" s="90">
        <f>建設IO2!AF39/建設IO2!AF$51</f>
        <v>0.15772107199825186</v>
      </c>
      <c r="AG39" s="90">
        <f>建設IO2!AG39/建設IO2!AG$51</f>
        <v>0.14124776438726377</v>
      </c>
      <c r="AH39" s="90">
        <f>建設IO2!AH39/建設IO2!AH$51</f>
        <v>0.14166726919681452</v>
      </c>
      <c r="AI39" s="90">
        <f>建設IO2!AI39/建設IO2!AI$51</f>
        <v>0.15336324089123737</v>
      </c>
      <c r="AJ39" s="90">
        <f>建設IO2!AJ39/建設IO2!AJ$51</f>
        <v>0.1518100325131897</v>
      </c>
      <c r="AK39" s="90">
        <f>建設IO2!AK39/建設IO2!AK$51</f>
        <v>0.13217793600737335</v>
      </c>
      <c r="AL39" s="90">
        <f>建設IO2!AL39/建設IO2!AL$51</f>
        <v>0.13976371443552693</v>
      </c>
      <c r="AM39" s="90">
        <f>建設IO2!AM39/建設IO2!AM$51</f>
        <v>0.15763825989311045</v>
      </c>
      <c r="AN39" s="90">
        <f>建設IO2!AN39/建設IO2!AN$51</f>
        <v>0.16365661185126359</v>
      </c>
      <c r="AO39" s="90">
        <f>建設IO2!AO39/建設IO2!AO$51</f>
        <v>0.12852959631876176</v>
      </c>
      <c r="AP39" s="90">
        <f>建設IO2!AP39/建設IO2!AP$51</f>
        <v>0.15477371195907502</v>
      </c>
      <c r="AQ39" s="90">
        <f>建設IO2!AQ39/建設IO2!AQ$51</f>
        <v>9.3556323746158812E-2</v>
      </c>
      <c r="AR39" s="90">
        <f>建設IO2!AR39/建設IO2!AR$51</f>
        <v>9.4686879228114501E-2</v>
      </c>
      <c r="AS39" s="90">
        <f>建設IO2!AS39/建設IO2!AS$51</f>
        <v>9.8628386874861806E-2</v>
      </c>
      <c r="AT39" s="90">
        <f>建設IO2!AT39/建設IO2!AT$51</f>
        <v>8.9228151439239969E-2</v>
      </c>
      <c r="AU39" s="90">
        <f>建設IO2!AU39/建設IO2!AU$51</f>
        <v>5.7874375747344727E-2</v>
      </c>
      <c r="AV39" s="90">
        <f>建設IO2!AV39/建設IO2!AV$51</f>
        <v>7.7995816316366179E-2</v>
      </c>
      <c r="AW39" s="90">
        <f>建設IO2!AW39/建設IO2!AW$51</f>
        <v>8.1884167548767581E-2</v>
      </c>
      <c r="AX39" s="90">
        <f>建設IO2!AX39/建設IO2!AX$51</f>
        <v>8.0463591887141972E-2</v>
      </c>
      <c r="AY39" s="90">
        <f>建設IO2!AY39/建設IO2!AY$51</f>
        <v>8.7423596962400443E-2</v>
      </c>
      <c r="AZ39" s="90">
        <f>建設IO2!AZ39/建設IO2!AZ$51</f>
        <v>0.12706087551677125</v>
      </c>
      <c r="BA39" s="90">
        <f>建設IO2!BA39/建設IO2!BA$51</f>
        <v>0.18445089520371571</v>
      </c>
      <c r="BB39" s="90">
        <f>建設IO2!BB39/建設IO2!BB$51</f>
        <v>0.23008297968728347</v>
      </c>
      <c r="BC39" s="90">
        <f>建設IO2!BC39/建設IO2!BC$51</f>
        <v>0.22833736380186398</v>
      </c>
      <c r="BD39" s="90">
        <f>建設IO2!BD39/建設IO2!BD$51</f>
        <v>0.23900301462533086</v>
      </c>
      <c r="BE39" s="90">
        <f>建設IO2!BE39/建設IO2!BE$51</f>
        <v>0.18221731207942954</v>
      </c>
      <c r="BF39" s="90">
        <f>建設IO2!BF39/建設IO2!BF$51</f>
        <v>0.23843007518796994</v>
      </c>
      <c r="BG39" s="90">
        <f>建設IO2!BG39/建設IO2!BG$51</f>
        <v>0.18004656593694721</v>
      </c>
      <c r="BH39" s="90">
        <f>建設IO2!BH39/建設IO2!BH$51</f>
        <v>0.11058076967215633</v>
      </c>
      <c r="BI39" s="90">
        <f>建設IO2!BI39/建設IO2!BI$51</f>
        <v>4.397659614625693E-2</v>
      </c>
      <c r="BJ39" s="90">
        <f>建設IO2!BJ39/建設IO2!BJ$51</f>
        <v>0.17029710542080376</v>
      </c>
      <c r="BK39" s="90">
        <f>建設IO2!BK39/建設IO2!BK$51</f>
        <v>0.31378029265614621</v>
      </c>
      <c r="BL39" s="90">
        <f>建設IO2!BL39/建設IO2!BL$51</f>
        <v>0.11723164281511597</v>
      </c>
      <c r="BM39" s="90">
        <f>建設IO2!BM39/建設IO2!BM$51</f>
        <v>0.12765662012637791</v>
      </c>
      <c r="BN39" s="90">
        <f>建設IO2!BN39/建設IO2!BN$51</f>
        <v>9.5735092404363301E-2</v>
      </c>
      <c r="BO39" s="90">
        <f>建設IO2!BO39/建設IO2!BO$51</f>
        <v>9.8783500182867245E-2</v>
      </c>
      <c r="BP39" s="90">
        <f>建設IO2!BP39/建設IO2!BP$51</f>
        <v>8.4248258585838898E-2</v>
      </c>
      <c r="BQ39" s="90">
        <f>建設IO2!BQ39/建設IO2!BQ$51</f>
        <v>8.795147825177628E-2</v>
      </c>
      <c r="BR39" s="90">
        <f>建設IO2!BR39/建設IO2!BR$51</f>
        <v>8.4076758723202569E-2</v>
      </c>
      <c r="BS39" s="90">
        <f>建設IO2!BS39/建設IO2!BS$51</f>
        <v>7.9268535811633054E-2</v>
      </c>
      <c r="BT39" s="92">
        <f>建設IO2!BT39/建設IO2!BT$51</f>
        <v>0.10941237472692808</v>
      </c>
    </row>
    <row r="40" spans="1:72">
      <c r="A40" s="15">
        <f>建設IO2!A40</f>
        <v>37</v>
      </c>
      <c r="B40" s="9" t="str">
        <f>建設IO2!B40</f>
        <v>対個人サービス</v>
      </c>
      <c r="C40" s="89">
        <f>建設IO2!C40/建設IO2!C$51</f>
        <v>2.6075836527414745E-4</v>
      </c>
      <c r="D40" s="90">
        <f>建設IO2!D40/建設IO2!D$51</f>
        <v>1.9808006144000139E-4</v>
      </c>
      <c r="E40" s="90">
        <f>建設IO2!E40/建設IO2!E$51</f>
        <v>1.5859919094118812E-4</v>
      </c>
      <c r="F40" s="90">
        <f>建設IO2!F40/建設IO2!F$51</f>
        <v>1.2722097709538298E-4</v>
      </c>
      <c r="G40" s="90">
        <f>建設IO2!G40/建設IO2!G$51</f>
        <v>1.2643521643773703E-4</v>
      </c>
      <c r="H40" s="90">
        <f>建設IO2!H40/建設IO2!H$51</f>
        <v>1.5399316112422906E-4</v>
      </c>
      <c r="I40" s="90">
        <f>建設IO2!I40/建設IO2!I$51</f>
        <v>1.9636982794533737E-4</v>
      </c>
      <c r="J40" s="90">
        <f>建設IO2!J40/建設IO2!J$51</f>
        <v>1.8700787401574803E-4</v>
      </c>
      <c r="K40" s="90">
        <f>建設IO2!K40/建設IO2!K$51</f>
        <v>1.8355172093127424E-4</v>
      </c>
      <c r="L40" s="90">
        <f>建設IO2!L40/建設IO2!L$51</f>
        <v>1.832633221151712E-4</v>
      </c>
      <c r="M40" s="90">
        <f>建設IO2!M40/建設IO2!M$51</f>
        <v>1.9897857663991509E-4</v>
      </c>
      <c r="N40" s="90">
        <f>建設IO2!N40/建設IO2!N$51</f>
        <v>2.1332283393414423E-4</v>
      </c>
      <c r="O40" s="90">
        <f>建設IO2!O40/建設IO2!O$51</f>
        <v>2.1105490454600493E-4</v>
      </c>
      <c r="P40" s="90">
        <f>建設IO2!P40/建設IO2!P$51</f>
        <v>2.1473546162363054E-4</v>
      </c>
      <c r="Q40" s="90">
        <f>建設IO2!Q40/建設IO2!Q$51</f>
        <v>2.1153574954167254E-4</v>
      </c>
      <c r="R40" s="90">
        <f>建設IO2!R40/建設IO2!R$51</f>
        <v>2.4740828298344268E-4</v>
      </c>
      <c r="S40" s="90">
        <f>建設IO2!S40/建設IO2!S$51</f>
        <v>2.0277436931971798E-4</v>
      </c>
      <c r="T40" s="90">
        <f>建設IO2!T40/建設IO2!T$51</f>
        <v>2.2603585276372297E-4</v>
      </c>
      <c r="U40" s="90">
        <f>建設IO2!U40/建設IO2!U$51</f>
        <v>2.008948954433385E-4</v>
      </c>
      <c r="V40" s="90">
        <f>建設IO2!V40/建設IO2!V$51</f>
        <v>2.5021240289161914E-4</v>
      </c>
      <c r="W40" s="90">
        <f>建設IO2!W40/建設IO2!W$51</f>
        <v>2.8363430084144843E-4</v>
      </c>
      <c r="X40" s="90">
        <f>建設IO2!X40/建設IO2!X$51</f>
        <v>1.8890155782630026E-4</v>
      </c>
      <c r="Y40" s="90">
        <f>建設IO2!Y40/建設IO2!Y$51</f>
        <v>2.5520917460830237E-4</v>
      </c>
      <c r="Z40" s="90">
        <f>建設IO2!Z40/建設IO2!Z$51</f>
        <v>2.4657501293015311E-4</v>
      </c>
      <c r="AA40" s="90">
        <f>建設IO2!AA40/建設IO2!AA$51</f>
        <v>2.7766249101250358E-4</v>
      </c>
      <c r="AB40" s="90">
        <f>建設IO2!AB40/建設IO2!AB$51</f>
        <v>2.1944769942151734E-4</v>
      </c>
      <c r="AC40" s="90">
        <f>建設IO2!AC40/建設IO2!AC$51</f>
        <v>2.5970420839464191E-4</v>
      </c>
      <c r="AD40" s="90">
        <f>建設IO2!AD40/建設IO2!AD$51</f>
        <v>2.4790577274535466E-4</v>
      </c>
      <c r="AE40" s="90">
        <f>建設IO2!AE40/建設IO2!AE$51</f>
        <v>4.0531854091606996E-4</v>
      </c>
      <c r="AF40" s="90">
        <f>建設IO2!AF40/建設IO2!AF$51</f>
        <v>4.0657463604669983E-4</v>
      </c>
      <c r="AG40" s="90">
        <f>建設IO2!AG40/建設IO2!AG$51</f>
        <v>4.1882565850902503E-4</v>
      </c>
      <c r="AH40" s="90">
        <f>建設IO2!AH40/建設IO2!AH$51</f>
        <v>4.1080859110606744E-4</v>
      </c>
      <c r="AI40" s="90">
        <f>建設IO2!AI40/建設IO2!AI$51</f>
        <v>4.0497140954600394E-4</v>
      </c>
      <c r="AJ40" s="90">
        <f>建設IO2!AJ40/建設IO2!AJ$51</f>
        <v>4.0293740470620119E-4</v>
      </c>
      <c r="AK40" s="90">
        <f>建設IO2!AK40/建設IO2!AK$51</f>
        <v>6.0540892210104004E-4</v>
      </c>
      <c r="AL40" s="90">
        <f>建設IO2!AL40/建設IO2!AL$51</f>
        <v>4.3931542375043103E-4</v>
      </c>
      <c r="AM40" s="90">
        <f>建設IO2!AM40/建設IO2!AM$51</f>
        <v>3.9255221915595977E-4</v>
      </c>
      <c r="AN40" s="90">
        <f>建設IO2!AN40/建設IO2!AN$51</f>
        <v>3.7426003769985258E-4</v>
      </c>
      <c r="AO40" s="90">
        <f>建設IO2!AO40/建設IO2!AO$51</f>
        <v>5.229031583350763E-4</v>
      </c>
      <c r="AP40" s="90">
        <f>建設IO2!AP40/建設IO2!AP$51</f>
        <v>4.6980216108994099E-4</v>
      </c>
      <c r="AQ40" s="90">
        <f>建設IO2!AQ40/建設IO2!AQ$51</f>
        <v>4.3481962079723049E-4</v>
      </c>
      <c r="AR40" s="90">
        <f>建設IO2!AR40/建設IO2!AR$51</f>
        <v>4.3116469392799275E-4</v>
      </c>
      <c r="AS40" s="90">
        <f>建設IO2!AS40/建設IO2!AS$51</f>
        <v>3.8863488645830775E-4</v>
      </c>
      <c r="AT40" s="90">
        <f>建設IO2!AT40/建設IO2!AT$51</f>
        <v>6.8062579760835656E-4</v>
      </c>
      <c r="AU40" s="90">
        <f>建設IO2!AU40/建設IO2!AU$51</f>
        <v>6.3304494619117959E-4</v>
      </c>
      <c r="AV40" s="90">
        <f>建設IO2!AV40/建設IO2!AV$51</f>
        <v>2.988345452734336E-4</v>
      </c>
      <c r="AW40" s="90">
        <f>建設IO2!AW40/建設IO2!AW$51</f>
        <v>4.7255406018448508E-4</v>
      </c>
      <c r="AX40" s="90">
        <f>建設IO2!AX40/建設IO2!AX$51</f>
        <v>4.749916876454662E-4</v>
      </c>
      <c r="AY40" s="90">
        <f>建設IO2!AY40/建設IO2!AY$51</f>
        <v>4.630487127245786E-4</v>
      </c>
      <c r="AZ40" s="90">
        <f>建設IO2!AZ40/建設IO2!AZ$51</f>
        <v>6.8994828147682049E-4</v>
      </c>
      <c r="BA40" s="90">
        <f>建設IO2!BA40/建設IO2!BA$51</f>
        <v>4.5444875165340926E-4</v>
      </c>
      <c r="BB40" s="90">
        <f>建設IO2!BB40/建設IO2!BB$51</f>
        <v>3.2252271175107464E-4</v>
      </c>
      <c r="BC40" s="90">
        <f>建設IO2!BC40/建設IO2!BC$51</f>
        <v>3.0829426530863913E-4</v>
      </c>
      <c r="BD40" s="90">
        <f>建設IO2!BD40/建設IO2!BD$51</f>
        <v>2.7987237819554283E-4</v>
      </c>
      <c r="BE40" s="90">
        <f>建設IO2!BE40/建設IO2!BE$51</f>
        <v>4.4478241531199336E-4</v>
      </c>
      <c r="BF40" s="90">
        <f>建設IO2!BF40/建設IO2!BF$51</f>
        <v>3.6992481203007517E-4</v>
      </c>
      <c r="BG40" s="90">
        <f>建設IO2!BG40/建設IO2!BG$51</f>
        <v>7.5582249008900666E-4</v>
      </c>
      <c r="BH40" s="90">
        <f>建設IO2!BH40/建設IO2!BH$51</f>
        <v>2.5699918697741478E-4</v>
      </c>
      <c r="BI40" s="90">
        <f>建設IO2!BI40/建設IO2!BI$51</f>
        <v>3.9463976252981247E-4</v>
      </c>
      <c r="BJ40" s="90">
        <f>建設IO2!BJ40/建設IO2!BJ$51</f>
        <v>5.6506536489202156E-4</v>
      </c>
      <c r="BK40" s="90">
        <f>建設IO2!BK40/建設IO2!BK$51</f>
        <v>4.4606511302915645E-4</v>
      </c>
      <c r="BL40" s="90">
        <f>建設IO2!BL40/建設IO2!BL$51</f>
        <v>2.7862263910118518E-4</v>
      </c>
      <c r="BM40" s="90">
        <f>建設IO2!BM40/建設IO2!BM$51</f>
        <v>7.9789273420224197E-5</v>
      </c>
      <c r="BN40" s="90">
        <f>建設IO2!BN40/建設IO2!BN$51</f>
        <v>4.0342656750900823E-4</v>
      </c>
      <c r="BO40" s="90">
        <f>建設IO2!BO40/建設IO2!BO$51</f>
        <v>2.4978396283122334E-4</v>
      </c>
      <c r="BP40" s="90">
        <f>建設IO2!BP40/建設IO2!BP$51</f>
        <v>3.8989157359020692E-4</v>
      </c>
      <c r="BQ40" s="90">
        <f>建設IO2!BQ40/建設IO2!BQ$51</f>
        <v>1.7428788873461183E-4</v>
      </c>
      <c r="BR40" s="90">
        <f>建設IO2!BR40/建設IO2!BR$51</f>
        <v>6.8490261230789843E-4</v>
      </c>
      <c r="BS40" s="90">
        <f>建設IO2!BS40/建設IO2!BS$51</f>
        <v>3.4849096236138114E-4</v>
      </c>
      <c r="BT40" s="92">
        <f>建設IO2!BT40/建設IO2!BT$51</f>
        <v>4.1889445185858912E-4</v>
      </c>
    </row>
    <row r="41" spans="1:72">
      <c r="A41" s="15">
        <f>建設IO2!A41</f>
        <v>38</v>
      </c>
      <c r="B41" s="9" t="str">
        <f>建設IO2!B41</f>
        <v>事務用品</v>
      </c>
      <c r="C41" s="89">
        <f>建設IO2!C41/建設IO2!C$51</f>
        <v>9.3720046325695158E-4</v>
      </c>
      <c r="D41" s="90">
        <f>建設IO2!D41/建設IO2!D$51</f>
        <v>6.3891835648132887E-4</v>
      </c>
      <c r="E41" s="90">
        <f>建設IO2!E41/建設IO2!E$51</f>
        <v>8.2091531596507178E-4</v>
      </c>
      <c r="F41" s="90">
        <f>建設IO2!F41/建設IO2!F$51</f>
        <v>1.270858751728038E-3</v>
      </c>
      <c r="G41" s="90">
        <f>建設IO2!G41/建設IO2!G$51</f>
        <v>1.2246021375779718E-3</v>
      </c>
      <c r="H41" s="90">
        <f>建設IO2!H41/建設IO2!H$51</f>
        <v>2.8468992095017731E-3</v>
      </c>
      <c r="I41" s="90">
        <f>建設IO2!I41/建設IO2!I$51</f>
        <v>2.7930863726386492E-4</v>
      </c>
      <c r="J41" s="90">
        <f>建設IO2!J41/建設IO2!J$51</f>
        <v>2.952755905511811E-4</v>
      </c>
      <c r="K41" s="90">
        <f>建設IO2!K41/建設IO2!K$51</f>
        <v>2.7021539818795014E-4</v>
      </c>
      <c r="L41" s="90">
        <f>建設IO2!L41/建設IO2!L$51</f>
        <v>2.6633938829728537E-4</v>
      </c>
      <c r="M41" s="90">
        <f>建設IO2!M41/建設IO2!M$51</f>
        <v>4.7754858393579626E-4</v>
      </c>
      <c r="N41" s="90">
        <f>建設IO2!N41/建設IO2!N$51</f>
        <v>2.8948650837961785E-4</v>
      </c>
      <c r="O41" s="90">
        <f>建設IO2!O41/建設IO2!O$51</f>
        <v>2.6823312569791062E-4</v>
      </c>
      <c r="P41" s="90">
        <f>建設IO2!P41/建設IO2!P$51</f>
        <v>3.0272462638648401E-4</v>
      </c>
      <c r="Q41" s="90">
        <f>建設IO2!Q41/建設IO2!Q$51</f>
        <v>3.3845719926667609E-4</v>
      </c>
      <c r="R41" s="90">
        <f>建設IO2!R41/建設IO2!R$51</f>
        <v>4.1152756635382578E-4</v>
      </c>
      <c r="S41" s="90">
        <f>建設IO2!S41/建設IO2!S$51</f>
        <v>2.2578146122330138E-3</v>
      </c>
      <c r="T41" s="90">
        <f>建設IO2!T41/建設IO2!T$51</f>
        <v>1.9473858084259211E-3</v>
      </c>
      <c r="U41" s="90">
        <f>建設IO2!U41/建設IO2!U$51</f>
        <v>2.2828965391288466E-3</v>
      </c>
      <c r="V41" s="90">
        <f>建設IO2!V41/建設IO2!V$51</f>
        <v>2.9553481921173948E-4</v>
      </c>
      <c r="W41" s="90">
        <f>建設IO2!W41/建設IO2!W$51</f>
        <v>4.469388982956157E-4</v>
      </c>
      <c r="X41" s="90">
        <f>建設IO2!X41/建設IO2!X$51</f>
        <v>2.2967167822046579E-4</v>
      </c>
      <c r="Y41" s="90">
        <f>建設IO2!Y41/建設IO2!Y$51</f>
        <v>2.5843967048942013E-4</v>
      </c>
      <c r="Z41" s="90">
        <f>建設IO2!Z41/建設IO2!Z$51</f>
        <v>4.1617050962845353E-4</v>
      </c>
      <c r="AA41" s="90">
        <f>建設IO2!AA41/建設IO2!AA$51</f>
        <v>3.4405096630722249E-4</v>
      </c>
      <c r="AB41" s="90">
        <f>建設IO2!AB41/建設IO2!AB$51</f>
        <v>2.417715536812878E-4</v>
      </c>
      <c r="AC41" s="90">
        <f>建設IO2!AC41/建設IO2!AC$51</f>
        <v>2.8192690352920881E-4</v>
      </c>
      <c r="AD41" s="90">
        <f>建設IO2!AD41/建設IO2!AD$51</f>
        <v>4.4392429073005369E-4</v>
      </c>
      <c r="AE41" s="90">
        <f>建設IO2!AE41/建設IO2!AE$51</f>
        <v>1.7005318756850394E-3</v>
      </c>
      <c r="AF41" s="90">
        <f>建設IO2!AF41/建設IO2!AF$51</f>
        <v>2.5200441540544692E-3</v>
      </c>
      <c r="AG41" s="90">
        <f>建設IO2!AG41/建設IO2!AG$51</f>
        <v>3.0451256904995691E-3</v>
      </c>
      <c r="AH41" s="90">
        <f>建設IO2!AH41/建設IO2!AH$51</f>
        <v>3.1072602135388608E-3</v>
      </c>
      <c r="AI41" s="90">
        <f>建設IO2!AI41/建設IO2!AI$51</f>
        <v>3.298204024839599E-3</v>
      </c>
      <c r="AJ41" s="90">
        <f>建設IO2!AJ41/建設IO2!AJ$51</f>
        <v>3.1530524976285924E-3</v>
      </c>
      <c r="AK41" s="90">
        <f>建設IO2!AK41/建設IO2!AK$51</f>
        <v>2.9818648401991523E-3</v>
      </c>
      <c r="AL41" s="90">
        <f>建設IO2!AL41/建設IO2!AL$51</f>
        <v>2.1989390296325339E-3</v>
      </c>
      <c r="AM41" s="90">
        <f>建設IO2!AM41/建設IO2!AM$51</f>
        <v>3.2122189087754548E-3</v>
      </c>
      <c r="AN41" s="90">
        <f>建設IO2!AN41/建設IO2!AN$51</f>
        <v>5.4085139594429914E-3</v>
      </c>
      <c r="AO41" s="90">
        <f>建設IO2!AO41/建設IO2!AO$51</f>
        <v>4.4969671616816569E-3</v>
      </c>
      <c r="AP41" s="90">
        <f>建設IO2!AP41/建設IO2!AP$51</f>
        <v>5.0634232917471421E-3</v>
      </c>
      <c r="AQ41" s="90">
        <f>建設IO2!AQ41/建設IO2!AQ$51</f>
        <v>2.3218199329326206E-3</v>
      </c>
      <c r="AR41" s="90">
        <f>建設IO2!AR41/建設IO2!AR$51</f>
        <v>2.2693360429883102E-3</v>
      </c>
      <c r="AS41" s="90">
        <f>建設IO2!AS41/建設IO2!AS$51</f>
        <v>2.2435847324561503E-3</v>
      </c>
      <c r="AT41" s="90">
        <f>建設IO2!AT41/建設IO2!AT$51</f>
        <v>2.4861747884860801E-3</v>
      </c>
      <c r="AU41" s="90">
        <f>建設IO2!AU41/建設IO2!AU$51</f>
        <v>2.0398114932826897E-3</v>
      </c>
      <c r="AV41" s="90">
        <f>建設IO2!AV41/建設IO2!AV$51</f>
        <v>3.0879569678254806E-3</v>
      </c>
      <c r="AW41" s="90">
        <f>建設IO2!AW41/建設IO2!AW$51</f>
        <v>2.8636776047179799E-3</v>
      </c>
      <c r="AX41" s="90">
        <f>建設IO2!AX41/建設IO2!AX$51</f>
        <v>2.7312022039614305E-3</v>
      </c>
      <c r="AY41" s="90">
        <f>建設IO2!AY41/建設IO2!AY$51</f>
        <v>3.3802556028894241E-3</v>
      </c>
      <c r="AZ41" s="90">
        <f>建設IO2!AZ41/建設IO2!AZ$51</f>
        <v>9.4384924906029048E-4</v>
      </c>
      <c r="BA41" s="90">
        <f>建設IO2!BA41/建設IO2!BA$51</f>
        <v>2.2893358573336567E-3</v>
      </c>
      <c r="BB41" s="90">
        <f>建設IO2!BB41/建設IO2!BB$51</f>
        <v>2.3894023635508323E-3</v>
      </c>
      <c r="BC41" s="90">
        <f>建設IO2!BC41/建設IO2!BC$51</f>
        <v>2.4350021632851839E-3</v>
      </c>
      <c r="BD41" s="90">
        <f>建設IO2!BD41/建設IO2!BD$51</f>
        <v>2.9346617942218349E-3</v>
      </c>
      <c r="BE41" s="90">
        <f>建設IO2!BE41/建設IO2!BE$51</f>
        <v>3.2282594659741454E-3</v>
      </c>
      <c r="BF41" s="90">
        <f>建設IO2!BF41/建設IO2!BF$51</f>
        <v>1.6721804511278195E-3</v>
      </c>
      <c r="BG41" s="90">
        <f>建設IO2!BG41/建設IO2!BG$51</f>
        <v>2.1961502695370676E-3</v>
      </c>
      <c r="BH41" s="90">
        <f>建設IO2!BH41/建設IO2!BH$51</f>
        <v>2.4503821852689361E-3</v>
      </c>
      <c r="BI41" s="90">
        <f>建設IO2!BI41/建設IO2!BI$51</f>
        <v>1.7672998061117689E-3</v>
      </c>
      <c r="BJ41" s="90">
        <f>建設IO2!BJ41/建設IO2!BJ$51</f>
        <v>1.2151029651061515E-3</v>
      </c>
      <c r="BK41" s="90">
        <f>建設IO2!BK41/建設IO2!BK$51</f>
        <v>9.7011363742704657E-4</v>
      </c>
      <c r="BL41" s="90">
        <f>建設IO2!BL41/建設IO2!BL$51</f>
        <v>3.2376261973769004E-3</v>
      </c>
      <c r="BM41" s="90">
        <f>建設IO2!BM41/建設IO2!BM$51</f>
        <v>2.7667189614545275E-4</v>
      </c>
      <c r="BN41" s="90">
        <f>建設IO2!BN41/建設IO2!BN$51</f>
        <v>4.6615447892046989E-4</v>
      </c>
      <c r="BO41" s="90">
        <f>建設IO2!BO41/建設IO2!BO$51</f>
        <v>1.3492948939081556E-3</v>
      </c>
      <c r="BP41" s="90">
        <f>建設IO2!BP41/建設IO2!BP$51</f>
        <v>3.9963886292996209E-4</v>
      </c>
      <c r="BQ41" s="90">
        <f>建設IO2!BQ41/建設IO2!BQ$51</f>
        <v>4.2991012554537583E-4</v>
      </c>
      <c r="BR41" s="90">
        <f>建設IO2!BR41/建設IO2!BR$51</f>
        <v>1.9355943391310173E-4</v>
      </c>
      <c r="BS41" s="90">
        <f>建設IO2!BS41/建設IO2!BS$51</f>
        <v>1.7623913657177398E-4</v>
      </c>
      <c r="BT41" s="92">
        <f>建設IO2!BT41/建設IO2!BT$51</f>
        <v>2.0196696786039118E-4</v>
      </c>
    </row>
    <row r="42" spans="1:72">
      <c r="A42" s="15">
        <f>建設IO2!A42</f>
        <v>39</v>
      </c>
      <c r="B42" s="9" t="str">
        <f>建設IO2!B42</f>
        <v>分類不明</v>
      </c>
      <c r="C42" s="96">
        <f>建設IO2!C42/建設IO2!C$51</f>
        <v>1.3756627054229077E-2</v>
      </c>
      <c r="D42" s="97">
        <f>建設IO2!D42/建設IO2!D$51</f>
        <v>1.698105286845308E-2</v>
      </c>
      <c r="E42" s="97">
        <f>建設IO2!E42/建設IO2!E$51</f>
        <v>1.5634657815942164E-2</v>
      </c>
      <c r="F42" s="97">
        <f>建設IO2!F42/建設IO2!F$51</f>
        <v>1.911996183821027E-2</v>
      </c>
      <c r="G42" s="97">
        <f>建設IO2!G42/建設IO2!G$51</f>
        <v>1.9265319839956888E-2</v>
      </c>
      <c r="H42" s="97">
        <f>建設IO2!H42/建設IO2!H$51</f>
        <v>1.4167370823429072E-2</v>
      </c>
      <c r="I42" s="97">
        <f>建設IO2!I42/建設IO2!I$51</f>
        <v>1.1439321723164891E-2</v>
      </c>
      <c r="J42" s="97">
        <f>建設IO2!J42/建設IO2!J$51</f>
        <v>1.1840551181102362E-2</v>
      </c>
      <c r="K42" s="97">
        <f>建設IO2!K42/建設IO2!K$51</f>
        <v>1.2631717834751843E-2</v>
      </c>
      <c r="L42" s="97">
        <f>建設IO2!L42/建設IO2!L$51</f>
        <v>1.2653352838436395E-2</v>
      </c>
      <c r="M42" s="97">
        <f>建設IO2!M42/建設IO2!M$51</f>
        <v>1.1474431252901771E-2</v>
      </c>
      <c r="N42" s="97">
        <f>建設IO2!N42/建設IO2!N$51</f>
        <v>9.8957913115320199E-3</v>
      </c>
      <c r="O42" s="97">
        <f>建設IO2!O42/建設IO2!O$51</f>
        <v>1.6235251382367581E-2</v>
      </c>
      <c r="P42" s="97">
        <f>建設IO2!P42/建設IO2!P$51</f>
        <v>5.9471247969178648E-3</v>
      </c>
      <c r="Q42" s="97">
        <f>建設IO2!Q42/建設IO2!Q$51</f>
        <v>9.2370610633197014E-3</v>
      </c>
      <c r="R42" s="97">
        <f>建設IO2!R42/建設IO2!R$51</f>
        <v>1.8663266877317147E-2</v>
      </c>
      <c r="S42" s="97">
        <f>建設IO2!S42/建設IO2!S$51</f>
        <v>4.557223966890585E-3</v>
      </c>
      <c r="T42" s="97">
        <f>建設IO2!T42/建設IO2!T$51</f>
        <v>3.9469337367203936E-3</v>
      </c>
      <c r="U42" s="97">
        <f>建設IO2!U42/建設IO2!U$51</f>
        <v>4.6065340011098386E-3</v>
      </c>
      <c r="V42" s="97">
        <f>建設IO2!V42/建設IO2!V$51</f>
        <v>1.9549477216135498E-2</v>
      </c>
      <c r="W42" s="97">
        <f>建設IO2!W42/建設IO2!W$51</f>
        <v>4.1917711672840724E-2</v>
      </c>
      <c r="X42" s="97">
        <f>建設IO2!X42/建設IO2!X$51</f>
        <v>1.4537265928546287E-2</v>
      </c>
      <c r="Y42" s="97">
        <f>建設IO2!Y42/建設IO2!Y$51</f>
        <v>3.0450654175415925E-2</v>
      </c>
      <c r="Z42" s="97">
        <f>建設IO2!Z42/建設IO2!Z$51</f>
        <v>2.3815537834229423E-2</v>
      </c>
      <c r="AA42" s="97">
        <f>建設IO2!AA42/建設IO2!AA$51</f>
        <v>1.9513201285681719E-2</v>
      </c>
      <c r="AB42" s="97">
        <f>建設IO2!AB42/建設IO2!AB$51</f>
        <v>1.8425603860257728E-2</v>
      </c>
      <c r="AC42" s="97">
        <f>建設IO2!AC42/建設IO2!AC$51</f>
        <v>1.803993192322172E-2</v>
      </c>
      <c r="AD42" s="97">
        <f>建設IO2!AD42/建設IO2!AD$51</f>
        <v>4.8001475904135414E-2</v>
      </c>
      <c r="AE42" s="97">
        <f>建設IO2!AE42/建設IO2!AE$51</f>
        <v>6.7552108633024818E-3</v>
      </c>
      <c r="AF42" s="97">
        <f>建設IO2!AF42/建設IO2!AF$51</f>
        <v>5.1047613572651925E-3</v>
      </c>
      <c r="AG42" s="97">
        <f>建設IO2!AG42/建設IO2!AG$51</f>
        <v>5.9960869445289033E-3</v>
      </c>
      <c r="AH42" s="97">
        <f>建設IO2!AH42/建設IO2!AH$51</f>
        <v>6.1611495850865871E-3</v>
      </c>
      <c r="AI42" s="97">
        <f>建設IO2!AI42/建設IO2!AI$51</f>
        <v>5.4827366734276871E-3</v>
      </c>
      <c r="AJ42" s="97">
        <f>建設IO2!AJ42/建設IO2!AJ$51</f>
        <v>5.7847093780315651E-3</v>
      </c>
      <c r="AK42" s="97">
        <f>建設IO2!AK42/建設IO2!AK$51</f>
        <v>4.1384669600339754E-3</v>
      </c>
      <c r="AL42" s="97">
        <f>建設IO2!AL42/建設IO2!AL$51</f>
        <v>5.2835946394070663E-3</v>
      </c>
      <c r="AM42" s="97">
        <f>建設IO2!AM42/建設IO2!AM$51</f>
        <v>6.4756402809190783E-3</v>
      </c>
      <c r="AN42" s="97">
        <f>建設IO2!AN42/建設IO2!AN$51</f>
        <v>8.4893130502649487E-4</v>
      </c>
      <c r="AO42" s="97">
        <f>建設IO2!AO42/建設IO2!AO$51</f>
        <v>2.0916126333403055E-4</v>
      </c>
      <c r="AP42" s="97">
        <f>建設IO2!AP42/建設IO2!AP$51</f>
        <v>3.079814167145169E-3</v>
      </c>
      <c r="AQ42" s="97">
        <f>建設IO2!AQ42/建設IO2!AQ$51</f>
        <v>8.9517759168351134E-3</v>
      </c>
      <c r="AR42" s="97">
        <f>建設IO2!AR42/建設IO2!AR$51</f>
        <v>9.3126081344574747E-3</v>
      </c>
      <c r="AS42" s="97">
        <f>建設IO2!AS42/建設IO2!AS$51</f>
        <v>1.0554564114705364E-2</v>
      </c>
      <c r="AT42" s="97">
        <f>建設IO2!AT42/建設IO2!AT$51</f>
        <v>3.9230514723259443E-3</v>
      </c>
      <c r="AU42" s="97">
        <f>建設IO2!AU42/建設IO2!AU$51</f>
        <v>3.0104804107758316E-3</v>
      </c>
      <c r="AV42" s="97">
        <f>建設IO2!AV42/建設IO2!AV$51</f>
        <v>4.6319354517382208E-3</v>
      </c>
      <c r="AW42" s="97">
        <f>建設IO2!AW42/建設IO2!AW$51</f>
        <v>5.2264479056404051E-3</v>
      </c>
      <c r="AX42" s="97">
        <f>建設IO2!AX42/建設IO2!AX$51</f>
        <v>5.2367833562912648E-3</v>
      </c>
      <c r="AY42" s="97">
        <f>建設IO2!AY42/建設IO2!AY$51</f>
        <v>5.1861455825152804E-3</v>
      </c>
      <c r="AZ42" s="97">
        <f>建設IO2!AZ42/建設IO2!AZ$51</f>
        <v>4.1396896888609231E-4</v>
      </c>
      <c r="BA42" s="97">
        <f>建設IO2!BA42/建設IO2!BA$51</f>
        <v>4.9534913930221608E-3</v>
      </c>
      <c r="BB42" s="97">
        <f>建設IO2!BB42/建設IO2!BB$51</f>
        <v>3.4713138108699473E-3</v>
      </c>
      <c r="BC42" s="97">
        <f>建設IO2!BC42/建設IO2!BC$51</f>
        <v>2.5645902612454253E-3</v>
      </c>
      <c r="BD42" s="97">
        <f>建設IO2!BD42/建設IO2!BD$51</f>
        <v>6.3491048082074571E-3</v>
      </c>
      <c r="BE42" s="97">
        <f>建設IO2!BE42/建設IO2!BE$51</f>
        <v>4.7204327302466393E-3</v>
      </c>
      <c r="BF42" s="97">
        <f>建設IO2!BF42/建設IO2!BF$51</f>
        <v>3.6541353383458645E-3</v>
      </c>
      <c r="BG42" s="97">
        <f>建設IO2!BG42/建設IO2!BG$51</f>
        <v>5.6557336931822152E-3</v>
      </c>
      <c r="BH42" s="97">
        <f>建設IO2!BH42/建設IO2!BH$51</f>
        <v>1.0470696435469768E-2</v>
      </c>
      <c r="BI42" s="97">
        <f>建設IO2!BI42/建設IO2!BI$51</f>
        <v>5.2847411677905323E-3</v>
      </c>
      <c r="BJ42" s="97">
        <f>建設IO2!BJ42/建設IO2!BJ$51</f>
        <v>2.0733225418594473E-3</v>
      </c>
      <c r="BK42" s="97">
        <f>建設IO2!BK42/建設IO2!BK$51</f>
        <v>7.2992473041134692E-4</v>
      </c>
      <c r="BL42" s="97">
        <f>建設IO2!BL42/建設IO2!BL$51</f>
        <v>4.8922399703632677E-3</v>
      </c>
      <c r="BM42" s="97">
        <f>建設IO2!BM42/建設IO2!BM$51</f>
        <v>5.802856248743578E-5</v>
      </c>
      <c r="BN42" s="97">
        <f>建設IO2!BN42/建設IO2!BN$51</f>
        <v>9.2411743058603123E-3</v>
      </c>
      <c r="BO42" s="97">
        <f>建設IO2!BO42/建設IO2!BO$51</f>
        <v>1.0119423270173948E-2</v>
      </c>
      <c r="BP42" s="97">
        <f>建設IO2!BP42/建設IO2!BP$51</f>
        <v>1.2934652953855114E-2</v>
      </c>
      <c r="BQ42" s="97">
        <f>建設IO2!BQ42/建設IO2!BQ$51</f>
        <v>1.369902805454049E-2</v>
      </c>
      <c r="BR42" s="97">
        <f>建設IO2!BR42/建設IO2!BR$51</f>
        <v>8.9517102299469537E-3</v>
      </c>
      <c r="BS42" s="97">
        <f>建設IO2!BS42/建設IO2!BS$51</f>
        <v>9.1126000615640787E-3</v>
      </c>
      <c r="BT42" s="98">
        <f>建設IO2!BT42/建設IO2!BT$51</f>
        <v>7.6057223974227107E-3</v>
      </c>
    </row>
    <row r="43" spans="1:72">
      <c r="A43" s="17">
        <f>建設IO2!A43</f>
        <v>70</v>
      </c>
      <c r="B43" s="10" t="str">
        <f>建設IO2!B43</f>
        <v>内生部門計</v>
      </c>
      <c r="C43" s="154">
        <f>建設IO2!C43/建設IO2!C$51</f>
        <v>0.52911619435810886</v>
      </c>
      <c r="D43" s="91">
        <f>建設IO2!D43/建設IO2!D$51</f>
        <v>0.54232998922224496</v>
      </c>
      <c r="E43" s="91">
        <f>建設IO2!E43/建設IO2!E$51</f>
        <v>0.53867621763006812</v>
      </c>
      <c r="F43" s="91">
        <f>建設IO2!F43/建設IO2!F$51</f>
        <v>0.51694330098805663</v>
      </c>
      <c r="G43" s="91">
        <f>建設IO2!G43/建設IO2!G$51</f>
        <v>0.51416033862850818</v>
      </c>
      <c r="H43" s="91">
        <f>建設IO2!H43/建設IO2!H$51</f>
        <v>0.61176349809285391</v>
      </c>
      <c r="I43" s="91">
        <f>建設IO2!I43/建設IO2!I$51</f>
        <v>0.56483660105917743</v>
      </c>
      <c r="J43" s="91">
        <f>建設IO2!J43/建設IO2!J$51</f>
        <v>0.51945866141732289</v>
      </c>
      <c r="K43" s="91">
        <f>建設IO2!K43/建設IO2!K$51</f>
        <v>0.52822144224912693</v>
      </c>
      <c r="L43" s="91">
        <f>建設IO2!L43/建設IO2!L$51</f>
        <v>0.52671267510140862</v>
      </c>
      <c r="M43" s="91">
        <f>建設IO2!M43/建設IO2!M$51</f>
        <v>0.60892750547191088</v>
      </c>
      <c r="N43" s="91">
        <f>建設IO2!N43/建設IO2!N$51</f>
        <v>0.61348774765296477</v>
      </c>
      <c r="O43" s="91">
        <f>建設IO2!O43/建設IO2!O$51</f>
        <v>0.60425944113333963</v>
      </c>
      <c r="P43" s="91">
        <f>建設IO2!P43/建設IO2!P$51</f>
        <v>0.61923579315423349</v>
      </c>
      <c r="Q43" s="91">
        <f>建設IO2!Q43/建設IO2!Q$51</f>
        <v>0.625045832745734</v>
      </c>
      <c r="R43" s="91">
        <f>建設IO2!R43/建設IO2!R$51</f>
        <v>0.54689508751645421</v>
      </c>
      <c r="S43" s="91">
        <f>建設IO2!S43/建設IO2!S$51</f>
        <v>0.50057842688684151</v>
      </c>
      <c r="T43" s="91">
        <f>建設IO2!T43/建設IO2!T$51</f>
        <v>0.52511606071670758</v>
      </c>
      <c r="U43" s="91">
        <f>建設IO2!U43/建設IO2!U$51</f>
        <v>0.49859584302100968</v>
      </c>
      <c r="V43" s="91">
        <f>建設IO2!V43/建設IO2!V$51</f>
        <v>0.54980492578719731</v>
      </c>
      <c r="W43" s="91">
        <f>建設IO2!W43/建設IO2!W$51</f>
        <v>0.5884810093943118</v>
      </c>
      <c r="X43" s="91">
        <f>建設IO2!X43/建設IO2!X$51</f>
        <v>0.4509732507240094</v>
      </c>
      <c r="Y43" s="91">
        <f>建設IO2!Y43/建設IO2!Y$51</f>
        <v>0.54817961557099015</v>
      </c>
      <c r="Z43" s="91">
        <f>建設IO2!Z43/建設IO2!Z$51</f>
        <v>0.5385270450691011</v>
      </c>
      <c r="AA43" s="91">
        <f>建設IO2!AA43/建設IO2!AA$51</f>
        <v>0.59929127171091034</v>
      </c>
      <c r="AB43" s="91">
        <f>建設IO2!AB43/建設IO2!AB$51</f>
        <v>0.50758674080994315</v>
      </c>
      <c r="AC43" s="91">
        <f>建設IO2!AC43/建設IO2!AC$51</f>
        <v>0.56136580684297044</v>
      </c>
      <c r="AD43" s="91">
        <f>建設IO2!AD43/建設IO2!AD$51</f>
        <v>0.54074590811343703</v>
      </c>
      <c r="AE43" s="91">
        <f>建設IO2!AE43/建設IO2!AE$51</f>
        <v>0.5023965765379701</v>
      </c>
      <c r="AF43" s="91">
        <f>建設IO2!AF43/建設IO2!AF$51</f>
        <v>0.50972169847758664</v>
      </c>
      <c r="AG43" s="91">
        <f>建設IO2!AG43/建設IO2!AG$51</f>
        <v>0.51281048503562232</v>
      </c>
      <c r="AH43" s="91">
        <f>建設IO2!AH43/建設IO2!AH$51</f>
        <v>0.51267785996307125</v>
      </c>
      <c r="AI43" s="91">
        <f>建設IO2!AI43/建設IO2!AI$51</f>
        <v>0.50807924048788911</v>
      </c>
      <c r="AJ43" s="91">
        <f>建設IO2!AJ43/建設IO2!AJ$51</f>
        <v>0.50048056343033442</v>
      </c>
      <c r="AK43" s="91">
        <f>建設IO2!AK43/建設IO2!AK$51</f>
        <v>0.65191697765408563</v>
      </c>
      <c r="AL43" s="91">
        <f>建設IO2!AL43/建設IO2!AL$51</f>
        <v>0.57716835228373164</v>
      </c>
      <c r="AM43" s="91">
        <f>建設IO2!AM43/建設IO2!AM$51</f>
        <v>0.4915465910047277</v>
      </c>
      <c r="AN43" s="91">
        <f>建設IO2!AN43/建設IO2!AN$51</f>
        <v>0.50210178960196072</v>
      </c>
      <c r="AO43" s="91">
        <f>建設IO2!AO43/建設IO2!AO$51</f>
        <v>0.63794185316879315</v>
      </c>
      <c r="AP43" s="91">
        <f>建設IO2!AP43/建設IO2!AP$51</f>
        <v>0.57248003340815368</v>
      </c>
      <c r="AQ43" s="91">
        <f>建設IO2!AQ43/建設IO2!AQ$51</f>
        <v>0.53159411048925131</v>
      </c>
      <c r="AR43" s="91">
        <f>建設IO2!AR43/建設IO2!AR$51</f>
        <v>0.53429178223894391</v>
      </c>
      <c r="AS43" s="91">
        <f>建設IO2!AS43/建設IO2!AS$51</f>
        <v>0.51860533680573395</v>
      </c>
      <c r="AT43" s="91">
        <f>建設IO2!AT43/建設IO2!AT$51</f>
        <v>0.58479935718674669</v>
      </c>
      <c r="AU43" s="91">
        <f>建設IO2!AU43/建設IO2!AU$51</f>
        <v>0.68641766898783152</v>
      </c>
      <c r="AV43" s="91">
        <f>建設IO2!AV43/建設IO2!AV$51</f>
        <v>0.42917621277019624</v>
      </c>
      <c r="AW43" s="91">
        <f>建設IO2!AW43/建設IO2!AW$51</f>
        <v>0.50374262815666115</v>
      </c>
      <c r="AX43" s="91">
        <f>建設IO2!AX43/建設IO2!AX$51</f>
        <v>0.50960670688262955</v>
      </c>
      <c r="AY43" s="91">
        <f>建設IO2!AY43/建設IO2!AY$51</f>
        <v>0.48087608816447491</v>
      </c>
      <c r="AZ43" s="91">
        <f>建設IO2!AZ43/建設IO2!AZ$51</f>
        <v>0.51729562352006098</v>
      </c>
      <c r="BA43" s="91">
        <f>建設IO2!BA43/建設IO2!BA$51</f>
        <v>0.50942699642755018</v>
      </c>
      <c r="BB43" s="91">
        <f>建設IO2!BB43/建設IO2!BB$51</f>
        <v>0.54333829028162628</v>
      </c>
      <c r="BC43" s="91">
        <f>建設IO2!BC43/建設IO2!BC$51</f>
        <v>0.51511791471849078</v>
      </c>
      <c r="BD43" s="91">
        <f>建設IO2!BD43/建設IO2!BD$51</f>
        <v>0.53622348209216597</v>
      </c>
      <c r="BE43" s="91">
        <f>建設IO2!BE43/建設IO2!BE$51</f>
        <v>0.54031019986513051</v>
      </c>
      <c r="BF43" s="91">
        <f>建設IO2!BF43/建設IO2!BF$51</f>
        <v>0.63053834586466162</v>
      </c>
      <c r="BG43" s="91">
        <f>建設IO2!BG43/建設IO2!BG$51</f>
        <v>0.51543108451088282</v>
      </c>
      <c r="BH43" s="91">
        <f>建設IO2!BH43/建設IO2!BH$51</f>
        <v>0.45920744036891503</v>
      </c>
      <c r="BI43" s="91">
        <f>建設IO2!BI43/建設IO2!BI$51</f>
        <v>0.51705530104150577</v>
      </c>
      <c r="BJ43" s="91">
        <f>建設IO2!BJ43/建設IO2!BJ$51</f>
        <v>0.40157453552051869</v>
      </c>
      <c r="BK43" s="91">
        <f>建設IO2!BK43/建設IO2!BK$51</f>
        <v>0.62650936892704179</v>
      </c>
      <c r="BL43" s="91">
        <f>建設IO2!BL43/建設IO2!BL$51</f>
        <v>0.43918710677628936</v>
      </c>
      <c r="BM43" s="91">
        <f>建設IO2!BM43/建設IO2!BM$51</f>
        <v>0.49105013046064316</v>
      </c>
      <c r="BN43" s="91">
        <f>建設IO2!BN43/建設IO2!BN$51</f>
        <v>0.4913632275699748</v>
      </c>
      <c r="BO43" s="91">
        <f>建設IO2!BO43/建設IO2!BO$51</f>
        <v>0.47962674315170828</v>
      </c>
      <c r="BP43" s="91">
        <f>建設IO2!BP43/建設IO2!BP$51</f>
        <v>0.40781805709718411</v>
      </c>
      <c r="BQ43" s="91">
        <f>建設IO2!BQ43/建設IO2!BQ$51</f>
        <v>0.41486327115128768</v>
      </c>
      <c r="BR43" s="91">
        <f>建設IO2!BR43/建設IO2!BR$51</f>
        <v>0.59910615246031407</v>
      </c>
      <c r="BS43" s="91">
        <f>建設IO2!BS43/建設IO2!BS$51</f>
        <v>0.38265344368083015</v>
      </c>
      <c r="BT43" s="160">
        <f>建設IO2!BT43/建設IO2!BT$51</f>
        <v>0.52813478064993247</v>
      </c>
    </row>
    <row r="44" spans="1:72">
      <c r="A44" s="15">
        <f>建設IO2!A44</f>
        <v>71</v>
      </c>
      <c r="B44" s="9" t="str">
        <f>建設IO2!B44</f>
        <v>家計外消費支出（行）</v>
      </c>
      <c r="C44" s="154">
        <f>建設IO2!C44/建設IO2!C$51</f>
        <v>2.0934334028928164E-2</v>
      </c>
      <c r="D44" s="91">
        <f>建設IO2!D44/建設IO2!D$51</f>
        <v>2.4586657738319195E-2</v>
      </c>
      <c r="E44" s="91">
        <f>建設IO2!E44/建設IO2!E$51</f>
        <v>2.6173847712921566E-2</v>
      </c>
      <c r="F44" s="91">
        <f>建設IO2!F44/建設IO2!F$51</f>
        <v>2.7057537544542824E-2</v>
      </c>
      <c r="G44" s="91">
        <f>建設IO2!G44/建設IO2!G$51</f>
        <v>2.7144053285895985E-2</v>
      </c>
      <c r="H44" s="91">
        <f>建設IO2!H44/建設IO2!H$51</f>
        <v>2.4109801072424168E-2</v>
      </c>
      <c r="I44" s="91">
        <f>建設IO2!I44/建設IO2!I$51</f>
        <v>2.5110131083975001E-2</v>
      </c>
      <c r="J44" s="91">
        <f>建設IO2!J44/建設IO2!J$51</f>
        <v>3.0472440944881891E-2</v>
      </c>
      <c r="K44" s="91">
        <f>建設IO2!K44/建設IO2!K$51</f>
        <v>2.7985064635036371E-2</v>
      </c>
      <c r="L44" s="91">
        <f>建設IO2!L44/建設IO2!L$51</f>
        <v>2.8094341676732925E-2</v>
      </c>
      <c r="M44" s="91">
        <f>建設IO2!M44/建設IO2!M$51</f>
        <v>2.2139682960801221E-2</v>
      </c>
      <c r="N44" s="91">
        <f>建設IO2!N44/建設IO2!N$51</f>
        <v>2.121351969766894E-2</v>
      </c>
      <c r="O44" s="91">
        <f>建設IO2!O44/建設IO2!O$51</f>
        <v>2.8132525662931025E-2</v>
      </c>
      <c r="P44" s="91">
        <f>建設IO2!P44/建設IO2!P$51</f>
        <v>1.6903870790006527E-2</v>
      </c>
      <c r="Q44" s="91">
        <f>建設IO2!Q44/建設IO2!Q$51</f>
        <v>2.1153574954167254E-2</v>
      </c>
      <c r="R44" s="91">
        <f>建設IO2!R44/建設IO2!R$51</f>
        <v>2.2603589540745685E-2</v>
      </c>
      <c r="S44" s="91">
        <f>建設IO2!S44/建設IO2!S$51</f>
        <v>2.217909656219454E-2</v>
      </c>
      <c r="T44" s="91">
        <f>建設IO2!T44/建設IO2!T$51</f>
        <v>1.9230434858205969E-2</v>
      </c>
      <c r="U44" s="91">
        <f>建設IO2!U44/建設IO2!U$51</f>
        <v>2.2417341584540926E-2</v>
      </c>
      <c r="V44" s="91">
        <f>建設IO2!V44/建設IO2!V$51</f>
        <v>2.2630258257744253E-2</v>
      </c>
      <c r="W44" s="91">
        <f>建設IO2!W44/建設IO2!W$51</f>
        <v>3.3864216524706267E-2</v>
      </c>
      <c r="X44" s="91">
        <f>建設IO2!X44/建設IO2!X$51</f>
        <v>1.8157652619548187E-2</v>
      </c>
      <c r="Y44" s="91">
        <f>建設IO2!Y44/建設IO2!Y$51</f>
        <v>2.0125989339363593E-2</v>
      </c>
      <c r="Z44" s="91">
        <f>建設IO2!Z44/建設IO2!Z$51</f>
        <v>3.133427152118741E-2</v>
      </c>
      <c r="AA44" s="91">
        <f>建設IO2!AA44/建設IO2!AA$51</f>
        <v>2.6209669001258457E-2</v>
      </c>
      <c r="AB44" s="91">
        <f>建設IO2!AB44/建設IO2!AB$51</f>
        <v>1.9003496842227633E-2</v>
      </c>
      <c r="AC44" s="91">
        <f>建設IO2!AC44/建設IO2!AC$51</f>
        <v>2.191308402608191E-2</v>
      </c>
      <c r="AD44" s="91">
        <f>建設IO2!AD44/建設IO2!AD$51</f>
        <v>1.8990735242399959E-2</v>
      </c>
      <c r="AE44" s="91">
        <f>建設IO2!AE44/建設IO2!AE$51</f>
        <v>1.7610769155116716E-2</v>
      </c>
      <c r="AF44" s="91">
        <f>建設IO2!AF44/建設IO2!AF$51</f>
        <v>2.0668673599857065E-2</v>
      </c>
      <c r="AG44" s="91">
        <f>建設IO2!AG44/建設IO2!AG$51</f>
        <v>2.2008162820139267E-2</v>
      </c>
      <c r="AH44" s="91">
        <f>建設IO2!AH44/建設IO2!AH$51</f>
        <v>2.2051460916630339E-2</v>
      </c>
      <c r="AI44" s="91">
        <f>建設IO2!AI44/建設IO2!AI$51</f>
        <v>2.3161483566905394E-2</v>
      </c>
      <c r="AJ44" s="91">
        <f>建設IO2!AJ44/建設IO2!AJ$51</f>
        <v>2.368715545037902E-2</v>
      </c>
      <c r="AK44" s="91">
        <f>建設IO2!AK44/建設IO2!AK$51</f>
        <v>2.2761568280186863E-2</v>
      </c>
      <c r="AL44" s="91">
        <f>建設IO2!AL44/建設IO2!AL$51</f>
        <v>1.5983050927522401E-2</v>
      </c>
      <c r="AM44" s="91">
        <f>建設IO2!AM44/建設IO2!AM$51</f>
        <v>2.5237517633951823E-2</v>
      </c>
      <c r="AN44" s="91">
        <f>建設IO2!AN44/建設IO2!AN$51</f>
        <v>1.9801550897083055E-2</v>
      </c>
      <c r="AO44" s="91">
        <f>建設IO2!AO44/建設IO2!AO$51</f>
        <v>1.6523739803388414E-2</v>
      </c>
      <c r="AP44" s="91">
        <f>建設IO2!AP44/建設IO2!AP$51</f>
        <v>1.9000887404082061E-2</v>
      </c>
      <c r="AQ44" s="91">
        <f>建設IO2!AQ44/建設IO2!AQ$51</f>
        <v>1.7485423944957345E-2</v>
      </c>
      <c r="AR44" s="91">
        <f>建設IO2!AR44/建設IO2!AR$51</f>
        <v>1.7104697040434276E-2</v>
      </c>
      <c r="AS44" s="91">
        <f>建設IO2!AS44/建設IO2!AS$51</f>
        <v>1.6736985756754766E-2</v>
      </c>
      <c r="AT44" s="91">
        <f>建設IO2!AT44/建設IO2!AT$51</f>
        <v>1.9681429314174978E-2</v>
      </c>
      <c r="AU44" s="91">
        <f>建設IO2!AU44/建設IO2!AU$51</f>
        <v>1.7598649504114793E-2</v>
      </c>
      <c r="AV44" s="91">
        <f>建設IO2!AV44/建設IO2!AV$51</f>
        <v>1.8179101504133877E-2</v>
      </c>
      <c r="AW44" s="91">
        <f>建設IO2!AW44/建設IO2!AW$51</f>
        <v>2.1416150007560864E-2</v>
      </c>
      <c r="AX44" s="91">
        <f>建設IO2!AX44/建設IO2!AX$51</f>
        <v>2.1647746164442122E-2</v>
      </c>
      <c r="AY44" s="91">
        <f>建設IO2!AY44/建設IO2!AY$51</f>
        <v>2.0513057973698835E-2</v>
      </c>
      <c r="AZ44" s="91">
        <f>建設IO2!AZ44/建設IO2!AZ$51</f>
        <v>2.0543900029253808E-2</v>
      </c>
      <c r="BA44" s="91">
        <f>建設IO2!BA44/建設IO2!BA$51</f>
        <v>2.0968788218436223E-2</v>
      </c>
      <c r="BB44" s="91">
        <f>建設IO2!BB44/建設IO2!BB$51</f>
        <v>2.2600825633284843E-2</v>
      </c>
      <c r="BC44" s="91">
        <f>建設IO2!BC44/建設IO2!BC$51</f>
        <v>2.393617577162397E-2</v>
      </c>
      <c r="BD44" s="91">
        <f>建設IO2!BD44/建設IO2!BD$51</f>
        <v>1.8295657180325772E-2</v>
      </c>
      <c r="BE44" s="91">
        <f>建設IO2!BE44/建設IO2!BE$51</f>
        <v>2.4620858860496149E-2</v>
      </c>
      <c r="BF44" s="91">
        <f>建設IO2!BF44/建設IO2!BF$51</f>
        <v>2.1572932330827067E-2</v>
      </c>
      <c r="BG44" s="91">
        <f>建設IO2!BG44/建設IO2!BG$51</f>
        <v>2.0744915153506779E-2</v>
      </c>
      <c r="BH44" s="91">
        <f>建設IO2!BH44/建設IO2!BH$51</f>
        <v>2.2381558126265803E-2</v>
      </c>
      <c r="BI44" s="91">
        <f>建設IO2!BI44/建設IO2!BI$51</f>
        <v>1.5751274000102948E-2</v>
      </c>
      <c r="BJ44" s="91">
        <f>建設IO2!BJ44/建設IO2!BJ$51</f>
        <v>1.0838208615334939E-2</v>
      </c>
      <c r="BK44" s="91">
        <f>建設IO2!BK44/建設IO2!BK$51</f>
        <v>3.1745487099984093E-2</v>
      </c>
      <c r="BL44" s="91">
        <f>建設IO2!BL44/建設IO2!BL$51</f>
        <v>1.5299340333662285E-2</v>
      </c>
      <c r="BM44" s="91">
        <f>建設IO2!BM44/建設IO2!BM$51</f>
        <v>1.0366388198648348E-2</v>
      </c>
      <c r="BN44" s="91">
        <f>建設IO2!BN44/建設IO2!BN$51</f>
        <v>1.3004848990548011E-2</v>
      </c>
      <c r="BO44" s="91">
        <f>建設IO2!BO44/建設IO2!BO$51</f>
        <v>1.4931081547253011E-2</v>
      </c>
      <c r="BP44" s="91">
        <f>建設IO2!BP44/建設IO2!BP$51</f>
        <v>1.1149680593512448E-2</v>
      </c>
      <c r="BQ44" s="91">
        <f>建設IO2!BQ44/建設IO2!BQ$51</f>
        <v>1.8224703565349245E-2</v>
      </c>
      <c r="BR44" s="91">
        <f>建設IO2!BR44/建設IO2!BR$51</f>
        <v>9.5596853749304132E-3</v>
      </c>
      <c r="BS44" s="91">
        <f>建設IO2!BS44/建設IO2!BS$51</f>
        <v>1.1299241294504369E-2</v>
      </c>
      <c r="BT44" s="160">
        <f>建設IO2!BT44/建設IO2!BT$51</f>
        <v>1.4225070764941391E-2</v>
      </c>
    </row>
    <row r="45" spans="1:72">
      <c r="A45" s="15">
        <f>建設IO2!A45</f>
        <v>91</v>
      </c>
      <c r="B45" s="9" t="str">
        <f>建設IO2!B45</f>
        <v>雇用者所得</v>
      </c>
      <c r="C45" s="89">
        <f>建設IO2!C45/建設IO2!C$51</f>
        <v>0.3511798769099404</v>
      </c>
      <c r="D45" s="90">
        <f>建設IO2!D45/建設IO2!D$51</f>
        <v>0.33550622503910277</v>
      </c>
      <c r="E45" s="90">
        <f>建設IO2!E45/建設IO2!E$51</f>
        <v>0.34196771353407024</v>
      </c>
      <c r="F45" s="90">
        <f>建設IO2!F45/建設IO2!F$51</f>
        <v>0.35762131899331506</v>
      </c>
      <c r="G45" s="90">
        <f>建設IO2!G45/建設IO2!G$51</f>
        <v>0.36022158032431617</v>
      </c>
      <c r="H45" s="90">
        <f>建設IO2!H45/建設IO2!H$51</f>
        <v>0.26902605248402817</v>
      </c>
      <c r="I45" s="90">
        <f>建設IO2!I45/建設IO2!I$51</f>
        <v>0.32312512891428491</v>
      </c>
      <c r="J45" s="90">
        <f>建設IO2!J45/建設IO2!J$51</f>
        <v>0.33984251968503937</v>
      </c>
      <c r="K45" s="90">
        <f>建設IO2!K45/建設IO2!K$51</f>
        <v>0.36731839699462054</v>
      </c>
      <c r="L45" s="90">
        <f>建設IO2!L45/建設IO2!L$51</f>
        <v>0.36899065555447819</v>
      </c>
      <c r="M45" s="90">
        <f>建設IO2!M45/建設IO2!M$51</f>
        <v>0.27786694965842013</v>
      </c>
      <c r="N45" s="90">
        <f>建設IO2!N45/建設IO2!N$51</f>
        <v>0.2649314688293708</v>
      </c>
      <c r="O45" s="90">
        <f>建設IO2!O45/建設IO2!O$51</f>
        <v>0.29764543448721226</v>
      </c>
      <c r="P45" s="90">
        <f>建設IO2!P45/建設IO2!P$51</f>
        <v>0.24455488481275592</v>
      </c>
      <c r="Q45" s="90">
        <f>建設IO2!Q45/建設IO2!Q$51</f>
        <v>0.28196305175574671</v>
      </c>
      <c r="R45" s="90">
        <f>建設IO2!R45/建設IO2!R$51</f>
        <v>0.32743310679340115</v>
      </c>
      <c r="S45" s="90">
        <f>建設IO2!S45/建設IO2!S$51</f>
        <v>0.39292603414928351</v>
      </c>
      <c r="T45" s="90">
        <f>建設IO2!T45/建設IO2!T$51</f>
        <v>0.3823657260097717</v>
      </c>
      <c r="U45" s="90">
        <f>建設IO2!U45/建設IO2!U$51</f>
        <v>0.39377928253829997</v>
      </c>
      <c r="V45" s="90">
        <f>建設IO2!V45/建設IO2!V$51</f>
        <v>0.32331852202212125</v>
      </c>
      <c r="W45" s="90">
        <f>建設IO2!W45/建設IO2!W$51</f>
        <v>0.27890706249409097</v>
      </c>
      <c r="X45" s="90">
        <f>建設IO2!X45/建設IO2!X$51</f>
        <v>0.41762601024960827</v>
      </c>
      <c r="Y45" s="90">
        <f>建設IO2!Y45/建設IO2!Y$51</f>
        <v>0.27704409626877724</v>
      </c>
      <c r="Z45" s="90">
        <f>建設IO2!Z45/建設IO2!Z$51</f>
        <v>0.33070159612215688</v>
      </c>
      <c r="AA45" s="90">
        <f>建設IO2!AA45/建設IO2!AA$51</f>
        <v>0.22807656303105561</v>
      </c>
      <c r="AB45" s="90">
        <f>建設IO2!AB45/建設IO2!AB$51</f>
        <v>0.38988190259891786</v>
      </c>
      <c r="AC45" s="90">
        <f>建設IO2!AC45/建設IO2!AC$51</f>
        <v>0.32725140855163209</v>
      </c>
      <c r="AD45" s="90">
        <f>建設IO2!AD45/建設IO2!AD$51</f>
        <v>0.28381751829025731</v>
      </c>
      <c r="AE45" s="90">
        <f>建設IO2!AE45/建設IO2!AE$51</f>
        <v>0.37803445389178925</v>
      </c>
      <c r="AF45" s="90">
        <f>建設IO2!AF45/建設IO2!AF$51</f>
        <v>0.33975839390035156</v>
      </c>
      <c r="AG45" s="90">
        <f>建設IO2!AG45/建設IO2!AG$51</f>
        <v>0.34340707856579639</v>
      </c>
      <c r="AH45" s="90">
        <f>建設IO2!AH45/建設IO2!AH$51</f>
        <v>0.34199023623697372</v>
      </c>
      <c r="AI45" s="90">
        <f>建設IO2!AI45/建設IO2!AI$51</f>
        <v>0.34421332173335067</v>
      </c>
      <c r="AJ45" s="90">
        <f>建設IO2!AJ45/建設IO2!AJ$51</f>
        <v>0.31771569490548918</v>
      </c>
      <c r="AK45" s="90">
        <f>建設IO2!AK45/建設IO2!AK$51</f>
        <v>0.23854918721593218</v>
      </c>
      <c r="AL45" s="90">
        <f>建設IO2!AL45/建設IO2!AL$51</f>
        <v>0.3176840991435711</v>
      </c>
      <c r="AM45" s="90">
        <f>建設IO2!AM45/建設IO2!AM$51</f>
        <v>0.39260459868745134</v>
      </c>
      <c r="AN45" s="90">
        <f>建設IO2!AN45/建設IO2!AN$51</f>
        <v>0.34696872190197126</v>
      </c>
      <c r="AO45" s="90">
        <f>建設IO2!AO45/建設IO2!AO$51</f>
        <v>0.26563480443421877</v>
      </c>
      <c r="AP45" s="90">
        <f>建設IO2!AP45/建設IO2!AP$51</f>
        <v>0.30766821527379024</v>
      </c>
      <c r="AQ45" s="90">
        <f>建設IO2!AQ45/建設IO2!AQ$51</f>
        <v>0.33284565656093568</v>
      </c>
      <c r="AR45" s="90">
        <f>建設IO2!AR45/建設IO2!AR$51</f>
        <v>0.3296176274041322</v>
      </c>
      <c r="AS45" s="90">
        <f>建設IO2!AS45/建設IO2!AS$51</f>
        <v>0.33304893002561864</v>
      </c>
      <c r="AT45" s="90">
        <f>建設IO2!AT45/建設IO2!AT$51</f>
        <v>0.34451009122276316</v>
      </c>
      <c r="AU45" s="90">
        <f>建設IO2!AU45/建設IO2!AU$51</f>
        <v>0.22202996412745304</v>
      </c>
      <c r="AV45" s="90">
        <f>建設IO2!AV45/建設IO2!AV$51</f>
        <v>0.4790317760733141</v>
      </c>
      <c r="AW45" s="90">
        <f>建設IO2!AW45/建設IO2!AW$51</f>
        <v>0.36617269015575382</v>
      </c>
      <c r="AX45" s="90">
        <f>建設IO2!AX45/建設IO2!AX$51</f>
        <v>0.35775186434237399</v>
      </c>
      <c r="AY45" s="90">
        <f>建設IO2!AY45/建設IO2!AY$51</f>
        <v>0.3990090757547694</v>
      </c>
      <c r="AZ45" s="90">
        <f>建設IO2!AZ45/建設IO2!AZ$51</f>
        <v>0.39132210649489713</v>
      </c>
      <c r="BA45" s="90">
        <f>建設IO2!BA45/建設IO2!BA$51</f>
        <v>0.3265835628701696</v>
      </c>
      <c r="BB45" s="90">
        <f>建設IO2!BB45/建設IO2!BB$51</f>
        <v>0.30106656210053634</v>
      </c>
      <c r="BC45" s="90">
        <f>建設IO2!BC45/建設IO2!BC$51</f>
        <v>0.31052756986784102</v>
      </c>
      <c r="BD45" s="90">
        <f>建設IO2!BD45/建設IO2!BD$51</f>
        <v>0.32624723126254429</v>
      </c>
      <c r="BE45" s="90">
        <f>建設IO2!BE45/建設IO2!BE$51</f>
        <v>0.29829117465601102</v>
      </c>
      <c r="BF45" s="90">
        <f>建設IO2!BF45/建設IO2!BF$51</f>
        <v>0.25547969924812031</v>
      </c>
      <c r="BG45" s="90">
        <f>建設IO2!BG45/建設IO2!BG$51</f>
        <v>0.32940855666571112</v>
      </c>
      <c r="BH45" s="90">
        <f>建設IO2!BH45/建設IO2!BH$51</f>
        <v>0.27999495699708571</v>
      </c>
      <c r="BI45" s="90">
        <f>建設IO2!BI45/建設IO2!BI$51</f>
        <v>0.33216657229628865</v>
      </c>
      <c r="BJ45" s="90">
        <f>建設IO2!BJ45/建設IO2!BJ$51</f>
        <v>0.43983328447429804</v>
      </c>
      <c r="BK45" s="90">
        <f>建設IO2!BK45/建設IO2!BK$51</f>
        <v>0.27895290113886972</v>
      </c>
      <c r="BL45" s="90">
        <f>建設IO2!BL45/建設IO2!BL$51</f>
        <v>0.4103379894963935</v>
      </c>
      <c r="BM45" s="90">
        <f>建設IO2!BM45/建設IO2!BM$51</f>
        <v>0.38380091229190028</v>
      </c>
      <c r="BN45" s="90">
        <f>建設IO2!BN45/建設IO2!BN$51</f>
        <v>0.43568716336020874</v>
      </c>
      <c r="BO45" s="90">
        <f>建設IO2!BO45/建設IO2!BO$51</f>
        <v>0.45608705634503183</v>
      </c>
      <c r="BP45" s="90">
        <f>建設IO2!BP45/建設IO2!BP$51</f>
        <v>0.47564213314553555</v>
      </c>
      <c r="BQ45" s="90">
        <f>建設IO2!BQ45/建設IO2!BQ$51</f>
        <v>0.48334679223140786</v>
      </c>
      <c r="BR45" s="90">
        <f>建設IO2!BR45/建設IO2!BR$51</f>
        <v>0.34318997527567746</v>
      </c>
      <c r="BS45" s="90">
        <f>建設IO2!BS45/建設IO2!BS$51</f>
        <v>0.55657037045307012</v>
      </c>
      <c r="BT45" s="92">
        <f>建設IO2!BT45/建設IO2!BT$51</f>
        <v>0.39620444905349234</v>
      </c>
    </row>
    <row r="46" spans="1:72">
      <c r="A46" s="15">
        <f>建設IO2!A46</f>
        <v>92</v>
      </c>
      <c r="B46" s="9" t="str">
        <f>建設IO2!B46</f>
        <v>営業余剰</v>
      </c>
      <c r="C46" s="89">
        <f>建設IO2!C46/建設IO2!C$51</f>
        <v>2.7759346018929983E-2</v>
      </c>
      <c r="D46" s="90">
        <f>建設IO2!D46/建設IO2!D$51</f>
        <v>3.1951280571030763E-2</v>
      </c>
      <c r="E46" s="90">
        <f>建設IO2!E46/建設IO2!E$51</f>
        <v>3.0152541181519079E-2</v>
      </c>
      <c r="F46" s="90">
        <f>建設IO2!F46/建設IO2!F$51</f>
        <v>3.4320729487334362E-2</v>
      </c>
      <c r="G46" s="90">
        <f>建設IO2!G46/建設IO2!G$51</f>
        <v>3.4161729299999707E-2</v>
      </c>
      <c r="H46" s="90">
        <f>建設IO2!H46/建設IO2!H$51</f>
        <v>3.973813265523695E-2</v>
      </c>
      <c r="I46" s="90">
        <f>建設IO2!I46/建設IO2!I$51</f>
        <v>2.5135202456072925E-2</v>
      </c>
      <c r="J46" s="90">
        <f>建設IO2!J46/建設IO2!J$51</f>
        <v>4.2342519685039368E-2</v>
      </c>
      <c r="K46" s="90">
        <f>建設IO2!K46/建設IO2!K$51</f>
        <v>9.8470386096419678E-3</v>
      </c>
      <c r="L46" s="90">
        <f>建設IO2!L46/建設IO2!L$51</f>
        <v>9.3117110718573259E-3</v>
      </c>
      <c r="M46" s="90">
        <f>建設IO2!M46/建設IO2!M$51</f>
        <v>3.848245672215958E-2</v>
      </c>
      <c r="N46" s="90">
        <f>建設IO2!N46/建設IO2!N$51</f>
        <v>4.5276077183493135E-2</v>
      </c>
      <c r="O46" s="90">
        <f>建設IO2!O46/建設IO2!O$51</f>
        <v>8.4724670048029714E-3</v>
      </c>
      <c r="P46" s="90">
        <f>建設IO2!P46/建設IO2!P$51</f>
        <v>6.8199982611665058E-2</v>
      </c>
      <c r="Q46" s="90">
        <f>建設IO2!Q46/建設IO2!Q$51</f>
        <v>6.0217176702862781E-3</v>
      </c>
      <c r="R46" s="90">
        <f>建設IO2!R46/建設IO2!R$51</f>
        <v>3.4198663011785549E-2</v>
      </c>
      <c r="S46" s="90">
        <f>建設IO2!S46/建設IO2!S$51</f>
        <v>2.0304733481687914E-2</v>
      </c>
      <c r="T46" s="90">
        <f>建設IO2!T46/建設IO2!T$51</f>
        <v>9.0414341105489189E-4</v>
      </c>
      <c r="U46" s="90">
        <f>建設IO2!U46/建設IO2!U$51</f>
        <v>2.1872256133967392E-2</v>
      </c>
      <c r="V46" s="90">
        <f>建設IO2!V46/建設IO2!V$51</f>
        <v>3.5071547354657139E-2</v>
      </c>
      <c r="W46" s="90">
        <f>建設IO2!W46/建設IO2!W$51</f>
        <v>1.2995607965826364E-2</v>
      </c>
      <c r="X46" s="90">
        <f>建設IO2!X46/建設IO2!X$51</f>
        <v>5.4815426869955546E-2</v>
      </c>
      <c r="Y46" s="90">
        <f>建設IO2!Y46/建設IO2!Y$51</f>
        <v>7.3047972863834604E-2</v>
      </c>
      <c r="Z46" s="90">
        <f>建設IO2!Z46/建設IO2!Z$51</f>
        <v>2.153141125103742E-2</v>
      </c>
      <c r="AA46" s="90">
        <f>建設IO2!AA46/建設IO2!AA$51</f>
        <v>7.1871996339030492E-2</v>
      </c>
      <c r="AB46" s="90">
        <f>建設IO2!AB46/建設IO2!AB$51</f>
        <v>1.6765635753884983E-2</v>
      </c>
      <c r="AC46" s="90">
        <f>建設IO2!AC46/建設IO2!AC$51</f>
        <v>2.2524961453981977E-2</v>
      </c>
      <c r="AD46" s="90">
        <f>建設IO2!AD46/建設IO2!AD$51</f>
        <v>8.9764950735934226E-2</v>
      </c>
      <c r="AE46" s="90">
        <f>建設IO2!AE46/建設IO2!AE$51</f>
        <v>1.8577222481943229E-2</v>
      </c>
      <c r="AF46" s="90">
        <f>建設IO2!AF46/建設IO2!AF$51</f>
        <v>1.6776940203723372E-2</v>
      </c>
      <c r="AG46" s="90">
        <f>建設IO2!AG46/建設IO2!AG$51</f>
        <v>1.0766926533033487E-2</v>
      </c>
      <c r="AH46" s="90">
        <f>建設IO2!AH46/建設IO2!AH$51</f>
        <v>1.0886019630350611E-2</v>
      </c>
      <c r="AI46" s="90">
        <f>建設IO2!AI46/建設IO2!AI$51</f>
        <v>1.1626493813939985E-2</v>
      </c>
      <c r="AJ46" s="90">
        <f>建設IO2!AJ46/建設IO2!AJ$51</f>
        <v>1.1629993978374198E-2</v>
      </c>
      <c r="AK46" s="90">
        <f>建設IO2!AK46/建設IO2!AK$51</f>
        <v>1.092446846000235E-2</v>
      </c>
      <c r="AL46" s="90">
        <f>建設IO2!AL46/建設IO2!AL$51</f>
        <v>8.4013170015068989E-3</v>
      </c>
      <c r="AM46" s="90">
        <f>建設IO2!AM46/建設IO2!AM$51</f>
        <v>1.2169118793834753E-2</v>
      </c>
      <c r="AN46" s="90">
        <f>建設IO2!AN46/建設IO2!AN$51</f>
        <v>1.2793303483813254E-2</v>
      </c>
      <c r="AO46" s="90">
        <f>建設IO2!AO46/建設IO2!AO$51</f>
        <v>1.0876385693369588E-2</v>
      </c>
      <c r="AP46" s="90">
        <f>建設IO2!AP46/建設IO2!AP$51</f>
        <v>1.2110455708096258E-2</v>
      </c>
      <c r="AQ46" s="90">
        <f>建設IO2!AQ46/建設IO2!AQ$51</f>
        <v>7.8401065600176272E-3</v>
      </c>
      <c r="AR46" s="90">
        <f>建設IO2!AR46/建設IO2!AR$51</f>
        <v>7.6108349582108955E-3</v>
      </c>
      <c r="AS46" s="90">
        <f>建設IO2!AS46/建設IO2!AS$51</f>
        <v>7.3661945720660859E-3</v>
      </c>
      <c r="AT46" s="90">
        <f>建設IO2!AT46/建設IO2!AT$51</f>
        <v>8.68743205558444E-3</v>
      </c>
      <c r="AU46" s="90">
        <f>建設IO2!AU46/建設IO2!AU$51</f>
        <v>8.9611029049729198E-3</v>
      </c>
      <c r="AV46" s="90">
        <f>建設IO2!AV46/建設IO2!AV$51</f>
        <v>8.0685327223827073E-3</v>
      </c>
      <c r="AW46" s="90">
        <f>建設IO2!AW46/建設IO2!AW$51</f>
        <v>1.0207167699984879E-2</v>
      </c>
      <c r="AX46" s="90">
        <f>建設IO2!AX46/建設IO2!AX$51</f>
        <v>1.0426067543817983E-2</v>
      </c>
      <c r="AY46" s="90">
        <f>建設IO2!AY46/建設IO2!AY$51</f>
        <v>9.3535839970364885E-3</v>
      </c>
      <c r="AZ46" s="90">
        <f>建設IO2!AZ46/建設IO2!AZ$51</f>
        <v>6.7394148134655822E-3</v>
      </c>
      <c r="BA46" s="90">
        <f>建設IO2!BA46/建設IO2!BA$51</f>
        <v>2.6903366097881826E-2</v>
      </c>
      <c r="BB46" s="90">
        <f>建設IO2!BB46/建設IO2!BB$51</f>
        <v>2.6546912761645773E-2</v>
      </c>
      <c r="BC46" s="90">
        <f>建設IO2!BC46/建設IO2!BC$51</f>
        <v>2.7964902526758897E-2</v>
      </c>
      <c r="BD46" s="90">
        <f>建設IO2!BD46/建設IO2!BD$51</f>
        <v>2.0586612504697857E-2</v>
      </c>
      <c r="BE46" s="90">
        <f>建設IO2!BE46/建設IO2!BE$51</f>
        <v>3.0948247413805471E-2</v>
      </c>
      <c r="BF46" s="90">
        <f>建設IO2!BF46/建設IO2!BF$51</f>
        <v>2.6027067669172933E-2</v>
      </c>
      <c r="BG46" s="90">
        <f>建設IO2!BG46/建設IO2!BG$51</f>
        <v>3.2464009285219857E-2</v>
      </c>
      <c r="BH46" s="90">
        <f>建設IO2!BH46/建設IO2!BH$51</f>
        <v>2.7662164062462118E-2</v>
      </c>
      <c r="BI46" s="90">
        <f>建設IO2!BI46/建設IO2!BI$51</f>
        <v>2.0615638029546506E-2</v>
      </c>
      <c r="BJ46" s="90">
        <f>建設IO2!BJ46/建設IO2!BJ$51</f>
        <v>1.7678473558764674E-2</v>
      </c>
      <c r="BK46" s="90">
        <f>建設IO2!BK46/建設IO2!BK$51</f>
        <v>1.83572950361999E-2</v>
      </c>
      <c r="BL46" s="90">
        <f>建設IO2!BL46/建設IO2!BL$51</f>
        <v>2.3471233379926095E-2</v>
      </c>
      <c r="BM46" s="90">
        <f>建設IO2!BM46/建設IO2!BM$51</f>
        <v>3.8785876676870022E-3</v>
      </c>
      <c r="BN46" s="90">
        <f>建設IO2!BN46/建設IO2!BN$51</f>
        <v>2.1288869165812255E-2</v>
      </c>
      <c r="BO46" s="90">
        <f>建設IO2!BO46/建設IO2!BO$51</f>
        <v>9.4294888139472895E-3</v>
      </c>
      <c r="BP46" s="90">
        <f>建設IO2!BP46/建設IO2!BP$51</f>
        <v>2.9790153044626745E-3</v>
      </c>
      <c r="BQ46" s="90">
        <f>建設IO2!BQ46/建設IO2!BQ$51</f>
        <v>6.564843809003712E-3</v>
      </c>
      <c r="BR46" s="90">
        <f>建設IO2!BR46/建設IO2!BR$51</f>
        <v>2.2634046111812835E-2</v>
      </c>
      <c r="BS46" s="90">
        <f>建設IO2!BS46/建設IO2!BS$51</f>
        <v>2.1819362062173341E-2</v>
      </c>
      <c r="BT46" s="92">
        <f>建設IO2!BT46/建設IO2!BT$51</f>
        <v>3.3471094752768972E-2</v>
      </c>
    </row>
    <row r="47" spans="1:72">
      <c r="A47" s="15">
        <f>建設IO2!A47</f>
        <v>93</v>
      </c>
      <c r="B47" s="9" t="str">
        <f>建設IO2!B47</f>
        <v>資本減耗引当</v>
      </c>
      <c r="C47" s="89">
        <f>建設IO2!C47/建設IO2!C$51</f>
        <v>3.8979428967007811E-2</v>
      </c>
      <c r="D47" s="90">
        <f>建設IO2!D47/建設IO2!D$51</f>
        <v>2.7660468162344767E-2</v>
      </c>
      <c r="E47" s="90">
        <f>建設IO2!E47/建設IO2!E$51</f>
        <v>2.5980011090259051E-2</v>
      </c>
      <c r="F47" s="90">
        <f>建設IO2!F47/建設IO2!F$51</f>
        <v>2.5492832111205094E-2</v>
      </c>
      <c r="G47" s="90">
        <f>建設IO2!G47/建設IO2!G$51</f>
        <v>2.5681993991140264E-2</v>
      </c>
      <c r="H47" s="90">
        <f>建設IO2!H47/建設IO2!H$51</f>
        <v>1.9047769468289254E-2</v>
      </c>
      <c r="I47" s="90">
        <f>建設IO2!I47/建設IO2!I$51</f>
        <v>2.656643900053856E-2</v>
      </c>
      <c r="J47" s="90">
        <f>建設IO2!J47/建設IO2!J$51</f>
        <v>3.3011811023622044E-2</v>
      </c>
      <c r="K47" s="90">
        <f>建設IO2!K47/建設IO2!K$51</f>
        <v>3.0588139637580291E-2</v>
      </c>
      <c r="L47" s="90">
        <f>建設IO2!L47/建設IO2!L$51</f>
        <v>3.0814276882361068E-2</v>
      </c>
      <c r="M47" s="90">
        <f>建設IO2!M47/建設IO2!M$51</f>
        <v>1.8491742389069442E-2</v>
      </c>
      <c r="N47" s="90">
        <f>建設IO2!N47/建設IO2!N$51</f>
        <v>2.0973410486705243E-2</v>
      </c>
      <c r="O47" s="90">
        <f>建設IO2!O47/建設IO2!O$51</f>
        <v>2.6444086426562985E-2</v>
      </c>
      <c r="P47" s="90">
        <f>建設IO2!P47/建設IO2!P$51</f>
        <v>1.7565884505841328E-2</v>
      </c>
      <c r="Q47" s="90">
        <f>建設IO2!Q47/建設IO2!Q$51</f>
        <v>2.8754759554364687E-2</v>
      </c>
      <c r="R47" s="90">
        <f>建設IO2!R47/建設IO2!R$51</f>
        <v>2.9760066213217994E-2</v>
      </c>
      <c r="S47" s="90">
        <f>建設IO2!S47/建設IO2!S$51</f>
        <v>2.7520121456647881E-2</v>
      </c>
      <c r="T47" s="90">
        <f>建設IO2!T47/建設IO2!T$51</f>
        <v>3.4913845565350446E-2</v>
      </c>
      <c r="U47" s="90">
        <f>建設IO2!U47/建設IO2!U$51</f>
        <v>2.6922725708224748E-2</v>
      </c>
      <c r="V47" s="90">
        <f>建設IO2!V47/建設IO2!V$51</f>
        <v>2.9900790455605428E-2</v>
      </c>
      <c r="W47" s="90">
        <f>建設IO2!W47/建設IO2!W$51</f>
        <v>3.7817906778859788E-2</v>
      </c>
      <c r="X47" s="90">
        <f>建設IO2!X47/建設IO2!X$51</f>
        <v>2.5596840587470256E-2</v>
      </c>
      <c r="Y47" s="90">
        <f>建設IO2!Y47/建設IO2!Y$51</f>
        <v>4.1854304635761591E-2</v>
      </c>
      <c r="Z47" s="90">
        <f>建設IO2!Z47/建設IO2!Z$51</f>
        <v>3.4710544990918822E-2</v>
      </c>
      <c r="AA47" s="90">
        <f>建設IO2!AA47/建設IO2!AA$51</f>
        <v>3.1723252751363888E-2</v>
      </c>
      <c r="AB47" s="90">
        <f>建設IO2!AB47/建設IO2!AB$51</f>
        <v>3.0960658629517527E-2</v>
      </c>
      <c r="AC47" s="90">
        <f>建設IO2!AC47/建設IO2!AC$51</f>
        <v>2.7652754192320852E-2</v>
      </c>
      <c r="AD47" s="90">
        <f>建設IO2!AD47/建設IO2!AD$51</f>
        <v>2.7609784783197755E-2</v>
      </c>
      <c r="AE47" s="90">
        <f>建設IO2!AE47/建設IO2!AE$51</f>
        <v>6.1149116097383632E-2</v>
      </c>
      <c r="AF47" s="90">
        <f>建設IO2!AF47/建設IO2!AF$51</f>
        <v>7.4688307749644092E-2</v>
      </c>
      <c r="AG47" s="90">
        <f>建設IO2!AG47/建設IO2!AG$51</f>
        <v>7.1420237490952124E-2</v>
      </c>
      <c r="AH47" s="90">
        <f>建設IO2!AH47/建設IO2!AH$51</f>
        <v>7.2480051627720907E-2</v>
      </c>
      <c r="AI47" s="90">
        <f>建設IO2!AI47/建設IO2!AI$51</f>
        <v>7.2412783543390272E-2</v>
      </c>
      <c r="AJ47" s="90">
        <f>建設IO2!AJ47/建設IO2!AJ$51</f>
        <v>0.10595055087555875</v>
      </c>
      <c r="AK47" s="90">
        <f>建設IO2!AK47/建設IO2!AK$51</f>
        <v>3.4969142216880966E-2</v>
      </c>
      <c r="AL47" s="90">
        <f>建設IO2!AL47/建設IO2!AL$51</f>
        <v>4.3638665425876154E-2</v>
      </c>
      <c r="AM47" s="90">
        <f>建設IO2!AM47/建設IO2!AM$51</f>
        <v>3.814053840273033E-2</v>
      </c>
      <c r="AN47" s="90">
        <f>建設IO2!AN47/建設IO2!AN$51</f>
        <v>7.4151411005983603E-2</v>
      </c>
      <c r="AO47" s="90">
        <f>建設IO2!AO47/建設IO2!AO$51</f>
        <v>3.0851286341769504E-2</v>
      </c>
      <c r="AP47" s="90">
        <f>建設IO2!AP47/建設IO2!AP$51</f>
        <v>4.3796001461606726E-2</v>
      </c>
      <c r="AQ47" s="90">
        <f>建設IO2!AQ47/建設IO2!AQ$51</f>
        <v>7.2756756395854438E-2</v>
      </c>
      <c r="AR47" s="90">
        <f>建設IO2!AR47/建設IO2!AR$51</f>
        <v>7.3653182471461659E-2</v>
      </c>
      <c r="AS47" s="90">
        <f>建設IO2!AS47/建設IO2!AS$51</f>
        <v>8.5592366674781845E-2</v>
      </c>
      <c r="AT47" s="90">
        <f>建設IO2!AT47/建設IO2!AT$51</f>
        <v>8.9804792739991493E-3</v>
      </c>
      <c r="AU47" s="90">
        <f>建設IO2!AU47/建設IO2!AU$51</f>
        <v>3.2172750931982838E-2</v>
      </c>
      <c r="AV47" s="90">
        <f>建設IO2!AV47/建設IO2!AV$51</f>
        <v>2.8787727861340772E-2</v>
      </c>
      <c r="AW47" s="90">
        <f>建設IO2!AW47/建設IO2!AW$51</f>
        <v>6.3501814607591106E-2</v>
      </c>
      <c r="AX47" s="90">
        <f>建設IO2!AX47/建設IO2!AX$51</f>
        <v>6.4955113285517507E-2</v>
      </c>
      <c r="AY47" s="90">
        <f>建設IO2!AY47/建設IO2!AY$51</f>
        <v>5.783478421929987E-2</v>
      </c>
      <c r="AZ47" s="90">
        <f>建設IO2!AZ47/建設IO2!AZ$51</f>
        <v>3.5579252979196681E-2</v>
      </c>
      <c r="BA47" s="90">
        <f>建設IO2!BA47/建設IO2!BA$51</f>
        <v>8.0227095682374905E-2</v>
      </c>
      <c r="BB47" s="90">
        <f>建設IO2!BB47/建設IO2!BB$51</f>
        <v>7.2497388436038271E-2</v>
      </c>
      <c r="BC47" s="90">
        <f>建設IO2!BC47/建設IO2!BC$51</f>
        <v>8.9253802470116356E-2</v>
      </c>
      <c r="BD47" s="90">
        <f>建設IO2!BD47/建設IO2!BD$51</f>
        <v>6.3083234045275355E-2</v>
      </c>
      <c r="BE47" s="90">
        <f>建設IO2!BE47/建設IO2!BE$51</f>
        <v>6.9644317545948894E-2</v>
      </c>
      <c r="BF47" s="90">
        <f>建設IO2!BF47/建設IO2!BF$51</f>
        <v>3.1954887218045111E-2</v>
      </c>
      <c r="BG47" s="90">
        <f>建設IO2!BG47/建設IO2!BG$51</f>
        <v>5.6377645553512372E-2</v>
      </c>
      <c r="BH47" s="90">
        <f>建設IO2!BH47/建設IO2!BH$51</f>
        <v>0.18067689383347421</v>
      </c>
      <c r="BI47" s="90">
        <f>建設IO2!BI47/建設IO2!BI$51</f>
        <v>8.6237367238036405E-2</v>
      </c>
      <c r="BJ47" s="90">
        <f>建設IO2!BJ47/建設IO2!BJ$51</f>
        <v>9.6129089819901342E-2</v>
      </c>
      <c r="BK47" s="90">
        <f>建設IO2!BK47/建設IO2!BK$51</f>
        <v>1.2408720416992897E-2</v>
      </c>
      <c r="BL47" s="90">
        <f>建設IO2!BL47/建設IO2!BL$51</f>
        <v>8.2873891346510062E-2</v>
      </c>
      <c r="BM47" s="90">
        <f>建設IO2!BM47/建設IO2!BM$51</f>
        <v>6.7507942659490464E-2</v>
      </c>
      <c r="BN47" s="90">
        <f>建設IO2!BN47/建設IO2!BN$51</f>
        <v>4.0755922990788097E-2</v>
      </c>
      <c r="BO47" s="90">
        <f>建設IO2!BO47/建設IO2!BO$51</f>
        <v>6.7401289185219718E-2</v>
      </c>
      <c r="BP47" s="90">
        <f>建設IO2!BP47/建設IO2!BP$51</f>
        <v>7.2278587276619538E-2</v>
      </c>
      <c r="BQ47" s="90">
        <f>建設IO2!BQ47/建設IO2!BQ$51</f>
        <v>3.8424669869690758E-2</v>
      </c>
      <c r="BR47" s="90">
        <f>建設IO2!BR47/建設IO2!BR$51</f>
        <v>2.9681594731212946E-2</v>
      </c>
      <c r="BS47" s="90">
        <f>建設IO2!BS47/建設IO2!BS$51</f>
        <v>2.9710250100081499E-2</v>
      </c>
      <c r="BT47" s="92">
        <f>建設IO2!BT47/建設IO2!BT$51</f>
        <v>2.5652185000382514E-2</v>
      </c>
    </row>
    <row r="48" spans="1:72">
      <c r="A48" s="15">
        <f>建設IO2!A48</f>
        <v>94</v>
      </c>
      <c r="B48" s="9" t="str">
        <f>建設IO2!B48</f>
        <v>間接税（関税・輸入品商品税を除く。）</v>
      </c>
      <c r="C48" s="89">
        <f>建設IO2!C48/建設IO2!C$51</f>
        <v>3.7134098424057925E-2</v>
      </c>
      <c r="D48" s="90">
        <f>建設IO2!D48/建設IO2!D$51</f>
        <v>3.7978051745452879E-2</v>
      </c>
      <c r="E48" s="90">
        <f>建設IO2!E48/建設IO2!E$51</f>
        <v>3.7063874517353268E-2</v>
      </c>
      <c r="F48" s="90">
        <f>建設IO2!F48/建設IO2!F$51</f>
        <v>3.8576665218449116E-2</v>
      </c>
      <c r="G48" s="90">
        <f>建設IO2!G48/建設IO2!G$51</f>
        <v>3.8642704624272432E-2</v>
      </c>
      <c r="H48" s="90">
        <f>建設IO2!H48/建設IO2!H$51</f>
        <v>3.6326591854946341E-2</v>
      </c>
      <c r="I48" s="90">
        <f>建設IO2!I48/建設IO2!I$51</f>
        <v>3.5242895518512563E-2</v>
      </c>
      <c r="J48" s="90">
        <f>建設IO2!J48/建設IO2!J$51</f>
        <v>3.4891732283464566E-2</v>
      </c>
      <c r="K48" s="90">
        <f>建設IO2!K48/建設IO2!K$51</f>
        <v>3.6057445359281799E-2</v>
      </c>
      <c r="L48" s="90">
        <f>建設IO2!L48/建設IO2!L$51</f>
        <v>3.6093946879427366E-2</v>
      </c>
      <c r="M48" s="90">
        <f>建設IO2!M48/建設IO2!M$51</f>
        <v>3.410492803608145E-2</v>
      </c>
      <c r="N48" s="90">
        <f>建設IO2!N48/建設IO2!N$51</f>
        <v>3.4132621611765349E-2</v>
      </c>
      <c r="O48" s="90">
        <f>建設IO2!O48/建設IO2!O$51</f>
        <v>3.5061180696632541E-2</v>
      </c>
      <c r="P48" s="90">
        <f>建設IO2!P48/建設IO2!P$51</f>
        <v>3.3554248986291495E-2</v>
      </c>
      <c r="Q48" s="90">
        <f>建設IO2!Q48/建設IO2!Q$51</f>
        <v>3.7075165703003808E-2</v>
      </c>
      <c r="R48" s="90">
        <f>建設IO2!R48/建設IO2!R$51</f>
        <v>3.9120243806264256E-2</v>
      </c>
      <c r="S48" s="90">
        <f>建設IO2!S48/建設IO2!S$51</f>
        <v>3.6500686313250007E-2</v>
      </c>
      <c r="T48" s="90">
        <f>建設IO2!T48/建設IO2!T$51</f>
        <v>3.7487176812198979E-2</v>
      </c>
      <c r="U48" s="90">
        <f>建設IO2!U48/建設IO2!U$51</f>
        <v>3.6420980170409449E-2</v>
      </c>
      <c r="V48" s="90">
        <f>建設IO2!V48/建設IO2!V$51</f>
        <v>3.9284817170189182E-2</v>
      </c>
      <c r="W48" s="90">
        <f>建設IO2!W48/建設IO2!W$51</f>
        <v>4.795138679983154E-2</v>
      </c>
      <c r="X48" s="90">
        <f>建設IO2!X48/建設IO2!X$51</f>
        <v>3.2840331977500331E-2</v>
      </c>
      <c r="Y48" s="90">
        <f>建設IO2!Y48/建設IO2!Y$51</f>
        <v>3.9760943304797285E-2</v>
      </c>
      <c r="Z48" s="90">
        <f>建設IO2!Z48/建設IO2!Z$51</f>
        <v>4.3207159095009565E-2</v>
      </c>
      <c r="AA48" s="90">
        <f>建設IO2!AA48/建設IO2!AA$51</f>
        <v>4.2841025906536719E-2</v>
      </c>
      <c r="AB48" s="90">
        <f>建設IO2!AB48/建設IO2!AB$51</f>
        <v>3.5810831871050677E-2</v>
      </c>
      <c r="AC48" s="90">
        <f>建設IO2!AC48/建設IO2!AC$51</f>
        <v>3.9301966313030769E-2</v>
      </c>
      <c r="AD48" s="90">
        <f>建設IO2!AD48/建設IO2!AD$51</f>
        <v>3.9082633335831611E-2</v>
      </c>
      <c r="AE48" s="90">
        <f>建設IO2!AE48/建設IO2!AE$51</f>
        <v>3.6523524130611607E-2</v>
      </c>
      <c r="AF48" s="90">
        <f>建設IO2!AF48/建設IO2!AF$51</f>
        <v>4.1122260316535382E-2</v>
      </c>
      <c r="AG48" s="90">
        <f>建設IO2!AG48/建設IO2!AG$51</f>
        <v>4.2447869521698559E-2</v>
      </c>
      <c r="AH48" s="90">
        <f>建設IO2!AH48/建設IO2!AH$51</f>
        <v>4.2805863480650456E-2</v>
      </c>
      <c r="AI48" s="90">
        <f>建設IO2!AI48/建設IO2!AI$51</f>
        <v>4.3474573537309616E-2</v>
      </c>
      <c r="AJ48" s="90">
        <f>建設IO2!AJ48/建設IO2!AJ$51</f>
        <v>4.3693132205647044E-2</v>
      </c>
      <c r="AK48" s="90">
        <f>建設IO2!AK48/建設IO2!AK$51</f>
        <v>4.3164752550398033E-2</v>
      </c>
      <c r="AL48" s="90">
        <f>建設IO2!AL48/建設IO2!AL$51</f>
        <v>3.9443911702323649E-2</v>
      </c>
      <c r="AM48" s="90">
        <f>建設IO2!AM48/建設IO2!AM$51</f>
        <v>4.3147197665638501E-2</v>
      </c>
      <c r="AN48" s="90">
        <f>建設IO2!AN48/建設IO2!AN$51</f>
        <v>4.7469408806064838E-2</v>
      </c>
      <c r="AO48" s="90">
        <f>建設IO2!AO48/建設IO2!AO$51</f>
        <v>4.0472704455134907E-2</v>
      </c>
      <c r="AP48" s="90">
        <f>建設IO2!AP48/建設IO2!AP$51</f>
        <v>4.8076421151537298E-2</v>
      </c>
      <c r="AQ48" s="90">
        <f>建設IO2!AQ48/建設IO2!AQ$51</f>
        <v>4.0055149482806682E-2</v>
      </c>
      <c r="AR48" s="90">
        <f>建設IO2!AR48/建設IO2!AR$51</f>
        <v>4.0287809298876771E-2</v>
      </c>
      <c r="AS48" s="90">
        <f>建設IO2!AS48/建設IO2!AS$51</f>
        <v>4.1372863904083124E-2</v>
      </c>
      <c r="AT48" s="90">
        <f>建設IO2!AT48/建設IO2!AT$51</f>
        <v>3.5014416032518786E-2</v>
      </c>
      <c r="AU48" s="90">
        <f>建設IO2!AU48/建設IO2!AU$51</f>
        <v>3.4564254062038405E-2</v>
      </c>
      <c r="AV48" s="90">
        <f>建設IO2!AV48/建設IO2!AV$51</f>
        <v>3.9944217551548956E-2</v>
      </c>
      <c r="AW48" s="90">
        <f>建設IO2!AW48/建設IO2!AW$51</f>
        <v>3.7653107515499773E-2</v>
      </c>
      <c r="AX48" s="90">
        <f>建設IO2!AX48/建設IO2!AX$51</f>
        <v>3.8272455232033438E-2</v>
      </c>
      <c r="AY48" s="90">
        <f>建設IO2!AY48/建設IO2!AY$51</f>
        <v>3.5238007038340437E-2</v>
      </c>
      <c r="AZ48" s="90">
        <f>建設IO2!AZ48/建設IO2!AZ$51</f>
        <v>3.0341165626224659E-2</v>
      </c>
      <c r="BA48" s="90">
        <f>建設IO2!BA48/建設IO2!BA$51</f>
        <v>3.888874813042599E-2</v>
      </c>
      <c r="BB48" s="90">
        <f>建設IO2!BB48/建設IO2!BB$51</f>
        <v>3.7170897887072306E-2</v>
      </c>
      <c r="BC48" s="90">
        <f>建設IO2!BC48/建設IO2!BC$51</f>
        <v>3.6734045510503952E-2</v>
      </c>
      <c r="BD48" s="90">
        <f>建設IO2!BD48/建設IO2!BD$51</f>
        <v>3.8262552276162071E-2</v>
      </c>
      <c r="BE48" s="90">
        <f>建設IO2!BE48/建設IO2!BE$51</f>
        <v>3.9356069845187025E-2</v>
      </c>
      <c r="BF48" s="90">
        <f>建設IO2!BF48/建設IO2!BF$51</f>
        <v>3.7148872180451126E-2</v>
      </c>
      <c r="BG48" s="90">
        <f>建設IO2!BG48/建設IO2!BG$51</f>
        <v>4.8731322934073541E-2</v>
      </c>
      <c r="BH48" s="90">
        <f>建設IO2!BH48/建設IO2!BH$51</f>
        <v>3.3620019428492E-2</v>
      </c>
      <c r="BI48" s="90">
        <f>建設IO2!BI48/建設IO2!BI$51</f>
        <v>3.0344366088433623E-2</v>
      </c>
      <c r="BJ48" s="90">
        <f>建設IO2!BJ48/建設IO2!BJ$51</f>
        <v>3.7277319635808999E-2</v>
      </c>
      <c r="BK48" s="90">
        <f>建設IO2!BK48/建設IO2!BK$51</f>
        <v>3.3585895608286204E-2</v>
      </c>
      <c r="BL48" s="90">
        <f>建設IO2!BL48/建設IO2!BL$51</f>
        <v>3.1140360434962627E-2</v>
      </c>
      <c r="BM48" s="90">
        <f>建設IO2!BM48/建設IO2!BM$51</f>
        <v>4.3966998327533931E-2</v>
      </c>
      <c r="BN48" s="90">
        <f>建設IO2!BN48/建設IO2!BN$51</f>
        <v>2.95967505465938E-2</v>
      </c>
      <c r="BO48" s="90">
        <f>建設IO2!BO48/建設IO2!BO$51</f>
        <v>2.3414506391123611E-2</v>
      </c>
      <c r="BP48" s="90">
        <f>建設IO2!BP48/建設IO2!BP$51</f>
        <v>3.1982074734904192E-2</v>
      </c>
      <c r="BQ48" s="90">
        <f>建設IO2!BQ48/建設IO2!BQ$51</f>
        <v>4.3037489324866812E-2</v>
      </c>
      <c r="BR48" s="90">
        <f>建設IO2!BR48/建設IO2!BR$51</f>
        <v>2.8367210370153467E-2</v>
      </c>
      <c r="BS48" s="90">
        <f>建設IO2!BS48/建設IO2!BS$51</f>
        <v>2.2636760772517542E-2</v>
      </c>
      <c r="BT48" s="92">
        <f>建設IO2!BT48/建設IO2!BT$51</f>
        <v>3.5261256513349708E-2</v>
      </c>
    </row>
    <row r="49" spans="1:72">
      <c r="A49" s="15">
        <f>建設IO2!A49</f>
        <v>95</v>
      </c>
      <c r="B49" s="9" t="str">
        <f>建設IO2!B49</f>
        <v>（控除）経常補助金</v>
      </c>
      <c r="C49" s="96">
        <f>建設IO2!C49/建設IO2!C$51</f>
        <v>-5.1032787069731416E-3</v>
      </c>
      <c r="D49" s="97">
        <f>建設IO2!D49/建設IO2!D$51</f>
        <v>-1.2672478495299279E-5</v>
      </c>
      <c r="E49" s="97">
        <f>建設IO2!E49/建設IO2!E$51</f>
        <v>-1.4205666191320068E-5</v>
      </c>
      <c r="F49" s="97">
        <f>建設IO2!F49/建設IO2!F$51</f>
        <v>-1.2384342903090378E-5</v>
      </c>
      <c r="G49" s="97">
        <f>建設IO2!G49/建設IO2!G$51</f>
        <v>-1.2400154132756978E-5</v>
      </c>
      <c r="H49" s="97">
        <f>建設IO2!H49/建設IO2!H$51</f>
        <v>-1.184562777878685E-5</v>
      </c>
      <c r="I49" s="97">
        <f>建設IO2!I49/建設IO2!I$51</f>
        <v>-1.6398032561342872E-5</v>
      </c>
      <c r="J49" s="97">
        <f>建設IO2!J49/建設IO2!J$51</f>
        <v>-1.9685039370078739E-5</v>
      </c>
      <c r="K49" s="97">
        <f>建設IO2!K49/建設IO2!K$51</f>
        <v>-1.7527485287867037E-5</v>
      </c>
      <c r="L49" s="97">
        <f>建設IO2!L49/建設IO2!L$51</f>
        <v>-1.7607166265462999E-5</v>
      </c>
      <c r="M49" s="97">
        <f>建設IO2!M49/建設IO2!M$51</f>
        <v>-1.3265238442661008E-5</v>
      </c>
      <c r="N49" s="97">
        <f>建設IO2!N49/建設IO2!N$51</f>
        <v>-1.484546196818553E-5</v>
      </c>
      <c r="O49" s="97">
        <f>建設IO2!O49/建設IO2!O$51</f>
        <v>-1.5135411481386807E-5</v>
      </c>
      <c r="P49" s="97">
        <f>建設IO2!P49/建設IO2!P$51</f>
        <v>-1.4664860793808915E-5</v>
      </c>
      <c r="Q49" s="97">
        <f>建設IO2!Q49/建設IO2!Q$51</f>
        <v>-1.4102383302778169E-5</v>
      </c>
      <c r="R49" s="97">
        <f>建設IO2!R49/建設IO2!R$51</f>
        <v>-1.0756881868845335E-5</v>
      </c>
      <c r="S49" s="97">
        <f>建設IO2!S49/建設IO2!S$51</f>
        <v>-9.0988499053719611E-6</v>
      </c>
      <c r="T49" s="97">
        <f>建設IO2!T49/建設IO2!T$51</f>
        <v>-1.7387373289517154E-5</v>
      </c>
      <c r="U49" s="97">
        <f>建設IO2!U49/建設IO2!U$51</f>
        <v>-8.4291564521680493E-6</v>
      </c>
      <c r="V49" s="97">
        <f>建設IO2!V49/建設IO2!V$51</f>
        <v>-1.0861047514551353E-5</v>
      </c>
      <c r="W49" s="97">
        <f>建設IO2!W49/建設IO2!W$51</f>
        <v>-1.7189957626754449E-5</v>
      </c>
      <c r="X49" s="97">
        <f>建設IO2!X49/建設IO2!X$51</f>
        <v>-9.5130280919719557E-6</v>
      </c>
      <c r="Y49" s="97">
        <f>建設IO2!Y49/建設IO2!Y$51</f>
        <v>-1.2921983524471006E-5</v>
      </c>
      <c r="Z49" s="97">
        <f>建設IO2!Z49/建設IO2!Z$51</f>
        <v>-1.2028049411226981E-5</v>
      </c>
      <c r="AA49" s="97">
        <f>建設IO2!AA49/建設IO2!AA$51</f>
        <v>-1.3778740155507697E-5</v>
      </c>
      <c r="AB49" s="97">
        <f>建設IO2!AB49/建設IO2!AB$51</f>
        <v>-9.2665055417915182E-6</v>
      </c>
      <c r="AC49" s="97">
        <f>建設IO2!AC49/建設IO2!AC$51</f>
        <v>-9.9813800180681811E-6</v>
      </c>
      <c r="AD49" s="97">
        <f>建設IO2!AD49/建設IO2!AD$51</f>
        <v>-1.1530501057923472E-5</v>
      </c>
      <c r="AE49" s="97">
        <f>建設IO2!AE49/建設IO2!AE$51</f>
        <v>-1.4291662294814543E-2</v>
      </c>
      <c r="AF49" s="97">
        <f>建設IO2!AF49/建設IO2!AF$51</f>
        <v>-2.736274247698105E-3</v>
      </c>
      <c r="AG49" s="97">
        <f>建設IO2!AG49/建設IO2!AG$51</f>
        <v>-2.86075996724219E-3</v>
      </c>
      <c r="AH49" s="97">
        <f>建設IO2!AH49/建設IO2!AH$51</f>
        <v>-2.8914918553973345E-3</v>
      </c>
      <c r="AI49" s="97">
        <f>建設IO2!AI49/建設IO2!AI$51</f>
        <v>-2.9678966827850427E-3</v>
      </c>
      <c r="AJ49" s="97">
        <f>建設IO2!AJ49/建設IO2!AJ$51</f>
        <v>-3.1570908457826631E-3</v>
      </c>
      <c r="AK49" s="97">
        <f>建設IO2!AK49/建設IO2!AK$51</f>
        <v>-2.2860963774860169E-3</v>
      </c>
      <c r="AL49" s="97">
        <f>建設IO2!AL49/建設IO2!AL$51</f>
        <v>-2.3193964845318457E-3</v>
      </c>
      <c r="AM49" s="97">
        <f>建設IO2!AM49/建設IO2!AM$51</f>
        <v>-2.8455621883344308E-3</v>
      </c>
      <c r="AN49" s="97">
        <f>建設IO2!AN49/建設IO2!AN$51</f>
        <v>-3.2861856968767543E-3</v>
      </c>
      <c r="AO49" s="97">
        <f>建設IO2!AO49/建設IO2!AO$51</f>
        <v>-2.3007738966743358E-3</v>
      </c>
      <c r="AP49" s="97">
        <f>建設IO2!AP49/建設IO2!AP$51</f>
        <v>-3.1320144072662735E-3</v>
      </c>
      <c r="AQ49" s="97">
        <f>建設IO2!AQ49/建設IO2!AQ$51</f>
        <v>-2.5772034338231243E-3</v>
      </c>
      <c r="AR49" s="97">
        <f>建設IO2!AR49/建設IO2!AR$51</f>
        <v>-2.5659334120597954E-3</v>
      </c>
      <c r="AS49" s="97">
        <f>建設IO2!AS49/建設IO2!AS$51</f>
        <v>-2.7226777390383745E-3</v>
      </c>
      <c r="AT49" s="97">
        <f>建設IO2!AT49/建設IO2!AT$51</f>
        <v>-1.6732050857872099E-3</v>
      </c>
      <c r="AU49" s="97">
        <f>建設IO2!AU49/建設IO2!AU$51</f>
        <v>-1.7443905183934726E-3</v>
      </c>
      <c r="AV49" s="97">
        <f>建設IO2!AV49/建設IO2!AV$51</f>
        <v>-3.1875684829166251E-3</v>
      </c>
      <c r="AW49" s="97">
        <f>建設IO2!AW49/建設IO2!AW$51</f>
        <v>-2.6935581430515649E-3</v>
      </c>
      <c r="AX49" s="97">
        <f>建設IO2!AX49/建設IO2!AX$51</f>
        <v>-2.659953450814611E-3</v>
      </c>
      <c r="AY49" s="97">
        <f>建設IO2!AY49/建設IO2!AY$51</f>
        <v>-2.8245971476199296E-3</v>
      </c>
      <c r="AZ49" s="97">
        <f>建設IO2!AZ49/建設IO2!AZ$51</f>
        <v>-1.8214634630988062E-3</v>
      </c>
      <c r="BA49" s="97">
        <f>建設IO2!BA49/建設IO2!BA$51</f>
        <v>-2.9985574268387781E-3</v>
      </c>
      <c r="BB49" s="97">
        <f>建設IO2!BB49/建設IO2!BB$51</f>
        <v>-3.2208771002038917E-3</v>
      </c>
      <c r="BC49" s="97">
        <f>建設IO2!BC49/建設IO2!BC$51</f>
        <v>-3.5344108653349747E-3</v>
      </c>
      <c r="BD49" s="97">
        <f>建設IO2!BD49/建設IO2!BD$51</f>
        <v>-2.6987693611713057E-3</v>
      </c>
      <c r="BE49" s="97">
        <f>建設IO2!BE49/建設IO2!BE$51</f>
        <v>-3.1708681865790494E-3</v>
      </c>
      <c r="BF49" s="97">
        <f>建設IO2!BF49/建設IO2!BF$51</f>
        <v>-2.7218045112781955E-3</v>
      </c>
      <c r="BG49" s="97">
        <f>建設IO2!BG49/建設IO2!BG$51</f>
        <v>-3.1575341029065254E-3</v>
      </c>
      <c r="BH49" s="97">
        <f>建設IO2!BH49/建設IO2!BH$51</f>
        <v>-3.5430328166949259E-3</v>
      </c>
      <c r="BI49" s="97">
        <f>建設IO2!BI49/建設IO2!BI$51</f>
        <v>-2.1705186939139686E-3</v>
      </c>
      <c r="BJ49" s="97">
        <f>建設IO2!BJ49/建設IO2!BJ$51</f>
        <v>-3.3309116246266531E-3</v>
      </c>
      <c r="BK49" s="97">
        <f>建設IO2!BK49/建設IO2!BK$51</f>
        <v>-1.5596682273746729E-3</v>
      </c>
      <c r="BL49" s="97">
        <f>建設IO2!BL49/建設IO2!BL$51</f>
        <v>-2.309921767743904E-3</v>
      </c>
      <c r="BM49" s="97">
        <f>建設IO2!BM49/建設IO2!BM$51</f>
        <v>-5.7095960590316272E-4</v>
      </c>
      <c r="BN49" s="97">
        <f>建設IO2!BN49/建設IO2!BN$51</f>
        <v>-3.1696782623925751E-2</v>
      </c>
      <c r="BO49" s="97">
        <f>建設IO2!BO49/建設IO2!BO$51</f>
        <v>-5.0890165434283742E-2</v>
      </c>
      <c r="BP49" s="97">
        <f>建設IO2!BP49/建設IO2!BP$51</f>
        <v>-1.8495481522185439E-3</v>
      </c>
      <c r="BQ49" s="97">
        <f>建設IO2!BQ49/建設IO2!BQ$51</f>
        <v>-4.461769951606063E-3</v>
      </c>
      <c r="BR49" s="97">
        <f>建設IO2!BR49/建設IO2!BR$51</f>
        <v>-3.2538664324101213E-2</v>
      </c>
      <c r="BS49" s="97">
        <f>建設IO2!BS49/建設IO2!BS$51</f>
        <v>-2.4689428363177026E-2</v>
      </c>
      <c r="BT49" s="98">
        <f>建設IO2!BT49/建設IO2!BT$51</f>
        <v>-3.294883673486735E-2</v>
      </c>
    </row>
    <row r="50" spans="1:72">
      <c r="A50" s="17">
        <f>建設IO2!A50</f>
        <v>96</v>
      </c>
      <c r="B50" s="10" t="str">
        <f>建設IO2!B50</f>
        <v>粗付加価値部門計</v>
      </c>
      <c r="C50" s="154">
        <f>建設IO2!C50/建設IO2!C$51</f>
        <v>0.47088380564189114</v>
      </c>
      <c r="D50" s="91">
        <f>建設IO2!D50/建設IO2!D$51</f>
        <v>0.4576700107777551</v>
      </c>
      <c r="E50" s="91">
        <f>建設IO2!E50/建設IO2!E$51</f>
        <v>0.46132378236993188</v>
      </c>
      <c r="F50" s="91">
        <f>建設IO2!F50/建設IO2!F$51</f>
        <v>0.48305669901194337</v>
      </c>
      <c r="G50" s="91">
        <f>建設IO2!G50/建設IO2!G$51</f>
        <v>0.48583966137149182</v>
      </c>
      <c r="H50" s="91">
        <f>建設IO2!H50/建設IO2!H$51</f>
        <v>0.38823650190714609</v>
      </c>
      <c r="I50" s="91">
        <f>建設IO2!I50/建設IO2!I$51</f>
        <v>0.43516339894082262</v>
      </c>
      <c r="J50" s="91">
        <f>建設IO2!J50/建設IO2!J$51</f>
        <v>0.48054133858267717</v>
      </c>
      <c r="K50" s="91">
        <f>建設IO2!K50/建設IO2!K$51</f>
        <v>0.47177855775087307</v>
      </c>
      <c r="L50" s="91">
        <f>建設IO2!L50/建設IO2!L$51</f>
        <v>0.47328732489859138</v>
      </c>
      <c r="M50" s="91">
        <f>建設IO2!M50/建設IO2!M$51</f>
        <v>0.39107249452808912</v>
      </c>
      <c r="N50" s="91">
        <f>建設IO2!N50/建設IO2!N$51</f>
        <v>0.38651225234703529</v>
      </c>
      <c r="O50" s="91">
        <f>建設IO2!O50/建設IO2!O$51</f>
        <v>0.39574055886666037</v>
      </c>
      <c r="P50" s="91">
        <f>建設IO2!P50/建設IO2!P$51</f>
        <v>0.38076420684576651</v>
      </c>
      <c r="Q50" s="91">
        <f>建設IO2!Q50/建設IO2!Q$51</f>
        <v>0.37495416725426595</v>
      </c>
      <c r="R50" s="91">
        <f>建設IO2!R50/建設IO2!R$51</f>
        <v>0.45310491248354579</v>
      </c>
      <c r="S50" s="91">
        <f>建設IO2!S50/建設IO2!S$51</f>
        <v>0.49942157311315849</v>
      </c>
      <c r="T50" s="91">
        <f>建設IO2!T50/建設IO2!T$51</f>
        <v>0.47488393928329248</v>
      </c>
      <c r="U50" s="91">
        <f>建設IO2!U50/建設IO2!U$51</f>
        <v>0.50140415697899032</v>
      </c>
      <c r="V50" s="91">
        <f>建設IO2!V50/建設IO2!V$51</f>
        <v>0.45019507421280269</v>
      </c>
      <c r="W50" s="91">
        <f>建設IO2!W50/建設IO2!W$51</f>
        <v>0.41151899060568814</v>
      </c>
      <c r="X50" s="91">
        <f>建設IO2!X50/建設IO2!X$51</f>
        <v>0.5490267492759906</v>
      </c>
      <c r="Y50" s="91">
        <f>建設IO2!Y50/建設IO2!Y$51</f>
        <v>0.45182038442900985</v>
      </c>
      <c r="Z50" s="91">
        <f>建設IO2!Z50/建設IO2!Z$51</f>
        <v>0.46147295493089885</v>
      </c>
      <c r="AA50" s="91">
        <f>建設IO2!AA50/建設IO2!AA$51</f>
        <v>0.40070872828908966</v>
      </c>
      <c r="AB50" s="91">
        <f>建設IO2!AB50/建設IO2!AB$51</f>
        <v>0.49241325919005685</v>
      </c>
      <c r="AC50" s="91">
        <f>建設IO2!AC50/建設IO2!AC$51</f>
        <v>0.43863419315702951</v>
      </c>
      <c r="AD50" s="91">
        <f>建設IO2!AD50/建設IO2!AD$51</f>
        <v>0.45925409188656291</v>
      </c>
      <c r="AE50" s="91">
        <f>建設IO2!AE50/建設IO2!AE$51</f>
        <v>0.49760342346202985</v>
      </c>
      <c r="AF50" s="91">
        <f>建設IO2!AF50/建設IO2!AF$51</f>
        <v>0.49027830152241336</v>
      </c>
      <c r="AG50" s="91">
        <f>建設IO2!AG50/建設IO2!AG$51</f>
        <v>0.48718951496437762</v>
      </c>
      <c r="AH50" s="91">
        <f>建設IO2!AH50/建設IO2!AH$51</f>
        <v>0.4873221400369287</v>
      </c>
      <c r="AI50" s="91">
        <f>建設IO2!AI50/建設IO2!AI$51</f>
        <v>0.49192075951211089</v>
      </c>
      <c r="AJ50" s="91">
        <f>建設IO2!AJ50/建設IO2!AJ$51</f>
        <v>0.49951943656966552</v>
      </c>
      <c r="AK50" s="91">
        <f>建設IO2!AK50/建設IO2!AK$51</f>
        <v>0.34808302234591437</v>
      </c>
      <c r="AL50" s="91">
        <f>建設IO2!AL50/建設IO2!AL$51</f>
        <v>0.42283164771626836</v>
      </c>
      <c r="AM50" s="91">
        <f>建設IO2!AM50/建設IO2!AM$51</f>
        <v>0.50845340899527236</v>
      </c>
      <c r="AN50" s="91">
        <f>建設IO2!AN50/建設IO2!AN$51</f>
        <v>0.49789821039803922</v>
      </c>
      <c r="AO50" s="91">
        <f>建設IO2!AO50/建設IO2!AO$51</f>
        <v>0.36205814683120685</v>
      </c>
      <c r="AP50" s="91">
        <f>建設IO2!AP50/建設IO2!AP$51</f>
        <v>0.42751996659184632</v>
      </c>
      <c r="AQ50" s="91">
        <f>建設IO2!AQ50/建設IO2!AQ$51</f>
        <v>0.46840588951074863</v>
      </c>
      <c r="AR50" s="91">
        <f>建設IO2!AR50/建設IO2!AR$51</f>
        <v>0.46570821776105603</v>
      </c>
      <c r="AS50" s="91">
        <f>建設IO2!AS50/建設IO2!AS$51</f>
        <v>0.48139466319426605</v>
      </c>
      <c r="AT50" s="91">
        <f>建設IO2!AT50/建設IO2!AT$51</f>
        <v>0.41520064281325331</v>
      </c>
      <c r="AU50" s="91">
        <f>建設IO2!AU50/建設IO2!AU$51</f>
        <v>0.31358233101216854</v>
      </c>
      <c r="AV50" s="91">
        <f>建設IO2!AV50/建設IO2!AV$51</f>
        <v>0.57082378722980376</v>
      </c>
      <c r="AW50" s="91">
        <f>建設IO2!AW50/建設IO2!AW$51</f>
        <v>0.4962573718433389</v>
      </c>
      <c r="AX50" s="91">
        <f>建設IO2!AX50/建設IO2!AX$51</f>
        <v>0.49039329311737045</v>
      </c>
      <c r="AY50" s="91">
        <f>建設IO2!AY50/建設IO2!AY$51</f>
        <v>0.51912391183552509</v>
      </c>
      <c r="AZ50" s="91">
        <f>建設IO2!AZ50/建設IO2!AZ$51</f>
        <v>0.48270437647993908</v>
      </c>
      <c r="BA50" s="91">
        <f>建設IO2!BA50/建設IO2!BA$51</f>
        <v>0.49057300357244976</v>
      </c>
      <c r="BB50" s="91">
        <f>建設IO2!BB50/建設IO2!BB$51</f>
        <v>0.45666170971837367</v>
      </c>
      <c r="BC50" s="91">
        <f>建設IO2!BC50/建設IO2!BC$51</f>
        <v>0.48488208528150922</v>
      </c>
      <c r="BD50" s="91">
        <f>建設IO2!BD50/建設IO2!BD$51</f>
        <v>0.46377651790783403</v>
      </c>
      <c r="BE50" s="91">
        <f>建設IO2!BE50/建設IO2!BE$51</f>
        <v>0.45968980013486949</v>
      </c>
      <c r="BF50" s="91">
        <f>建設IO2!BF50/建設IO2!BF$51</f>
        <v>0.36946165413533832</v>
      </c>
      <c r="BG50" s="91">
        <f>建設IO2!BG50/建設IO2!BG$51</f>
        <v>0.48456891548911712</v>
      </c>
      <c r="BH50" s="91">
        <f>建設IO2!BH50/建設IO2!BH$51</f>
        <v>0.54079255963108497</v>
      </c>
      <c r="BI50" s="91">
        <f>建設IO2!BI50/建設IO2!BI$51</f>
        <v>0.48294469895849418</v>
      </c>
      <c r="BJ50" s="91">
        <f>建設IO2!BJ50/建設IO2!BJ$51</f>
        <v>0.59842546447948131</v>
      </c>
      <c r="BK50" s="91">
        <f>建設IO2!BK50/建設IO2!BK$51</f>
        <v>0.37349063107295816</v>
      </c>
      <c r="BL50" s="91">
        <f>建設IO2!BL50/建設IO2!BL$51</f>
        <v>0.56081289322371064</v>
      </c>
      <c r="BM50" s="91">
        <f>建設IO2!BM50/建設IO2!BM$51</f>
        <v>0.50894986953935684</v>
      </c>
      <c r="BN50" s="91">
        <f>建設IO2!BN50/建設IO2!BN$51</f>
        <v>0.50863677243002514</v>
      </c>
      <c r="BO50" s="91">
        <f>建設IO2!BO50/建設IO2!BO$51</f>
        <v>0.52037325684829172</v>
      </c>
      <c r="BP50" s="91">
        <f>建設IO2!BP50/建設IO2!BP$51</f>
        <v>0.59218194290281589</v>
      </c>
      <c r="BQ50" s="91">
        <f>建設IO2!BQ50/建設IO2!BQ$51</f>
        <v>0.58513672884871226</v>
      </c>
      <c r="BR50" s="91">
        <f>建設IO2!BR50/建設IO2!BR$51</f>
        <v>0.40089384753968588</v>
      </c>
      <c r="BS50" s="91">
        <f>建設IO2!BS50/建設IO2!BS$51</f>
        <v>0.6173465563191699</v>
      </c>
      <c r="BT50" s="160">
        <f>建設IO2!BT50/建設IO2!BT$51</f>
        <v>0.47186521935006759</v>
      </c>
    </row>
    <row r="51" spans="1:72">
      <c r="A51" s="16">
        <f>建設IO2!A51</f>
        <v>97</v>
      </c>
      <c r="B51" s="5" t="str">
        <f>建設IO2!B51</f>
        <v>県内生産額</v>
      </c>
      <c r="C51" s="93">
        <f>建設IO2!C51/建設IO2!C$51</f>
        <v>1</v>
      </c>
      <c r="D51" s="94">
        <f>建設IO2!D51/建設IO2!D$51</f>
        <v>1</v>
      </c>
      <c r="E51" s="94">
        <f>建設IO2!E51/建設IO2!E$51</f>
        <v>1</v>
      </c>
      <c r="F51" s="94">
        <f>建設IO2!F51/建設IO2!F$51</f>
        <v>1</v>
      </c>
      <c r="G51" s="94">
        <f>建設IO2!G51/建設IO2!G$51</f>
        <v>1</v>
      </c>
      <c r="H51" s="94">
        <f>建設IO2!H51/建設IO2!H$51</f>
        <v>1</v>
      </c>
      <c r="I51" s="94">
        <f>建設IO2!I51/建設IO2!I$51</f>
        <v>1</v>
      </c>
      <c r="J51" s="94">
        <f>建設IO2!J51/建設IO2!J$51</f>
        <v>1</v>
      </c>
      <c r="K51" s="94">
        <f>建設IO2!K51/建設IO2!K$51</f>
        <v>1</v>
      </c>
      <c r="L51" s="94">
        <f>建設IO2!L51/建設IO2!L$51</f>
        <v>1</v>
      </c>
      <c r="M51" s="94">
        <f>建設IO2!M51/建設IO2!M$51</f>
        <v>1</v>
      </c>
      <c r="N51" s="94">
        <f>建設IO2!N51/建設IO2!N$51</f>
        <v>1</v>
      </c>
      <c r="O51" s="94">
        <f>建設IO2!O51/建設IO2!O$51</f>
        <v>1</v>
      </c>
      <c r="P51" s="94">
        <f>建設IO2!P51/建設IO2!P$51</f>
        <v>1</v>
      </c>
      <c r="Q51" s="94">
        <f>建設IO2!Q51/建設IO2!Q$51</f>
        <v>1</v>
      </c>
      <c r="R51" s="94">
        <f>建設IO2!R51/建設IO2!R$51</f>
        <v>1</v>
      </c>
      <c r="S51" s="94">
        <f>建設IO2!S51/建設IO2!S$51</f>
        <v>1</v>
      </c>
      <c r="T51" s="94">
        <f>建設IO2!T51/建設IO2!T$51</f>
        <v>1</v>
      </c>
      <c r="U51" s="94">
        <f>建設IO2!U51/建設IO2!U$51</f>
        <v>1</v>
      </c>
      <c r="V51" s="94">
        <f>建設IO2!V51/建設IO2!V$51</f>
        <v>1</v>
      </c>
      <c r="W51" s="94">
        <f>建設IO2!W51/建設IO2!W$51</f>
        <v>1</v>
      </c>
      <c r="X51" s="94">
        <f>建設IO2!X51/建設IO2!X$51</f>
        <v>1</v>
      </c>
      <c r="Y51" s="94">
        <f>建設IO2!Y51/建設IO2!Y$51</f>
        <v>1</v>
      </c>
      <c r="Z51" s="94">
        <f>建設IO2!Z51/建設IO2!Z$51</f>
        <v>1</v>
      </c>
      <c r="AA51" s="94">
        <f>建設IO2!AA51/建設IO2!AA$51</f>
        <v>1</v>
      </c>
      <c r="AB51" s="94">
        <f>建設IO2!AB51/建設IO2!AB$51</f>
        <v>1</v>
      </c>
      <c r="AC51" s="94">
        <f>建設IO2!AC51/建設IO2!AC$51</f>
        <v>1</v>
      </c>
      <c r="AD51" s="94">
        <f>建設IO2!AD51/建設IO2!AD$51</f>
        <v>1</v>
      </c>
      <c r="AE51" s="94">
        <f>建設IO2!AE51/建設IO2!AE$51</f>
        <v>1</v>
      </c>
      <c r="AF51" s="94">
        <f>建設IO2!AF51/建設IO2!AF$51</f>
        <v>1</v>
      </c>
      <c r="AG51" s="94">
        <f>建設IO2!AG51/建設IO2!AG$51</f>
        <v>1</v>
      </c>
      <c r="AH51" s="94">
        <f>建設IO2!AH51/建設IO2!AH$51</f>
        <v>1</v>
      </c>
      <c r="AI51" s="94">
        <f>建設IO2!AI51/建設IO2!AI$51</f>
        <v>1</v>
      </c>
      <c r="AJ51" s="94">
        <f>建設IO2!AJ51/建設IO2!AJ$51</f>
        <v>1</v>
      </c>
      <c r="AK51" s="94">
        <f>建設IO2!AK51/建設IO2!AK$51</f>
        <v>1</v>
      </c>
      <c r="AL51" s="94">
        <f>建設IO2!AL51/建設IO2!AL$51</f>
        <v>1</v>
      </c>
      <c r="AM51" s="94">
        <f>建設IO2!AM51/建設IO2!AM$51</f>
        <v>1</v>
      </c>
      <c r="AN51" s="94">
        <f>建設IO2!AN51/建設IO2!AN$51</f>
        <v>1</v>
      </c>
      <c r="AO51" s="94">
        <f>建設IO2!AO51/建設IO2!AO$51</f>
        <v>1</v>
      </c>
      <c r="AP51" s="94">
        <f>建設IO2!AP51/建設IO2!AP$51</f>
        <v>1</v>
      </c>
      <c r="AQ51" s="94">
        <f>建設IO2!AQ51/建設IO2!AQ$51</f>
        <v>1</v>
      </c>
      <c r="AR51" s="94">
        <f>建設IO2!AR51/建設IO2!AR$51</f>
        <v>1</v>
      </c>
      <c r="AS51" s="94">
        <f>建設IO2!AS51/建設IO2!AS$51</f>
        <v>1</v>
      </c>
      <c r="AT51" s="94">
        <f>建設IO2!AT51/建設IO2!AT$51</f>
        <v>1</v>
      </c>
      <c r="AU51" s="94">
        <f>建設IO2!AU51/建設IO2!AU$51</f>
        <v>1</v>
      </c>
      <c r="AV51" s="94">
        <f>建設IO2!AV51/建設IO2!AV$51</f>
        <v>1</v>
      </c>
      <c r="AW51" s="94">
        <f>建設IO2!AW51/建設IO2!AW$51</f>
        <v>1</v>
      </c>
      <c r="AX51" s="94">
        <f>建設IO2!AX51/建設IO2!AX$51</f>
        <v>1</v>
      </c>
      <c r="AY51" s="94">
        <f>建設IO2!AY51/建設IO2!AY$51</f>
        <v>1</v>
      </c>
      <c r="AZ51" s="94">
        <f>建設IO2!AZ51/建設IO2!AZ$51</f>
        <v>1</v>
      </c>
      <c r="BA51" s="94">
        <f>建設IO2!BA51/建設IO2!BA$51</f>
        <v>1</v>
      </c>
      <c r="BB51" s="94">
        <f>建設IO2!BB51/建設IO2!BB$51</f>
        <v>1</v>
      </c>
      <c r="BC51" s="94">
        <f>建設IO2!BC51/建設IO2!BC$51</f>
        <v>1</v>
      </c>
      <c r="BD51" s="94">
        <f>建設IO2!BD51/建設IO2!BD$51</f>
        <v>1</v>
      </c>
      <c r="BE51" s="94">
        <f>建設IO2!BE51/建設IO2!BE$51</f>
        <v>1</v>
      </c>
      <c r="BF51" s="94">
        <f>建設IO2!BF51/建設IO2!BF$51</f>
        <v>1</v>
      </c>
      <c r="BG51" s="94">
        <f>建設IO2!BG51/建設IO2!BG$51</f>
        <v>1</v>
      </c>
      <c r="BH51" s="94">
        <f>建設IO2!BH51/建設IO2!BH$51</f>
        <v>1</v>
      </c>
      <c r="BI51" s="94">
        <f>建設IO2!BI51/建設IO2!BI$51</f>
        <v>1</v>
      </c>
      <c r="BJ51" s="94">
        <f>建設IO2!BJ51/建設IO2!BJ$51</f>
        <v>1</v>
      </c>
      <c r="BK51" s="94">
        <f>建設IO2!BK51/建設IO2!BK$51</f>
        <v>1</v>
      </c>
      <c r="BL51" s="94">
        <f>建設IO2!BL51/建設IO2!BL$51</f>
        <v>1</v>
      </c>
      <c r="BM51" s="94">
        <f>建設IO2!BM51/建設IO2!BM$51</f>
        <v>1</v>
      </c>
      <c r="BN51" s="94">
        <f>建設IO2!BN51/建設IO2!BN$51</f>
        <v>1</v>
      </c>
      <c r="BO51" s="94">
        <f>建設IO2!BO51/建設IO2!BO$51</f>
        <v>1</v>
      </c>
      <c r="BP51" s="94">
        <f>建設IO2!BP51/建設IO2!BP$51</f>
        <v>1</v>
      </c>
      <c r="BQ51" s="94">
        <f>建設IO2!BQ51/建設IO2!BQ$51</f>
        <v>1</v>
      </c>
      <c r="BR51" s="94">
        <f>建設IO2!BR51/建設IO2!BR$51</f>
        <v>1</v>
      </c>
      <c r="BS51" s="94">
        <f>建設IO2!BS51/建設IO2!BS$51</f>
        <v>1</v>
      </c>
      <c r="BT51" s="95">
        <f>建設IO2!BT51/建設IO2!BT$51</f>
        <v>1</v>
      </c>
    </row>
    <row r="53" spans="1:72">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row>
    <row r="54" spans="1:72">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row>
    <row r="55" spans="1:72">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row>
  </sheetData>
  <sheetProtection sheet="1" selectLockedCells="1" selectUnlockedCells="1"/>
  <phoneticPr fontId="26"/>
  <pageMargins left="0.70866141732283472" right="0.70866141732283472" top="0.74803149606299213" bottom="0.74803149606299213" header="0.31496062992125984" footer="0.31496062992125984"/>
  <pageSetup paperSize="9" scale="7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sheetPr>
  <dimension ref="A1:CG54"/>
  <sheetViews>
    <sheetView view="pageBreakPreview" zoomScale="115" zoomScaleNormal="70" zoomScaleSheetLayoutView="115" workbookViewId="0">
      <pane xSplit="2" ySplit="3" topLeftCell="C5" activePane="bottomRight" state="frozen"/>
      <selection activeCell="A6" sqref="A6"/>
      <selection pane="topRight" activeCell="A6" sqref="A6"/>
      <selection pane="bottomLeft" activeCell="A6" sqref="A6"/>
      <selection pane="bottomRight" activeCell="BU43" sqref="BU43"/>
    </sheetView>
  </sheetViews>
  <sheetFormatPr defaultColWidth="9.33203125" defaultRowHeight="13.5"/>
  <cols>
    <col min="1" max="1" width="15.83203125" style="21" bestFit="1" customWidth="1"/>
    <col min="2" max="2" width="51" style="21" bestFit="1" customWidth="1"/>
    <col min="3" max="72" width="15.83203125" style="21" customWidth="1"/>
    <col min="73" max="73" width="18.6640625" style="21" customWidth="1"/>
    <col min="74" max="16384" width="9.33203125" style="21"/>
  </cols>
  <sheetData>
    <row r="1" spans="1:73" ht="21" customHeight="1">
      <c r="A1" s="653" t="s">
        <v>399</v>
      </c>
      <c r="B1" s="22"/>
      <c r="AS1" s="26"/>
      <c r="BU1" s="114" t="str">
        <f>+"(単位："&amp;'（入力）データ入力表'!K8&amp;"）"</f>
        <v>(単位：百万円）</v>
      </c>
    </row>
    <row r="2" spans="1:73">
      <c r="A2" s="106"/>
      <c r="B2" s="107"/>
      <c r="C2" s="108">
        <v>1</v>
      </c>
      <c r="D2" s="109">
        <v>2</v>
      </c>
      <c r="E2" s="109">
        <v>3</v>
      </c>
      <c r="F2" s="109">
        <v>4</v>
      </c>
      <c r="G2" s="630">
        <v>5</v>
      </c>
      <c r="H2" s="630">
        <v>6</v>
      </c>
      <c r="I2" s="109">
        <v>7</v>
      </c>
      <c r="J2" s="630">
        <v>8</v>
      </c>
      <c r="K2" s="109">
        <v>9</v>
      </c>
      <c r="L2" s="630">
        <v>10</v>
      </c>
      <c r="M2" s="630">
        <v>11</v>
      </c>
      <c r="N2" s="109">
        <v>12</v>
      </c>
      <c r="O2" s="630">
        <v>13</v>
      </c>
      <c r="P2" s="630">
        <v>14</v>
      </c>
      <c r="Q2" s="630">
        <v>15</v>
      </c>
      <c r="R2" s="109">
        <v>16</v>
      </c>
      <c r="S2" s="109">
        <v>17</v>
      </c>
      <c r="T2" s="630">
        <v>18</v>
      </c>
      <c r="U2" s="630">
        <v>19</v>
      </c>
      <c r="V2" s="109">
        <v>20</v>
      </c>
      <c r="W2" s="630">
        <v>21</v>
      </c>
      <c r="X2" s="630">
        <v>22</v>
      </c>
      <c r="Y2" s="630">
        <v>23</v>
      </c>
      <c r="Z2" s="630">
        <v>24</v>
      </c>
      <c r="AA2" s="630">
        <v>25</v>
      </c>
      <c r="AB2" s="630">
        <v>26</v>
      </c>
      <c r="AC2" s="630">
        <v>27</v>
      </c>
      <c r="AD2" s="630">
        <v>28</v>
      </c>
      <c r="AE2" s="109">
        <v>29</v>
      </c>
      <c r="AF2" s="109">
        <v>30</v>
      </c>
      <c r="AG2" s="109">
        <v>31</v>
      </c>
      <c r="AH2" s="109">
        <v>32</v>
      </c>
      <c r="AI2" s="109">
        <v>33</v>
      </c>
      <c r="AJ2" s="630">
        <v>34</v>
      </c>
      <c r="AK2" s="630">
        <v>35</v>
      </c>
      <c r="AL2" s="630">
        <v>36</v>
      </c>
      <c r="AM2" s="630">
        <v>37</v>
      </c>
      <c r="AN2" s="636">
        <v>38</v>
      </c>
      <c r="AO2" s="636">
        <v>39</v>
      </c>
      <c r="AP2" s="636">
        <v>40</v>
      </c>
      <c r="AQ2" s="113">
        <v>41</v>
      </c>
      <c r="AR2" s="113">
        <v>42</v>
      </c>
      <c r="AS2" s="636">
        <v>43</v>
      </c>
      <c r="AT2" s="636">
        <v>44</v>
      </c>
      <c r="AU2" s="636">
        <v>45</v>
      </c>
      <c r="AV2" s="636">
        <v>46</v>
      </c>
      <c r="AW2" s="113">
        <v>47</v>
      </c>
      <c r="AX2" s="636">
        <v>48</v>
      </c>
      <c r="AY2" s="636">
        <v>49</v>
      </c>
      <c r="AZ2" s="636">
        <v>50</v>
      </c>
      <c r="BA2" s="113">
        <v>51</v>
      </c>
      <c r="BB2" s="113">
        <v>52</v>
      </c>
      <c r="BC2" s="636">
        <v>53</v>
      </c>
      <c r="BD2" s="636">
        <v>54</v>
      </c>
      <c r="BE2" s="636">
        <v>55</v>
      </c>
      <c r="BF2" s="636">
        <v>56</v>
      </c>
      <c r="BG2" s="636">
        <v>57</v>
      </c>
      <c r="BH2" s="636">
        <v>58</v>
      </c>
      <c r="BI2" s="636">
        <v>59</v>
      </c>
      <c r="BJ2" s="636">
        <v>60</v>
      </c>
      <c r="BK2" s="636">
        <v>61</v>
      </c>
      <c r="BL2" s="636">
        <v>62</v>
      </c>
      <c r="BM2" s="636">
        <v>63</v>
      </c>
      <c r="BN2" s="113">
        <v>64</v>
      </c>
      <c r="BO2" s="636">
        <v>65</v>
      </c>
      <c r="BP2" s="636">
        <v>66</v>
      </c>
      <c r="BQ2" s="636">
        <v>67</v>
      </c>
      <c r="BR2" s="636">
        <v>68</v>
      </c>
      <c r="BS2" s="636">
        <v>69</v>
      </c>
      <c r="BT2" s="636">
        <v>70</v>
      </c>
      <c r="BU2" s="650"/>
    </row>
    <row r="3" spans="1:73" ht="109.5" customHeight="1" thickBot="1">
      <c r="A3" s="24"/>
      <c r="B3" s="110"/>
      <c r="C3" s="111" t="str">
        <f>建設IO!G4</f>
        <v>建      設</v>
      </c>
      <c r="D3" s="29" t="str">
        <f>建設IO!H4</f>
        <v>建　　　築</v>
      </c>
      <c r="E3" s="29" t="str">
        <f>建設IO!I4</f>
        <v>住宅建築</v>
      </c>
      <c r="F3" s="29" t="str">
        <f>建設IO!J4</f>
        <v>住宅建築
（木造）</v>
      </c>
      <c r="G3" s="631" t="str">
        <f>建設IO!K4</f>
        <v>木造在来
住宅</v>
      </c>
      <c r="H3" s="631" t="str">
        <f>建設IO!L4</f>
        <v>木造量産
住宅</v>
      </c>
      <c r="I3" s="29" t="str">
        <f>建設IO!M4</f>
        <v>住宅建築
（非木造）</v>
      </c>
      <c r="J3" s="631" t="str">
        <f>建設IO!N4</f>
        <v>ＳＲＣ住宅</v>
      </c>
      <c r="K3" s="29" t="str">
        <f>建設IO!O4</f>
        <v>Ｒ Ｃ 住 宅</v>
      </c>
      <c r="L3" s="631" t="str">
        <f>建設IO!P4</f>
        <v>Ｒ Ｃ 在 来
住       宅</v>
      </c>
      <c r="M3" s="631" t="str">
        <f>建設IO!Q4</f>
        <v>Ｒ Ｃ 量 産
住       宅</v>
      </c>
      <c r="N3" s="29" t="str">
        <f>建設IO!R4</f>
        <v>Ｓ  住  宅</v>
      </c>
      <c r="O3" s="631" t="str">
        <f>建設IO!S4</f>
        <v>Ｓ在来住宅</v>
      </c>
      <c r="P3" s="631" t="str">
        <f>建設IO!T4</f>
        <v>Ｓ量産住宅</v>
      </c>
      <c r="Q3" s="631" t="str">
        <f>建設IO!U4</f>
        <v>Ｃ Ｂ 住 宅</v>
      </c>
      <c r="R3" s="29" t="str">
        <f>建設IO!V4</f>
        <v>非住宅建築</v>
      </c>
      <c r="S3" s="29" t="str">
        <f>建設IO!W4</f>
        <v>非住宅建築
（ 木 造 ）</v>
      </c>
      <c r="T3" s="631" t="str">
        <f>建設IO!X4</f>
        <v>木 造 工 場</v>
      </c>
      <c r="U3" s="631" t="str">
        <f>建設IO!Y4</f>
        <v>木造事務所</v>
      </c>
      <c r="V3" s="29" t="str">
        <f>建設IO!Z4</f>
        <v>非住宅建築
（非木造）</v>
      </c>
      <c r="W3" s="631" t="str">
        <f>建設IO!AA4</f>
        <v>ＳＲＣ工場</v>
      </c>
      <c r="X3" s="631" t="str">
        <f>建設IO!AB4</f>
        <v>Ｓ  Ｒ  Ｃ
事  務  所</v>
      </c>
      <c r="Y3" s="631" t="str">
        <f>建設IO!AC4</f>
        <v>Ｒ Ｃ 工 場</v>
      </c>
      <c r="Z3" s="631" t="str">
        <f>建設IO!AD4</f>
        <v>Ｒ Ｃ 学 校</v>
      </c>
      <c r="AA3" s="631" t="str">
        <f>建設IO!AE4</f>
        <v>ＲＣ事務所</v>
      </c>
      <c r="AB3" s="631" t="str">
        <f>建設IO!AF4</f>
        <v>Ｓ  工  場</v>
      </c>
      <c r="AC3" s="631" t="str">
        <f>建設IO!AG4</f>
        <v>Ｓ 事 務 所</v>
      </c>
      <c r="AD3" s="631" t="str">
        <f>建設IO!AH4</f>
        <v>ＣＢ非住宅</v>
      </c>
      <c r="AE3" s="29" t="str">
        <f>建設IO!AI4</f>
        <v>土    木</v>
      </c>
      <c r="AF3" s="29" t="str">
        <f>建設IO!AJ4</f>
        <v>公 共 事 業</v>
      </c>
      <c r="AG3" s="29" t="str">
        <f>建設IO!AK4</f>
        <v>道 路 関 係
公 共 事 業</v>
      </c>
      <c r="AH3" s="29" t="str">
        <f>建設IO!AL4</f>
        <v>道    路</v>
      </c>
      <c r="AI3" s="29" t="str">
        <f>建設IO!AM4</f>
        <v>一 般 道 路</v>
      </c>
      <c r="AJ3" s="631" t="str">
        <f>建設IO!AN4</f>
        <v>道 路 改 良</v>
      </c>
      <c r="AK3" s="631" t="str">
        <f>建設IO!AO4</f>
        <v>道 路 舗 装</v>
      </c>
      <c r="AL3" s="631" t="str">
        <f>建設IO!AP4</f>
        <v>道 路 橋 梁</v>
      </c>
      <c r="AM3" s="631" t="str">
        <f>建設IO!AQ4</f>
        <v>道 路 補 修</v>
      </c>
      <c r="AN3" s="631" t="str">
        <f>建設IO!AR4</f>
        <v>街 路 改 良</v>
      </c>
      <c r="AO3" s="631" t="str">
        <f>建設IO!AS4</f>
        <v>街 路 舗 装</v>
      </c>
      <c r="AP3" s="631" t="str">
        <f>建設IO!AT4</f>
        <v>街 路 橋 梁</v>
      </c>
      <c r="AQ3" s="29" t="str">
        <f>建設IO!AU4</f>
        <v>有 料 道 路</v>
      </c>
      <c r="AR3" s="29" t="str">
        <f>建設IO!AV4</f>
        <v>高 速 有 料
道         路</v>
      </c>
      <c r="AS3" s="631" t="str">
        <f>建設IO!AW4</f>
        <v>東日本高速
道路 （株）、
中日本高速
道路 （株）、
西日本高速
道路 （株）</v>
      </c>
      <c r="AT3" s="631" t="str">
        <f>建設IO!AX4</f>
        <v>首 都 高 速
道 路 （株）</v>
      </c>
      <c r="AU3" s="631" t="str">
        <f>建設IO!AY4</f>
        <v>阪 神 高 速
道 路 （株）</v>
      </c>
      <c r="AV3" s="631" t="str">
        <f>建設IO!AZ4</f>
        <v>本 州 四 国 
連 絡 高 速
道 路 （株）</v>
      </c>
      <c r="AW3" s="29" t="str">
        <f>建設IO!BA4</f>
        <v>一 般 有 料
道         路</v>
      </c>
      <c r="AX3" s="631" t="str">
        <f>建設IO!BB4</f>
        <v>東日本高速
道路 （株）、
中日本高速
道路 （株）、
西日本高速
道路 （株）</v>
      </c>
      <c r="AY3" s="631" t="str">
        <f>建設IO!BC4</f>
        <v>地 方 公 社 等</v>
      </c>
      <c r="AZ3" s="631" t="str">
        <f>建設IO!BD4</f>
        <v>区 画 整 理</v>
      </c>
      <c r="BA3" s="29" t="str">
        <f>建設IO!BE4</f>
        <v>河川・下水
道・その他
の公共事業</v>
      </c>
      <c r="BB3" s="29" t="str">
        <f>建設IO!BF4</f>
        <v>治     水</v>
      </c>
      <c r="BC3" s="631" t="str">
        <f>建設IO!BG4</f>
        <v>河 川 改 修</v>
      </c>
      <c r="BD3" s="631" t="str">
        <f>建設IO!BH4</f>
        <v>河 川 総 合 開 発</v>
      </c>
      <c r="BE3" s="631" t="str">
        <f>建設IO!BI4</f>
        <v>海     岸</v>
      </c>
      <c r="BF3" s="631" t="str">
        <f>建設IO!BJ4</f>
        <v>砂     防</v>
      </c>
      <c r="BG3" s="631" t="str">
        <f>建設IO!BK4</f>
        <v>下 水 道</v>
      </c>
      <c r="BH3" s="631" t="str">
        <f>建設IO!BL4</f>
        <v>港湾・漁港</v>
      </c>
      <c r="BI3" s="631" t="str">
        <f>建設IO!BM4</f>
        <v>空     港</v>
      </c>
      <c r="BJ3" s="631" t="str">
        <f>建設IO!BN4</f>
        <v>廃棄物処理
施設</v>
      </c>
      <c r="BK3" s="631" t="str">
        <f>建設IO!BO4</f>
        <v>公     園</v>
      </c>
      <c r="BL3" s="631" t="str">
        <f>建設IO!BP4</f>
        <v>災 害 復 旧</v>
      </c>
      <c r="BM3" s="631" t="str">
        <f>建設IO!BQ4</f>
        <v>農 林 関 係
公 共 事 業</v>
      </c>
      <c r="BN3" s="29" t="str">
        <f>建設IO!BR4</f>
        <v>そ の 他 の
土 木 建 設</v>
      </c>
      <c r="BO3" s="631" t="str">
        <f>建設IO!BS4</f>
        <v>鉄 道 軌 道
建         設</v>
      </c>
      <c r="BP3" s="631" t="str">
        <f>建設IO!BT4</f>
        <v>電 力 施 設
建         設</v>
      </c>
      <c r="BQ3" s="631" t="str">
        <f>建設IO!BU4</f>
        <v>電 気 通 信
施 設 建 設</v>
      </c>
      <c r="BR3" s="631" t="str">
        <f>建設IO!BV4</f>
        <v>上・工業用
水       道</v>
      </c>
      <c r="BS3" s="631" t="str">
        <f>建設IO!BW4</f>
        <v>土 地 造 成</v>
      </c>
      <c r="BT3" s="639" t="str">
        <f>建設IO!BX4</f>
        <v>そ の 他 の
土        木</v>
      </c>
      <c r="BU3" s="641" t="s">
        <v>335</v>
      </c>
    </row>
    <row r="4" spans="1:73" ht="27.75" customHeight="1" thickBot="1">
      <c r="A4" s="115"/>
      <c r="B4" s="116" t="s">
        <v>336</v>
      </c>
      <c r="C4" s="117">
        <f t="array" ref="C4:BT4">TRANSPOSE('（入力）データ入力表'!K11:K80)</f>
        <v>0</v>
      </c>
      <c r="D4" s="118">
        <v>0</v>
      </c>
      <c r="E4" s="118">
        <v>0</v>
      </c>
      <c r="F4" s="118">
        <v>0</v>
      </c>
      <c r="G4" s="632">
        <v>0</v>
      </c>
      <c r="H4" s="632">
        <v>0</v>
      </c>
      <c r="I4" s="118">
        <v>0</v>
      </c>
      <c r="J4" s="632">
        <v>0</v>
      </c>
      <c r="K4" s="118">
        <v>0</v>
      </c>
      <c r="L4" s="632">
        <v>0</v>
      </c>
      <c r="M4" s="632">
        <v>0</v>
      </c>
      <c r="N4" s="118">
        <v>0</v>
      </c>
      <c r="O4" s="632">
        <v>0</v>
      </c>
      <c r="P4" s="632">
        <v>0</v>
      </c>
      <c r="Q4" s="632">
        <v>0</v>
      </c>
      <c r="R4" s="118">
        <v>0</v>
      </c>
      <c r="S4" s="118">
        <v>0</v>
      </c>
      <c r="T4" s="632">
        <v>0</v>
      </c>
      <c r="U4" s="632">
        <v>0</v>
      </c>
      <c r="V4" s="118">
        <v>0</v>
      </c>
      <c r="W4" s="632">
        <v>0</v>
      </c>
      <c r="X4" s="632">
        <v>0</v>
      </c>
      <c r="Y4" s="632">
        <v>0</v>
      </c>
      <c r="Z4" s="632">
        <v>0</v>
      </c>
      <c r="AA4" s="632">
        <v>0</v>
      </c>
      <c r="AB4" s="632">
        <v>0</v>
      </c>
      <c r="AC4" s="632">
        <v>0</v>
      </c>
      <c r="AD4" s="632">
        <v>0</v>
      </c>
      <c r="AE4" s="118">
        <v>0</v>
      </c>
      <c r="AF4" s="118">
        <v>0</v>
      </c>
      <c r="AG4" s="118">
        <v>0</v>
      </c>
      <c r="AH4" s="118">
        <v>0</v>
      </c>
      <c r="AI4" s="118">
        <v>0</v>
      </c>
      <c r="AJ4" s="632">
        <v>0</v>
      </c>
      <c r="AK4" s="632">
        <v>0</v>
      </c>
      <c r="AL4" s="632">
        <v>0</v>
      </c>
      <c r="AM4" s="637">
        <v>0</v>
      </c>
      <c r="AN4" s="638">
        <v>0</v>
      </c>
      <c r="AO4" s="638">
        <v>0</v>
      </c>
      <c r="AP4" s="638">
        <v>0</v>
      </c>
      <c r="AQ4" s="119">
        <v>0</v>
      </c>
      <c r="AR4" s="119">
        <v>0</v>
      </c>
      <c r="AS4" s="638">
        <v>0</v>
      </c>
      <c r="AT4" s="638">
        <v>0</v>
      </c>
      <c r="AU4" s="638">
        <v>0</v>
      </c>
      <c r="AV4" s="638">
        <v>0</v>
      </c>
      <c r="AW4" s="119">
        <v>0</v>
      </c>
      <c r="AX4" s="638">
        <v>0</v>
      </c>
      <c r="AY4" s="638">
        <v>0</v>
      </c>
      <c r="AZ4" s="638">
        <v>0</v>
      </c>
      <c r="BA4" s="119">
        <v>0</v>
      </c>
      <c r="BB4" s="119">
        <v>0</v>
      </c>
      <c r="BC4" s="638">
        <v>0</v>
      </c>
      <c r="BD4" s="638">
        <v>0</v>
      </c>
      <c r="BE4" s="638">
        <v>0</v>
      </c>
      <c r="BF4" s="638">
        <v>0</v>
      </c>
      <c r="BG4" s="638">
        <v>0</v>
      </c>
      <c r="BH4" s="638">
        <v>0</v>
      </c>
      <c r="BI4" s="638">
        <v>0</v>
      </c>
      <c r="BJ4" s="638">
        <v>0</v>
      </c>
      <c r="BK4" s="638">
        <v>0</v>
      </c>
      <c r="BL4" s="638">
        <v>0</v>
      </c>
      <c r="BM4" s="638">
        <v>0</v>
      </c>
      <c r="BN4" s="119">
        <v>0</v>
      </c>
      <c r="BO4" s="638">
        <v>0</v>
      </c>
      <c r="BP4" s="638">
        <v>0</v>
      </c>
      <c r="BQ4" s="638">
        <v>0</v>
      </c>
      <c r="BR4" s="638">
        <v>0</v>
      </c>
      <c r="BS4" s="638">
        <v>0</v>
      </c>
      <c r="BT4" s="640">
        <v>0</v>
      </c>
      <c r="BU4" s="642">
        <f>SUM(G4:H4,J4,L4:M4,O4:Q4,T4:U4,W4:AD4,AJ4:AP4,AS4:AV4,AX4:AZ4,BC4:BM4,BO4:BT4)</f>
        <v>0</v>
      </c>
    </row>
    <row r="5" spans="1:73">
      <c r="A5" s="167">
        <f>建設IO2!A4</f>
        <v>1</v>
      </c>
      <c r="B5" s="25" t="str">
        <f>建設IO2!B4</f>
        <v>農業</v>
      </c>
      <c r="C5" s="27">
        <f>C$4*'投入係数(建設)'!C4</f>
        <v>0</v>
      </c>
      <c r="D5" s="27">
        <f>D$4*'投入係数(建設)'!D4</f>
        <v>0</v>
      </c>
      <c r="E5" s="27">
        <f>E$4*'投入係数(建設)'!E4</f>
        <v>0</v>
      </c>
      <c r="F5" s="27">
        <f>F$4*'投入係数(建設)'!F4</f>
        <v>0</v>
      </c>
      <c r="G5" s="633">
        <f>G$4*'投入係数(建設)'!G4</f>
        <v>0</v>
      </c>
      <c r="H5" s="633">
        <f>H$4*'投入係数(建設)'!H4</f>
        <v>0</v>
      </c>
      <c r="I5" s="27">
        <f>I$4*'投入係数(建設)'!I4</f>
        <v>0</v>
      </c>
      <c r="J5" s="633">
        <f>J$4*'投入係数(建設)'!J4</f>
        <v>0</v>
      </c>
      <c r="K5" s="27">
        <f>K$4*'投入係数(建設)'!K4</f>
        <v>0</v>
      </c>
      <c r="L5" s="633">
        <f>L$4*'投入係数(建設)'!L4</f>
        <v>0</v>
      </c>
      <c r="M5" s="633">
        <f>M$4*'投入係数(建設)'!M4</f>
        <v>0</v>
      </c>
      <c r="N5" s="27">
        <f>N$4*'投入係数(建設)'!N4</f>
        <v>0</v>
      </c>
      <c r="O5" s="633">
        <f>O$4*'投入係数(建設)'!O4</f>
        <v>0</v>
      </c>
      <c r="P5" s="633">
        <f>P$4*'投入係数(建設)'!P4</f>
        <v>0</v>
      </c>
      <c r="Q5" s="633">
        <f>Q$4*'投入係数(建設)'!Q4</f>
        <v>0</v>
      </c>
      <c r="R5" s="27">
        <f>R$4*'投入係数(建設)'!R4</f>
        <v>0</v>
      </c>
      <c r="S5" s="27">
        <f>S$4*'投入係数(建設)'!S4</f>
        <v>0</v>
      </c>
      <c r="T5" s="633">
        <f>T$4*'投入係数(建設)'!T4</f>
        <v>0</v>
      </c>
      <c r="U5" s="633">
        <f>U$4*'投入係数(建設)'!U4</f>
        <v>0</v>
      </c>
      <c r="V5" s="27">
        <f>V$4*'投入係数(建設)'!V4</f>
        <v>0</v>
      </c>
      <c r="W5" s="633">
        <f>W$4*'投入係数(建設)'!W4</f>
        <v>0</v>
      </c>
      <c r="X5" s="633">
        <f>X$4*'投入係数(建設)'!X4</f>
        <v>0</v>
      </c>
      <c r="Y5" s="633">
        <f>Y$4*'投入係数(建設)'!Y4</f>
        <v>0</v>
      </c>
      <c r="Z5" s="633">
        <f>Z$4*'投入係数(建設)'!Z4</f>
        <v>0</v>
      </c>
      <c r="AA5" s="633">
        <f>AA$4*'投入係数(建設)'!AA4</f>
        <v>0</v>
      </c>
      <c r="AB5" s="633">
        <f>AB$4*'投入係数(建設)'!AB4</f>
        <v>0</v>
      </c>
      <c r="AC5" s="633">
        <f>AC$4*'投入係数(建設)'!AC4</f>
        <v>0</v>
      </c>
      <c r="AD5" s="633">
        <f>AD$4*'投入係数(建設)'!AD4</f>
        <v>0</v>
      </c>
      <c r="AE5" s="27">
        <f>AE$4*'投入係数(建設)'!AE4</f>
        <v>0</v>
      </c>
      <c r="AF5" s="27">
        <f>AF$4*'投入係数(建設)'!AF4</f>
        <v>0</v>
      </c>
      <c r="AG5" s="27">
        <f>AG$4*'投入係数(建設)'!AG4</f>
        <v>0</v>
      </c>
      <c r="AH5" s="27">
        <f>AH$4*'投入係数(建設)'!AH4</f>
        <v>0</v>
      </c>
      <c r="AI5" s="27">
        <f>AI$4*'投入係数(建設)'!AI4</f>
        <v>0</v>
      </c>
      <c r="AJ5" s="633">
        <f>AJ$4*'投入係数(建設)'!AJ4</f>
        <v>0</v>
      </c>
      <c r="AK5" s="633">
        <f>AK$4*'投入係数(建設)'!AK4</f>
        <v>0</v>
      </c>
      <c r="AL5" s="633">
        <f>AL$4*'投入係数(建設)'!AL4</f>
        <v>0</v>
      </c>
      <c r="AM5" s="633">
        <f>AM$4*'投入係数(建設)'!AM4</f>
        <v>0</v>
      </c>
      <c r="AN5" s="633">
        <f>AN$4*'投入係数(建設)'!AN4</f>
        <v>0</v>
      </c>
      <c r="AO5" s="633">
        <f>AO$4*'投入係数(建設)'!AO4</f>
        <v>0</v>
      </c>
      <c r="AP5" s="633">
        <f>AP$4*'投入係数(建設)'!AP4</f>
        <v>0</v>
      </c>
      <c r="AQ5" s="27">
        <f>AQ$4*'投入係数(建設)'!AQ4</f>
        <v>0</v>
      </c>
      <c r="AR5" s="27">
        <f>AR$4*'投入係数(建設)'!AR4</f>
        <v>0</v>
      </c>
      <c r="AS5" s="633">
        <f>AS$4*'投入係数(建設)'!AS4</f>
        <v>0</v>
      </c>
      <c r="AT5" s="633">
        <f>AT$4*'投入係数(建設)'!AT4</f>
        <v>0</v>
      </c>
      <c r="AU5" s="633">
        <f>AU$4*'投入係数(建設)'!AU4</f>
        <v>0</v>
      </c>
      <c r="AV5" s="633">
        <f>AV$4*'投入係数(建設)'!AV4</f>
        <v>0</v>
      </c>
      <c r="AW5" s="27">
        <f>AW$4*'投入係数(建設)'!AW4</f>
        <v>0</v>
      </c>
      <c r="AX5" s="633">
        <f>AX$4*'投入係数(建設)'!AX4</f>
        <v>0</v>
      </c>
      <c r="AY5" s="633">
        <f>AY$4*'投入係数(建設)'!AY4</f>
        <v>0</v>
      </c>
      <c r="AZ5" s="633">
        <f>AZ$4*'投入係数(建設)'!AZ4</f>
        <v>0</v>
      </c>
      <c r="BA5" s="27">
        <f>BA$4*'投入係数(建設)'!BA4</f>
        <v>0</v>
      </c>
      <c r="BB5" s="27">
        <f>BB$4*'投入係数(建設)'!BB4</f>
        <v>0</v>
      </c>
      <c r="BC5" s="633">
        <f>BC$4*'投入係数(建設)'!BC4</f>
        <v>0</v>
      </c>
      <c r="BD5" s="633">
        <f>BD$4*'投入係数(建設)'!BD4</f>
        <v>0</v>
      </c>
      <c r="BE5" s="633">
        <f>BE$4*'投入係数(建設)'!BE4</f>
        <v>0</v>
      </c>
      <c r="BF5" s="633">
        <f>BF$4*'投入係数(建設)'!BF4</f>
        <v>0</v>
      </c>
      <c r="BG5" s="633">
        <f>BG$4*'投入係数(建設)'!BG4</f>
        <v>0</v>
      </c>
      <c r="BH5" s="633">
        <f>BH$4*'投入係数(建設)'!BH4</f>
        <v>0</v>
      </c>
      <c r="BI5" s="633">
        <f>BI$4*'投入係数(建設)'!BI4</f>
        <v>0</v>
      </c>
      <c r="BJ5" s="633">
        <f>BJ$4*'投入係数(建設)'!BJ4</f>
        <v>0</v>
      </c>
      <c r="BK5" s="633">
        <f>BK$4*'投入係数(建設)'!BK4</f>
        <v>0</v>
      </c>
      <c r="BL5" s="633">
        <f>BL$4*'投入係数(建設)'!BL4</f>
        <v>0</v>
      </c>
      <c r="BM5" s="633">
        <f>BM$4*'投入係数(建設)'!BM4</f>
        <v>0</v>
      </c>
      <c r="BN5" s="27">
        <f>BN$4*'投入係数(建設)'!BN4</f>
        <v>0</v>
      </c>
      <c r="BO5" s="633">
        <f>BO$4*'投入係数(建設)'!BO4</f>
        <v>0</v>
      </c>
      <c r="BP5" s="633">
        <f>BP$4*'投入係数(建設)'!BP4</f>
        <v>0</v>
      </c>
      <c r="BQ5" s="633">
        <f>BQ$4*'投入係数(建設)'!BQ4</f>
        <v>0</v>
      </c>
      <c r="BR5" s="633">
        <f>BR$4*'投入係数(建設)'!BR4</f>
        <v>0</v>
      </c>
      <c r="BS5" s="633">
        <f>BS$4*'投入係数(建設)'!BS4</f>
        <v>0</v>
      </c>
      <c r="BT5" s="633">
        <f>BT$4*'投入係数(建設)'!BT4</f>
        <v>0</v>
      </c>
      <c r="BU5" s="643">
        <f t="shared" ref="BU5:BU52" si="0">SUM(G5:H5,J5,L5:M5,O5:Q5,T5:U5,W5:AD5,AJ5:AP5,AS5:AV5,AX5:AZ5,BC5:BM5,BO5:BT5)</f>
        <v>0</v>
      </c>
    </row>
    <row r="6" spans="1:73">
      <c r="A6" s="167">
        <f>建設IO2!A5</f>
        <v>2</v>
      </c>
      <c r="B6" s="25" t="str">
        <f>建設IO2!B5</f>
        <v>林業</v>
      </c>
      <c r="C6" s="27">
        <f>C$4*'投入係数(建設)'!C5</f>
        <v>0</v>
      </c>
      <c r="D6" s="27">
        <f>D$4*'投入係数(建設)'!D5</f>
        <v>0</v>
      </c>
      <c r="E6" s="27">
        <f>E$4*'投入係数(建設)'!E5</f>
        <v>0</v>
      </c>
      <c r="F6" s="27">
        <f>F$4*'投入係数(建設)'!F5</f>
        <v>0</v>
      </c>
      <c r="G6" s="633">
        <f>G$4*'投入係数(建設)'!G5</f>
        <v>0</v>
      </c>
      <c r="H6" s="633">
        <f>H$4*'投入係数(建設)'!H5</f>
        <v>0</v>
      </c>
      <c r="I6" s="27">
        <f>I$4*'投入係数(建設)'!I5</f>
        <v>0</v>
      </c>
      <c r="J6" s="633">
        <f>J$4*'投入係数(建設)'!J5</f>
        <v>0</v>
      </c>
      <c r="K6" s="27">
        <f>K$4*'投入係数(建設)'!K5</f>
        <v>0</v>
      </c>
      <c r="L6" s="633">
        <f>L$4*'投入係数(建設)'!L5</f>
        <v>0</v>
      </c>
      <c r="M6" s="633">
        <f>M$4*'投入係数(建設)'!M5</f>
        <v>0</v>
      </c>
      <c r="N6" s="27">
        <f>N$4*'投入係数(建設)'!N5</f>
        <v>0</v>
      </c>
      <c r="O6" s="633">
        <f>O$4*'投入係数(建設)'!O5</f>
        <v>0</v>
      </c>
      <c r="P6" s="633">
        <f>P$4*'投入係数(建設)'!P5</f>
        <v>0</v>
      </c>
      <c r="Q6" s="633">
        <f>Q$4*'投入係数(建設)'!Q5</f>
        <v>0</v>
      </c>
      <c r="R6" s="27">
        <f>R$4*'投入係数(建設)'!R5</f>
        <v>0</v>
      </c>
      <c r="S6" s="27">
        <f>S$4*'投入係数(建設)'!S5</f>
        <v>0</v>
      </c>
      <c r="T6" s="633">
        <f>T$4*'投入係数(建設)'!T5</f>
        <v>0</v>
      </c>
      <c r="U6" s="633">
        <f>U$4*'投入係数(建設)'!U5</f>
        <v>0</v>
      </c>
      <c r="V6" s="27">
        <f>V$4*'投入係数(建設)'!V5</f>
        <v>0</v>
      </c>
      <c r="W6" s="633">
        <f>W$4*'投入係数(建設)'!W5</f>
        <v>0</v>
      </c>
      <c r="X6" s="633">
        <f>X$4*'投入係数(建設)'!X5</f>
        <v>0</v>
      </c>
      <c r="Y6" s="633">
        <f>Y$4*'投入係数(建設)'!Y5</f>
        <v>0</v>
      </c>
      <c r="Z6" s="633">
        <f>Z$4*'投入係数(建設)'!Z5</f>
        <v>0</v>
      </c>
      <c r="AA6" s="633">
        <f>AA$4*'投入係数(建設)'!AA5</f>
        <v>0</v>
      </c>
      <c r="AB6" s="633">
        <f>AB$4*'投入係数(建設)'!AB5</f>
        <v>0</v>
      </c>
      <c r="AC6" s="633">
        <f>AC$4*'投入係数(建設)'!AC5</f>
        <v>0</v>
      </c>
      <c r="AD6" s="633">
        <f>AD$4*'投入係数(建設)'!AD5</f>
        <v>0</v>
      </c>
      <c r="AE6" s="27">
        <f>AE$4*'投入係数(建設)'!AE5</f>
        <v>0</v>
      </c>
      <c r="AF6" s="27">
        <f>AF$4*'投入係数(建設)'!AF5</f>
        <v>0</v>
      </c>
      <c r="AG6" s="27">
        <f>AG$4*'投入係数(建設)'!AG5</f>
        <v>0</v>
      </c>
      <c r="AH6" s="27">
        <f>AH$4*'投入係数(建設)'!AH5</f>
        <v>0</v>
      </c>
      <c r="AI6" s="27">
        <f>AI$4*'投入係数(建設)'!AI5</f>
        <v>0</v>
      </c>
      <c r="AJ6" s="633">
        <f>AJ$4*'投入係数(建設)'!AJ5</f>
        <v>0</v>
      </c>
      <c r="AK6" s="633">
        <f>AK$4*'投入係数(建設)'!AK5</f>
        <v>0</v>
      </c>
      <c r="AL6" s="633">
        <f>AL$4*'投入係数(建設)'!AL5</f>
        <v>0</v>
      </c>
      <c r="AM6" s="633">
        <f>AM$4*'投入係数(建設)'!AM5</f>
        <v>0</v>
      </c>
      <c r="AN6" s="633">
        <f>AN$4*'投入係数(建設)'!AN5</f>
        <v>0</v>
      </c>
      <c r="AO6" s="633">
        <f>AO$4*'投入係数(建設)'!AO5</f>
        <v>0</v>
      </c>
      <c r="AP6" s="633">
        <f>AP$4*'投入係数(建設)'!AP5</f>
        <v>0</v>
      </c>
      <c r="AQ6" s="27">
        <f>AQ$4*'投入係数(建設)'!AQ5</f>
        <v>0</v>
      </c>
      <c r="AR6" s="27">
        <f>AR$4*'投入係数(建設)'!AR5</f>
        <v>0</v>
      </c>
      <c r="AS6" s="633">
        <f>AS$4*'投入係数(建設)'!AS5</f>
        <v>0</v>
      </c>
      <c r="AT6" s="633">
        <f>AT$4*'投入係数(建設)'!AT5</f>
        <v>0</v>
      </c>
      <c r="AU6" s="633">
        <f>AU$4*'投入係数(建設)'!AU5</f>
        <v>0</v>
      </c>
      <c r="AV6" s="633">
        <f>AV$4*'投入係数(建設)'!AV5</f>
        <v>0</v>
      </c>
      <c r="AW6" s="27">
        <f>AW$4*'投入係数(建設)'!AW5</f>
        <v>0</v>
      </c>
      <c r="AX6" s="633">
        <f>AX$4*'投入係数(建設)'!AX5</f>
        <v>0</v>
      </c>
      <c r="AY6" s="633">
        <f>AY$4*'投入係数(建設)'!AY5</f>
        <v>0</v>
      </c>
      <c r="AZ6" s="633">
        <f>AZ$4*'投入係数(建設)'!AZ5</f>
        <v>0</v>
      </c>
      <c r="BA6" s="27">
        <f>BA$4*'投入係数(建設)'!BA5</f>
        <v>0</v>
      </c>
      <c r="BB6" s="27">
        <f>BB$4*'投入係数(建設)'!BB5</f>
        <v>0</v>
      </c>
      <c r="BC6" s="633">
        <f>BC$4*'投入係数(建設)'!BC5</f>
        <v>0</v>
      </c>
      <c r="BD6" s="633">
        <f>BD$4*'投入係数(建設)'!BD5</f>
        <v>0</v>
      </c>
      <c r="BE6" s="633">
        <f>BE$4*'投入係数(建設)'!BE5</f>
        <v>0</v>
      </c>
      <c r="BF6" s="633">
        <f>BF$4*'投入係数(建設)'!BF5</f>
        <v>0</v>
      </c>
      <c r="BG6" s="633">
        <f>BG$4*'投入係数(建設)'!BG5</f>
        <v>0</v>
      </c>
      <c r="BH6" s="633">
        <f>BH$4*'投入係数(建設)'!BH5</f>
        <v>0</v>
      </c>
      <c r="BI6" s="633">
        <f>BI$4*'投入係数(建設)'!BI5</f>
        <v>0</v>
      </c>
      <c r="BJ6" s="633">
        <f>BJ$4*'投入係数(建設)'!BJ5</f>
        <v>0</v>
      </c>
      <c r="BK6" s="633">
        <f>BK$4*'投入係数(建設)'!BK5</f>
        <v>0</v>
      </c>
      <c r="BL6" s="633">
        <f>BL$4*'投入係数(建設)'!BL5</f>
        <v>0</v>
      </c>
      <c r="BM6" s="633">
        <f>BM$4*'投入係数(建設)'!BM5</f>
        <v>0</v>
      </c>
      <c r="BN6" s="27">
        <f>BN$4*'投入係数(建設)'!BN5</f>
        <v>0</v>
      </c>
      <c r="BO6" s="633">
        <f>BO$4*'投入係数(建設)'!BO5</f>
        <v>0</v>
      </c>
      <c r="BP6" s="633">
        <f>BP$4*'投入係数(建設)'!BP5</f>
        <v>0</v>
      </c>
      <c r="BQ6" s="633">
        <f>BQ$4*'投入係数(建設)'!BQ5</f>
        <v>0</v>
      </c>
      <c r="BR6" s="633">
        <f>BR$4*'投入係数(建設)'!BR5</f>
        <v>0</v>
      </c>
      <c r="BS6" s="633">
        <f>BS$4*'投入係数(建設)'!BS5</f>
        <v>0</v>
      </c>
      <c r="BT6" s="633">
        <f>BT$4*'投入係数(建設)'!BT5</f>
        <v>0</v>
      </c>
      <c r="BU6" s="644">
        <f t="shared" si="0"/>
        <v>0</v>
      </c>
    </row>
    <row r="7" spans="1:73">
      <c r="A7" s="167">
        <f>建設IO2!A6</f>
        <v>3</v>
      </c>
      <c r="B7" s="25" t="str">
        <f>建設IO2!B6</f>
        <v>漁業</v>
      </c>
      <c r="C7" s="27">
        <f>C$4*'投入係数(建設)'!C6</f>
        <v>0</v>
      </c>
      <c r="D7" s="27">
        <f>D$4*'投入係数(建設)'!D6</f>
        <v>0</v>
      </c>
      <c r="E7" s="27">
        <f>E$4*'投入係数(建設)'!E6</f>
        <v>0</v>
      </c>
      <c r="F7" s="27">
        <f>F$4*'投入係数(建設)'!F6</f>
        <v>0</v>
      </c>
      <c r="G7" s="633">
        <f>G$4*'投入係数(建設)'!G6</f>
        <v>0</v>
      </c>
      <c r="H7" s="633">
        <f>H$4*'投入係数(建設)'!H6</f>
        <v>0</v>
      </c>
      <c r="I7" s="27">
        <f>I$4*'投入係数(建設)'!I6</f>
        <v>0</v>
      </c>
      <c r="J7" s="633">
        <f>J$4*'投入係数(建設)'!J6</f>
        <v>0</v>
      </c>
      <c r="K7" s="27">
        <f>K$4*'投入係数(建設)'!K6</f>
        <v>0</v>
      </c>
      <c r="L7" s="633">
        <f>L$4*'投入係数(建設)'!L6</f>
        <v>0</v>
      </c>
      <c r="M7" s="633">
        <f>M$4*'投入係数(建設)'!M6</f>
        <v>0</v>
      </c>
      <c r="N7" s="27">
        <f>N$4*'投入係数(建設)'!N6</f>
        <v>0</v>
      </c>
      <c r="O7" s="633">
        <f>O$4*'投入係数(建設)'!O6</f>
        <v>0</v>
      </c>
      <c r="P7" s="633">
        <f>P$4*'投入係数(建設)'!P6</f>
        <v>0</v>
      </c>
      <c r="Q7" s="633">
        <f>Q$4*'投入係数(建設)'!Q6</f>
        <v>0</v>
      </c>
      <c r="R7" s="27">
        <f>R$4*'投入係数(建設)'!R6</f>
        <v>0</v>
      </c>
      <c r="S7" s="27">
        <f>S$4*'投入係数(建設)'!S6</f>
        <v>0</v>
      </c>
      <c r="T7" s="633">
        <f>T$4*'投入係数(建設)'!T6</f>
        <v>0</v>
      </c>
      <c r="U7" s="633">
        <f>U$4*'投入係数(建設)'!U6</f>
        <v>0</v>
      </c>
      <c r="V7" s="27">
        <f>V$4*'投入係数(建設)'!V6</f>
        <v>0</v>
      </c>
      <c r="W7" s="633">
        <f>W$4*'投入係数(建設)'!W6</f>
        <v>0</v>
      </c>
      <c r="X7" s="633">
        <f>X$4*'投入係数(建設)'!X6</f>
        <v>0</v>
      </c>
      <c r="Y7" s="633">
        <f>Y$4*'投入係数(建設)'!Y6</f>
        <v>0</v>
      </c>
      <c r="Z7" s="633">
        <f>Z$4*'投入係数(建設)'!Z6</f>
        <v>0</v>
      </c>
      <c r="AA7" s="633">
        <f>AA$4*'投入係数(建設)'!AA6</f>
        <v>0</v>
      </c>
      <c r="AB7" s="633">
        <f>AB$4*'投入係数(建設)'!AB6</f>
        <v>0</v>
      </c>
      <c r="AC7" s="633">
        <f>AC$4*'投入係数(建設)'!AC6</f>
        <v>0</v>
      </c>
      <c r="AD7" s="633">
        <f>AD$4*'投入係数(建設)'!AD6</f>
        <v>0</v>
      </c>
      <c r="AE7" s="27">
        <f>AE$4*'投入係数(建設)'!AE6</f>
        <v>0</v>
      </c>
      <c r="AF7" s="27">
        <f>AF$4*'投入係数(建設)'!AF6</f>
        <v>0</v>
      </c>
      <c r="AG7" s="27">
        <f>AG$4*'投入係数(建設)'!AG6</f>
        <v>0</v>
      </c>
      <c r="AH7" s="27">
        <f>AH$4*'投入係数(建設)'!AH6</f>
        <v>0</v>
      </c>
      <c r="AI7" s="27">
        <f>AI$4*'投入係数(建設)'!AI6</f>
        <v>0</v>
      </c>
      <c r="AJ7" s="633">
        <f>AJ$4*'投入係数(建設)'!AJ6</f>
        <v>0</v>
      </c>
      <c r="AK7" s="633">
        <f>AK$4*'投入係数(建設)'!AK6</f>
        <v>0</v>
      </c>
      <c r="AL7" s="633">
        <f>AL$4*'投入係数(建設)'!AL6</f>
        <v>0</v>
      </c>
      <c r="AM7" s="633">
        <f>AM$4*'投入係数(建設)'!AM6</f>
        <v>0</v>
      </c>
      <c r="AN7" s="633">
        <f>AN$4*'投入係数(建設)'!AN6</f>
        <v>0</v>
      </c>
      <c r="AO7" s="633">
        <f>AO$4*'投入係数(建設)'!AO6</f>
        <v>0</v>
      </c>
      <c r="AP7" s="633">
        <f>AP$4*'投入係数(建設)'!AP6</f>
        <v>0</v>
      </c>
      <c r="AQ7" s="27">
        <f>AQ$4*'投入係数(建設)'!AQ6</f>
        <v>0</v>
      </c>
      <c r="AR7" s="27">
        <f>AR$4*'投入係数(建設)'!AR6</f>
        <v>0</v>
      </c>
      <c r="AS7" s="633">
        <f>AS$4*'投入係数(建設)'!AS6</f>
        <v>0</v>
      </c>
      <c r="AT7" s="633">
        <f>AT$4*'投入係数(建設)'!AT6</f>
        <v>0</v>
      </c>
      <c r="AU7" s="633">
        <f>AU$4*'投入係数(建設)'!AU6</f>
        <v>0</v>
      </c>
      <c r="AV7" s="633">
        <f>AV$4*'投入係数(建設)'!AV6</f>
        <v>0</v>
      </c>
      <c r="AW7" s="27">
        <f>AW$4*'投入係数(建設)'!AW6</f>
        <v>0</v>
      </c>
      <c r="AX7" s="633">
        <f>AX$4*'投入係数(建設)'!AX6</f>
        <v>0</v>
      </c>
      <c r="AY7" s="633">
        <f>AY$4*'投入係数(建設)'!AY6</f>
        <v>0</v>
      </c>
      <c r="AZ7" s="633">
        <f>AZ$4*'投入係数(建設)'!AZ6</f>
        <v>0</v>
      </c>
      <c r="BA7" s="27">
        <f>BA$4*'投入係数(建設)'!BA6</f>
        <v>0</v>
      </c>
      <c r="BB7" s="27">
        <f>BB$4*'投入係数(建設)'!BB6</f>
        <v>0</v>
      </c>
      <c r="BC7" s="633">
        <f>BC$4*'投入係数(建設)'!BC6</f>
        <v>0</v>
      </c>
      <c r="BD7" s="633">
        <f>BD$4*'投入係数(建設)'!BD6</f>
        <v>0</v>
      </c>
      <c r="BE7" s="633">
        <f>BE$4*'投入係数(建設)'!BE6</f>
        <v>0</v>
      </c>
      <c r="BF7" s="633">
        <f>BF$4*'投入係数(建設)'!BF6</f>
        <v>0</v>
      </c>
      <c r="BG7" s="633">
        <f>BG$4*'投入係数(建設)'!BG6</f>
        <v>0</v>
      </c>
      <c r="BH7" s="633">
        <f>BH$4*'投入係数(建設)'!BH6</f>
        <v>0</v>
      </c>
      <c r="BI7" s="633">
        <f>BI$4*'投入係数(建設)'!BI6</f>
        <v>0</v>
      </c>
      <c r="BJ7" s="633">
        <f>BJ$4*'投入係数(建設)'!BJ6</f>
        <v>0</v>
      </c>
      <c r="BK7" s="633">
        <f>BK$4*'投入係数(建設)'!BK6</f>
        <v>0</v>
      </c>
      <c r="BL7" s="633">
        <f>BL$4*'投入係数(建設)'!BL6</f>
        <v>0</v>
      </c>
      <c r="BM7" s="633">
        <f>BM$4*'投入係数(建設)'!BM6</f>
        <v>0</v>
      </c>
      <c r="BN7" s="27">
        <f>BN$4*'投入係数(建設)'!BN6</f>
        <v>0</v>
      </c>
      <c r="BO7" s="633">
        <f>BO$4*'投入係数(建設)'!BO6</f>
        <v>0</v>
      </c>
      <c r="BP7" s="633">
        <f>BP$4*'投入係数(建設)'!BP6</f>
        <v>0</v>
      </c>
      <c r="BQ7" s="633">
        <f>BQ$4*'投入係数(建設)'!BQ6</f>
        <v>0</v>
      </c>
      <c r="BR7" s="633">
        <f>BR$4*'投入係数(建設)'!BR6</f>
        <v>0</v>
      </c>
      <c r="BS7" s="633">
        <f>BS$4*'投入係数(建設)'!BS6</f>
        <v>0</v>
      </c>
      <c r="BT7" s="633">
        <f>BT$4*'投入係数(建設)'!BT6</f>
        <v>0</v>
      </c>
      <c r="BU7" s="644">
        <f t="shared" si="0"/>
        <v>0</v>
      </c>
    </row>
    <row r="8" spans="1:73">
      <c r="A8" s="167">
        <f>建設IO2!A7</f>
        <v>4</v>
      </c>
      <c r="B8" s="25" t="str">
        <f>建設IO2!B7</f>
        <v>鉱業</v>
      </c>
      <c r="C8" s="27">
        <f>C$4*'投入係数(建設)'!C7</f>
        <v>0</v>
      </c>
      <c r="D8" s="27">
        <f>D$4*'投入係数(建設)'!D7</f>
        <v>0</v>
      </c>
      <c r="E8" s="27">
        <f>E$4*'投入係数(建設)'!E7</f>
        <v>0</v>
      </c>
      <c r="F8" s="27">
        <f>F$4*'投入係数(建設)'!F7</f>
        <v>0</v>
      </c>
      <c r="G8" s="633">
        <f>G$4*'投入係数(建設)'!G7</f>
        <v>0</v>
      </c>
      <c r="H8" s="633">
        <f>H$4*'投入係数(建設)'!H7</f>
        <v>0</v>
      </c>
      <c r="I8" s="27">
        <f>I$4*'投入係数(建設)'!I7</f>
        <v>0</v>
      </c>
      <c r="J8" s="633">
        <f>J$4*'投入係数(建設)'!J7</f>
        <v>0</v>
      </c>
      <c r="K8" s="27">
        <f>K$4*'投入係数(建設)'!K7</f>
        <v>0</v>
      </c>
      <c r="L8" s="633">
        <f>L$4*'投入係数(建設)'!L7</f>
        <v>0</v>
      </c>
      <c r="M8" s="633">
        <f>M$4*'投入係数(建設)'!M7</f>
        <v>0</v>
      </c>
      <c r="N8" s="27">
        <f>N$4*'投入係数(建設)'!N7</f>
        <v>0</v>
      </c>
      <c r="O8" s="633">
        <f>O$4*'投入係数(建設)'!O7</f>
        <v>0</v>
      </c>
      <c r="P8" s="633">
        <f>P$4*'投入係数(建設)'!P7</f>
        <v>0</v>
      </c>
      <c r="Q8" s="633">
        <f>Q$4*'投入係数(建設)'!Q7</f>
        <v>0</v>
      </c>
      <c r="R8" s="27">
        <f>R$4*'投入係数(建設)'!R7</f>
        <v>0</v>
      </c>
      <c r="S8" s="27">
        <f>S$4*'投入係数(建設)'!S7</f>
        <v>0</v>
      </c>
      <c r="T8" s="633">
        <f>T$4*'投入係数(建設)'!T7</f>
        <v>0</v>
      </c>
      <c r="U8" s="633">
        <f>U$4*'投入係数(建設)'!U7</f>
        <v>0</v>
      </c>
      <c r="V8" s="27">
        <f>V$4*'投入係数(建設)'!V7</f>
        <v>0</v>
      </c>
      <c r="W8" s="633">
        <f>W$4*'投入係数(建設)'!W7</f>
        <v>0</v>
      </c>
      <c r="X8" s="633">
        <f>X$4*'投入係数(建設)'!X7</f>
        <v>0</v>
      </c>
      <c r="Y8" s="633">
        <f>Y$4*'投入係数(建設)'!Y7</f>
        <v>0</v>
      </c>
      <c r="Z8" s="633">
        <f>Z$4*'投入係数(建設)'!Z7</f>
        <v>0</v>
      </c>
      <c r="AA8" s="633">
        <f>AA$4*'投入係数(建設)'!AA7</f>
        <v>0</v>
      </c>
      <c r="AB8" s="633">
        <f>AB$4*'投入係数(建設)'!AB7</f>
        <v>0</v>
      </c>
      <c r="AC8" s="633">
        <f>AC$4*'投入係数(建設)'!AC7</f>
        <v>0</v>
      </c>
      <c r="AD8" s="633">
        <f>AD$4*'投入係数(建設)'!AD7</f>
        <v>0</v>
      </c>
      <c r="AE8" s="27">
        <f>AE$4*'投入係数(建設)'!AE7</f>
        <v>0</v>
      </c>
      <c r="AF8" s="27">
        <f>AF$4*'投入係数(建設)'!AF7</f>
        <v>0</v>
      </c>
      <c r="AG8" s="27">
        <f>AG$4*'投入係数(建設)'!AG7</f>
        <v>0</v>
      </c>
      <c r="AH8" s="27">
        <f>AH$4*'投入係数(建設)'!AH7</f>
        <v>0</v>
      </c>
      <c r="AI8" s="27">
        <f>AI$4*'投入係数(建設)'!AI7</f>
        <v>0</v>
      </c>
      <c r="AJ8" s="633">
        <f>AJ$4*'投入係数(建設)'!AJ7</f>
        <v>0</v>
      </c>
      <c r="AK8" s="633">
        <f>AK$4*'投入係数(建設)'!AK7</f>
        <v>0</v>
      </c>
      <c r="AL8" s="633">
        <f>AL$4*'投入係数(建設)'!AL7</f>
        <v>0</v>
      </c>
      <c r="AM8" s="633">
        <f>AM$4*'投入係数(建設)'!AM7</f>
        <v>0</v>
      </c>
      <c r="AN8" s="633">
        <f>AN$4*'投入係数(建設)'!AN7</f>
        <v>0</v>
      </c>
      <c r="AO8" s="633">
        <f>AO$4*'投入係数(建設)'!AO7</f>
        <v>0</v>
      </c>
      <c r="AP8" s="633">
        <f>AP$4*'投入係数(建設)'!AP7</f>
        <v>0</v>
      </c>
      <c r="AQ8" s="27">
        <f>AQ$4*'投入係数(建設)'!AQ7</f>
        <v>0</v>
      </c>
      <c r="AR8" s="27">
        <f>AR$4*'投入係数(建設)'!AR7</f>
        <v>0</v>
      </c>
      <c r="AS8" s="633">
        <f>AS$4*'投入係数(建設)'!AS7</f>
        <v>0</v>
      </c>
      <c r="AT8" s="633">
        <f>AT$4*'投入係数(建設)'!AT7</f>
        <v>0</v>
      </c>
      <c r="AU8" s="633">
        <f>AU$4*'投入係数(建設)'!AU7</f>
        <v>0</v>
      </c>
      <c r="AV8" s="633">
        <f>AV$4*'投入係数(建設)'!AV7</f>
        <v>0</v>
      </c>
      <c r="AW8" s="27">
        <f>AW$4*'投入係数(建設)'!AW7</f>
        <v>0</v>
      </c>
      <c r="AX8" s="633">
        <f>AX$4*'投入係数(建設)'!AX7</f>
        <v>0</v>
      </c>
      <c r="AY8" s="633">
        <f>AY$4*'投入係数(建設)'!AY7</f>
        <v>0</v>
      </c>
      <c r="AZ8" s="633">
        <f>AZ$4*'投入係数(建設)'!AZ7</f>
        <v>0</v>
      </c>
      <c r="BA8" s="27">
        <f>BA$4*'投入係数(建設)'!BA7</f>
        <v>0</v>
      </c>
      <c r="BB8" s="27">
        <f>BB$4*'投入係数(建設)'!BB7</f>
        <v>0</v>
      </c>
      <c r="BC8" s="633">
        <f>BC$4*'投入係数(建設)'!BC7</f>
        <v>0</v>
      </c>
      <c r="BD8" s="633">
        <f>BD$4*'投入係数(建設)'!BD7</f>
        <v>0</v>
      </c>
      <c r="BE8" s="633">
        <f>BE$4*'投入係数(建設)'!BE7</f>
        <v>0</v>
      </c>
      <c r="BF8" s="633">
        <f>BF$4*'投入係数(建設)'!BF7</f>
        <v>0</v>
      </c>
      <c r="BG8" s="633">
        <f>BG$4*'投入係数(建設)'!BG7</f>
        <v>0</v>
      </c>
      <c r="BH8" s="633">
        <f>BH$4*'投入係数(建設)'!BH7</f>
        <v>0</v>
      </c>
      <c r="BI8" s="633">
        <f>BI$4*'投入係数(建設)'!BI7</f>
        <v>0</v>
      </c>
      <c r="BJ8" s="633">
        <f>BJ$4*'投入係数(建設)'!BJ7</f>
        <v>0</v>
      </c>
      <c r="BK8" s="633">
        <f>BK$4*'投入係数(建設)'!BK7</f>
        <v>0</v>
      </c>
      <c r="BL8" s="633">
        <f>BL$4*'投入係数(建設)'!BL7</f>
        <v>0</v>
      </c>
      <c r="BM8" s="633">
        <f>BM$4*'投入係数(建設)'!BM7</f>
        <v>0</v>
      </c>
      <c r="BN8" s="27">
        <f>BN$4*'投入係数(建設)'!BN7</f>
        <v>0</v>
      </c>
      <c r="BO8" s="633">
        <f>BO$4*'投入係数(建設)'!BO7</f>
        <v>0</v>
      </c>
      <c r="BP8" s="633">
        <f>BP$4*'投入係数(建設)'!BP7</f>
        <v>0</v>
      </c>
      <c r="BQ8" s="633">
        <f>BQ$4*'投入係数(建設)'!BQ7</f>
        <v>0</v>
      </c>
      <c r="BR8" s="633">
        <f>BR$4*'投入係数(建設)'!BR7</f>
        <v>0</v>
      </c>
      <c r="BS8" s="633">
        <f>BS$4*'投入係数(建設)'!BS7</f>
        <v>0</v>
      </c>
      <c r="BT8" s="633">
        <f>BT$4*'投入係数(建設)'!BT7</f>
        <v>0</v>
      </c>
      <c r="BU8" s="644">
        <f t="shared" si="0"/>
        <v>0</v>
      </c>
    </row>
    <row r="9" spans="1:73">
      <c r="A9" s="167">
        <f>建設IO2!A8</f>
        <v>5</v>
      </c>
      <c r="B9" s="25" t="str">
        <f>建設IO2!B8</f>
        <v>飲食料品</v>
      </c>
      <c r="C9" s="27">
        <f>C$4*'投入係数(建設)'!C8</f>
        <v>0</v>
      </c>
      <c r="D9" s="27">
        <f>D$4*'投入係数(建設)'!D8</f>
        <v>0</v>
      </c>
      <c r="E9" s="27">
        <f>E$4*'投入係数(建設)'!E8</f>
        <v>0</v>
      </c>
      <c r="F9" s="27">
        <f>F$4*'投入係数(建設)'!F8</f>
        <v>0</v>
      </c>
      <c r="G9" s="633">
        <f>G$4*'投入係数(建設)'!G8</f>
        <v>0</v>
      </c>
      <c r="H9" s="633">
        <f>H$4*'投入係数(建設)'!H8</f>
        <v>0</v>
      </c>
      <c r="I9" s="27">
        <f>I$4*'投入係数(建設)'!I8</f>
        <v>0</v>
      </c>
      <c r="J9" s="633">
        <f>J$4*'投入係数(建設)'!J8</f>
        <v>0</v>
      </c>
      <c r="K9" s="27">
        <f>K$4*'投入係数(建設)'!K8</f>
        <v>0</v>
      </c>
      <c r="L9" s="633">
        <f>L$4*'投入係数(建設)'!L8</f>
        <v>0</v>
      </c>
      <c r="M9" s="633">
        <f>M$4*'投入係数(建設)'!M8</f>
        <v>0</v>
      </c>
      <c r="N9" s="27">
        <f>N$4*'投入係数(建設)'!N8</f>
        <v>0</v>
      </c>
      <c r="O9" s="633">
        <f>O$4*'投入係数(建設)'!O8</f>
        <v>0</v>
      </c>
      <c r="P9" s="633">
        <f>P$4*'投入係数(建設)'!P8</f>
        <v>0</v>
      </c>
      <c r="Q9" s="633">
        <f>Q$4*'投入係数(建設)'!Q8</f>
        <v>0</v>
      </c>
      <c r="R9" s="27">
        <f>R$4*'投入係数(建設)'!R8</f>
        <v>0</v>
      </c>
      <c r="S9" s="27">
        <f>S$4*'投入係数(建設)'!S8</f>
        <v>0</v>
      </c>
      <c r="T9" s="633">
        <f>T$4*'投入係数(建設)'!T8</f>
        <v>0</v>
      </c>
      <c r="U9" s="633">
        <f>U$4*'投入係数(建設)'!U8</f>
        <v>0</v>
      </c>
      <c r="V9" s="27">
        <f>V$4*'投入係数(建設)'!V8</f>
        <v>0</v>
      </c>
      <c r="W9" s="633">
        <f>W$4*'投入係数(建設)'!W8</f>
        <v>0</v>
      </c>
      <c r="X9" s="633">
        <f>X$4*'投入係数(建設)'!X8</f>
        <v>0</v>
      </c>
      <c r="Y9" s="633">
        <f>Y$4*'投入係数(建設)'!Y8</f>
        <v>0</v>
      </c>
      <c r="Z9" s="633">
        <f>Z$4*'投入係数(建設)'!Z8</f>
        <v>0</v>
      </c>
      <c r="AA9" s="633">
        <f>AA$4*'投入係数(建設)'!AA8</f>
        <v>0</v>
      </c>
      <c r="AB9" s="633">
        <f>AB$4*'投入係数(建設)'!AB8</f>
        <v>0</v>
      </c>
      <c r="AC9" s="633">
        <f>AC$4*'投入係数(建設)'!AC8</f>
        <v>0</v>
      </c>
      <c r="AD9" s="633">
        <f>AD$4*'投入係数(建設)'!AD8</f>
        <v>0</v>
      </c>
      <c r="AE9" s="27">
        <f>AE$4*'投入係数(建設)'!AE8</f>
        <v>0</v>
      </c>
      <c r="AF9" s="27">
        <f>AF$4*'投入係数(建設)'!AF8</f>
        <v>0</v>
      </c>
      <c r="AG9" s="27">
        <f>AG$4*'投入係数(建設)'!AG8</f>
        <v>0</v>
      </c>
      <c r="AH9" s="27">
        <f>AH$4*'投入係数(建設)'!AH8</f>
        <v>0</v>
      </c>
      <c r="AI9" s="27">
        <f>AI$4*'投入係数(建設)'!AI8</f>
        <v>0</v>
      </c>
      <c r="AJ9" s="633">
        <f>AJ$4*'投入係数(建設)'!AJ8</f>
        <v>0</v>
      </c>
      <c r="AK9" s="633">
        <f>AK$4*'投入係数(建設)'!AK8</f>
        <v>0</v>
      </c>
      <c r="AL9" s="633">
        <f>AL$4*'投入係数(建設)'!AL8</f>
        <v>0</v>
      </c>
      <c r="AM9" s="633">
        <f>AM$4*'投入係数(建設)'!AM8</f>
        <v>0</v>
      </c>
      <c r="AN9" s="633">
        <f>AN$4*'投入係数(建設)'!AN8</f>
        <v>0</v>
      </c>
      <c r="AO9" s="633">
        <f>AO$4*'投入係数(建設)'!AO8</f>
        <v>0</v>
      </c>
      <c r="AP9" s="633">
        <f>AP$4*'投入係数(建設)'!AP8</f>
        <v>0</v>
      </c>
      <c r="AQ9" s="27">
        <f>AQ$4*'投入係数(建設)'!AQ8</f>
        <v>0</v>
      </c>
      <c r="AR9" s="27">
        <f>AR$4*'投入係数(建設)'!AR8</f>
        <v>0</v>
      </c>
      <c r="AS9" s="633">
        <f>AS$4*'投入係数(建設)'!AS8</f>
        <v>0</v>
      </c>
      <c r="AT9" s="633">
        <f>AT$4*'投入係数(建設)'!AT8</f>
        <v>0</v>
      </c>
      <c r="AU9" s="633">
        <f>AU$4*'投入係数(建設)'!AU8</f>
        <v>0</v>
      </c>
      <c r="AV9" s="633">
        <f>AV$4*'投入係数(建設)'!AV8</f>
        <v>0</v>
      </c>
      <c r="AW9" s="27">
        <f>AW$4*'投入係数(建設)'!AW8</f>
        <v>0</v>
      </c>
      <c r="AX9" s="633">
        <f>AX$4*'投入係数(建設)'!AX8</f>
        <v>0</v>
      </c>
      <c r="AY9" s="633">
        <f>AY$4*'投入係数(建設)'!AY8</f>
        <v>0</v>
      </c>
      <c r="AZ9" s="633">
        <f>AZ$4*'投入係数(建設)'!AZ8</f>
        <v>0</v>
      </c>
      <c r="BA9" s="27">
        <f>BA$4*'投入係数(建設)'!BA8</f>
        <v>0</v>
      </c>
      <c r="BB9" s="27">
        <f>BB$4*'投入係数(建設)'!BB8</f>
        <v>0</v>
      </c>
      <c r="BC9" s="633">
        <f>BC$4*'投入係数(建設)'!BC8</f>
        <v>0</v>
      </c>
      <c r="BD9" s="633">
        <f>BD$4*'投入係数(建設)'!BD8</f>
        <v>0</v>
      </c>
      <c r="BE9" s="633">
        <f>BE$4*'投入係数(建設)'!BE8</f>
        <v>0</v>
      </c>
      <c r="BF9" s="633">
        <f>BF$4*'投入係数(建設)'!BF8</f>
        <v>0</v>
      </c>
      <c r="BG9" s="633">
        <f>BG$4*'投入係数(建設)'!BG8</f>
        <v>0</v>
      </c>
      <c r="BH9" s="633">
        <f>BH$4*'投入係数(建設)'!BH8</f>
        <v>0</v>
      </c>
      <c r="BI9" s="633">
        <f>BI$4*'投入係数(建設)'!BI8</f>
        <v>0</v>
      </c>
      <c r="BJ9" s="633">
        <f>BJ$4*'投入係数(建設)'!BJ8</f>
        <v>0</v>
      </c>
      <c r="BK9" s="633">
        <f>BK$4*'投入係数(建設)'!BK8</f>
        <v>0</v>
      </c>
      <c r="BL9" s="633">
        <f>BL$4*'投入係数(建設)'!BL8</f>
        <v>0</v>
      </c>
      <c r="BM9" s="633">
        <f>BM$4*'投入係数(建設)'!BM8</f>
        <v>0</v>
      </c>
      <c r="BN9" s="27">
        <f>BN$4*'投入係数(建設)'!BN8</f>
        <v>0</v>
      </c>
      <c r="BO9" s="633">
        <f>BO$4*'投入係数(建設)'!BO8</f>
        <v>0</v>
      </c>
      <c r="BP9" s="633">
        <f>BP$4*'投入係数(建設)'!BP8</f>
        <v>0</v>
      </c>
      <c r="BQ9" s="633">
        <f>BQ$4*'投入係数(建設)'!BQ8</f>
        <v>0</v>
      </c>
      <c r="BR9" s="633">
        <f>BR$4*'投入係数(建設)'!BR8</f>
        <v>0</v>
      </c>
      <c r="BS9" s="633">
        <f>BS$4*'投入係数(建設)'!BS8</f>
        <v>0</v>
      </c>
      <c r="BT9" s="633">
        <f>BT$4*'投入係数(建設)'!BT8</f>
        <v>0</v>
      </c>
      <c r="BU9" s="644">
        <f t="shared" si="0"/>
        <v>0</v>
      </c>
    </row>
    <row r="10" spans="1:73">
      <c r="A10" s="167">
        <f>建設IO2!A9</f>
        <v>6</v>
      </c>
      <c r="B10" s="25" t="str">
        <f>建設IO2!B9</f>
        <v>繊維製品</v>
      </c>
      <c r="C10" s="27">
        <f>C$4*'投入係数(建設)'!C9</f>
        <v>0</v>
      </c>
      <c r="D10" s="27">
        <f>D$4*'投入係数(建設)'!D9</f>
        <v>0</v>
      </c>
      <c r="E10" s="27">
        <f>E$4*'投入係数(建設)'!E9</f>
        <v>0</v>
      </c>
      <c r="F10" s="27">
        <f>F$4*'投入係数(建設)'!F9</f>
        <v>0</v>
      </c>
      <c r="G10" s="633">
        <f>G$4*'投入係数(建設)'!G9</f>
        <v>0</v>
      </c>
      <c r="H10" s="633">
        <f>H$4*'投入係数(建設)'!H9</f>
        <v>0</v>
      </c>
      <c r="I10" s="27">
        <f>I$4*'投入係数(建設)'!I9</f>
        <v>0</v>
      </c>
      <c r="J10" s="633">
        <f>J$4*'投入係数(建設)'!J9</f>
        <v>0</v>
      </c>
      <c r="K10" s="27">
        <f>K$4*'投入係数(建設)'!K9</f>
        <v>0</v>
      </c>
      <c r="L10" s="633">
        <f>L$4*'投入係数(建設)'!L9</f>
        <v>0</v>
      </c>
      <c r="M10" s="633">
        <f>M$4*'投入係数(建設)'!M9</f>
        <v>0</v>
      </c>
      <c r="N10" s="27">
        <f>N$4*'投入係数(建設)'!N9</f>
        <v>0</v>
      </c>
      <c r="O10" s="633">
        <f>O$4*'投入係数(建設)'!O9</f>
        <v>0</v>
      </c>
      <c r="P10" s="633">
        <f>P$4*'投入係数(建設)'!P9</f>
        <v>0</v>
      </c>
      <c r="Q10" s="633">
        <f>Q$4*'投入係数(建設)'!Q9</f>
        <v>0</v>
      </c>
      <c r="R10" s="27">
        <f>R$4*'投入係数(建設)'!R9</f>
        <v>0</v>
      </c>
      <c r="S10" s="27">
        <f>S$4*'投入係数(建設)'!S9</f>
        <v>0</v>
      </c>
      <c r="T10" s="633">
        <f>T$4*'投入係数(建設)'!T9</f>
        <v>0</v>
      </c>
      <c r="U10" s="633">
        <f>U$4*'投入係数(建設)'!U9</f>
        <v>0</v>
      </c>
      <c r="V10" s="27">
        <f>V$4*'投入係数(建設)'!V9</f>
        <v>0</v>
      </c>
      <c r="W10" s="633">
        <f>W$4*'投入係数(建設)'!W9</f>
        <v>0</v>
      </c>
      <c r="X10" s="633">
        <f>X$4*'投入係数(建設)'!X9</f>
        <v>0</v>
      </c>
      <c r="Y10" s="633">
        <f>Y$4*'投入係数(建設)'!Y9</f>
        <v>0</v>
      </c>
      <c r="Z10" s="633">
        <f>Z$4*'投入係数(建設)'!Z9</f>
        <v>0</v>
      </c>
      <c r="AA10" s="633">
        <f>AA$4*'投入係数(建設)'!AA9</f>
        <v>0</v>
      </c>
      <c r="AB10" s="633">
        <f>AB$4*'投入係数(建設)'!AB9</f>
        <v>0</v>
      </c>
      <c r="AC10" s="633">
        <f>AC$4*'投入係数(建設)'!AC9</f>
        <v>0</v>
      </c>
      <c r="AD10" s="633">
        <f>AD$4*'投入係数(建設)'!AD9</f>
        <v>0</v>
      </c>
      <c r="AE10" s="27">
        <f>AE$4*'投入係数(建設)'!AE9</f>
        <v>0</v>
      </c>
      <c r="AF10" s="27">
        <f>AF$4*'投入係数(建設)'!AF9</f>
        <v>0</v>
      </c>
      <c r="AG10" s="27">
        <f>AG$4*'投入係数(建設)'!AG9</f>
        <v>0</v>
      </c>
      <c r="AH10" s="27">
        <f>AH$4*'投入係数(建設)'!AH9</f>
        <v>0</v>
      </c>
      <c r="AI10" s="27">
        <f>AI$4*'投入係数(建設)'!AI9</f>
        <v>0</v>
      </c>
      <c r="AJ10" s="633">
        <f>AJ$4*'投入係数(建設)'!AJ9</f>
        <v>0</v>
      </c>
      <c r="AK10" s="633">
        <f>AK$4*'投入係数(建設)'!AK9</f>
        <v>0</v>
      </c>
      <c r="AL10" s="633">
        <f>AL$4*'投入係数(建設)'!AL9</f>
        <v>0</v>
      </c>
      <c r="AM10" s="633">
        <f>AM$4*'投入係数(建設)'!AM9</f>
        <v>0</v>
      </c>
      <c r="AN10" s="633">
        <f>AN$4*'投入係数(建設)'!AN9</f>
        <v>0</v>
      </c>
      <c r="AO10" s="633">
        <f>AO$4*'投入係数(建設)'!AO9</f>
        <v>0</v>
      </c>
      <c r="AP10" s="633">
        <f>AP$4*'投入係数(建設)'!AP9</f>
        <v>0</v>
      </c>
      <c r="AQ10" s="27">
        <f>AQ$4*'投入係数(建設)'!AQ9</f>
        <v>0</v>
      </c>
      <c r="AR10" s="27">
        <f>AR$4*'投入係数(建設)'!AR9</f>
        <v>0</v>
      </c>
      <c r="AS10" s="633">
        <f>AS$4*'投入係数(建設)'!AS9</f>
        <v>0</v>
      </c>
      <c r="AT10" s="633">
        <f>AT$4*'投入係数(建設)'!AT9</f>
        <v>0</v>
      </c>
      <c r="AU10" s="633">
        <f>AU$4*'投入係数(建設)'!AU9</f>
        <v>0</v>
      </c>
      <c r="AV10" s="633">
        <f>AV$4*'投入係数(建設)'!AV9</f>
        <v>0</v>
      </c>
      <c r="AW10" s="27">
        <f>AW$4*'投入係数(建設)'!AW9</f>
        <v>0</v>
      </c>
      <c r="AX10" s="633">
        <f>AX$4*'投入係数(建設)'!AX9</f>
        <v>0</v>
      </c>
      <c r="AY10" s="633">
        <f>AY$4*'投入係数(建設)'!AY9</f>
        <v>0</v>
      </c>
      <c r="AZ10" s="633">
        <f>AZ$4*'投入係数(建設)'!AZ9</f>
        <v>0</v>
      </c>
      <c r="BA10" s="27">
        <f>BA$4*'投入係数(建設)'!BA9</f>
        <v>0</v>
      </c>
      <c r="BB10" s="27">
        <f>BB$4*'投入係数(建設)'!BB9</f>
        <v>0</v>
      </c>
      <c r="BC10" s="633">
        <f>BC$4*'投入係数(建設)'!BC9</f>
        <v>0</v>
      </c>
      <c r="BD10" s="633">
        <f>BD$4*'投入係数(建設)'!BD9</f>
        <v>0</v>
      </c>
      <c r="BE10" s="633">
        <f>BE$4*'投入係数(建設)'!BE9</f>
        <v>0</v>
      </c>
      <c r="BF10" s="633">
        <f>BF$4*'投入係数(建設)'!BF9</f>
        <v>0</v>
      </c>
      <c r="BG10" s="633">
        <f>BG$4*'投入係数(建設)'!BG9</f>
        <v>0</v>
      </c>
      <c r="BH10" s="633">
        <f>BH$4*'投入係数(建設)'!BH9</f>
        <v>0</v>
      </c>
      <c r="BI10" s="633">
        <f>BI$4*'投入係数(建設)'!BI9</f>
        <v>0</v>
      </c>
      <c r="BJ10" s="633">
        <f>BJ$4*'投入係数(建設)'!BJ9</f>
        <v>0</v>
      </c>
      <c r="BK10" s="633">
        <f>BK$4*'投入係数(建設)'!BK9</f>
        <v>0</v>
      </c>
      <c r="BL10" s="633">
        <f>BL$4*'投入係数(建設)'!BL9</f>
        <v>0</v>
      </c>
      <c r="BM10" s="633">
        <f>BM$4*'投入係数(建設)'!BM9</f>
        <v>0</v>
      </c>
      <c r="BN10" s="27">
        <f>BN$4*'投入係数(建設)'!BN9</f>
        <v>0</v>
      </c>
      <c r="BO10" s="633">
        <f>BO$4*'投入係数(建設)'!BO9</f>
        <v>0</v>
      </c>
      <c r="BP10" s="633">
        <f>BP$4*'投入係数(建設)'!BP9</f>
        <v>0</v>
      </c>
      <c r="BQ10" s="633">
        <f>BQ$4*'投入係数(建設)'!BQ9</f>
        <v>0</v>
      </c>
      <c r="BR10" s="633">
        <f>BR$4*'投入係数(建設)'!BR9</f>
        <v>0</v>
      </c>
      <c r="BS10" s="633">
        <f>BS$4*'投入係数(建設)'!BS9</f>
        <v>0</v>
      </c>
      <c r="BT10" s="633">
        <f>BT$4*'投入係数(建設)'!BT9</f>
        <v>0</v>
      </c>
      <c r="BU10" s="644">
        <f t="shared" si="0"/>
        <v>0</v>
      </c>
    </row>
    <row r="11" spans="1:73" s="26" customFormat="1">
      <c r="A11" s="167">
        <f>建設IO2!A10</f>
        <v>7</v>
      </c>
      <c r="B11" s="25" t="str">
        <f>建設IO2!B10</f>
        <v>パルプ・紙・木製品</v>
      </c>
      <c r="C11" s="27">
        <f>C$4*'投入係数(建設)'!C10</f>
        <v>0</v>
      </c>
      <c r="D11" s="28">
        <f>D$4*'投入係数(建設)'!D10</f>
        <v>0</v>
      </c>
      <c r="E11" s="28">
        <f>E$4*'投入係数(建設)'!E10</f>
        <v>0</v>
      </c>
      <c r="F11" s="28">
        <f>F$4*'投入係数(建設)'!F10</f>
        <v>0</v>
      </c>
      <c r="G11" s="633">
        <f>G$4*'投入係数(建設)'!G10</f>
        <v>0</v>
      </c>
      <c r="H11" s="633">
        <f>H$4*'投入係数(建設)'!H10</f>
        <v>0</v>
      </c>
      <c r="I11" s="28">
        <f>I$4*'投入係数(建設)'!I10</f>
        <v>0</v>
      </c>
      <c r="J11" s="633">
        <f>J$4*'投入係数(建設)'!J10</f>
        <v>0</v>
      </c>
      <c r="K11" s="28">
        <f>K$4*'投入係数(建設)'!K10</f>
        <v>0</v>
      </c>
      <c r="L11" s="633">
        <f>L$4*'投入係数(建設)'!L10</f>
        <v>0</v>
      </c>
      <c r="M11" s="633">
        <f>M$4*'投入係数(建設)'!M10</f>
        <v>0</v>
      </c>
      <c r="N11" s="28">
        <f>N$4*'投入係数(建設)'!N10</f>
        <v>0</v>
      </c>
      <c r="O11" s="633">
        <f>O$4*'投入係数(建設)'!O10</f>
        <v>0</v>
      </c>
      <c r="P11" s="633">
        <f>P$4*'投入係数(建設)'!P10</f>
        <v>0</v>
      </c>
      <c r="Q11" s="633">
        <f>Q$4*'投入係数(建設)'!Q10</f>
        <v>0</v>
      </c>
      <c r="R11" s="28">
        <f>R$4*'投入係数(建設)'!R10</f>
        <v>0</v>
      </c>
      <c r="S11" s="28">
        <f>S$4*'投入係数(建設)'!S10</f>
        <v>0</v>
      </c>
      <c r="T11" s="633">
        <f>T$4*'投入係数(建設)'!T10</f>
        <v>0</v>
      </c>
      <c r="U11" s="633">
        <f>U$4*'投入係数(建設)'!U10</f>
        <v>0</v>
      </c>
      <c r="V11" s="28">
        <f>V$4*'投入係数(建設)'!V10</f>
        <v>0</v>
      </c>
      <c r="W11" s="633">
        <f>W$4*'投入係数(建設)'!W10</f>
        <v>0</v>
      </c>
      <c r="X11" s="633">
        <f>X$4*'投入係数(建設)'!X10</f>
        <v>0</v>
      </c>
      <c r="Y11" s="633">
        <f>Y$4*'投入係数(建設)'!Y10</f>
        <v>0</v>
      </c>
      <c r="Z11" s="633">
        <f>Z$4*'投入係数(建設)'!Z10</f>
        <v>0</v>
      </c>
      <c r="AA11" s="633">
        <f>AA$4*'投入係数(建設)'!AA10</f>
        <v>0</v>
      </c>
      <c r="AB11" s="633">
        <f>AB$4*'投入係数(建設)'!AB10</f>
        <v>0</v>
      </c>
      <c r="AC11" s="633">
        <f>AC$4*'投入係数(建設)'!AC10</f>
        <v>0</v>
      </c>
      <c r="AD11" s="633">
        <f>AD$4*'投入係数(建設)'!AD10</f>
        <v>0</v>
      </c>
      <c r="AE11" s="28">
        <f>AE$4*'投入係数(建設)'!AE10</f>
        <v>0</v>
      </c>
      <c r="AF11" s="28">
        <f>AF$4*'投入係数(建設)'!AF10</f>
        <v>0</v>
      </c>
      <c r="AG11" s="28">
        <f>AG$4*'投入係数(建設)'!AG10</f>
        <v>0</v>
      </c>
      <c r="AH11" s="28">
        <f>AH$4*'投入係数(建設)'!AH10</f>
        <v>0</v>
      </c>
      <c r="AI11" s="28">
        <f>AI$4*'投入係数(建設)'!AI10</f>
        <v>0</v>
      </c>
      <c r="AJ11" s="633">
        <f>AJ$4*'投入係数(建設)'!AJ10</f>
        <v>0</v>
      </c>
      <c r="AK11" s="633">
        <f>AK$4*'投入係数(建設)'!AK10</f>
        <v>0</v>
      </c>
      <c r="AL11" s="633">
        <f>AL$4*'投入係数(建設)'!AL10</f>
        <v>0</v>
      </c>
      <c r="AM11" s="633">
        <f>AM$4*'投入係数(建設)'!AM10</f>
        <v>0</v>
      </c>
      <c r="AN11" s="633">
        <f>AN$4*'投入係数(建設)'!AN10</f>
        <v>0</v>
      </c>
      <c r="AO11" s="633">
        <f>AO$4*'投入係数(建設)'!AO10</f>
        <v>0</v>
      </c>
      <c r="AP11" s="633">
        <f>AP$4*'投入係数(建設)'!AP10</f>
        <v>0</v>
      </c>
      <c r="AQ11" s="28">
        <f>AQ$4*'投入係数(建設)'!AQ10</f>
        <v>0</v>
      </c>
      <c r="AR11" s="28">
        <f>AR$4*'投入係数(建設)'!AR10</f>
        <v>0</v>
      </c>
      <c r="AS11" s="633">
        <f>AS$4*'投入係数(建設)'!AS10</f>
        <v>0</v>
      </c>
      <c r="AT11" s="633">
        <f>AT$4*'投入係数(建設)'!AT10</f>
        <v>0</v>
      </c>
      <c r="AU11" s="633">
        <f>AU$4*'投入係数(建設)'!AU10</f>
        <v>0</v>
      </c>
      <c r="AV11" s="633">
        <f>AV$4*'投入係数(建設)'!AV10</f>
        <v>0</v>
      </c>
      <c r="AW11" s="28">
        <f>AW$4*'投入係数(建設)'!AW10</f>
        <v>0</v>
      </c>
      <c r="AX11" s="633">
        <f>AX$4*'投入係数(建設)'!AX10</f>
        <v>0</v>
      </c>
      <c r="AY11" s="633">
        <f>AY$4*'投入係数(建設)'!AY10</f>
        <v>0</v>
      </c>
      <c r="AZ11" s="633">
        <f>AZ$4*'投入係数(建設)'!AZ10</f>
        <v>0</v>
      </c>
      <c r="BA11" s="28">
        <f>BA$4*'投入係数(建設)'!BA10</f>
        <v>0</v>
      </c>
      <c r="BB11" s="28">
        <f>BB$4*'投入係数(建設)'!BB10</f>
        <v>0</v>
      </c>
      <c r="BC11" s="633">
        <f>BC$4*'投入係数(建設)'!BC10</f>
        <v>0</v>
      </c>
      <c r="BD11" s="633">
        <f>BD$4*'投入係数(建設)'!BD10</f>
        <v>0</v>
      </c>
      <c r="BE11" s="633">
        <f>BE$4*'投入係数(建設)'!BE10</f>
        <v>0</v>
      </c>
      <c r="BF11" s="633">
        <f>BF$4*'投入係数(建設)'!BF10</f>
        <v>0</v>
      </c>
      <c r="BG11" s="633">
        <f>BG$4*'投入係数(建設)'!BG10</f>
        <v>0</v>
      </c>
      <c r="BH11" s="633">
        <f>BH$4*'投入係数(建設)'!BH10</f>
        <v>0</v>
      </c>
      <c r="BI11" s="633">
        <f>BI$4*'投入係数(建設)'!BI10</f>
        <v>0</v>
      </c>
      <c r="BJ11" s="633">
        <f>BJ$4*'投入係数(建設)'!BJ10</f>
        <v>0</v>
      </c>
      <c r="BK11" s="633">
        <f>BK$4*'投入係数(建設)'!BK10</f>
        <v>0</v>
      </c>
      <c r="BL11" s="633">
        <f>BL$4*'投入係数(建設)'!BL10</f>
        <v>0</v>
      </c>
      <c r="BM11" s="633">
        <f>BM$4*'投入係数(建設)'!BM10</f>
        <v>0</v>
      </c>
      <c r="BN11" s="28">
        <f>BN$4*'投入係数(建設)'!BN10</f>
        <v>0</v>
      </c>
      <c r="BO11" s="633">
        <f>BO$4*'投入係数(建設)'!BO10</f>
        <v>0</v>
      </c>
      <c r="BP11" s="633">
        <f>BP$4*'投入係数(建設)'!BP10</f>
        <v>0</v>
      </c>
      <c r="BQ11" s="633">
        <f>BQ$4*'投入係数(建設)'!BQ10</f>
        <v>0</v>
      </c>
      <c r="BR11" s="633">
        <f>BR$4*'投入係数(建設)'!BR10</f>
        <v>0</v>
      </c>
      <c r="BS11" s="633">
        <f>BS$4*'投入係数(建設)'!BS10</f>
        <v>0</v>
      </c>
      <c r="BT11" s="633">
        <f>BT$4*'投入係数(建設)'!BT10</f>
        <v>0</v>
      </c>
      <c r="BU11" s="644">
        <f t="shared" si="0"/>
        <v>0</v>
      </c>
    </row>
    <row r="12" spans="1:73">
      <c r="A12" s="167">
        <f>建設IO2!A11</f>
        <v>8</v>
      </c>
      <c r="B12" s="25" t="str">
        <f>建設IO2!B11</f>
        <v>化学製品</v>
      </c>
      <c r="C12" s="27">
        <f>C$4*'投入係数(建設)'!C11</f>
        <v>0</v>
      </c>
      <c r="D12" s="27">
        <f>D$4*'投入係数(建設)'!D11</f>
        <v>0</v>
      </c>
      <c r="E12" s="27">
        <f>E$4*'投入係数(建設)'!E11</f>
        <v>0</v>
      </c>
      <c r="F12" s="27">
        <f>F$4*'投入係数(建設)'!F11</f>
        <v>0</v>
      </c>
      <c r="G12" s="633">
        <f>G$4*'投入係数(建設)'!G11</f>
        <v>0</v>
      </c>
      <c r="H12" s="633">
        <f>H$4*'投入係数(建設)'!H11</f>
        <v>0</v>
      </c>
      <c r="I12" s="27">
        <f>I$4*'投入係数(建設)'!I11</f>
        <v>0</v>
      </c>
      <c r="J12" s="633">
        <f>J$4*'投入係数(建設)'!J11</f>
        <v>0</v>
      </c>
      <c r="K12" s="27">
        <f>K$4*'投入係数(建設)'!K11</f>
        <v>0</v>
      </c>
      <c r="L12" s="633">
        <f>L$4*'投入係数(建設)'!L11</f>
        <v>0</v>
      </c>
      <c r="M12" s="633">
        <f>M$4*'投入係数(建設)'!M11</f>
        <v>0</v>
      </c>
      <c r="N12" s="27">
        <f>N$4*'投入係数(建設)'!N11</f>
        <v>0</v>
      </c>
      <c r="O12" s="633">
        <f>O$4*'投入係数(建設)'!O11</f>
        <v>0</v>
      </c>
      <c r="P12" s="633">
        <f>P$4*'投入係数(建設)'!P11</f>
        <v>0</v>
      </c>
      <c r="Q12" s="633">
        <f>Q$4*'投入係数(建設)'!Q11</f>
        <v>0</v>
      </c>
      <c r="R12" s="27">
        <f>R$4*'投入係数(建設)'!R11</f>
        <v>0</v>
      </c>
      <c r="S12" s="27">
        <f>S$4*'投入係数(建設)'!S11</f>
        <v>0</v>
      </c>
      <c r="T12" s="633">
        <f>T$4*'投入係数(建設)'!T11</f>
        <v>0</v>
      </c>
      <c r="U12" s="633">
        <f>U$4*'投入係数(建設)'!U11</f>
        <v>0</v>
      </c>
      <c r="V12" s="27">
        <f>V$4*'投入係数(建設)'!V11</f>
        <v>0</v>
      </c>
      <c r="W12" s="633">
        <f>W$4*'投入係数(建設)'!W11</f>
        <v>0</v>
      </c>
      <c r="X12" s="633">
        <f>X$4*'投入係数(建設)'!X11</f>
        <v>0</v>
      </c>
      <c r="Y12" s="633">
        <f>Y$4*'投入係数(建設)'!Y11</f>
        <v>0</v>
      </c>
      <c r="Z12" s="633">
        <f>Z$4*'投入係数(建設)'!Z11</f>
        <v>0</v>
      </c>
      <c r="AA12" s="633">
        <f>AA$4*'投入係数(建設)'!AA11</f>
        <v>0</v>
      </c>
      <c r="AB12" s="633">
        <f>AB$4*'投入係数(建設)'!AB11</f>
        <v>0</v>
      </c>
      <c r="AC12" s="633">
        <f>AC$4*'投入係数(建設)'!AC11</f>
        <v>0</v>
      </c>
      <c r="AD12" s="633">
        <f>AD$4*'投入係数(建設)'!AD11</f>
        <v>0</v>
      </c>
      <c r="AE12" s="27">
        <f>AE$4*'投入係数(建設)'!AE11</f>
        <v>0</v>
      </c>
      <c r="AF12" s="27">
        <f>AF$4*'投入係数(建設)'!AF11</f>
        <v>0</v>
      </c>
      <c r="AG12" s="27">
        <f>AG$4*'投入係数(建設)'!AG11</f>
        <v>0</v>
      </c>
      <c r="AH12" s="27">
        <f>AH$4*'投入係数(建設)'!AH11</f>
        <v>0</v>
      </c>
      <c r="AI12" s="27">
        <f>AI$4*'投入係数(建設)'!AI11</f>
        <v>0</v>
      </c>
      <c r="AJ12" s="633">
        <f>AJ$4*'投入係数(建設)'!AJ11</f>
        <v>0</v>
      </c>
      <c r="AK12" s="633">
        <f>AK$4*'投入係数(建設)'!AK11</f>
        <v>0</v>
      </c>
      <c r="AL12" s="633">
        <f>AL$4*'投入係数(建設)'!AL11</f>
        <v>0</v>
      </c>
      <c r="AM12" s="633">
        <f>AM$4*'投入係数(建設)'!AM11</f>
        <v>0</v>
      </c>
      <c r="AN12" s="633">
        <f>AN$4*'投入係数(建設)'!AN11</f>
        <v>0</v>
      </c>
      <c r="AO12" s="633">
        <f>AO$4*'投入係数(建設)'!AO11</f>
        <v>0</v>
      </c>
      <c r="AP12" s="633">
        <f>AP$4*'投入係数(建設)'!AP11</f>
        <v>0</v>
      </c>
      <c r="AQ12" s="27">
        <f>AQ$4*'投入係数(建設)'!AQ11</f>
        <v>0</v>
      </c>
      <c r="AR12" s="27">
        <f>AR$4*'投入係数(建設)'!AR11</f>
        <v>0</v>
      </c>
      <c r="AS12" s="633">
        <f>AS$4*'投入係数(建設)'!AS11</f>
        <v>0</v>
      </c>
      <c r="AT12" s="633">
        <f>AT$4*'投入係数(建設)'!AT11</f>
        <v>0</v>
      </c>
      <c r="AU12" s="633">
        <f>AU$4*'投入係数(建設)'!AU11</f>
        <v>0</v>
      </c>
      <c r="AV12" s="633">
        <f>AV$4*'投入係数(建設)'!AV11</f>
        <v>0</v>
      </c>
      <c r="AW12" s="27">
        <f>AW$4*'投入係数(建設)'!AW11</f>
        <v>0</v>
      </c>
      <c r="AX12" s="633">
        <f>AX$4*'投入係数(建設)'!AX11</f>
        <v>0</v>
      </c>
      <c r="AY12" s="633">
        <f>AY$4*'投入係数(建設)'!AY11</f>
        <v>0</v>
      </c>
      <c r="AZ12" s="633">
        <f>AZ$4*'投入係数(建設)'!AZ11</f>
        <v>0</v>
      </c>
      <c r="BA12" s="27">
        <f>BA$4*'投入係数(建設)'!BA11</f>
        <v>0</v>
      </c>
      <c r="BB12" s="27">
        <f>BB$4*'投入係数(建設)'!BB11</f>
        <v>0</v>
      </c>
      <c r="BC12" s="633">
        <f>BC$4*'投入係数(建設)'!BC11</f>
        <v>0</v>
      </c>
      <c r="BD12" s="633">
        <f>BD$4*'投入係数(建設)'!BD11</f>
        <v>0</v>
      </c>
      <c r="BE12" s="633">
        <f>BE$4*'投入係数(建設)'!BE11</f>
        <v>0</v>
      </c>
      <c r="BF12" s="633">
        <f>BF$4*'投入係数(建設)'!BF11</f>
        <v>0</v>
      </c>
      <c r="BG12" s="633">
        <f>BG$4*'投入係数(建設)'!BG11</f>
        <v>0</v>
      </c>
      <c r="BH12" s="633">
        <f>BH$4*'投入係数(建設)'!BH11</f>
        <v>0</v>
      </c>
      <c r="BI12" s="633">
        <f>BI$4*'投入係数(建設)'!BI11</f>
        <v>0</v>
      </c>
      <c r="BJ12" s="633">
        <f>BJ$4*'投入係数(建設)'!BJ11</f>
        <v>0</v>
      </c>
      <c r="BK12" s="633">
        <f>BK$4*'投入係数(建設)'!BK11</f>
        <v>0</v>
      </c>
      <c r="BL12" s="633">
        <f>BL$4*'投入係数(建設)'!BL11</f>
        <v>0</v>
      </c>
      <c r="BM12" s="633">
        <f>BM$4*'投入係数(建設)'!BM11</f>
        <v>0</v>
      </c>
      <c r="BN12" s="27">
        <f>BN$4*'投入係数(建設)'!BN11</f>
        <v>0</v>
      </c>
      <c r="BO12" s="633">
        <f>BO$4*'投入係数(建設)'!BO11</f>
        <v>0</v>
      </c>
      <c r="BP12" s="633">
        <f>BP$4*'投入係数(建設)'!BP11</f>
        <v>0</v>
      </c>
      <c r="BQ12" s="633">
        <f>BQ$4*'投入係数(建設)'!BQ11</f>
        <v>0</v>
      </c>
      <c r="BR12" s="633">
        <f>BR$4*'投入係数(建設)'!BR11</f>
        <v>0</v>
      </c>
      <c r="BS12" s="633">
        <f>BS$4*'投入係数(建設)'!BS11</f>
        <v>0</v>
      </c>
      <c r="BT12" s="633">
        <f>BT$4*'投入係数(建設)'!BT11</f>
        <v>0</v>
      </c>
      <c r="BU12" s="644">
        <f t="shared" si="0"/>
        <v>0</v>
      </c>
    </row>
    <row r="13" spans="1:73">
      <c r="A13" s="167">
        <f>建設IO2!A12</f>
        <v>9</v>
      </c>
      <c r="B13" s="25" t="str">
        <f>建設IO2!B12</f>
        <v>石油・石炭製品</v>
      </c>
      <c r="C13" s="27">
        <f>C$4*'投入係数(建設)'!C12</f>
        <v>0</v>
      </c>
      <c r="D13" s="27">
        <f>D$4*'投入係数(建設)'!D12</f>
        <v>0</v>
      </c>
      <c r="E13" s="27">
        <f>E$4*'投入係数(建設)'!E12</f>
        <v>0</v>
      </c>
      <c r="F13" s="27">
        <f>F$4*'投入係数(建設)'!F12</f>
        <v>0</v>
      </c>
      <c r="G13" s="633">
        <f>G$4*'投入係数(建設)'!G12</f>
        <v>0</v>
      </c>
      <c r="H13" s="633">
        <f>H$4*'投入係数(建設)'!H12</f>
        <v>0</v>
      </c>
      <c r="I13" s="27">
        <f>I$4*'投入係数(建設)'!I12</f>
        <v>0</v>
      </c>
      <c r="J13" s="633">
        <f>J$4*'投入係数(建設)'!J12</f>
        <v>0</v>
      </c>
      <c r="K13" s="27">
        <f>K$4*'投入係数(建設)'!K12</f>
        <v>0</v>
      </c>
      <c r="L13" s="633">
        <f>L$4*'投入係数(建設)'!L12</f>
        <v>0</v>
      </c>
      <c r="M13" s="633">
        <f>M$4*'投入係数(建設)'!M12</f>
        <v>0</v>
      </c>
      <c r="N13" s="27">
        <f>N$4*'投入係数(建設)'!N12</f>
        <v>0</v>
      </c>
      <c r="O13" s="633">
        <f>O$4*'投入係数(建設)'!O12</f>
        <v>0</v>
      </c>
      <c r="P13" s="633">
        <f>P$4*'投入係数(建設)'!P12</f>
        <v>0</v>
      </c>
      <c r="Q13" s="633">
        <f>Q$4*'投入係数(建設)'!Q12</f>
        <v>0</v>
      </c>
      <c r="R13" s="27">
        <f>R$4*'投入係数(建設)'!R12</f>
        <v>0</v>
      </c>
      <c r="S13" s="27">
        <f>S$4*'投入係数(建設)'!S12</f>
        <v>0</v>
      </c>
      <c r="T13" s="633">
        <f>T$4*'投入係数(建設)'!T12</f>
        <v>0</v>
      </c>
      <c r="U13" s="633">
        <f>U$4*'投入係数(建設)'!U12</f>
        <v>0</v>
      </c>
      <c r="V13" s="27">
        <f>V$4*'投入係数(建設)'!V12</f>
        <v>0</v>
      </c>
      <c r="W13" s="633">
        <f>W$4*'投入係数(建設)'!W12</f>
        <v>0</v>
      </c>
      <c r="X13" s="633">
        <f>X$4*'投入係数(建設)'!X12</f>
        <v>0</v>
      </c>
      <c r="Y13" s="633">
        <f>Y$4*'投入係数(建設)'!Y12</f>
        <v>0</v>
      </c>
      <c r="Z13" s="633">
        <f>Z$4*'投入係数(建設)'!Z12</f>
        <v>0</v>
      </c>
      <c r="AA13" s="633">
        <f>AA$4*'投入係数(建設)'!AA12</f>
        <v>0</v>
      </c>
      <c r="AB13" s="633">
        <f>AB$4*'投入係数(建設)'!AB12</f>
        <v>0</v>
      </c>
      <c r="AC13" s="633">
        <f>AC$4*'投入係数(建設)'!AC12</f>
        <v>0</v>
      </c>
      <c r="AD13" s="633">
        <f>AD$4*'投入係数(建設)'!AD12</f>
        <v>0</v>
      </c>
      <c r="AE13" s="27">
        <f>AE$4*'投入係数(建設)'!AE12</f>
        <v>0</v>
      </c>
      <c r="AF13" s="27">
        <f>AF$4*'投入係数(建設)'!AF12</f>
        <v>0</v>
      </c>
      <c r="AG13" s="27">
        <f>AG$4*'投入係数(建設)'!AG12</f>
        <v>0</v>
      </c>
      <c r="AH13" s="27">
        <f>AH$4*'投入係数(建設)'!AH12</f>
        <v>0</v>
      </c>
      <c r="AI13" s="27">
        <f>AI$4*'投入係数(建設)'!AI12</f>
        <v>0</v>
      </c>
      <c r="AJ13" s="633">
        <f>AJ$4*'投入係数(建設)'!AJ12</f>
        <v>0</v>
      </c>
      <c r="AK13" s="633">
        <f>AK$4*'投入係数(建設)'!AK12</f>
        <v>0</v>
      </c>
      <c r="AL13" s="633">
        <f>AL$4*'投入係数(建設)'!AL12</f>
        <v>0</v>
      </c>
      <c r="AM13" s="633">
        <f>AM$4*'投入係数(建設)'!AM12</f>
        <v>0</v>
      </c>
      <c r="AN13" s="633">
        <f>AN$4*'投入係数(建設)'!AN12</f>
        <v>0</v>
      </c>
      <c r="AO13" s="633">
        <f>AO$4*'投入係数(建設)'!AO12</f>
        <v>0</v>
      </c>
      <c r="AP13" s="633">
        <f>AP$4*'投入係数(建設)'!AP12</f>
        <v>0</v>
      </c>
      <c r="AQ13" s="27">
        <f>AQ$4*'投入係数(建設)'!AQ12</f>
        <v>0</v>
      </c>
      <c r="AR13" s="27">
        <f>AR$4*'投入係数(建設)'!AR12</f>
        <v>0</v>
      </c>
      <c r="AS13" s="633">
        <f>AS$4*'投入係数(建設)'!AS12</f>
        <v>0</v>
      </c>
      <c r="AT13" s="633">
        <f>AT$4*'投入係数(建設)'!AT12</f>
        <v>0</v>
      </c>
      <c r="AU13" s="633">
        <f>AU$4*'投入係数(建設)'!AU12</f>
        <v>0</v>
      </c>
      <c r="AV13" s="633">
        <f>AV$4*'投入係数(建設)'!AV12</f>
        <v>0</v>
      </c>
      <c r="AW13" s="27">
        <f>AW$4*'投入係数(建設)'!AW12</f>
        <v>0</v>
      </c>
      <c r="AX13" s="633">
        <f>AX$4*'投入係数(建設)'!AX12</f>
        <v>0</v>
      </c>
      <c r="AY13" s="633">
        <f>AY$4*'投入係数(建設)'!AY12</f>
        <v>0</v>
      </c>
      <c r="AZ13" s="633">
        <f>AZ$4*'投入係数(建設)'!AZ12</f>
        <v>0</v>
      </c>
      <c r="BA13" s="27">
        <f>BA$4*'投入係数(建設)'!BA12</f>
        <v>0</v>
      </c>
      <c r="BB13" s="27">
        <f>BB$4*'投入係数(建設)'!BB12</f>
        <v>0</v>
      </c>
      <c r="BC13" s="633">
        <f>BC$4*'投入係数(建設)'!BC12</f>
        <v>0</v>
      </c>
      <c r="BD13" s="633">
        <f>BD$4*'投入係数(建設)'!BD12</f>
        <v>0</v>
      </c>
      <c r="BE13" s="633">
        <f>BE$4*'投入係数(建設)'!BE12</f>
        <v>0</v>
      </c>
      <c r="BF13" s="633">
        <f>BF$4*'投入係数(建設)'!BF12</f>
        <v>0</v>
      </c>
      <c r="BG13" s="633">
        <f>BG$4*'投入係数(建設)'!BG12</f>
        <v>0</v>
      </c>
      <c r="BH13" s="633">
        <f>BH$4*'投入係数(建設)'!BH12</f>
        <v>0</v>
      </c>
      <c r="BI13" s="633">
        <f>BI$4*'投入係数(建設)'!BI12</f>
        <v>0</v>
      </c>
      <c r="BJ13" s="633">
        <f>BJ$4*'投入係数(建設)'!BJ12</f>
        <v>0</v>
      </c>
      <c r="BK13" s="633">
        <f>BK$4*'投入係数(建設)'!BK12</f>
        <v>0</v>
      </c>
      <c r="BL13" s="633">
        <f>BL$4*'投入係数(建設)'!BL12</f>
        <v>0</v>
      </c>
      <c r="BM13" s="633">
        <f>BM$4*'投入係数(建設)'!BM12</f>
        <v>0</v>
      </c>
      <c r="BN13" s="27">
        <f>BN$4*'投入係数(建設)'!BN12</f>
        <v>0</v>
      </c>
      <c r="BO13" s="633">
        <f>BO$4*'投入係数(建設)'!BO12</f>
        <v>0</v>
      </c>
      <c r="BP13" s="633">
        <f>BP$4*'投入係数(建設)'!BP12</f>
        <v>0</v>
      </c>
      <c r="BQ13" s="633">
        <f>BQ$4*'投入係数(建設)'!BQ12</f>
        <v>0</v>
      </c>
      <c r="BR13" s="633">
        <f>BR$4*'投入係数(建設)'!BR12</f>
        <v>0</v>
      </c>
      <c r="BS13" s="633">
        <f>BS$4*'投入係数(建設)'!BS12</f>
        <v>0</v>
      </c>
      <c r="BT13" s="633">
        <f>BT$4*'投入係数(建設)'!BT12</f>
        <v>0</v>
      </c>
      <c r="BU13" s="644">
        <f t="shared" si="0"/>
        <v>0</v>
      </c>
    </row>
    <row r="14" spans="1:73">
      <c r="A14" s="167">
        <f>建設IO2!A13</f>
        <v>10</v>
      </c>
      <c r="B14" s="25" t="str">
        <f>建設IO2!B13</f>
        <v>プラスチック・ゴム製品</v>
      </c>
      <c r="C14" s="27">
        <f>C$4*'投入係数(建設)'!C13</f>
        <v>0</v>
      </c>
      <c r="D14" s="27">
        <f>D$4*'投入係数(建設)'!D13</f>
        <v>0</v>
      </c>
      <c r="E14" s="27">
        <f>E$4*'投入係数(建設)'!E13</f>
        <v>0</v>
      </c>
      <c r="F14" s="27">
        <f>F$4*'投入係数(建設)'!F13</f>
        <v>0</v>
      </c>
      <c r="G14" s="633">
        <f>G$4*'投入係数(建設)'!G13</f>
        <v>0</v>
      </c>
      <c r="H14" s="633">
        <f>H$4*'投入係数(建設)'!H13</f>
        <v>0</v>
      </c>
      <c r="I14" s="27">
        <f>I$4*'投入係数(建設)'!I13</f>
        <v>0</v>
      </c>
      <c r="J14" s="633">
        <f>J$4*'投入係数(建設)'!J13</f>
        <v>0</v>
      </c>
      <c r="K14" s="27">
        <f>K$4*'投入係数(建設)'!K13</f>
        <v>0</v>
      </c>
      <c r="L14" s="633">
        <f>L$4*'投入係数(建設)'!L13</f>
        <v>0</v>
      </c>
      <c r="M14" s="633">
        <f>M$4*'投入係数(建設)'!M13</f>
        <v>0</v>
      </c>
      <c r="N14" s="27">
        <f>N$4*'投入係数(建設)'!N13</f>
        <v>0</v>
      </c>
      <c r="O14" s="633">
        <f>O$4*'投入係数(建設)'!O13</f>
        <v>0</v>
      </c>
      <c r="P14" s="633">
        <f>P$4*'投入係数(建設)'!P13</f>
        <v>0</v>
      </c>
      <c r="Q14" s="633">
        <f>Q$4*'投入係数(建設)'!Q13</f>
        <v>0</v>
      </c>
      <c r="R14" s="27">
        <f>R$4*'投入係数(建設)'!R13</f>
        <v>0</v>
      </c>
      <c r="S14" s="27">
        <f>S$4*'投入係数(建設)'!S13</f>
        <v>0</v>
      </c>
      <c r="T14" s="633">
        <f>T$4*'投入係数(建設)'!T13</f>
        <v>0</v>
      </c>
      <c r="U14" s="633">
        <f>U$4*'投入係数(建設)'!U13</f>
        <v>0</v>
      </c>
      <c r="V14" s="27">
        <f>V$4*'投入係数(建設)'!V13</f>
        <v>0</v>
      </c>
      <c r="W14" s="633">
        <f>W$4*'投入係数(建設)'!W13</f>
        <v>0</v>
      </c>
      <c r="X14" s="633">
        <f>X$4*'投入係数(建設)'!X13</f>
        <v>0</v>
      </c>
      <c r="Y14" s="633">
        <f>Y$4*'投入係数(建設)'!Y13</f>
        <v>0</v>
      </c>
      <c r="Z14" s="633">
        <f>Z$4*'投入係数(建設)'!Z13</f>
        <v>0</v>
      </c>
      <c r="AA14" s="633">
        <f>AA$4*'投入係数(建設)'!AA13</f>
        <v>0</v>
      </c>
      <c r="AB14" s="633">
        <f>AB$4*'投入係数(建設)'!AB13</f>
        <v>0</v>
      </c>
      <c r="AC14" s="633">
        <f>AC$4*'投入係数(建設)'!AC13</f>
        <v>0</v>
      </c>
      <c r="AD14" s="633">
        <f>AD$4*'投入係数(建設)'!AD13</f>
        <v>0</v>
      </c>
      <c r="AE14" s="27">
        <f>AE$4*'投入係数(建設)'!AE13</f>
        <v>0</v>
      </c>
      <c r="AF14" s="27">
        <f>AF$4*'投入係数(建設)'!AF13</f>
        <v>0</v>
      </c>
      <c r="AG14" s="27">
        <f>AG$4*'投入係数(建設)'!AG13</f>
        <v>0</v>
      </c>
      <c r="AH14" s="27">
        <f>AH$4*'投入係数(建設)'!AH13</f>
        <v>0</v>
      </c>
      <c r="AI14" s="27">
        <f>AI$4*'投入係数(建設)'!AI13</f>
        <v>0</v>
      </c>
      <c r="AJ14" s="633">
        <f>AJ$4*'投入係数(建設)'!AJ13</f>
        <v>0</v>
      </c>
      <c r="AK14" s="633">
        <f>AK$4*'投入係数(建設)'!AK13</f>
        <v>0</v>
      </c>
      <c r="AL14" s="633">
        <f>AL$4*'投入係数(建設)'!AL13</f>
        <v>0</v>
      </c>
      <c r="AM14" s="633">
        <f>AM$4*'投入係数(建設)'!AM13</f>
        <v>0</v>
      </c>
      <c r="AN14" s="633">
        <f>AN$4*'投入係数(建設)'!AN13</f>
        <v>0</v>
      </c>
      <c r="AO14" s="633">
        <f>AO$4*'投入係数(建設)'!AO13</f>
        <v>0</v>
      </c>
      <c r="AP14" s="633">
        <f>AP$4*'投入係数(建設)'!AP13</f>
        <v>0</v>
      </c>
      <c r="AQ14" s="27">
        <f>AQ$4*'投入係数(建設)'!AQ13</f>
        <v>0</v>
      </c>
      <c r="AR14" s="27">
        <f>AR$4*'投入係数(建設)'!AR13</f>
        <v>0</v>
      </c>
      <c r="AS14" s="633">
        <f>AS$4*'投入係数(建設)'!AS13</f>
        <v>0</v>
      </c>
      <c r="AT14" s="633">
        <f>AT$4*'投入係数(建設)'!AT13</f>
        <v>0</v>
      </c>
      <c r="AU14" s="633">
        <f>AU$4*'投入係数(建設)'!AU13</f>
        <v>0</v>
      </c>
      <c r="AV14" s="633">
        <f>AV$4*'投入係数(建設)'!AV13</f>
        <v>0</v>
      </c>
      <c r="AW14" s="27">
        <f>AW$4*'投入係数(建設)'!AW13</f>
        <v>0</v>
      </c>
      <c r="AX14" s="633">
        <f>AX$4*'投入係数(建設)'!AX13</f>
        <v>0</v>
      </c>
      <c r="AY14" s="633">
        <f>AY$4*'投入係数(建設)'!AY13</f>
        <v>0</v>
      </c>
      <c r="AZ14" s="633">
        <f>AZ$4*'投入係数(建設)'!AZ13</f>
        <v>0</v>
      </c>
      <c r="BA14" s="27">
        <f>BA$4*'投入係数(建設)'!BA13</f>
        <v>0</v>
      </c>
      <c r="BB14" s="27">
        <f>BB$4*'投入係数(建設)'!BB13</f>
        <v>0</v>
      </c>
      <c r="BC14" s="633">
        <f>BC$4*'投入係数(建設)'!BC13</f>
        <v>0</v>
      </c>
      <c r="BD14" s="633">
        <f>BD$4*'投入係数(建設)'!BD13</f>
        <v>0</v>
      </c>
      <c r="BE14" s="633">
        <f>BE$4*'投入係数(建設)'!BE13</f>
        <v>0</v>
      </c>
      <c r="BF14" s="633">
        <f>BF$4*'投入係数(建設)'!BF13</f>
        <v>0</v>
      </c>
      <c r="BG14" s="633">
        <f>BG$4*'投入係数(建設)'!BG13</f>
        <v>0</v>
      </c>
      <c r="BH14" s="633">
        <f>BH$4*'投入係数(建設)'!BH13</f>
        <v>0</v>
      </c>
      <c r="BI14" s="633">
        <f>BI$4*'投入係数(建設)'!BI13</f>
        <v>0</v>
      </c>
      <c r="BJ14" s="633">
        <f>BJ$4*'投入係数(建設)'!BJ13</f>
        <v>0</v>
      </c>
      <c r="BK14" s="633">
        <f>BK$4*'投入係数(建設)'!BK13</f>
        <v>0</v>
      </c>
      <c r="BL14" s="633">
        <f>BL$4*'投入係数(建設)'!BL13</f>
        <v>0</v>
      </c>
      <c r="BM14" s="633">
        <f>BM$4*'投入係数(建設)'!BM13</f>
        <v>0</v>
      </c>
      <c r="BN14" s="27">
        <f>BN$4*'投入係数(建設)'!BN13</f>
        <v>0</v>
      </c>
      <c r="BO14" s="633">
        <f>BO$4*'投入係数(建設)'!BO13</f>
        <v>0</v>
      </c>
      <c r="BP14" s="633">
        <f>BP$4*'投入係数(建設)'!BP13</f>
        <v>0</v>
      </c>
      <c r="BQ14" s="633">
        <f>BQ$4*'投入係数(建設)'!BQ13</f>
        <v>0</v>
      </c>
      <c r="BR14" s="633">
        <f>BR$4*'投入係数(建設)'!BR13</f>
        <v>0</v>
      </c>
      <c r="BS14" s="633">
        <f>BS$4*'投入係数(建設)'!BS13</f>
        <v>0</v>
      </c>
      <c r="BT14" s="633">
        <f>BT$4*'投入係数(建設)'!BT13</f>
        <v>0</v>
      </c>
      <c r="BU14" s="644">
        <f t="shared" si="0"/>
        <v>0</v>
      </c>
    </row>
    <row r="15" spans="1:73">
      <c r="A15" s="167">
        <f>建設IO2!A14</f>
        <v>11</v>
      </c>
      <c r="B15" s="25" t="str">
        <f>建設IO2!B14</f>
        <v>窯業・土石製品</v>
      </c>
      <c r="C15" s="27">
        <f>C$4*'投入係数(建設)'!C14</f>
        <v>0</v>
      </c>
      <c r="D15" s="27">
        <f>D$4*'投入係数(建設)'!D14</f>
        <v>0</v>
      </c>
      <c r="E15" s="27">
        <f>E$4*'投入係数(建設)'!E14</f>
        <v>0</v>
      </c>
      <c r="F15" s="27">
        <f>F$4*'投入係数(建設)'!F14</f>
        <v>0</v>
      </c>
      <c r="G15" s="633">
        <f>G$4*'投入係数(建設)'!G14</f>
        <v>0</v>
      </c>
      <c r="H15" s="633">
        <f>H$4*'投入係数(建設)'!H14</f>
        <v>0</v>
      </c>
      <c r="I15" s="27">
        <f>I$4*'投入係数(建設)'!I14</f>
        <v>0</v>
      </c>
      <c r="J15" s="633">
        <f>J$4*'投入係数(建設)'!J14</f>
        <v>0</v>
      </c>
      <c r="K15" s="27">
        <f>K$4*'投入係数(建設)'!K14</f>
        <v>0</v>
      </c>
      <c r="L15" s="633">
        <f>L$4*'投入係数(建設)'!L14</f>
        <v>0</v>
      </c>
      <c r="M15" s="633">
        <f>M$4*'投入係数(建設)'!M14</f>
        <v>0</v>
      </c>
      <c r="N15" s="27">
        <f>N$4*'投入係数(建設)'!N14</f>
        <v>0</v>
      </c>
      <c r="O15" s="633">
        <f>O$4*'投入係数(建設)'!O14</f>
        <v>0</v>
      </c>
      <c r="P15" s="633">
        <f>P$4*'投入係数(建設)'!P14</f>
        <v>0</v>
      </c>
      <c r="Q15" s="633">
        <f>Q$4*'投入係数(建設)'!Q14</f>
        <v>0</v>
      </c>
      <c r="R15" s="27">
        <f>R$4*'投入係数(建設)'!R14</f>
        <v>0</v>
      </c>
      <c r="S15" s="27">
        <f>S$4*'投入係数(建設)'!S14</f>
        <v>0</v>
      </c>
      <c r="T15" s="633">
        <f>T$4*'投入係数(建設)'!T14</f>
        <v>0</v>
      </c>
      <c r="U15" s="633">
        <f>U$4*'投入係数(建設)'!U14</f>
        <v>0</v>
      </c>
      <c r="V15" s="27">
        <f>V$4*'投入係数(建設)'!V14</f>
        <v>0</v>
      </c>
      <c r="W15" s="633">
        <f>W$4*'投入係数(建設)'!W14</f>
        <v>0</v>
      </c>
      <c r="X15" s="633">
        <f>X$4*'投入係数(建設)'!X14</f>
        <v>0</v>
      </c>
      <c r="Y15" s="633">
        <f>Y$4*'投入係数(建設)'!Y14</f>
        <v>0</v>
      </c>
      <c r="Z15" s="633">
        <f>Z$4*'投入係数(建設)'!Z14</f>
        <v>0</v>
      </c>
      <c r="AA15" s="633">
        <f>AA$4*'投入係数(建設)'!AA14</f>
        <v>0</v>
      </c>
      <c r="AB15" s="633">
        <f>AB$4*'投入係数(建設)'!AB14</f>
        <v>0</v>
      </c>
      <c r="AC15" s="633">
        <f>AC$4*'投入係数(建設)'!AC14</f>
        <v>0</v>
      </c>
      <c r="AD15" s="633">
        <f>AD$4*'投入係数(建設)'!AD14</f>
        <v>0</v>
      </c>
      <c r="AE15" s="27">
        <f>AE$4*'投入係数(建設)'!AE14</f>
        <v>0</v>
      </c>
      <c r="AF15" s="27">
        <f>AF$4*'投入係数(建設)'!AF14</f>
        <v>0</v>
      </c>
      <c r="AG15" s="27">
        <f>AG$4*'投入係数(建設)'!AG14</f>
        <v>0</v>
      </c>
      <c r="AH15" s="27">
        <f>AH$4*'投入係数(建設)'!AH14</f>
        <v>0</v>
      </c>
      <c r="AI15" s="27">
        <f>AI$4*'投入係数(建設)'!AI14</f>
        <v>0</v>
      </c>
      <c r="AJ15" s="633">
        <f>AJ$4*'投入係数(建設)'!AJ14</f>
        <v>0</v>
      </c>
      <c r="AK15" s="633">
        <f>AK$4*'投入係数(建設)'!AK14</f>
        <v>0</v>
      </c>
      <c r="AL15" s="633">
        <f>AL$4*'投入係数(建設)'!AL14</f>
        <v>0</v>
      </c>
      <c r="AM15" s="633">
        <f>AM$4*'投入係数(建設)'!AM14</f>
        <v>0</v>
      </c>
      <c r="AN15" s="633">
        <f>AN$4*'投入係数(建設)'!AN14</f>
        <v>0</v>
      </c>
      <c r="AO15" s="633">
        <f>AO$4*'投入係数(建設)'!AO14</f>
        <v>0</v>
      </c>
      <c r="AP15" s="633">
        <f>AP$4*'投入係数(建設)'!AP14</f>
        <v>0</v>
      </c>
      <c r="AQ15" s="27">
        <f>AQ$4*'投入係数(建設)'!AQ14</f>
        <v>0</v>
      </c>
      <c r="AR15" s="27">
        <f>AR$4*'投入係数(建設)'!AR14</f>
        <v>0</v>
      </c>
      <c r="AS15" s="633">
        <f>AS$4*'投入係数(建設)'!AS14</f>
        <v>0</v>
      </c>
      <c r="AT15" s="633">
        <f>AT$4*'投入係数(建設)'!AT14</f>
        <v>0</v>
      </c>
      <c r="AU15" s="633">
        <f>AU$4*'投入係数(建設)'!AU14</f>
        <v>0</v>
      </c>
      <c r="AV15" s="633">
        <f>AV$4*'投入係数(建設)'!AV14</f>
        <v>0</v>
      </c>
      <c r="AW15" s="27">
        <f>AW$4*'投入係数(建設)'!AW14</f>
        <v>0</v>
      </c>
      <c r="AX15" s="633">
        <f>AX$4*'投入係数(建設)'!AX14</f>
        <v>0</v>
      </c>
      <c r="AY15" s="633">
        <f>AY$4*'投入係数(建設)'!AY14</f>
        <v>0</v>
      </c>
      <c r="AZ15" s="633">
        <f>AZ$4*'投入係数(建設)'!AZ14</f>
        <v>0</v>
      </c>
      <c r="BA15" s="27">
        <f>BA$4*'投入係数(建設)'!BA14</f>
        <v>0</v>
      </c>
      <c r="BB15" s="27">
        <f>BB$4*'投入係数(建設)'!BB14</f>
        <v>0</v>
      </c>
      <c r="BC15" s="633">
        <f>BC$4*'投入係数(建設)'!BC14</f>
        <v>0</v>
      </c>
      <c r="BD15" s="633">
        <f>BD$4*'投入係数(建設)'!BD14</f>
        <v>0</v>
      </c>
      <c r="BE15" s="633">
        <f>BE$4*'投入係数(建設)'!BE14</f>
        <v>0</v>
      </c>
      <c r="BF15" s="633">
        <f>BF$4*'投入係数(建設)'!BF14</f>
        <v>0</v>
      </c>
      <c r="BG15" s="633">
        <f>BG$4*'投入係数(建設)'!BG14</f>
        <v>0</v>
      </c>
      <c r="BH15" s="633">
        <f>BH$4*'投入係数(建設)'!BH14</f>
        <v>0</v>
      </c>
      <c r="BI15" s="633">
        <f>BI$4*'投入係数(建設)'!BI14</f>
        <v>0</v>
      </c>
      <c r="BJ15" s="633">
        <f>BJ$4*'投入係数(建設)'!BJ14</f>
        <v>0</v>
      </c>
      <c r="BK15" s="633">
        <f>BK$4*'投入係数(建設)'!BK14</f>
        <v>0</v>
      </c>
      <c r="BL15" s="633">
        <f>BL$4*'投入係数(建設)'!BL14</f>
        <v>0</v>
      </c>
      <c r="BM15" s="633">
        <f>BM$4*'投入係数(建設)'!BM14</f>
        <v>0</v>
      </c>
      <c r="BN15" s="27">
        <f>BN$4*'投入係数(建設)'!BN14</f>
        <v>0</v>
      </c>
      <c r="BO15" s="633">
        <f>BO$4*'投入係数(建設)'!BO14</f>
        <v>0</v>
      </c>
      <c r="BP15" s="633">
        <f>BP$4*'投入係数(建設)'!BP14</f>
        <v>0</v>
      </c>
      <c r="BQ15" s="633">
        <f>BQ$4*'投入係数(建設)'!BQ14</f>
        <v>0</v>
      </c>
      <c r="BR15" s="633">
        <f>BR$4*'投入係数(建設)'!BR14</f>
        <v>0</v>
      </c>
      <c r="BS15" s="633">
        <f>BS$4*'投入係数(建設)'!BS14</f>
        <v>0</v>
      </c>
      <c r="BT15" s="633">
        <f>BT$4*'投入係数(建設)'!BT14</f>
        <v>0</v>
      </c>
      <c r="BU15" s="644">
        <f t="shared" si="0"/>
        <v>0</v>
      </c>
    </row>
    <row r="16" spans="1:73">
      <c r="A16" s="167">
        <f>建設IO2!A15</f>
        <v>12</v>
      </c>
      <c r="B16" s="25" t="str">
        <f>建設IO2!B15</f>
        <v>鉄鋼</v>
      </c>
      <c r="C16" s="27">
        <f>C$4*'投入係数(建設)'!C15</f>
        <v>0</v>
      </c>
      <c r="D16" s="27">
        <f>D$4*'投入係数(建設)'!D15</f>
        <v>0</v>
      </c>
      <c r="E16" s="27">
        <f>E$4*'投入係数(建設)'!E15</f>
        <v>0</v>
      </c>
      <c r="F16" s="27">
        <f>F$4*'投入係数(建設)'!F15</f>
        <v>0</v>
      </c>
      <c r="G16" s="633">
        <f>G$4*'投入係数(建設)'!G15</f>
        <v>0</v>
      </c>
      <c r="H16" s="633">
        <f>H$4*'投入係数(建設)'!H15</f>
        <v>0</v>
      </c>
      <c r="I16" s="27">
        <f>I$4*'投入係数(建設)'!I15</f>
        <v>0</v>
      </c>
      <c r="J16" s="633">
        <f>J$4*'投入係数(建設)'!J15</f>
        <v>0</v>
      </c>
      <c r="K16" s="27">
        <f>K$4*'投入係数(建設)'!K15</f>
        <v>0</v>
      </c>
      <c r="L16" s="633">
        <f>L$4*'投入係数(建設)'!L15</f>
        <v>0</v>
      </c>
      <c r="M16" s="633">
        <f>M$4*'投入係数(建設)'!M15</f>
        <v>0</v>
      </c>
      <c r="N16" s="27">
        <f>N$4*'投入係数(建設)'!N15</f>
        <v>0</v>
      </c>
      <c r="O16" s="633">
        <f>O$4*'投入係数(建設)'!O15</f>
        <v>0</v>
      </c>
      <c r="P16" s="633">
        <f>P$4*'投入係数(建設)'!P15</f>
        <v>0</v>
      </c>
      <c r="Q16" s="633">
        <f>Q$4*'投入係数(建設)'!Q15</f>
        <v>0</v>
      </c>
      <c r="R16" s="27">
        <f>R$4*'投入係数(建設)'!R15</f>
        <v>0</v>
      </c>
      <c r="S16" s="27">
        <f>S$4*'投入係数(建設)'!S15</f>
        <v>0</v>
      </c>
      <c r="T16" s="633">
        <f>T$4*'投入係数(建設)'!T15</f>
        <v>0</v>
      </c>
      <c r="U16" s="633">
        <f>U$4*'投入係数(建設)'!U15</f>
        <v>0</v>
      </c>
      <c r="V16" s="27">
        <f>V$4*'投入係数(建設)'!V15</f>
        <v>0</v>
      </c>
      <c r="W16" s="633">
        <f>W$4*'投入係数(建設)'!W15</f>
        <v>0</v>
      </c>
      <c r="X16" s="633">
        <f>X$4*'投入係数(建設)'!X15</f>
        <v>0</v>
      </c>
      <c r="Y16" s="633">
        <f>Y$4*'投入係数(建設)'!Y15</f>
        <v>0</v>
      </c>
      <c r="Z16" s="633">
        <f>Z$4*'投入係数(建設)'!Z15</f>
        <v>0</v>
      </c>
      <c r="AA16" s="633">
        <f>AA$4*'投入係数(建設)'!AA15</f>
        <v>0</v>
      </c>
      <c r="AB16" s="633">
        <f>AB$4*'投入係数(建設)'!AB15</f>
        <v>0</v>
      </c>
      <c r="AC16" s="633">
        <f>AC$4*'投入係数(建設)'!AC15</f>
        <v>0</v>
      </c>
      <c r="AD16" s="633">
        <f>AD$4*'投入係数(建設)'!AD15</f>
        <v>0</v>
      </c>
      <c r="AE16" s="27">
        <f>AE$4*'投入係数(建設)'!AE15</f>
        <v>0</v>
      </c>
      <c r="AF16" s="27">
        <f>AF$4*'投入係数(建設)'!AF15</f>
        <v>0</v>
      </c>
      <c r="AG16" s="27">
        <f>AG$4*'投入係数(建設)'!AG15</f>
        <v>0</v>
      </c>
      <c r="AH16" s="27">
        <f>AH$4*'投入係数(建設)'!AH15</f>
        <v>0</v>
      </c>
      <c r="AI16" s="27">
        <f>AI$4*'投入係数(建設)'!AI15</f>
        <v>0</v>
      </c>
      <c r="AJ16" s="633">
        <f>AJ$4*'投入係数(建設)'!AJ15</f>
        <v>0</v>
      </c>
      <c r="AK16" s="633">
        <f>AK$4*'投入係数(建設)'!AK15</f>
        <v>0</v>
      </c>
      <c r="AL16" s="633">
        <f>AL$4*'投入係数(建設)'!AL15</f>
        <v>0</v>
      </c>
      <c r="AM16" s="633">
        <f>AM$4*'投入係数(建設)'!AM15</f>
        <v>0</v>
      </c>
      <c r="AN16" s="633">
        <f>AN$4*'投入係数(建設)'!AN15</f>
        <v>0</v>
      </c>
      <c r="AO16" s="633">
        <f>AO$4*'投入係数(建設)'!AO15</f>
        <v>0</v>
      </c>
      <c r="AP16" s="633">
        <f>AP$4*'投入係数(建設)'!AP15</f>
        <v>0</v>
      </c>
      <c r="AQ16" s="27">
        <f>AQ$4*'投入係数(建設)'!AQ15</f>
        <v>0</v>
      </c>
      <c r="AR16" s="27">
        <f>AR$4*'投入係数(建設)'!AR15</f>
        <v>0</v>
      </c>
      <c r="AS16" s="633">
        <f>AS$4*'投入係数(建設)'!AS15</f>
        <v>0</v>
      </c>
      <c r="AT16" s="633">
        <f>AT$4*'投入係数(建設)'!AT15</f>
        <v>0</v>
      </c>
      <c r="AU16" s="633">
        <f>AU$4*'投入係数(建設)'!AU15</f>
        <v>0</v>
      </c>
      <c r="AV16" s="633">
        <f>AV$4*'投入係数(建設)'!AV15</f>
        <v>0</v>
      </c>
      <c r="AW16" s="27">
        <f>AW$4*'投入係数(建設)'!AW15</f>
        <v>0</v>
      </c>
      <c r="AX16" s="633">
        <f>AX$4*'投入係数(建設)'!AX15</f>
        <v>0</v>
      </c>
      <c r="AY16" s="633">
        <f>AY$4*'投入係数(建設)'!AY15</f>
        <v>0</v>
      </c>
      <c r="AZ16" s="633">
        <f>AZ$4*'投入係数(建設)'!AZ15</f>
        <v>0</v>
      </c>
      <c r="BA16" s="27">
        <f>BA$4*'投入係数(建設)'!BA15</f>
        <v>0</v>
      </c>
      <c r="BB16" s="27">
        <f>BB$4*'投入係数(建設)'!BB15</f>
        <v>0</v>
      </c>
      <c r="BC16" s="633">
        <f>BC$4*'投入係数(建設)'!BC15</f>
        <v>0</v>
      </c>
      <c r="BD16" s="633">
        <f>BD$4*'投入係数(建設)'!BD15</f>
        <v>0</v>
      </c>
      <c r="BE16" s="633">
        <f>BE$4*'投入係数(建設)'!BE15</f>
        <v>0</v>
      </c>
      <c r="BF16" s="633">
        <f>BF$4*'投入係数(建設)'!BF15</f>
        <v>0</v>
      </c>
      <c r="BG16" s="633">
        <f>BG$4*'投入係数(建設)'!BG15</f>
        <v>0</v>
      </c>
      <c r="BH16" s="633">
        <f>BH$4*'投入係数(建設)'!BH15</f>
        <v>0</v>
      </c>
      <c r="BI16" s="633">
        <f>BI$4*'投入係数(建設)'!BI15</f>
        <v>0</v>
      </c>
      <c r="BJ16" s="633">
        <f>BJ$4*'投入係数(建設)'!BJ15</f>
        <v>0</v>
      </c>
      <c r="BK16" s="633">
        <f>BK$4*'投入係数(建設)'!BK15</f>
        <v>0</v>
      </c>
      <c r="BL16" s="633">
        <f>BL$4*'投入係数(建設)'!BL15</f>
        <v>0</v>
      </c>
      <c r="BM16" s="633">
        <f>BM$4*'投入係数(建設)'!BM15</f>
        <v>0</v>
      </c>
      <c r="BN16" s="27">
        <f>BN$4*'投入係数(建設)'!BN15</f>
        <v>0</v>
      </c>
      <c r="BO16" s="633">
        <f>BO$4*'投入係数(建設)'!BO15</f>
        <v>0</v>
      </c>
      <c r="BP16" s="633">
        <f>BP$4*'投入係数(建設)'!BP15</f>
        <v>0</v>
      </c>
      <c r="BQ16" s="633">
        <f>BQ$4*'投入係数(建設)'!BQ15</f>
        <v>0</v>
      </c>
      <c r="BR16" s="633">
        <f>BR$4*'投入係数(建設)'!BR15</f>
        <v>0</v>
      </c>
      <c r="BS16" s="633">
        <f>BS$4*'投入係数(建設)'!BS15</f>
        <v>0</v>
      </c>
      <c r="BT16" s="633">
        <f>BT$4*'投入係数(建設)'!BT15</f>
        <v>0</v>
      </c>
      <c r="BU16" s="644">
        <f t="shared" si="0"/>
        <v>0</v>
      </c>
    </row>
    <row r="17" spans="1:73">
      <c r="A17" s="167">
        <f>建設IO2!A16</f>
        <v>13</v>
      </c>
      <c r="B17" s="25" t="str">
        <f>建設IO2!B16</f>
        <v>非鉄金属</v>
      </c>
      <c r="C17" s="27">
        <f>C$4*'投入係数(建設)'!C16</f>
        <v>0</v>
      </c>
      <c r="D17" s="27">
        <f>D$4*'投入係数(建設)'!D16</f>
        <v>0</v>
      </c>
      <c r="E17" s="27">
        <f>E$4*'投入係数(建設)'!E16</f>
        <v>0</v>
      </c>
      <c r="F17" s="27">
        <f>F$4*'投入係数(建設)'!F16</f>
        <v>0</v>
      </c>
      <c r="G17" s="633">
        <f>G$4*'投入係数(建設)'!G16</f>
        <v>0</v>
      </c>
      <c r="H17" s="633">
        <f>H$4*'投入係数(建設)'!H16</f>
        <v>0</v>
      </c>
      <c r="I17" s="27">
        <f>I$4*'投入係数(建設)'!I16</f>
        <v>0</v>
      </c>
      <c r="J17" s="633">
        <f>J$4*'投入係数(建設)'!J16</f>
        <v>0</v>
      </c>
      <c r="K17" s="27">
        <f>K$4*'投入係数(建設)'!K16</f>
        <v>0</v>
      </c>
      <c r="L17" s="633">
        <f>L$4*'投入係数(建設)'!L16</f>
        <v>0</v>
      </c>
      <c r="M17" s="633">
        <f>M$4*'投入係数(建設)'!M16</f>
        <v>0</v>
      </c>
      <c r="N17" s="27">
        <f>N$4*'投入係数(建設)'!N16</f>
        <v>0</v>
      </c>
      <c r="O17" s="633">
        <f>O$4*'投入係数(建設)'!O16</f>
        <v>0</v>
      </c>
      <c r="P17" s="633">
        <f>P$4*'投入係数(建設)'!P16</f>
        <v>0</v>
      </c>
      <c r="Q17" s="633">
        <f>Q$4*'投入係数(建設)'!Q16</f>
        <v>0</v>
      </c>
      <c r="R17" s="27">
        <f>R$4*'投入係数(建設)'!R16</f>
        <v>0</v>
      </c>
      <c r="S17" s="27">
        <f>S$4*'投入係数(建設)'!S16</f>
        <v>0</v>
      </c>
      <c r="T17" s="633">
        <f>T$4*'投入係数(建設)'!T16</f>
        <v>0</v>
      </c>
      <c r="U17" s="633">
        <f>U$4*'投入係数(建設)'!U16</f>
        <v>0</v>
      </c>
      <c r="V17" s="27">
        <f>V$4*'投入係数(建設)'!V16</f>
        <v>0</v>
      </c>
      <c r="W17" s="633">
        <f>W$4*'投入係数(建設)'!W16</f>
        <v>0</v>
      </c>
      <c r="X17" s="633">
        <f>X$4*'投入係数(建設)'!X16</f>
        <v>0</v>
      </c>
      <c r="Y17" s="633">
        <f>Y$4*'投入係数(建設)'!Y16</f>
        <v>0</v>
      </c>
      <c r="Z17" s="633">
        <f>Z$4*'投入係数(建設)'!Z16</f>
        <v>0</v>
      </c>
      <c r="AA17" s="633">
        <f>AA$4*'投入係数(建設)'!AA16</f>
        <v>0</v>
      </c>
      <c r="AB17" s="633">
        <f>AB$4*'投入係数(建設)'!AB16</f>
        <v>0</v>
      </c>
      <c r="AC17" s="633">
        <f>AC$4*'投入係数(建設)'!AC16</f>
        <v>0</v>
      </c>
      <c r="AD17" s="633">
        <f>AD$4*'投入係数(建設)'!AD16</f>
        <v>0</v>
      </c>
      <c r="AE17" s="27">
        <f>AE$4*'投入係数(建設)'!AE16</f>
        <v>0</v>
      </c>
      <c r="AF17" s="27">
        <f>AF$4*'投入係数(建設)'!AF16</f>
        <v>0</v>
      </c>
      <c r="AG17" s="27">
        <f>AG$4*'投入係数(建設)'!AG16</f>
        <v>0</v>
      </c>
      <c r="AH17" s="27">
        <f>AH$4*'投入係数(建設)'!AH16</f>
        <v>0</v>
      </c>
      <c r="AI17" s="27">
        <f>AI$4*'投入係数(建設)'!AI16</f>
        <v>0</v>
      </c>
      <c r="AJ17" s="633">
        <f>AJ$4*'投入係数(建設)'!AJ16</f>
        <v>0</v>
      </c>
      <c r="AK17" s="633">
        <f>AK$4*'投入係数(建設)'!AK16</f>
        <v>0</v>
      </c>
      <c r="AL17" s="633">
        <f>AL$4*'投入係数(建設)'!AL16</f>
        <v>0</v>
      </c>
      <c r="AM17" s="633">
        <f>AM$4*'投入係数(建設)'!AM16</f>
        <v>0</v>
      </c>
      <c r="AN17" s="633">
        <f>AN$4*'投入係数(建設)'!AN16</f>
        <v>0</v>
      </c>
      <c r="AO17" s="633">
        <f>AO$4*'投入係数(建設)'!AO16</f>
        <v>0</v>
      </c>
      <c r="AP17" s="633">
        <f>AP$4*'投入係数(建設)'!AP16</f>
        <v>0</v>
      </c>
      <c r="AQ17" s="27">
        <f>AQ$4*'投入係数(建設)'!AQ16</f>
        <v>0</v>
      </c>
      <c r="AR17" s="27">
        <f>AR$4*'投入係数(建設)'!AR16</f>
        <v>0</v>
      </c>
      <c r="AS17" s="633">
        <f>AS$4*'投入係数(建設)'!AS16</f>
        <v>0</v>
      </c>
      <c r="AT17" s="633">
        <f>AT$4*'投入係数(建設)'!AT16</f>
        <v>0</v>
      </c>
      <c r="AU17" s="633">
        <f>AU$4*'投入係数(建設)'!AU16</f>
        <v>0</v>
      </c>
      <c r="AV17" s="633">
        <f>AV$4*'投入係数(建設)'!AV16</f>
        <v>0</v>
      </c>
      <c r="AW17" s="27">
        <f>AW$4*'投入係数(建設)'!AW16</f>
        <v>0</v>
      </c>
      <c r="AX17" s="633">
        <f>AX$4*'投入係数(建設)'!AX16</f>
        <v>0</v>
      </c>
      <c r="AY17" s="633">
        <f>AY$4*'投入係数(建設)'!AY16</f>
        <v>0</v>
      </c>
      <c r="AZ17" s="633">
        <f>AZ$4*'投入係数(建設)'!AZ16</f>
        <v>0</v>
      </c>
      <c r="BA17" s="27">
        <f>BA$4*'投入係数(建設)'!BA16</f>
        <v>0</v>
      </c>
      <c r="BB17" s="27">
        <f>BB$4*'投入係数(建設)'!BB16</f>
        <v>0</v>
      </c>
      <c r="BC17" s="633">
        <f>BC$4*'投入係数(建設)'!BC16</f>
        <v>0</v>
      </c>
      <c r="BD17" s="633">
        <f>BD$4*'投入係数(建設)'!BD16</f>
        <v>0</v>
      </c>
      <c r="BE17" s="633">
        <f>BE$4*'投入係数(建設)'!BE16</f>
        <v>0</v>
      </c>
      <c r="BF17" s="633">
        <f>BF$4*'投入係数(建設)'!BF16</f>
        <v>0</v>
      </c>
      <c r="BG17" s="633">
        <f>BG$4*'投入係数(建設)'!BG16</f>
        <v>0</v>
      </c>
      <c r="BH17" s="633">
        <f>BH$4*'投入係数(建設)'!BH16</f>
        <v>0</v>
      </c>
      <c r="BI17" s="633">
        <f>BI$4*'投入係数(建設)'!BI16</f>
        <v>0</v>
      </c>
      <c r="BJ17" s="633">
        <f>BJ$4*'投入係数(建設)'!BJ16</f>
        <v>0</v>
      </c>
      <c r="BK17" s="633">
        <f>BK$4*'投入係数(建設)'!BK16</f>
        <v>0</v>
      </c>
      <c r="BL17" s="633">
        <f>BL$4*'投入係数(建設)'!BL16</f>
        <v>0</v>
      </c>
      <c r="BM17" s="633">
        <f>BM$4*'投入係数(建設)'!BM16</f>
        <v>0</v>
      </c>
      <c r="BN17" s="27">
        <f>BN$4*'投入係数(建設)'!BN16</f>
        <v>0</v>
      </c>
      <c r="BO17" s="633">
        <f>BO$4*'投入係数(建設)'!BO16</f>
        <v>0</v>
      </c>
      <c r="BP17" s="633">
        <f>BP$4*'投入係数(建設)'!BP16</f>
        <v>0</v>
      </c>
      <c r="BQ17" s="633">
        <f>BQ$4*'投入係数(建設)'!BQ16</f>
        <v>0</v>
      </c>
      <c r="BR17" s="633">
        <f>BR$4*'投入係数(建設)'!BR16</f>
        <v>0</v>
      </c>
      <c r="BS17" s="633">
        <f>BS$4*'投入係数(建設)'!BS16</f>
        <v>0</v>
      </c>
      <c r="BT17" s="633">
        <f>BT$4*'投入係数(建設)'!BT16</f>
        <v>0</v>
      </c>
      <c r="BU17" s="644">
        <f t="shared" si="0"/>
        <v>0</v>
      </c>
    </row>
    <row r="18" spans="1:73">
      <c r="A18" s="167">
        <f>建設IO2!A17</f>
        <v>14</v>
      </c>
      <c r="B18" s="25" t="str">
        <f>建設IO2!B17</f>
        <v>金属製品</v>
      </c>
      <c r="C18" s="27">
        <f>C$4*'投入係数(建設)'!C17</f>
        <v>0</v>
      </c>
      <c r="D18" s="27">
        <f>D$4*'投入係数(建設)'!D17</f>
        <v>0</v>
      </c>
      <c r="E18" s="27">
        <f>E$4*'投入係数(建設)'!E17</f>
        <v>0</v>
      </c>
      <c r="F18" s="27">
        <f>F$4*'投入係数(建設)'!F17</f>
        <v>0</v>
      </c>
      <c r="G18" s="633">
        <f>G$4*'投入係数(建設)'!G17</f>
        <v>0</v>
      </c>
      <c r="H18" s="633">
        <f>H$4*'投入係数(建設)'!H17</f>
        <v>0</v>
      </c>
      <c r="I18" s="27">
        <f>I$4*'投入係数(建設)'!I17</f>
        <v>0</v>
      </c>
      <c r="J18" s="633">
        <f>J$4*'投入係数(建設)'!J17</f>
        <v>0</v>
      </c>
      <c r="K18" s="27">
        <f>K$4*'投入係数(建設)'!K17</f>
        <v>0</v>
      </c>
      <c r="L18" s="633">
        <f>L$4*'投入係数(建設)'!L17</f>
        <v>0</v>
      </c>
      <c r="M18" s="633">
        <f>M$4*'投入係数(建設)'!M17</f>
        <v>0</v>
      </c>
      <c r="N18" s="27">
        <f>N$4*'投入係数(建設)'!N17</f>
        <v>0</v>
      </c>
      <c r="O18" s="633">
        <f>O$4*'投入係数(建設)'!O17</f>
        <v>0</v>
      </c>
      <c r="P18" s="633">
        <f>P$4*'投入係数(建設)'!P17</f>
        <v>0</v>
      </c>
      <c r="Q18" s="633">
        <f>Q$4*'投入係数(建設)'!Q17</f>
        <v>0</v>
      </c>
      <c r="R18" s="27">
        <f>R$4*'投入係数(建設)'!R17</f>
        <v>0</v>
      </c>
      <c r="S18" s="27">
        <f>S$4*'投入係数(建設)'!S17</f>
        <v>0</v>
      </c>
      <c r="T18" s="633">
        <f>T$4*'投入係数(建設)'!T17</f>
        <v>0</v>
      </c>
      <c r="U18" s="633">
        <f>U$4*'投入係数(建設)'!U17</f>
        <v>0</v>
      </c>
      <c r="V18" s="27">
        <f>V$4*'投入係数(建設)'!V17</f>
        <v>0</v>
      </c>
      <c r="W18" s="633">
        <f>W$4*'投入係数(建設)'!W17</f>
        <v>0</v>
      </c>
      <c r="X18" s="633">
        <f>X$4*'投入係数(建設)'!X17</f>
        <v>0</v>
      </c>
      <c r="Y18" s="633">
        <f>Y$4*'投入係数(建設)'!Y17</f>
        <v>0</v>
      </c>
      <c r="Z18" s="633">
        <f>Z$4*'投入係数(建設)'!Z17</f>
        <v>0</v>
      </c>
      <c r="AA18" s="633">
        <f>AA$4*'投入係数(建設)'!AA17</f>
        <v>0</v>
      </c>
      <c r="AB18" s="633">
        <f>AB$4*'投入係数(建設)'!AB17</f>
        <v>0</v>
      </c>
      <c r="AC18" s="633">
        <f>AC$4*'投入係数(建設)'!AC17</f>
        <v>0</v>
      </c>
      <c r="AD18" s="633">
        <f>AD$4*'投入係数(建設)'!AD17</f>
        <v>0</v>
      </c>
      <c r="AE18" s="27">
        <f>AE$4*'投入係数(建設)'!AE17</f>
        <v>0</v>
      </c>
      <c r="AF18" s="27">
        <f>AF$4*'投入係数(建設)'!AF17</f>
        <v>0</v>
      </c>
      <c r="AG18" s="27">
        <f>AG$4*'投入係数(建設)'!AG17</f>
        <v>0</v>
      </c>
      <c r="AH18" s="27">
        <f>AH$4*'投入係数(建設)'!AH17</f>
        <v>0</v>
      </c>
      <c r="AI18" s="27">
        <f>AI$4*'投入係数(建設)'!AI17</f>
        <v>0</v>
      </c>
      <c r="AJ18" s="633">
        <f>AJ$4*'投入係数(建設)'!AJ17</f>
        <v>0</v>
      </c>
      <c r="AK18" s="633">
        <f>AK$4*'投入係数(建設)'!AK17</f>
        <v>0</v>
      </c>
      <c r="AL18" s="633">
        <f>AL$4*'投入係数(建設)'!AL17</f>
        <v>0</v>
      </c>
      <c r="AM18" s="633">
        <f>AM$4*'投入係数(建設)'!AM17</f>
        <v>0</v>
      </c>
      <c r="AN18" s="633">
        <f>AN$4*'投入係数(建設)'!AN17</f>
        <v>0</v>
      </c>
      <c r="AO18" s="633">
        <f>AO$4*'投入係数(建設)'!AO17</f>
        <v>0</v>
      </c>
      <c r="AP18" s="633">
        <f>AP$4*'投入係数(建設)'!AP17</f>
        <v>0</v>
      </c>
      <c r="AQ18" s="27">
        <f>AQ$4*'投入係数(建設)'!AQ17</f>
        <v>0</v>
      </c>
      <c r="AR18" s="27">
        <f>AR$4*'投入係数(建設)'!AR17</f>
        <v>0</v>
      </c>
      <c r="AS18" s="633">
        <f>AS$4*'投入係数(建設)'!AS17</f>
        <v>0</v>
      </c>
      <c r="AT18" s="633">
        <f>AT$4*'投入係数(建設)'!AT17</f>
        <v>0</v>
      </c>
      <c r="AU18" s="633">
        <f>AU$4*'投入係数(建設)'!AU17</f>
        <v>0</v>
      </c>
      <c r="AV18" s="633">
        <f>AV$4*'投入係数(建設)'!AV17</f>
        <v>0</v>
      </c>
      <c r="AW18" s="27">
        <f>AW$4*'投入係数(建設)'!AW17</f>
        <v>0</v>
      </c>
      <c r="AX18" s="633">
        <f>AX$4*'投入係数(建設)'!AX17</f>
        <v>0</v>
      </c>
      <c r="AY18" s="633">
        <f>AY$4*'投入係数(建設)'!AY17</f>
        <v>0</v>
      </c>
      <c r="AZ18" s="633">
        <f>AZ$4*'投入係数(建設)'!AZ17</f>
        <v>0</v>
      </c>
      <c r="BA18" s="27">
        <f>BA$4*'投入係数(建設)'!BA17</f>
        <v>0</v>
      </c>
      <c r="BB18" s="27">
        <f>BB$4*'投入係数(建設)'!BB17</f>
        <v>0</v>
      </c>
      <c r="BC18" s="633">
        <f>BC$4*'投入係数(建設)'!BC17</f>
        <v>0</v>
      </c>
      <c r="BD18" s="633">
        <f>BD$4*'投入係数(建設)'!BD17</f>
        <v>0</v>
      </c>
      <c r="BE18" s="633">
        <f>BE$4*'投入係数(建設)'!BE17</f>
        <v>0</v>
      </c>
      <c r="BF18" s="633">
        <f>BF$4*'投入係数(建設)'!BF17</f>
        <v>0</v>
      </c>
      <c r="BG18" s="633">
        <f>BG$4*'投入係数(建設)'!BG17</f>
        <v>0</v>
      </c>
      <c r="BH18" s="633">
        <f>BH$4*'投入係数(建設)'!BH17</f>
        <v>0</v>
      </c>
      <c r="BI18" s="633">
        <f>BI$4*'投入係数(建設)'!BI17</f>
        <v>0</v>
      </c>
      <c r="BJ18" s="633">
        <f>BJ$4*'投入係数(建設)'!BJ17</f>
        <v>0</v>
      </c>
      <c r="BK18" s="633">
        <f>BK$4*'投入係数(建設)'!BK17</f>
        <v>0</v>
      </c>
      <c r="BL18" s="633">
        <f>BL$4*'投入係数(建設)'!BL17</f>
        <v>0</v>
      </c>
      <c r="BM18" s="633">
        <f>BM$4*'投入係数(建設)'!BM17</f>
        <v>0</v>
      </c>
      <c r="BN18" s="27">
        <f>BN$4*'投入係数(建設)'!BN17</f>
        <v>0</v>
      </c>
      <c r="BO18" s="633">
        <f>BO$4*'投入係数(建設)'!BO17</f>
        <v>0</v>
      </c>
      <c r="BP18" s="633">
        <f>BP$4*'投入係数(建設)'!BP17</f>
        <v>0</v>
      </c>
      <c r="BQ18" s="633">
        <f>BQ$4*'投入係数(建設)'!BQ17</f>
        <v>0</v>
      </c>
      <c r="BR18" s="633">
        <f>BR$4*'投入係数(建設)'!BR17</f>
        <v>0</v>
      </c>
      <c r="BS18" s="633">
        <f>BS$4*'投入係数(建設)'!BS17</f>
        <v>0</v>
      </c>
      <c r="BT18" s="633">
        <f>BT$4*'投入係数(建設)'!BT17</f>
        <v>0</v>
      </c>
      <c r="BU18" s="644">
        <f t="shared" si="0"/>
        <v>0</v>
      </c>
    </row>
    <row r="19" spans="1:73">
      <c r="A19" s="167">
        <f>建設IO2!A18</f>
        <v>15</v>
      </c>
      <c r="B19" s="25" t="str">
        <f>建設IO2!B18</f>
        <v>はん用機械</v>
      </c>
      <c r="C19" s="27">
        <f>C$4*'投入係数(建設)'!C18</f>
        <v>0</v>
      </c>
      <c r="D19" s="27">
        <f>D$4*'投入係数(建設)'!D18</f>
        <v>0</v>
      </c>
      <c r="E19" s="27">
        <f>E$4*'投入係数(建設)'!E18</f>
        <v>0</v>
      </c>
      <c r="F19" s="27">
        <f>F$4*'投入係数(建設)'!F18</f>
        <v>0</v>
      </c>
      <c r="G19" s="633">
        <f>G$4*'投入係数(建設)'!G18</f>
        <v>0</v>
      </c>
      <c r="H19" s="633">
        <f>H$4*'投入係数(建設)'!H18</f>
        <v>0</v>
      </c>
      <c r="I19" s="27">
        <f>I$4*'投入係数(建設)'!I18</f>
        <v>0</v>
      </c>
      <c r="J19" s="633">
        <f>J$4*'投入係数(建設)'!J18</f>
        <v>0</v>
      </c>
      <c r="K19" s="27">
        <f>K$4*'投入係数(建設)'!K18</f>
        <v>0</v>
      </c>
      <c r="L19" s="633">
        <f>L$4*'投入係数(建設)'!L18</f>
        <v>0</v>
      </c>
      <c r="M19" s="633">
        <f>M$4*'投入係数(建設)'!M18</f>
        <v>0</v>
      </c>
      <c r="N19" s="27">
        <f>N$4*'投入係数(建設)'!N18</f>
        <v>0</v>
      </c>
      <c r="O19" s="633">
        <f>O$4*'投入係数(建設)'!O18</f>
        <v>0</v>
      </c>
      <c r="P19" s="633">
        <f>P$4*'投入係数(建設)'!P18</f>
        <v>0</v>
      </c>
      <c r="Q19" s="633">
        <f>Q$4*'投入係数(建設)'!Q18</f>
        <v>0</v>
      </c>
      <c r="R19" s="27">
        <f>R$4*'投入係数(建設)'!R18</f>
        <v>0</v>
      </c>
      <c r="S19" s="27">
        <f>S$4*'投入係数(建設)'!S18</f>
        <v>0</v>
      </c>
      <c r="T19" s="633">
        <f>T$4*'投入係数(建設)'!T18</f>
        <v>0</v>
      </c>
      <c r="U19" s="633">
        <f>U$4*'投入係数(建設)'!U18</f>
        <v>0</v>
      </c>
      <c r="V19" s="27">
        <f>V$4*'投入係数(建設)'!V18</f>
        <v>0</v>
      </c>
      <c r="W19" s="633">
        <f>W$4*'投入係数(建設)'!W18</f>
        <v>0</v>
      </c>
      <c r="X19" s="633">
        <f>X$4*'投入係数(建設)'!X18</f>
        <v>0</v>
      </c>
      <c r="Y19" s="633">
        <f>Y$4*'投入係数(建設)'!Y18</f>
        <v>0</v>
      </c>
      <c r="Z19" s="633">
        <f>Z$4*'投入係数(建設)'!Z18</f>
        <v>0</v>
      </c>
      <c r="AA19" s="633">
        <f>AA$4*'投入係数(建設)'!AA18</f>
        <v>0</v>
      </c>
      <c r="AB19" s="633">
        <f>AB$4*'投入係数(建設)'!AB18</f>
        <v>0</v>
      </c>
      <c r="AC19" s="633">
        <f>AC$4*'投入係数(建設)'!AC18</f>
        <v>0</v>
      </c>
      <c r="AD19" s="633">
        <f>AD$4*'投入係数(建設)'!AD18</f>
        <v>0</v>
      </c>
      <c r="AE19" s="27">
        <f>AE$4*'投入係数(建設)'!AE18</f>
        <v>0</v>
      </c>
      <c r="AF19" s="27">
        <f>AF$4*'投入係数(建設)'!AF18</f>
        <v>0</v>
      </c>
      <c r="AG19" s="27">
        <f>AG$4*'投入係数(建設)'!AG18</f>
        <v>0</v>
      </c>
      <c r="AH19" s="27">
        <f>AH$4*'投入係数(建設)'!AH18</f>
        <v>0</v>
      </c>
      <c r="AI19" s="27">
        <f>AI$4*'投入係数(建設)'!AI18</f>
        <v>0</v>
      </c>
      <c r="AJ19" s="633">
        <f>AJ$4*'投入係数(建設)'!AJ18</f>
        <v>0</v>
      </c>
      <c r="AK19" s="633">
        <f>AK$4*'投入係数(建設)'!AK18</f>
        <v>0</v>
      </c>
      <c r="AL19" s="633">
        <f>AL$4*'投入係数(建設)'!AL18</f>
        <v>0</v>
      </c>
      <c r="AM19" s="633">
        <f>AM$4*'投入係数(建設)'!AM18</f>
        <v>0</v>
      </c>
      <c r="AN19" s="633">
        <f>AN$4*'投入係数(建設)'!AN18</f>
        <v>0</v>
      </c>
      <c r="AO19" s="633">
        <f>AO$4*'投入係数(建設)'!AO18</f>
        <v>0</v>
      </c>
      <c r="AP19" s="633">
        <f>AP$4*'投入係数(建設)'!AP18</f>
        <v>0</v>
      </c>
      <c r="AQ19" s="27">
        <f>AQ$4*'投入係数(建設)'!AQ18</f>
        <v>0</v>
      </c>
      <c r="AR19" s="27">
        <f>AR$4*'投入係数(建設)'!AR18</f>
        <v>0</v>
      </c>
      <c r="AS19" s="633">
        <f>AS$4*'投入係数(建設)'!AS18</f>
        <v>0</v>
      </c>
      <c r="AT19" s="633">
        <f>AT$4*'投入係数(建設)'!AT18</f>
        <v>0</v>
      </c>
      <c r="AU19" s="633">
        <f>AU$4*'投入係数(建設)'!AU18</f>
        <v>0</v>
      </c>
      <c r="AV19" s="633">
        <f>AV$4*'投入係数(建設)'!AV18</f>
        <v>0</v>
      </c>
      <c r="AW19" s="27">
        <f>AW$4*'投入係数(建設)'!AW18</f>
        <v>0</v>
      </c>
      <c r="AX19" s="633">
        <f>AX$4*'投入係数(建設)'!AX18</f>
        <v>0</v>
      </c>
      <c r="AY19" s="633">
        <f>AY$4*'投入係数(建設)'!AY18</f>
        <v>0</v>
      </c>
      <c r="AZ19" s="633">
        <f>AZ$4*'投入係数(建設)'!AZ18</f>
        <v>0</v>
      </c>
      <c r="BA19" s="27">
        <f>BA$4*'投入係数(建設)'!BA18</f>
        <v>0</v>
      </c>
      <c r="BB19" s="27">
        <f>BB$4*'投入係数(建設)'!BB18</f>
        <v>0</v>
      </c>
      <c r="BC19" s="633">
        <f>BC$4*'投入係数(建設)'!BC18</f>
        <v>0</v>
      </c>
      <c r="BD19" s="633">
        <f>BD$4*'投入係数(建設)'!BD18</f>
        <v>0</v>
      </c>
      <c r="BE19" s="633">
        <f>BE$4*'投入係数(建設)'!BE18</f>
        <v>0</v>
      </c>
      <c r="BF19" s="633">
        <f>BF$4*'投入係数(建設)'!BF18</f>
        <v>0</v>
      </c>
      <c r="BG19" s="633">
        <f>BG$4*'投入係数(建設)'!BG18</f>
        <v>0</v>
      </c>
      <c r="BH19" s="633">
        <f>BH$4*'投入係数(建設)'!BH18</f>
        <v>0</v>
      </c>
      <c r="BI19" s="633">
        <f>BI$4*'投入係数(建設)'!BI18</f>
        <v>0</v>
      </c>
      <c r="BJ19" s="633">
        <f>BJ$4*'投入係数(建設)'!BJ18</f>
        <v>0</v>
      </c>
      <c r="BK19" s="633">
        <f>BK$4*'投入係数(建設)'!BK18</f>
        <v>0</v>
      </c>
      <c r="BL19" s="633">
        <f>BL$4*'投入係数(建設)'!BL18</f>
        <v>0</v>
      </c>
      <c r="BM19" s="633">
        <f>BM$4*'投入係数(建設)'!BM18</f>
        <v>0</v>
      </c>
      <c r="BN19" s="27">
        <f>BN$4*'投入係数(建設)'!BN18</f>
        <v>0</v>
      </c>
      <c r="BO19" s="633">
        <f>BO$4*'投入係数(建設)'!BO18</f>
        <v>0</v>
      </c>
      <c r="BP19" s="633">
        <f>BP$4*'投入係数(建設)'!BP18</f>
        <v>0</v>
      </c>
      <c r="BQ19" s="633">
        <f>BQ$4*'投入係数(建設)'!BQ18</f>
        <v>0</v>
      </c>
      <c r="BR19" s="633">
        <f>BR$4*'投入係数(建設)'!BR18</f>
        <v>0</v>
      </c>
      <c r="BS19" s="633">
        <f>BS$4*'投入係数(建設)'!BS18</f>
        <v>0</v>
      </c>
      <c r="BT19" s="633">
        <f>BT$4*'投入係数(建設)'!BT18</f>
        <v>0</v>
      </c>
      <c r="BU19" s="644">
        <f t="shared" si="0"/>
        <v>0</v>
      </c>
    </row>
    <row r="20" spans="1:73">
      <c r="A20" s="167">
        <f>建設IO2!A19</f>
        <v>16</v>
      </c>
      <c r="B20" s="25" t="str">
        <f>建設IO2!B19</f>
        <v>生産用機械</v>
      </c>
      <c r="C20" s="27">
        <f>C$4*'投入係数(建設)'!C19</f>
        <v>0</v>
      </c>
      <c r="D20" s="27">
        <f>D$4*'投入係数(建設)'!D19</f>
        <v>0</v>
      </c>
      <c r="E20" s="27">
        <f>E$4*'投入係数(建設)'!E19</f>
        <v>0</v>
      </c>
      <c r="F20" s="27">
        <f>F$4*'投入係数(建設)'!F19</f>
        <v>0</v>
      </c>
      <c r="G20" s="633">
        <f>G$4*'投入係数(建設)'!G19</f>
        <v>0</v>
      </c>
      <c r="H20" s="633">
        <f>H$4*'投入係数(建設)'!H19</f>
        <v>0</v>
      </c>
      <c r="I20" s="27">
        <f>I$4*'投入係数(建設)'!I19</f>
        <v>0</v>
      </c>
      <c r="J20" s="633">
        <f>J$4*'投入係数(建設)'!J19</f>
        <v>0</v>
      </c>
      <c r="K20" s="27">
        <f>K$4*'投入係数(建設)'!K19</f>
        <v>0</v>
      </c>
      <c r="L20" s="633">
        <f>L$4*'投入係数(建設)'!L19</f>
        <v>0</v>
      </c>
      <c r="M20" s="633">
        <f>M$4*'投入係数(建設)'!M19</f>
        <v>0</v>
      </c>
      <c r="N20" s="27">
        <f>N$4*'投入係数(建設)'!N19</f>
        <v>0</v>
      </c>
      <c r="O20" s="633">
        <f>O$4*'投入係数(建設)'!O19</f>
        <v>0</v>
      </c>
      <c r="P20" s="633">
        <f>P$4*'投入係数(建設)'!P19</f>
        <v>0</v>
      </c>
      <c r="Q20" s="633">
        <f>Q$4*'投入係数(建設)'!Q19</f>
        <v>0</v>
      </c>
      <c r="R20" s="27">
        <f>R$4*'投入係数(建設)'!R19</f>
        <v>0</v>
      </c>
      <c r="S20" s="27">
        <f>S$4*'投入係数(建設)'!S19</f>
        <v>0</v>
      </c>
      <c r="T20" s="633">
        <f>T$4*'投入係数(建設)'!T19</f>
        <v>0</v>
      </c>
      <c r="U20" s="633">
        <f>U$4*'投入係数(建設)'!U19</f>
        <v>0</v>
      </c>
      <c r="V20" s="27">
        <f>V$4*'投入係数(建設)'!V19</f>
        <v>0</v>
      </c>
      <c r="W20" s="633">
        <f>W$4*'投入係数(建設)'!W19</f>
        <v>0</v>
      </c>
      <c r="X20" s="633">
        <f>X$4*'投入係数(建設)'!X19</f>
        <v>0</v>
      </c>
      <c r="Y20" s="633">
        <f>Y$4*'投入係数(建設)'!Y19</f>
        <v>0</v>
      </c>
      <c r="Z20" s="633">
        <f>Z$4*'投入係数(建設)'!Z19</f>
        <v>0</v>
      </c>
      <c r="AA20" s="633">
        <f>AA$4*'投入係数(建設)'!AA19</f>
        <v>0</v>
      </c>
      <c r="AB20" s="633">
        <f>AB$4*'投入係数(建設)'!AB19</f>
        <v>0</v>
      </c>
      <c r="AC20" s="633">
        <f>AC$4*'投入係数(建設)'!AC19</f>
        <v>0</v>
      </c>
      <c r="AD20" s="633">
        <f>AD$4*'投入係数(建設)'!AD19</f>
        <v>0</v>
      </c>
      <c r="AE20" s="27">
        <f>AE$4*'投入係数(建設)'!AE19</f>
        <v>0</v>
      </c>
      <c r="AF20" s="27">
        <f>AF$4*'投入係数(建設)'!AF19</f>
        <v>0</v>
      </c>
      <c r="AG20" s="27">
        <f>AG$4*'投入係数(建設)'!AG19</f>
        <v>0</v>
      </c>
      <c r="AH20" s="27">
        <f>AH$4*'投入係数(建設)'!AH19</f>
        <v>0</v>
      </c>
      <c r="AI20" s="27">
        <f>AI$4*'投入係数(建設)'!AI19</f>
        <v>0</v>
      </c>
      <c r="AJ20" s="633">
        <f>AJ$4*'投入係数(建設)'!AJ19</f>
        <v>0</v>
      </c>
      <c r="AK20" s="633">
        <f>AK$4*'投入係数(建設)'!AK19</f>
        <v>0</v>
      </c>
      <c r="AL20" s="633">
        <f>AL$4*'投入係数(建設)'!AL19</f>
        <v>0</v>
      </c>
      <c r="AM20" s="633">
        <f>AM$4*'投入係数(建設)'!AM19</f>
        <v>0</v>
      </c>
      <c r="AN20" s="633">
        <f>AN$4*'投入係数(建設)'!AN19</f>
        <v>0</v>
      </c>
      <c r="AO20" s="633">
        <f>AO$4*'投入係数(建設)'!AO19</f>
        <v>0</v>
      </c>
      <c r="AP20" s="633">
        <f>AP$4*'投入係数(建設)'!AP19</f>
        <v>0</v>
      </c>
      <c r="AQ20" s="27">
        <f>AQ$4*'投入係数(建設)'!AQ19</f>
        <v>0</v>
      </c>
      <c r="AR20" s="27">
        <f>AR$4*'投入係数(建設)'!AR19</f>
        <v>0</v>
      </c>
      <c r="AS20" s="633">
        <f>AS$4*'投入係数(建設)'!AS19</f>
        <v>0</v>
      </c>
      <c r="AT20" s="633">
        <f>AT$4*'投入係数(建設)'!AT19</f>
        <v>0</v>
      </c>
      <c r="AU20" s="633">
        <f>AU$4*'投入係数(建設)'!AU19</f>
        <v>0</v>
      </c>
      <c r="AV20" s="633">
        <f>AV$4*'投入係数(建設)'!AV19</f>
        <v>0</v>
      </c>
      <c r="AW20" s="27">
        <f>AW$4*'投入係数(建設)'!AW19</f>
        <v>0</v>
      </c>
      <c r="AX20" s="633">
        <f>AX$4*'投入係数(建設)'!AX19</f>
        <v>0</v>
      </c>
      <c r="AY20" s="633">
        <f>AY$4*'投入係数(建設)'!AY19</f>
        <v>0</v>
      </c>
      <c r="AZ20" s="633">
        <f>AZ$4*'投入係数(建設)'!AZ19</f>
        <v>0</v>
      </c>
      <c r="BA20" s="27">
        <f>BA$4*'投入係数(建設)'!BA19</f>
        <v>0</v>
      </c>
      <c r="BB20" s="27">
        <f>BB$4*'投入係数(建設)'!BB19</f>
        <v>0</v>
      </c>
      <c r="BC20" s="633">
        <f>BC$4*'投入係数(建設)'!BC19</f>
        <v>0</v>
      </c>
      <c r="BD20" s="633">
        <f>BD$4*'投入係数(建設)'!BD19</f>
        <v>0</v>
      </c>
      <c r="BE20" s="633">
        <f>BE$4*'投入係数(建設)'!BE19</f>
        <v>0</v>
      </c>
      <c r="BF20" s="633">
        <f>BF$4*'投入係数(建設)'!BF19</f>
        <v>0</v>
      </c>
      <c r="BG20" s="633">
        <f>BG$4*'投入係数(建設)'!BG19</f>
        <v>0</v>
      </c>
      <c r="BH20" s="633">
        <f>BH$4*'投入係数(建設)'!BH19</f>
        <v>0</v>
      </c>
      <c r="BI20" s="633">
        <f>BI$4*'投入係数(建設)'!BI19</f>
        <v>0</v>
      </c>
      <c r="BJ20" s="633">
        <f>BJ$4*'投入係数(建設)'!BJ19</f>
        <v>0</v>
      </c>
      <c r="BK20" s="633">
        <f>BK$4*'投入係数(建設)'!BK19</f>
        <v>0</v>
      </c>
      <c r="BL20" s="633">
        <f>BL$4*'投入係数(建設)'!BL19</f>
        <v>0</v>
      </c>
      <c r="BM20" s="633">
        <f>BM$4*'投入係数(建設)'!BM19</f>
        <v>0</v>
      </c>
      <c r="BN20" s="27">
        <f>BN$4*'投入係数(建設)'!BN19</f>
        <v>0</v>
      </c>
      <c r="BO20" s="633">
        <f>BO$4*'投入係数(建設)'!BO19</f>
        <v>0</v>
      </c>
      <c r="BP20" s="633">
        <f>BP$4*'投入係数(建設)'!BP19</f>
        <v>0</v>
      </c>
      <c r="BQ20" s="633">
        <f>BQ$4*'投入係数(建設)'!BQ19</f>
        <v>0</v>
      </c>
      <c r="BR20" s="633">
        <f>BR$4*'投入係数(建設)'!BR19</f>
        <v>0</v>
      </c>
      <c r="BS20" s="633">
        <f>BS$4*'投入係数(建設)'!BS19</f>
        <v>0</v>
      </c>
      <c r="BT20" s="633">
        <f>BT$4*'投入係数(建設)'!BT19</f>
        <v>0</v>
      </c>
      <c r="BU20" s="644">
        <f t="shared" si="0"/>
        <v>0</v>
      </c>
    </row>
    <row r="21" spans="1:73">
      <c r="A21" s="167">
        <f>建設IO2!A20</f>
        <v>17</v>
      </c>
      <c r="B21" s="25" t="str">
        <f>建設IO2!B20</f>
        <v>業務用機械</v>
      </c>
      <c r="C21" s="27">
        <f>C$4*'投入係数(建設)'!C20</f>
        <v>0</v>
      </c>
      <c r="D21" s="27">
        <f>D$4*'投入係数(建設)'!D20</f>
        <v>0</v>
      </c>
      <c r="E21" s="27">
        <f>E$4*'投入係数(建設)'!E20</f>
        <v>0</v>
      </c>
      <c r="F21" s="27">
        <f>F$4*'投入係数(建設)'!F20</f>
        <v>0</v>
      </c>
      <c r="G21" s="633">
        <f>G$4*'投入係数(建設)'!G20</f>
        <v>0</v>
      </c>
      <c r="H21" s="633">
        <f>H$4*'投入係数(建設)'!H20</f>
        <v>0</v>
      </c>
      <c r="I21" s="27">
        <f>I$4*'投入係数(建設)'!I20</f>
        <v>0</v>
      </c>
      <c r="J21" s="633">
        <f>J$4*'投入係数(建設)'!J20</f>
        <v>0</v>
      </c>
      <c r="K21" s="27">
        <f>K$4*'投入係数(建設)'!K20</f>
        <v>0</v>
      </c>
      <c r="L21" s="633">
        <f>L$4*'投入係数(建設)'!L20</f>
        <v>0</v>
      </c>
      <c r="M21" s="633">
        <f>M$4*'投入係数(建設)'!M20</f>
        <v>0</v>
      </c>
      <c r="N21" s="27">
        <f>N$4*'投入係数(建設)'!N20</f>
        <v>0</v>
      </c>
      <c r="O21" s="633">
        <f>O$4*'投入係数(建設)'!O20</f>
        <v>0</v>
      </c>
      <c r="P21" s="633">
        <f>P$4*'投入係数(建設)'!P20</f>
        <v>0</v>
      </c>
      <c r="Q21" s="633">
        <f>Q$4*'投入係数(建設)'!Q20</f>
        <v>0</v>
      </c>
      <c r="R21" s="27">
        <f>R$4*'投入係数(建設)'!R20</f>
        <v>0</v>
      </c>
      <c r="S21" s="27">
        <f>S$4*'投入係数(建設)'!S20</f>
        <v>0</v>
      </c>
      <c r="T21" s="633">
        <f>T$4*'投入係数(建設)'!T20</f>
        <v>0</v>
      </c>
      <c r="U21" s="633">
        <f>U$4*'投入係数(建設)'!U20</f>
        <v>0</v>
      </c>
      <c r="V21" s="27">
        <f>V$4*'投入係数(建設)'!V20</f>
        <v>0</v>
      </c>
      <c r="W21" s="633">
        <f>W$4*'投入係数(建設)'!W20</f>
        <v>0</v>
      </c>
      <c r="X21" s="633">
        <f>X$4*'投入係数(建設)'!X20</f>
        <v>0</v>
      </c>
      <c r="Y21" s="633">
        <f>Y$4*'投入係数(建設)'!Y20</f>
        <v>0</v>
      </c>
      <c r="Z21" s="633">
        <f>Z$4*'投入係数(建設)'!Z20</f>
        <v>0</v>
      </c>
      <c r="AA21" s="633">
        <f>AA$4*'投入係数(建設)'!AA20</f>
        <v>0</v>
      </c>
      <c r="AB21" s="633">
        <f>AB$4*'投入係数(建設)'!AB20</f>
        <v>0</v>
      </c>
      <c r="AC21" s="633">
        <f>AC$4*'投入係数(建設)'!AC20</f>
        <v>0</v>
      </c>
      <c r="AD21" s="633">
        <f>AD$4*'投入係数(建設)'!AD20</f>
        <v>0</v>
      </c>
      <c r="AE21" s="27">
        <f>AE$4*'投入係数(建設)'!AE20</f>
        <v>0</v>
      </c>
      <c r="AF21" s="27">
        <f>AF$4*'投入係数(建設)'!AF20</f>
        <v>0</v>
      </c>
      <c r="AG21" s="27">
        <f>AG$4*'投入係数(建設)'!AG20</f>
        <v>0</v>
      </c>
      <c r="AH21" s="27">
        <f>AH$4*'投入係数(建設)'!AH20</f>
        <v>0</v>
      </c>
      <c r="AI21" s="27">
        <f>AI$4*'投入係数(建設)'!AI20</f>
        <v>0</v>
      </c>
      <c r="AJ21" s="633">
        <f>AJ$4*'投入係数(建設)'!AJ20</f>
        <v>0</v>
      </c>
      <c r="AK21" s="633">
        <f>AK$4*'投入係数(建設)'!AK20</f>
        <v>0</v>
      </c>
      <c r="AL21" s="633">
        <f>AL$4*'投入係数(建設)'!AL20</f>
        <v>0</v>
      </c>
      <c r="AM21" s="633">
        <f>AM$4*'投入係数(建設)'!AM20</f>
        <v>0</v>
      </c>
      <c r="AN21" s="633">
        <f>AN$4*'投入係数(建設)'!AN20</f>
        <v>0</v>
      </c>
      <c r="AO21" s="633">
        <f>AO$4*'投入係数(建設)'!AO20</f>
        <v>0</v>
      </c>
      <c r="AP21" s="633">
        <f>AP$4*'投入係数(建設)'!AP20</f>
        <v>0</v>
      </c>
      <c r="AQ21" s="27">
        <f>AQ$4*'投入係数(建設)'!AQ20</f>
        <v>0</v>
      </c>
      <c r="AR21" s="27">
        <f>AR$4*'投入係数(建設)'!AR20</f>
        <v>0</v>
      </c>
      <c r="AS21" s="633">
        <f>AS$4*'投入係数(建設)'!AS20</f>
        <v>0</v>
      </c>
      <c r="AT21" s="633">
        <f>AT$4*'投入係数(建設)'!AT20</f>
        <v>0</v>
      </c>
      <c r="AU21" s="633">
        <f>AU$4*'投入係数(建設)'!AU20</f>
        <v>0</v>
      </c>
      <c r="AV21" s="633">
        <f>AV$4*'投入係数(建設)'!AV20</f>
        <v>0</v>
      </c>
      <c r="AW21" s="27">
        <f>AW$4*'投入係数(建設)'!AW20</f>
        <v>0</v>
      </c>
      <c r="AX21" s="633">
        <f>AX$4*'投入係数(建設)'!AX20</f>
        <v>0</v>
      </c>
      <c r="AY21" s="633">
        <f>AY$4*'投入係数(建設)'!AY20</f>
        <v>0</v>
      </c>
      <c r="AZ21" s="633">
        <f>AZ$4*'投入係数(建設)'!AZ20</f>
        <v>0</v>
      </c>
      <c r="BA21" s="27">
        <f>BA$4*'投入係数(建設)'!BA20</f>
        <v>0</v>
      </c>
      <c r="BB21" s="27">
        <f>BB$4*'投入係数(建設)'!BB20</f>
        <v>0</v>
      </c>
      <c r="BC21" s="633">
        <f>BC$4*'投入係数(建設)'!BC20</f>
        <v>0</v>
      </c>
      <c r="BD21" s="633">
        <f>BD$4*'投入係数(建設)'!BD20</f>
        <v>0</v>
      </c>
      <c r="BE21" s="633">
        <f>BE$4*'投入係数(建設)'!BE20</f>
        <v>0</v>
      </c>
      <c r="BF21" s="633">
        <f>BF$4*'投入係数(建設)'!BF20</f>
        <v>0</v>
      </c>
      <c r="BG21" s="633">
        <f>BG$4*'投入係数(建設)'!BG20</f>
        <v>0</v>
      </c>
      <c r="BH21" s="633">
        <f>BH$4*'投入係数(建設)'!BH20</f>
        <v>0</v>
      </c>
      <c r="BI21" s="633">
        <f>BI$4*'投入係数(建設)'!BI20</f>
        <v>0</v>
      </c>
      <c r="BJ21" s="633">
        <f>BJ$4*'投入係数(建設)'!BJ20</f>
        <v>0</v>
      </c>
      <c r="BK21" s="633">
        <f>BK$4*'投入係数(建設)'!BK20</f>
        <v>0</v>
      </c>
      <c r="BL21" s="633">
        <f>BL$4*'投入係数(建設)'!BL20</f>
        <v>0</v>
      </c>
      <c r="BM21" s="633">
        <f>BM$4*'投入係数(建設)'!BM20</f>
        <v>0</v>
      </c>
      <c r="BN21" s="27">
        <f>BN$4*'投入係数(建設)'!BN20</f>
        <v>0</v>
      </c>
      <c r="BO21" s="633">
        <f>BO$4*'投入係数(建設)'!BO20</f>
        <v>0</v>
      </c>
      <c r="BP21" s="633">
        <f>BP$4*'投入係数(建設)'!BP20</f>
        <v>0</v>
      </c>
      <c r="BQ21" s="633">
        <f>BQ$4*'投入係数(建設)'!BQ20</f>
        <v>0</v>
      </c>
      <c r="BR21" s="633">
        <f>BR$4*'投入係数(建設)'!BR20</f>
        <v>0</v>
      </c>
      <c r="BS21" s="633">
        <f>BS$4*'投入係数(建設)'!BS20</f>
        <v>0</v>
      </c>
      <c r="BT21" s="633">
        <f>BT$4*'投入係数(建設)'!BT20</f>
        <v>0</v>
      </c>
      <c r="BU21" s="644">
        <f t="shared" si="0"/>
        <v>0</v>
      </c>
    </row>
    <row r="22" spans="1:73">
      <c r="A22" s="167">
        <f>建設IO2!A21</f>
        <v>18</v>
      </c>
      <c r="B22" s="25" t="str">
        <f>建設IO2!B21</f>
        <v>電子部品</v>
      </c>
      <c r="C22" s="27">
        <f>C$4*'投入係数(建設)'!C21</f>
        <v>0</v>
      </c>
      <c r="D22" s="27">
        <f>D$4*'投入係数(建設)'!D21</f>
        <v>0</v>
      </c>
      <c r="E22" s="27">
        <f>E$4*'投入係数(建設)'!E21</f>
        <v>0</v>
      </c>
      <c r="F22" s="27">
        <f>F$4*'投入係数(建設)'!F21</f>
        <v>0</v>
      </c>
      <c r="G22" s="633">
        <f>G$4*'投入係数(建設)'!G21</f>
        <v>0</v>
      </c>
      <c r="H22" s="633">
        <f>H$4*'投入係数(建設)'!H21</f>
        <v>0</v>
      </c>
      <c r="I22" s="27">
        <f>I$4*'投入係数(建設)'!I21</f>
        <v>0</v>
      </c>
      <c r="J22" s="633">
        <f>J$4*'投入係数(建設)'!J21</f>
        <v>0</v>
      </c>
      <c r="K22" s="27">
        <f>K$4*'投入係数(建設)'!K21</f>
        <v>0</v>
      </c>
      <c r="L22" s="633">
        <f>L$4*'投入係数(建設)'!L21</f>
        <v>0</v>
      </c>
      <c r="M22" s="633">
        <f>M$4*'投入係数(建設)'!M21</f>
        <v>0</v>
      </c>
      <c r="N22" s="27">
        <f>N$4*'投入係数(建設)'!N21</f>
        <v>0</v>
      </c>
      <c r="O22" s="633">
        <f>O$4*'投入係数(建設)'!O21</f>
        <v>0</v>
      </c>
      <c r="P22" s="633">
        <f>P$4*'投入係数(建設)'!P21</f>
        <v>0</v>
      </c>
      <c r="Q22" s="633">
        <f>Q$4*'投入係数(建設)'!Q21</f>
        <v>0</v>
      </c>
      <c r="R22" s="27">
        <f>R$4*'投入係数(建設)'!R21</f>
        <v>0</v>
      </c>
      <c r="S22" s="27">
        <f>S$4*'投入係数(建設)'!S21</f>
        <v>0</v>
      </c>
      <c r="T22" s="633">
        <f>T$4*'投入係数(建設)'!T21</f>
        <v>0</v>
      </c>
      <c r="U22" s="633">
        <f>U$4*'投入係数(建設)'!U21</f>
        <v>0</v>
      </c>
      <c r="V22" s="27">
        <f>V$4*'投入係数(建設)'!V21</f>
        <v>0</v>
      </c>
      <c r="W22" s="633">
        <f>W$4*'投入係数(建設)'!W21</f>
        <v>0</v>
      </c>
      <c r="X22" s="633">
        <f>X$4*'投入係数(建設)'!X21</f>
        <v>0</v>
      </c>
      <c r="Y22" s="633">
        <f>Y$4*'投入係数(建設)'!Y21</f>
        <v>0</v>
      </c>
      <c r="Z22" s="633">
        <f>Z$4*'投入係数(建設)'!Z21</f>
        <v>0</v>
      </c>
      <c r="AA22" s="633">
        <f>AA$4*'投入係数(建設)'!AA21</f>
        <v>0</v>
      </c>
      <c r="AB22" s="633">
        <f>AB$4*'投入係数(建設)'!AB21</f>
        <v>0</v>
      </c>
      <c r="AC22" s="633">
        <f>AC$4*'投入係数(建設)'!AC21</f>
        <v>0</v>
      </c>
      <c r="AD22" s="633">
        <f>AD$4*'投入係数(建設)'!AD21</f>
        <v>0</v>
      </c>
      <c r="AE22" s="27">
        <f>AE$4*'投入係数(建設)'!AE21</f>
        <v>0</v>
      </c>
      <c r="AF22" s="27">
        <f>AF$4*'投入係数(建設)'!AF21</f>
        <v>0</v>
      </c>
      <c r="AG22" s="27">
        <f>AG$4*'投入係数(建設)'!AG21</f>
        <v>0</v>
      </c>
      <c r="AH22" s="27">
        <f>AH$4*'投入係数(建設)'!AH21</f>
        <v>0</v>
      </c>
      <c r="AI22" s="27">
        <f>AI$4*'投入係数(建設)'!AI21</f>
        <v>0</v>
      </c>
      <c r="AJ22" s="633">
        <f>AJ$4*'投入係数(建設)'!AJ21</f>
        <v>0</v>
      </c>
      <c r="AK22" s="633">
        <f>AK$4*'投入係数(建設)'!AK21</f>
        <v>0</v>
      </c>
      <c r="AL22" s="633">
        <f>AL$4*'投入係数(建設)'!AL21</f>
        <v>0</v>
      </c>
      <c r="AM22" s="633">
        <f>AM$4*'投入係数(建設)'!AM21</f>
        <v>0</v>
      </c>
      <c r="AN22" s="633">
        <f>AN$4*'投入係数(建設)'!AN21</f>
        <v>0</v>
      </c>
      <c r="AO22" s="633">
        <f>AO$4*'投入係数(建設)'!AO21</f>
        <v>0</v>
      </c>
      <c r="AP22" s="633">
        <f>AP$4*'投入係数(建設)'!AP21</f>
        <v>0</v>
      </c>
      <c r="AQ22" s="27">
        <f>AQ$4*'投入係数(建設)'!AQ21</f>
        <v>0</v>
      </c>
      <c r="AR22" s="27">
        <f>AR$4*'投入係数(建設)'!AR21</f>
        <v>0</v>
      </c>
      <c r="AS22" s="633">
        <f>AS$4*'投入係数(建設)'!AS21</f>
        <v>0</v>
      </c>
      <c r="AT22" s="633">
        <f>AT$4*'投入係数(建設)'!AT21</f>
        <v>0</v>
      </c>
      <c r="AU22" s="633">
        <f>AU$4*'投入係数(建設)'!AU21</f>
        <v>0</v>
      </c>
      <c r="AV22" s="633">
        <f>AV$4*'投入係数(建設)'!AV21</f>
        <v>0</v>
      </c>
      <c r="AW22" s="27">
        <f>AW$4*'投入係数(建設)'!AW21</f>
        <v>0</v>
      </c>
      <c r="AX22" s="633">
        <f>AX$4*'投入係数(建設)'!AX21</f>
        <v>0</v>
      </c>
      <c r="AY22" s="633">
        <f>AY$4*'投入係数(建設)'!AY21</f>
        <v>0</v>
      </c>
      <c r="AZ22" s="633">
        <f>AZ$4*'投入係数(建設)'!AZ21</f>
        <v>0</v>
      </c>
      <c r="BA22" s="27">
        <f>BA$4*'投入係数(建設)'!BA21</f>
        <v>0</v>
      </c>
      <c r="BB22" s="27">
        <f>BB$4*'投入係数(建設)'!BB21</f>
        <v>0</v>
      </c>
      <c r="BC22" s="633">
        <f>BC$4*'投入係数(建設)'!BC21</f>
        <v>0</v>
      </c>
      <c r="BD22" s="633">
        <f>BD$4*'投入係数(建設)'!BD21</f>
        <v>0</v>
      </c>
      <c r="BE22" s="633">
        <f>BE$4*'投入係数(建設)'!BE21</f>
        <v>0</v>
      </c>
      <c r="BF22" s="633">
        <f>BF$4*'投入係数(建設)'!BF21</f>
        <v>0</v>
      </c>
      <c r="BG22" s="633">
        <f>BG$4*'投入係数(建設)'!BG21</f>
        <v>0</v>
      </c>
      <c r="BH22" s="633">
        <f>BH$4*'投入係数(建設)'!BH21</f>
        <v>0</v>
      </c>
      <c r="BI22" s="633">
        <f>BI$4*'投入係数(建設)'!BI21</f>
        <v>0</v>
      </c>
      <c r="BJ22" s="633">
        <f>BJ$4*'投入係数(建設)'!BJ21</f>
        <v>0</v>
      </c>
      <c r="BK22" s="633">
        <f>BK$4*'投入係数(建設)'!BK21</f>
        <v>0</v>
      </c>
      <c r="BL22" s="633">
        <f>BL$4*'投入係数(建設)'!BL21</f>
        <v>0</v>
      </c>
      <c r="BM22" s="633">
        <f>BM$4*'投入係数(建設)'!BM21</f>
        <v>0</v>
      </c>
      <c r="BN22" s="27">
        <f>BN$4*'投入係数(建設)'!BN21</f>
        <v>0</v>
      </c>
      <c r="BO22" s="633">
        <f>BO$4*'投入係数(建設)'!BO21</f>
        <v>0</v>
      </c>
      <c r="BP22" s="633">
        <f>BP$4*'投入係数(建設)'!BP21</f>
        <v>0</v>
      </c>
      <c r="BQ22" s="633">
        <f>BQ$4*'投入係数(建設)'!BQ21</f>
        <v>0</v>
      </c>
      <c r="BR22" s="633">
        <f>BR$4*'投入係数(建設)'!BR21</f>
        <v>0</v>
      </c>
      <c r="BS22" s="633">
        <f>BS$4*'投入係数(建設)'!BS21</f>
        <v>0</v>
      </c>
      <c r="BT22" s="633">
        <f>BT$4*'投入係数(建設)'!BT21</f>
        <v>0</v>
      </c>
      <c r="BU22" s="644">
        <f t="shared" si="0"/>
        <v>0</v>
      </c>
    </row>
    <row r="23" spans="1:73">
      <c r="A23" s="167">
        <f>建設IO2!A22</f>
        <v>19</v>
      </c>
      <c r="B23" s="25" t="str">
        <f>建設IO2!B22</f>
        <v>電気機械</v>
      </c>
      <c r="C23" s="27">
        <f>C$4*'投入係数(建設)'!C22</f>
        <v>0</v>
      </c>
      <c r="D23" s="27">
        <f>D$4*'投入係数(建設)'!D22</f>
        <v>0</v>
      </c>
      <c r="E23" s="27">
        <f>E$4*'投入係数(建設)'!E22</f>
        <v>0</v>
      </c>
      <c r="F23" s="27">
        <f>F$4*'投入係数(建設)'!F22</f>
        <v>0</v>
      </c>
      <c r="G23" s="633">
        <f>G$4*'投入係数(建設)'!G22</f>
        <v>0</v>
      </c>
      <c r="H23" s="633">
        <f>H$4*'投入係数(建設)'!H22</f>
        <v>0</v>
      </c>
      <c r="I23" s="27">
        <f>I$4*'投入係数(建設)'!I22</f>
        <v>0</v>
      </c>
      <c r="J23" s="633">
        <f>J$4*'投入係数(建設)'!J22</f>
        <v>0</v>
      </c>
      <c r="K23" s="27">
        <f>K$4*'投入係数(建設)'!K22</f>
        <v>0</v>
      </c>
      <c r="L23" s="633">
        <f>L$4*'投入係数(建設)'!L22</f>
        <v>0</v>
      </c>
      <c r="M23" s="633">
        <f>M$4*'投入係数(建設)'!M22</f>
        <v>0</v>
      </c>
      <c r="N23" s="27">
        <f>N$4*'投入係数(建設)'!N22</f>
        <v>0</v>
      </c>
      <c r="O23" s="633">
        <f>O$4*'投入係数(建設)'!O22</f>
        <v>0</v>
      </c>
      <c r="P23" s="633">
        <f>P$4*'投入係数(建設)'!P22</f>
        <v>0</v>
      </c>
      <c r="Q23" s="633">
        <f>Q$4*'投入係数(建設)'!Q22</f>
        <v>0</v>
      </c>
      <c r="R23" s="27">
        <f>R$4*'投入係数(建設)'!R22</f>
        <v>0</v>
      </c>
      <c r="S23" s="27">
        <f>S$4*'投入係数(建設)'!S22</f>
        <v>0</v>
      </c>
      <c r="T23" s="633">
        <f>T$4*'投入係数(建設)'!T22</f>
        <v>0</v>
      </c>
      <c r="U23" s="633">
        <f>U$4*'投入係数(建設)'!U22</f>
        <v>0</v>
      </c>
      <c r="V23" s="27">
        <f>V$4*'投入係数(建設)'!V22</f>
        <v>0</v>
      </c>
      <c r="W23" s="633">
        <f>W$4*'投入係数(建設)'!W22</f>
        <v>0</v>
      </c>
      <c r="X23" s="633">
        <f>X$4*'投入係数(建設)'!X22</f>
        <v>0</v>
      </c>
      <c r="Y23" s="633">
        <f>Y$4*'投入係数(建設)'!Y22</f>
        <v>0</v>
      </c>
      <c r="Z23" s="633">
        <f>Z$4*'投入係数(建設)'!Z22</f>
        <v>0</v>
      </c>
      <c r="AA23" s="633">
        <f>AA$4*'投入係数(建設)'!AA22</f>
        <v>0</v>
      </c>
      <c r="AB23" s="633">
        <f>AB$4*'投入係数(建設)'!AB22</f>
        <v>0</v>
      </c>
      <c r="AC23" s="633">
        <f>AC$4*'投入係数(建設)'!AC22</f>
        <v>0</v>
      </c>
      <c r="AD23" s="633">
        <f>AD$4*'投入係数(建設)'!AD22</f>
        <v>0</v>
      </c>
      <c r="AE23" s="27">
        <f>AE$4*'投入係数(建設)'!AE22</f>
        <v>0</v>
      </c>
      <c r="AF23" s="27">
        <f>AF$4*'投入係数(建設)'!AF22</f>
        <v>0</v>
      </c>
      <c r="AG23" s="27">
        <f>AG$4*'投入係数(建設)'!AG22</f>
        <v>0</v>
      </c>
      <c r="AH23" s="27">
        <f>AH$4*'投入係数(建設)'!AH22</f>
        <v>0</v>
      </c>
      <c r="AI23" s="27">
        <f>AI$4*'投入係数(建設)'!AI22</f>
        <v>0</v>
      </c>
      <c r="AJ23" s="633">
        <f>AJ$4*'投入係数(建設)'!AJ22</f>
        <v>0</v>
      </c>
      <c r="AK23" s="633">
        <f>AK$4*'投入係数(建設)'!AK22</f>
        <v>0</v>
      </c>
      <c r="AL23" s="633">
        <f>AL$4*'投入係数(建設)'!AL22</f>
        <v>0</v>
      </c>
      <c r="AM23" s="633">
        <f>AM$4*'投入係数(建設)'!AM22</f>
        <v>0</v>
      </c>
      <c r="AN23" s="633">
        <f>AN$4*'投入係数(建設)'!AN22</f>
        <v>0</v>
      </c>
      <c r="AO23" s="633">
        <f>AO$4*'投入係数(建設)'!AO22</f>
        <v>0</v>
      </c>
      <c r="AP23" s="633">
        <f>AP$4*'投入係数(建設)'!AP22</f>
        <v>0</v>
      </c>
      <c r="AQ23" s="27">
        <f>AQ$4*'投入係数(建設)'!AQ22</f>
        <v>0</v>
      </c>
      <c r="AR23" s="27">
        <f>AR$4*'投入係数(建設)'!AR22</f>
        <v>0</v>
      </c>
      <c r="AS23" s="633">
        <f>AS$4*'投入係数(建設)'!AS22</f>
        <v>0</v>
      </c>
      <c r="AT23" s="633">
        <f>AT$4*'投入係数(建設)'!AT22</f>
        <v>0</v>
      </c>
      <c r="AU23" s="633">
        <f>AU$4*'投入係数(建設)'!AU22</f>
        <v>0</v>
      </c>
      <c r="AV23" s="633">
        <f>AV$4*'投入係数(建設)'!AV22</f>
        <v>0</v>
      </c>
      <c r="AW23" s="27">
        <f>AW$4*'投入係数(建設)'!AW22</f>
        <v>0</v>
      </c>
      <c r="AX23" s="633">
        <f>AX$4*'投入係数(建設)'!AX22</f>
        <v>0</v>
      </c>
      <c r="AY23" s="633">
        <f>AY$4*'投入係数(建設)'!AY22</f>
        <v>0</v>
      </c>
      <c r="AZ23" s="633">
        <f>AZ$4*'投入係数(建設)'!AZ22</f>
        <v>0</v>
      </c>
      <c r="BA23" s="27">
        <f>BA$4*'投入係数(建設)'!BA22</f>
        <v>0</v>
      </c>
      <c r="BB23" s="27">
        <f>BB$4*'投入係数(建設)'!BB22</f>
        <v>0</v>
      </c>
      <c r="BC23" s="633">
        <f>BC$4*'投入係数(建設)'!BC22</f>
        <v>0</v>
      </c>
      <c r="BD23" s="633">
        <f>BD$4*'投入係数(建設)'!BD22</f>
        <v>0</v>
      </c>
      <c r="BE23" s="633">
        <f>BE$4*'投入係数(建設)'!BE22</f>
        <v>0</v>
      </c>
      <c r="BF23" s="633">
        <f>BF$4*'投入係数(建設)'!BF22</f>
        <v>0</v>
      </c>
      <c r="BG23" s="633">
        <f>BG$4*'投入係数(建設)'!BG22</f>
        <v>0</v>
      </c>
      <c r="BH23" s="633">
        <f>BH$4*'投入係数(建設)'!BH22</f>
        <v>0</v>
      </c>
      <c r="BI23" s="633">
        <f>BI$4*'投入係数(建設)'!BI22</f>
        <v>0</v>
      </c>
      <c r="BJ23" s="633">
        <f>BJ$4*'投入係数(建設)'!BJ22</f>
        <v>0</v>
      </c>
      <c r="BK23" s="633">
        <f>BK$4*'投入係数(建設)'!BK22</f>
        <v>0</v>
      </c>
      <c r="BL23" s="633">
        <f>BL$4*'投入係数(建設)'!BL22</f>
        <v>0</v>
      </c>
      <c r="BM23" s="633">
        <f>BM$4*'投入係数(建設)'!BM22</f>
        <v>0</v>
      </c>
      <c r="BN23" s="27">
        <f>BN$4*'投入係数(建設)'!BN22</f>
        <v>0</v>
      </c>
      <c r="BO23" s="633">
        <f>BO$4*'投入係数(建設)'!BO22</f>
        <v>0</v>
      </c>
      <c r="BP23" s="633">
        <f>BP$4*'投入係数(建設)'!BP22</f>
        <v>0</v>
      </c>
      <c r="BQ23" s="633">
        <f>BQ$4*'投入係数(建設)'!BQ22</f>
        <v>0</v>
      </c>
      <c r="BR23" s="633">
        <f>BR$4*'投入係数(建設)'!BR22</f>
        <v>0</v>
      </c>
      <c r="BS23" s="633">
        <f>BS$4*'投入係数(建設)'!BS22</f>
        <v>0</v>
      </c>
      <c r="BT23" s="633">
        <f>BT$4*'投入係数(建設)'!BT22</f>
        <v>0</v>
      </c>
      <c r="BU23" s="644">
        <f t="shared" si="0"/>
        <v>0</v>
      </c>
    </row>
    <row r="24" spans="1:73">
      <c r="A24" s="167">
        <f>建設IO2!A23</f>
        <v>20</v>
      </c>
      <c r="B24" s="25" t="str">
        <f>建設IO2!B23</f>
        <v>情報通信機器</v>
      </c>
      <c r="C24" s="27">
        <f>C$4*'投入係数(建設)'!C23</f>
        <v>0</v>
      </c>
      <c r="D24" s="27">
        <f>D$4*'投入係数(建設)'!D23</f>
        <v>0</v>
      </c>
      <c r="E24" s="27">
        <f>E$4*'投入係数(建設)'!E23</f>
        <v>0</v>
      </c>
      <c r="F24" s="27">
        <f>F$4*'投入係数(建設)'!F23</f>
        <v>0</v>
      </c>
      <c r="G24" s="633">
        <f>G$4*'投入係数(建設)'!G23</f>
        <v>0</v>
      </c>
      <c r="H24" s="633">
        <f>H$4*'投入係数(建設)'!H23</f>
        <v>0</v>
      </c>
      <c r="I24" s="27">
        <f>I$4*'投入係数(建設)'!I23</f>
        <v>0</v>
      </c>
      <c r="J24" s="633">
        <f>J$4*'投入係数(建設)'!J23</f>
        <v>0</v>
      </c>
      <c r="K24" s="27">
        <f>K$4*'投入係数(建設)'!K23</f>
        <v>0</v>
      </c>
      <c r="L24" s="633">
        <f>L$4*'投入係数(建設)'!L23</f>
        <v>0</v>
      </c>
      <c r="M24" s="633">
        <f>M$4*'投入係数(建設)'!M23</f>
        <v>0</v>
      </c>
      <c r="N24" s="27">
        <f>N$4*'投入係数(建設)'!N23</f>
        <v>0</v>
      </c>
      <c r="O24" s="633">
        <f>O$4*'投入係数(建設)'!O23</f>
        <v>0</v>
      </c>
      <c r="P24" s="633">
        <f>P$4*'投入係数(建設)'!P23</f>
        <v>0</v>
      </c>
      <c r="Q24" s="633">
        <f>Q$4*'投入係数(建設)'!Q23</f>
        <v>0</v>
      </c>
      <c r="R24" s="27">
        <f>R$4*'投入係数(建設)'!R23</f>
        <v>0</v>
      </c>
      <c r="S24" s="27">
        <f>S$4*'投入係数(建設)'!S23</f>
        <v>0</v>
      </c>
      <c r="T24" s="633">
        <f>T$4*'投入係数(建設)'!T23</f>
        <v>0</v>
      </c>
      <c r="U24" s="633">
        <f>U$4*'投入係数(建設)'!U23</f>
        <v>0</v>
      </c>
      <c r="V24" s="27">
        <f>V$4*'投入係数(建設)'!V23</f>
        <v>0</v>
      </c>
      <c r="W24" s="633">
        <f>W$4*'投入係数(建設)'!W23</f>
        <v>0</v>
      </c>
      <c r="X24" s="633">
        <f>X$4*'投入係数(建設)'!X23</f>
        <v>0</v>
      </c>
      <c r="Y24" s="633">
        <f>Y$4*'投入係数(建設)'!Y23</f>
        <v>0</v>
      </c>
      <c r="Z24" s="633">
        <f>Z$4*'投入係数(建設)'!Z23</f>
        <v>0</v>
      </c>
      <c r="AA24" s="633">
        <f>AA$4*'投入係数(建設)'!AA23</f>
        <v>0</v>
      </c>
      <c r="AB24" s="633">
        <f>AB$4*'投入係数(建設)'!AB23</f>
        <v>0</v>
      </c>
      <c r="AC24" s="633">
        <f>AC$4*'投入係数(建設)'!AC23</f>
        <v>0</v>
      </c>
      <c r="AD24" s="633">
        <f>AD$4*'投入係数(建設)'!AD23</f>
        <v>0</v>
      </c>
      <c r="AE24" s="27">
        <f>AE$4*'投入係数(建設)'!AE23</f>
        <v>0</v>
      </c>
      <c r="AF24" s="27">
        <f>AF$4*'投入係数(建設)'!AF23</f>
        <v>0</v>
      </c>
      <c r="AG24" s="27">
        <f>AG$4*'投入係数(建設)'!AG23</f>
        <v>0</v>
      </c>
      <c r="AH24" s="27">
        <f>AH$4*'投入係数(建設)'!AH23</f>
        <v>0</v>
      </c>
      <c r="AI24" s="27">
        <f>AI$4*'投入係数(建設)'!AI23</f>
        <v>0</v>
      </c>
      <c r="AJ24" s="633">
        <f>AJ$4*'投入係数(建設)'!AJ23</f>
        <v>0</v>
      </c>
      <c r="AK24" s="633">
        <f>AK$4*'投入係数(建設)'!AK23</f>
        <v>0</v>
      </c>
      <c r="AL24" s="633">
        <f>AL$4*'投入係数(建設)'!AL23</f>
        <v>0</v>
      </c>
      <c r="AM24" s="633">
        <f>AM$4*'投入係数(建設)'!AM23</f>
        <v>0</v>
      </c>
      <c r="AN24" s="633">
        <f>AN$4*'投入係数(建設)'!AN23</f>
        <v>0</v>
      </c>
      <c r="AO24" s="633">
        <f>AO$4*'投入係数(建設)'!AO23</f>
        <v>0</v>
      </c>
      <c r="AP24" s="633">
        <f>AP$4*'投入係数(建設)'!AP23</f>
        <v>0</v>
      </c>
      <c r="AQ24" s="27">
        <f>AQ$4*'投入係数(建設)'!AQ23</f>
        <v>0</v>
      </c>
      <c r="AR24" s="27">
        <f>AR$4*'投入係数(建設)'!AR23</f>
        <v>0</v>
      </c>
      <c r="AS24" s="633">
        <f>AS$4*'投入係数(建設)'!AS23</f>
        <v>0</v>
      </c>
      <c r="AT24" s="633">
        <f>AT$4*'投入係数(建設)'!AT23</f>
        <v>0</v>
      </c>
      <c r="AU24" s="633">
        <f>AU$4*'投入係数(建設)'!AU23</f>
        <v>0</v>
      </c>
      <c r="AV24" s="633">
        <f>AV$4*'投入係数(建設)'!AV23</f>
        <v>0</v>
      </c>
      <c r="AW24" s="27">
        <f>AW$4*'投入係数(建設)'!AW23</f>
        <v>0</v>
      </c>
      <c r="AX24" s="633">
        <f>AX$4*'投入係数(建設)'!AX23</f>
        <v>0</v>
      </c>
      <c r="AY24" s="633">
        <f>AY$4*'投入係数(建設)'!AY23</f>
        <v>0</v>
      </c>
      <c r="AZ24" s="633">
        <f>AZ$4*'投入係数(建設)'!AZ23</f>
        <v>0</v>
      </c>
      <c r="BA24" s="27">
        <f>BA$4*'投入係数(建設)'!BA23</f>
        <v>0</v>
      </c>
      <c r="BB24" s="27">
        <f>BB$4*'投入係数(建設)'!BB23</f>
        <v>0</v>
      </c>
      <c r="BC24" s="633">
        <f>BC$4*'投入係数(建設)'!BC23</f>
        <v>0</v>
      </c>
      <c r="BD24" s="633">
        <f>BD$4*'投入係数(建設)'!BD23</f>
        <v>0</v>
      </c>
      <c r="BE24" s="633">
        <f>BE$4*'投入係数(建設)'!BE23</f>
        <v>0</v>
      </c>
      <c r="BF24" s="633">
        <f>BF$4*'投入係数(建設)'!BF23</f>
        <v>0</v>
      </c>
      <c r="BG24" s="633">
        <f>BG$4*'投入係数(建設)'!BG23</f>
        <v>0</v>
      </c>
      <c r="BH24" s="633">
        <f>BH$4*'投入係数(建設)'!BH23</f>
        <v>0</v>
      </c>
      <c r="BI24" s="633">
        <f>BI$4*'投入係数(建設)'!BI23</f>
        <v>0</v>
      </c>
      <c r="BJ24" s="633">
        <f>BJ$4*'投入係数(建設)'!BJ23</f>
        <v>0</v>
      </c>
      <c r="BK24" s="633">
        <f>BK$4*'投入係数(建設)'!BK23</f>
        <v>0</v>
      </c>
      <c r="BL24" s="633">
        <f>BL$4*'投入係数(建設)'!BL23</f>
        <v>0</v>
      </c>
      <c r="BM24" s="633">
        <f>BM$4*'投入係数(建設)'!BM23</f>
        <v>0</v>
      </c>
      <c r="BN24" s="27">
        <f>BN$4*'投入係数(建設)'!BN23</f>
        <v>0</v>
      </c>
      <c r="BO24" s="633">
        <f>BO$4*'投入係数(建設)'!BO23</f>
        <v>0</v>
      </c>
      <c r="BP24" s="633">
        <f>BP$4*'投入係数(建設)'!BP23</f>
        <v>0</v>
      </c>
      <c r="BQ24" s="633">
        <f>BQ$4*'投入係数(建設)'!BQ23</f>
        <v>0</v>
      </c>
      <c r="BR24" s="633">
        <f>BR$4*'投入係数(建設)'!BR23</f>
        <v>0</v>
      </c>
      <c r="BS24" s="633">
        <f>BS$4*'投入係数(建設)'!BS23</f>
        <v>0</v>
      </c>
      <c r="BT24" s="633">
        <f>BT$4*'投入係数(建設)'!BT23</f>
        <v>0</v>
      </c>
      <c r="BU24" s="644">
        <f t="shared" si="0"/>
        <v>0</v>
      </c>
    </row>
    <row r="25" spans="1:73">
      <c r="A25" s="167">
        <f>建設IO2!A24</f>
        <v>21</v>
      </c>
      <c r="B25" s="25" t="str">
        <f>建設IO2!B24</f>
        <v>輸送機械</v>
      </c>
      <c r="C25" s="27">
        <f>C$4*'投入係数(建設)'!C24</f>
        <v>0</v>
      </c>
      <c r="D25" s="27">
        <f>D$4*'投入係数(建設)'!D24</f>
        <v>0</v>
      </c>
      <c r="E25" s="27">
        <f>E$4*'投入係数(建設)'!E24</f>
        <v>0</v>
      </c>
      <c r="F25" s="27">
        <f>F$4*'投入係数(建設)'!F24</f>
        <v>0</v>
      </c>
      <c r="G25" s="633">
        <f>G$4*'投入係数(建設)'!G24</f>
        <v>0</v>
      </c>
      <c r="H25" s="633">
        <f>H$4*'投入係数(建設)'!H24</f>
        <v>0</v>
      </c>
      <c r="I25" s="27">
        <f>I$4*'投入係数(建設)'!I24</f>
        <v>0</v>
      </c>
      <c r="J25" s="633">
        <f>J$4*'投入係数(建設)'!J24</f>
        <v>0</v>
      </c>
      <c r="K25" s="27">
        <f>K$4*'投入係数(建設)'!K24</f>
        <v>0</v>
      </c>
      <c r="L25" s="633">
        <f>L$4*'投入係数(建設)'!L24</f>
        <v>0</v>
      </c>
      <c r="M25" s="633">
        <f>M$4*'投入係数(建設)'!M24</f>
        <v>0</v>
      </c>
      <c r="N25" s="27">
        <f>N$4*'投入係数(建設)'!N24</f>
        <v>0</v>
      </c>
      <c r="O25" s="633">
        <f>O$4*'投入係数(建設)'!O24</f>
        <v>0</v>
      </c>
      <c r="P25" s="633">
        <f>P$4*'投入係数(建設)'!P24</f>
        <v>0</v>
      </c>
      <c r="Q25" s="633">
        <f>Q$4*'投入係数(建設)'!Q24</f>
        <v>0</v>
      </c>
      <c r="R25" s="27">
        <f>R$4*'投入係数(建設)'!R24</f>
        <v>0</v>
      </c>
      <c r="S25" s="27">
        <f>S$4*'投入係数(建設)'!S24</f>
        <v>0</v>
      </c>
      <c r="T25" s="633">
        <f>T$4*'投入係数(建設)'!T24</f>
        <v>0</v>
      </c>
      <c r="U25" s="633">
        <f>U$4*'投入係数(建設)'!U24</f>
        <v>0</v>
      </c>
      <c r="V25" s="27">
        <f>V$4*'投入係数(建設)'!V24</f>
        <v>0</v>
      </c>
      <c r="W25" s="633">
        <f>W$4*'投入係数(建設)'!W24</f>
        <v>0</v>
      </c>
      <c r="X25" s="633">
        <f>X$4*'投入係数(建設)'!X24</f>
        <v>0</v>
      </c>
      <c r="Y25" s="633">
        <f>Y$4*'投入係数(建設)'!Y24</f>
        <v>0</v>
      </c>
      <c r="Z25" s="633">
        <f>Z$4*'投入係数(建設)'!Z24</f>
        <v>0</v>
      </c>
      <c r="AA25" s="633">
        <f>AA$4*'投入係数(建設)'!AA24</f>
        <v>0</v>
      </c>
      <c r="AB25" s="633">
        <f>AB$4*'投入係数(建設)'!AB24</f>
        <v>0</v>
      </c>
      <c r="AC25" s="633">
        <f>AC$4*'投入係数(建設)'!AC24</f>
        <v>0</v>
      </c>
      <c r="AD25" s="633">
        <f>AD$4*'投入係数(建設)'!AD24</f>
        <v>0</v>
      </c>
      <c r="AE25" s="27">
        <f>AE$4*'投入係数(建設)'!AE24</f>
        <v>0</v>
      </c>
      <c r="AF25" s="27">
        <f>AF$4*'投入係数(建設)'!AF24</f>
        <v>0</v>
      </c>
      <c r="AG25" s="27">
        <f>AG$4*'投入係数(建設)'!AG24</f>
        <v>0</v>
      </c>
      <c r="AH25" s="27">
        <f>AH$4*'投入係数(建設)'!AH24</f>
        <v>0</v>
      </c>
      <c r="AI25" s="27">
        <f>AI$4*'投入係数(建設)'!AI24</f>
        <v>0</v>
      </c>
      <c r="AJ25" s="633">
        <f>AJ$4*'投入係数(建設)'!AJ24</f>
        <v>0</v>
      </c>
      <c r="AK25" s="633">
        <f>AK$4*'投入係数(建設)'!AK24</f>
        <v>0</v>
      </c>
      <c r="AL25" s="633">
        <f>AL$4*'投入係数(建設)'!AL24</f>
        <v>0</v>
      </c>
      <c r="AM25" s="633">
        <f>AM$4*'投入係数(建設)'!AM24</f>
        <v>0</v>
      </c>
      <c r="AN25" s="633">
        <f>AN$4*'投入係数(建設)'!AN24</f>
        <v>0</v>
      </c>
      <c r="AO25" s="633">
        <f>AO$4*'投入係数(建設)'!AO24</f>
        <v>0</v>
      </c>
      <c r="AP25" s="633">
        <f>AP$4*'投入係数(建設)'!AP24</f>
        <v>0</v>
      </c>
      <c r="AQ25" s="27">
        <f>AQ$4*'投入係数(建設)'!AQ24</f>
        <v>0</v>
      </c>
      <c r="AR25" s="27">
        <f>AR$4*'投入係数(建設)'!AR24</f>
        <v>0</v>
      </c>
      <c r="AS25" s="633">
        <f>AS$4*'投入係数(建設)'!AS24</f>
        <v>0</v>
      </c>
      <c r="AT25" s="633">
        <f>AT$4*'投入係数(建設)'!AT24</f>
        <v>0</v>
      </c>
      <c r="AU25" s="633">
        <f>AU$4*'投入係数(建設)'!AU24</f>
        <v>0</v>
      </c>
      <c r="AV25" s="633">
        <f>AV$4*'投入係数(建設)'!AV24</f>
        <v>0</v>
      </c>
      <c r="AW25" s="27">
        <f>AW$4*'投入係数(建設)'!AW24</f>
        <v>0</v>
      </c>
      <c r="AX25" s="633">
        <f>AX$4*'投入係数(建設)'!AX24</f>
        <v>0</v>
      </c>
      <c r="AY25" s="633">
        <f>AY$4*'投入係数(建設)'!AY24</f>
        <v>0</v>
      </c>
      <c r="AZ25" s="633">
        <f>AZ$4*'投入係数(建設)'!AZ24</f>
        <v>0</v>
      </c>
      <c r="BA25" s="27">
        <f>BA$4*'投入係数(建設)'!BA24</f>
        <v>0</v>
      </c>
      <c r="BB25" s="27">
        <f>BB$4*'投入係数(建設)'!BB24</f>
        <v>0</v>
      </c>
      <c r="BC25" s="633">
        <f>BC$4*'投入係数(建設)'!BC24</f>
        <v>0</v>
      </c>
      <c r="BD25" s="633">
        <f>BD$4*'投入係数(建設)'!BD24</f>
        <v>0</v>
      </c>
      <c r="BE25" s="633">
        <f>BE$4*'投入係数(建設)'!BE24</f>
        <v>0</v>
      </c>
      <c r="BF25" s="633">
        <f>BF$4*'投入係数(建設)'!BF24</f>
        <v>0</v>
      </c>
      <c r="BG25" s="633">
        <f>BG$4*'投入係数(建設)'!BG24</f>
        <v>0</v>
      </c>
      <c r="BH25" s="633">
        <f>BH$4*'投入係数(建設)'!BH24</f>
        <v>0</v>
      </c>
      <c r="BI25" s="633">
        <f>BI$4*'投入係数(建設)'!BI24</f>
        <v>0</v>
      </c>
      <c r="BJ25" s="633">
        <f>BJ$4*'投入係数(建設)'!BJ24</f>
        <v>0</v>
      </c>
      <c r="BK25" s="633">
        <f>BK$4*'投入係数(建設)'!BK24</f>
        <v>0</v>
      </c>
      <c r="BL25" s="633">
        <f>BL$4*'投入係数(建設)'!BL24</f>
        <v>0</v>
      </c>
      <c r="BM25" s="633">
        <f>BM$4*'投入係数(建設)'!BM24</f>
        <v>0</v>
      </c>
      <c r="BN25" s="27">
        <f>BN$4*'投入係数(建設)'!BN24</f>
        <v>0</v>
      </c>
      <c r="BO25" s="633">
        <f>BO$4*'投入係数(建設)'!BO24</f>
        <v>0</v>
      </c>
      <c r="BP25" s="633">
        <f>BP$4*'投入係数(建設)'!BP24</f>
        <v>0</v>
      </c>
      <c r="BQ25" s="633">
        <f>BQ$4*'投入係数(建設)'!BQ24</f>
        <v>0</v>
      </c>
      <c r="BR25" s="633">
        <f>BR$4*'投入係数(建設)'!BR24</f>
        <v>0</v>
      </c>
      <c r="BS25" s="633">
        <f>BS$4*'投入係数(建設)'!BS24</f>
        <v>0</v>
      </c>
      <c r="BT25" s="633">
        <f>BT$4*'投入係数(建設)'!BT24</f>
        <v>0</v>
      </c>
      <c r="BU25" s="644">
        <f t="shared" si="0"/>
        <v>0</v>
      </c>
    </row>
    <row r="26" spans="1:73">
      <c r="A26" s="167">
        <f>建設IO2!A25</f>
        <v>22</v>
      </c>
      <c r="B26" s="25" t="str">
        <f>建設IO2!B25</f>
        <v>その他の製造工業製品</v>
      </c>
      <c r="C26" s="27">
        <f>C$4*'投入係数(建設)'!C25</f>
        <v>0</v>
      </c>
      <c r="D26" s="27">
        <f>D$4*'投入係数(建設)'!D25</f>
        <v>0</v>
      </c>
      <c r="E26" s="27">
        <f>E$4*'投入係数(建設)'!E25</f>
        <v>0</v>
      </c>
      <c r="F26" s="27">
        <f>F$4*'投入係数(建設)'!F25</f>
        <v>0</v>
      </c>
      <c r="G26" s="633">
        <f>G$4*'投入係数(建設)'!G25</f>
        <v>0</v>
      </c>
      <c r="H26" s="633">
        <f>H$4*'投入係数(建設)'!H25</f>
        <v>0</v>
      </c>
      <c r="I26" s="27">
        <f>I$4*'投入係数(建設)'!I25</f>
        <v>0</v>
      </c>
      <c r="J26" s="633">
        <f>J$4*'投入係数(建設)'!J25</f>
        <v>0</v>
      </c>
      <c r="K26" s="27">
        <f>K$4*'投入係数(建設)'!K25</f>
        <v>0</v>
      </c>
      <c r="L26" s="633">
        <f>L$4*'投入係数(建設)'!L25</f>
        <v>0</v>
      </c>
      <c r="M26" s="633">
        <f>M$4*'投入係数(建設)'!M25</f>
        <v>0</v>
      </c>
      <c r="N26" s="27">
        <f>N$4*'投入係数(建設)'!N25</f>
        <v>0</v>
      </c>
      <c r="O26" s="633">
        <f>O$4*'投入係数(建設)'!O25</f>
        <v>0</v>
      </c>
      <c r="P26" s="633">
        <f>P$4*'投入係数(建設)'!P25</f>
        <v>0</v>
      </c>
      <c r="Q26" s="633">
        <f>Q$4*'投入係数(建設)'!Q25</f>
        <v>0</v>
      </c>
      <c r="R26" s="27">
        <f>R$4*'投入係数(建設)'!R25</f>
        <v>0</v>
      </c>
      <c r="S26" s="27">
        <f>S$4*'投入係数(建設)'!S25</f>
        <v>0</v>
      </c>
      <c r="T26" s="633">
        <f>T$4*'投入係数(建設)'!T25</f>
        <v>0</v>
      </c>
      <c r="U26" s="633">
        <f>U$4*'投入係数(建設)'!U25</f>
        <v>0</v>
      </c>
      <c r="V26" s="27">
        <f>V$4*'投入係数(建設)'!V25</f>
        <v>0</v>
      </c>
      <c r="W26" s="633">
        <f>W$4*'投入係数(建設)'!W25</f>
        <v>0</v>
      </c>
      <c r="X26" s="633">
        <f>X$4*'投入係数(建設)'!X25</f>
        <v>0</v>
      </c>
      <c r="Y26" s="633">
        <f>Y$4*'投入係数(建設)'!Y25</f>
        <v>0</v>
      </c>
      <c r="Z26" s="633">
        <f>Z$4*'投入係数(建設)'!Z25</f>
        <v>0</v>
      </c>
      <c r="AA26" s="633">
        <f>AA$4*'投入係数(建設)'!AA25</f>
        <v>0</v>
      </c>
      <c r="AB26" s="633">
        <f>AB$4*'投入係数(建設)'!AB25</f>
        <v>0</v>
      </c>
      <c r="AC26" s="633">
        <f>AC$4*'投入係数(建設)'!AC25</f>
        <v>0</v>
      </c>
      <c r="AD26" s="633">
        <f>AD$4*'投入係数(建設)'!AD25</f>
        <v>0</v>
      </c>
      <c r="AE26" s="27">
        <f>AE$4*'投入係数(建設)'!AE25</f>
        <v>0</v>
      </c>
      <c r="AF26" s="27">
        <f>AF$4*'投入係数(建設)'!AF25</f>
        <v>0</v>
      </c>
      <c r="AG26" s="27">
        <f>AG$4*'投入係数(建設)'!AG25</f>
        <v>0</v>
      </c>
      <c r="AH26" s="27">
        <f>AH$4*'投入係数(建設)'!AH25</f>
        <v>0</v>
      </c>
      <c r="AI26" s="27">
        <f>AI$4*'投入係数(建設)'!AI25</f>
        <v>0</v>
      </c>
      <c r="AJ26" s="633">
        <f>AJ$4*'投入係数(建設)'!AJ25</f>
        <v>0</v>
      </c>
      <c r="AK26" s="633">
        <f>AK$4*'投入係数(建設)'!AK25</f>
        <v>0</v>
      </c>
      <c r="AL26" s="633">
        <f>AL$4*'投入係数(建設)'!AL25</f>
        <v>0</v>
      </c>
      <c r="AM26" s="633">
        <f>AM$4*'投入係数(建設)'!AM25</f>
        <v>0</v>
      </c>
      <c r="AN26" s="633">
        <f>AN$4*'投入係数(建設)'!AN25</f>
        <v>0</v>
      </c>
      <c r="AO26" s="633">
        <f>AO$4*'投入係数(建設)'!AO25</f>
        <v>0</v>
      </c>
      <c r="AP26" s="633">
        <f>AP$4*'投入係数(建設)'!AP25</f>
        <v>0</v>
      </c>
      <c r="AQ26" s="27">
        <f>AQ$4*'投入係数(建設)'!AQ25</f>
        <v>0</v>
      </c>
      <c r="AR26" s="27">
        <f>AR$4*'投入係数(建設)'!AR25</f>
        <v>0</v>
      </c>
      <c r="AS26" s="633">
        <f>AS$4*'投入係数(建設)'!AS25</f>
        <v>0</v>
      </c>
      <c r="AT26" s="633">
        <f>AT$4*'投入係数(建設)'!AT25</f>
        <v>0</v>
      </c>
      <c r="AU26" s="633">
        <f>AU$4*'投入係数(建設)'!AU25</f>
        <v>0</v>
      </c>
      <c r="AV26" s="633">
        <f>AV$4*'投入係数(建設)'!AV25</f>
        <v>0</v>
      </c>
      <c r="AW26" s="27">
        <f>AW$4*'投入係数(建設)'!AW25</f>
        <v>0</v>
      </c>
      <c r="AX26" s="633">
        <f>AX$4*'投入係数(建設)'!AX25</f>
        <v>0</v>
      </c>
      <c r="AY26" s="633">
        <f>AY$4*'投入係数(建設)'!AY25</f>
        <v>0</v>
      </c>
      <c r="AZ26" s="633">
        <f>AZ$4*'投入係数(建設)'!AZ25</f>
        <v>0</v>
      </c>
      <c r="BA26" s="27">
        <f>BA$4*'投入係数(建設)'!BA25</f>
        <v>0</v>
      </c>
      <c r="BB26" s="27">
        <f>BB$4*'投入係数(建設)'!BB25</f>
        <v>0</v>
      </c>
      <c r="BC26" s="633">
        <f>BC$4*'投入係数(建設)'!BC25</f>
        <v>0</v>
      </c>
      <c r="BD26" s="633">
        <f>BD$4*'投入係数(建設)'!BD25</f>
        <v>0</v>
      </c>
      <c r="BE26" s="633">
        <f>BE$4*'投入係数(建設)'!BE25</f>
        <v>0</v>
      </c>
      <c r="BF26" s="633">
        <f>BF$4*'投入係数(建設)'!BF25</f>
        <v>0</v>
      </c>
      <c r="BG26" s="633">
        <f>BG$4*'投入係数(建設)'!BG25</f>
        <v>0</v>
      </c>
      <c r="BH26" s="633">
        <f>BH$4*'投入係数(建設)'!BH25</f>
        <v>0</v>
      </c>
      <c r="BI26" s="633">
        <f>BI$4*'投入係数(建設)'!BI25</f>
        <v>0</v>
      </c>
      <c r="BJ26" s="633">
        <f>BJ$4*'投入係数(建設)'!BJ25</f>
        <v>0</v>
      </c>
      <c r="BK26" s="633">
        <f>BK$4*'投入係数(建設)'!BK25</f>
        <v>0</v>
      </c>
      <c r="BL26" s="633">
        <f>BL$4*'投入係数(建設)'!BL25</f>
        <v>0</v>
      </c>
      <c r="BM26" s="633">
        <f>BM$4*'投入係数(建設)'!BM25</f>
        <v>0</v>
      </c>
      <c r="BN26" s="27">
        <f>BN$4*'投入係数(建設)'!BN25</f>
        <v>0</v>
      </c>
      <c r="BO26" s="633">
        <f>BO$4*'投入係数(建設)'!BO25</f>
        <v>0</v>
      </c>
      <c r="BP26" s="633">
        <f>BP$4*'投入係数(建設)'!BP25</f>
        <v>0</v>
      </c>
      <c r="BQ26" s="633">
        <f>BQ$4*'投入係数(建設)'!BQ25</f>
        <v>0</v>
      </c>
      <c r="BR26" s="633">
        <f>BR$4*'投入係数(建設)'!BR25</f>
        <v>0</v>
      </c>
      <c r="BS26" s="633">
        <f>BS$4*'投入係数(建設)'!BS25</f>
        <v>0</v>
      </c>
      <c r="BT26" s="633">
        <f>BT$4*'投入係数(建設)'!BT25</f>
        <v>0</v>
      </c>
      <c r="BU26" s="644">
        <f t="shared" si="0"/>
        <v>0</v>
      </c>
    </row>
    <row r="27" spans="1:73">
      <c r="A27" s="167">
        <f>建設IO2!A26</f>
        <v>23</v>
      </c>
      <c r="B27" s="25" t="str">
        <f>建設IO2!B26</f>
        <v>建設</v>
      </c>
      <c r="C27" s="27">
        <f>C$4*'投入係数(建設)'!C26</f>
        <v>0</v>
      </c>
      <c r="D27" s="27">
        <f>D$4*'投入係数(建設)'!D26</f>
        <v>0</v>
      </c>
      <c r="E27" s="27">
        <f>E$4*'投入係数(建設)'!E26</f>
        <v>0</v>
      </c>
      <c r="F27" s="27">
        <f>F$4*'投入係数(建設)'!F26</f>
        <v>0</v>
      </c>
      <c r="G27" s="633">
        <f>G$4*'投入係数(建設)'!G26</f>
        <v>0</v>
      </c>
      <c r="H27" s="633">
        <f>H$4*'投入係数(建設)'!H26</f>
        <v>0</v>
      </c>
      <c r="I27" s="27">
        <f>I$4*'投入係数(建設)'!I26</f>
        <v>0</v>
      </c>
      <c r="J27" s="633">
        <f>J$4*'投入係数(建設)'!J26</f>
        <v>0</v>
      </c>
      <c r="K27" s="27">
        <f>K$4*'投入係数(建設)'!K26</f>
        <v>0</v>
      </c>
      <c r="L27" s="633">
        <f>L$4*'投入係数(建設)'!L26</f>
        <v>0</v>
      </c>
      <c r="M27" s="633">
        <f>M$4*'投入係数(建設)'!M26</f>
        <v>0</v>
      </c>
      <c r="N27" s="27">
        <f>N$4*'投入係数(建設)'!N26</f>
        <v>0</v>
      </c>
      <c r="O27" s="633">
        <f>O$4*'投入係数(建設)'!O26</f>
        <v>0</v>
      </c>
      <c r="P27" s="633">
        <f>P$4*'投入係数(建設)'!P26</f>
        <v>0</v>
      </c>
      <c r="Q27" s="633">
        <f>Q$4*'投入係数(建設)'!Q26</f>
        <v>0</v>
      </c>
      <c r="R27" s="27">
        <f>R$4*'投入係数(建設)'!R26</f>
        <v>0</v>
      </c>
      <c r="S27" s="27">
        <f>S$4*'投入係数(建設)'!S26</f>
        <v>0</v>
      </c>
      <c r="T27" s="633">
        <f>T$4*'投入係数(建設)'!T26</f>
        <v>0</v>
      </c>
      <c r="U27" s="633">
        <f>U$4*'投入係数(建設)'!U26</f>
        <v>0</v>
      </c>
      <c r="V27" s="27">
        <f>V$4*'投入係数(建設)'!V26</f>
        <v>0</v>
      </c>
      <c r="W27" s="633">
        <f>W$4*'投入係数(建設)'!W26</f>
        <v>0</v>
      </c>
      <c r="X27" s="633">
        <f>X$4*'投入係数(建設)'!X26</f>
        <v>0</v>
      </c>
      <c r="Y27" s="633">
        <f>Y$4*'投入係数(建設)'!Y26</f>
        <v>0</v>
      </c>
      <c r="Z27" s="633">
        <f>Z$4*'投入係数(建設)'!Z26</f>
        <v>0</v>
      </c>
      <c r="AA27" s="633">
        <f>AA$4*'投入係数(建設)'!AA26</f>
        <v>0</v>
      </c>
      <c r="AB27" s="633">
        <f>AB$4*'投入係数(建設)'!AB26</f>
        <v>0</v>
      </c>
      <c r="AC27" s="633">
        <f>AC$4*'投入係数(建設)'!AC26</f>
        <v>0</v>
      </c>
      <c r="AD27" s="633">
        <f>AD$4*'投入係数(建設)'!AD26</f>
        <v>0</v>
      </c>
      <c r="AE27" s="27">
        <f>AE$4*'投入係数(建設)'!AE26</f>
        <v>0</v>
      </c>
      <c r="AF27" s="27">
        <f>AF$4*'投入係数(建設)'!AF26</f>
        <v>0</v>
      </c>
      <c r="AG27" s="27">
        <f>AG$4*'投入係数(建設)'!AG26</f>
        <v>0</v>
      </c>
      <c r="AH27" s="27">
        <f>AH$4*'投入係数(建設)'!AH26</f>
        <v>0</v>
      </c>
      <c r="AI27" s="27">
        <f>AI$4*'投入係数(建設)'!AI26</f>
        <v>0</v>
      </c>
      <c r="AJ27" s="633">
        <f>AJ$4*'投入係数(建設)'!AJ26</f>
        <v>0</v>
      </c>
      <c r="AK27" s="633">
        <f>AK$4*'投入係数(建設)'!AK26</f>
        <v>0</v>
      </c>
      <c r="AL27" s="633">
        <f>AL$4*'投入係数(建設)'!AL26</f>
        <v>0</v>
      </c>
      <c r="AM27" s="633">
        <f>AM$4*'投入係数(建設)'!AM26</f>
        <v>0</v>
      </c>
      <c r="AN27" s="633">
        <f>AN$4*'投入係数(建設)'!AN26</f>
        <v>0</v>
      </c>
      <c r="AO27" s="633">
        <f>AO$4*'投入係数(建設)'!AO26</f>
        <v>0</v>
      </c>
      <c r="AP27" s="633">
        <f>AP$4*'投入係数(建設)'!AP26</f>
        <v>0</v>
      </c>
      <c r="AQ27" s="27">
        <f>AQ$4*'投入係数(建設)'!AQ26</f>
        <v>0</v>
      </c>
      <c r="AR27" s="27">
        <f>AR$4*'投入係数(建設)'!AR26</f>
        <v>0</v>
      </c>
      <c r="AS27" s="633">
        <f>AS$4*'投入係数(建設)'!AS26</f>
        <v>0</v>
      </c>
      <c r="AT27" s="633">
        <f>AT$4*'投入係数(建設)'!AT26</f>
        <v>0</v>
      </c>
      <c r="AU27" s="633">
        <f>AU$4*'投入係数(建設)'!AU26</f>
        <v>0</v>
      </c>
      <c r="AV27" s="633">
        <f>AV$4*'投入係数(建設)'!AV26</f>
        <v>0</v>
      </c>
      <c r="AW27" s="27">
        <f>AW$4*'投入係数(建設)'!AW26</f>
        <v>0</v>
      </c>
      <c r="AX27" s="633">
        <f>AX$4*'投入係数(建設)'!AX26</f>
        <v>0</v>
      </c>
      <c r="AY27" s="633">
        <f>AY$4*'投入係数(建設)'!AY26</f>
        <v>0</v>
      </c>
      <c r="AZ27" s="633">
        <f>AZ$4*'投入係数(建設)'!AZ26</f>
        <v>0</v>
      </c>
      <c r="BA27" s="27">
        <f>BA$4*'投入係数(建設)'!BA26</f>
        <v>0</v>
      </c>
      <c r="BB27" s="27">
        <f>BB$4*'投入係数(建設)'!BB26</f>
        <v>0</v>
      </c>
      <c r="BC27" s="633">
        <f>BC$4*'投入係数(建設)'!BC26</f>
        <v>0</v>
      </c>
      <c r="BD27" s="633">
        <f>BD$4*'投入係数(建設)'!BD26</f>
        <v>0</v>
      </c>
      <c r="BE27" s="633">
        <f>BE$4*'投入係数(建設)'!BE26</f>
        <v>0</v>
      </c>
      <c r="BF27" s="633">
        <f>BF$4*'投入係数(建設)'!BF26</f>
        <v>0</v>
      </c>
      <c r="BG27" s="633">
        <f>BG$4*'投入係数(建設)'!BG26</f>
        <v>0</v>
      </c>
      <c r="BH27" s="633">
        <f>BH$4*'投入係数(建設)'!BH26</f>
        <v>0</v>
      </c>
      <c r="BI27" s="633">
        <f>BI$4*'投入係数(建設)'!BI26</f>
        <v>0</v>
      </c>
      <c r="BJ27" s="633">
        <f>BJ$4*'投入係数(建設)'!BJ26</f>
        <v>0</v>
      </c>
      <c r="BK27" s="633">
        <f>BK$4*'投入係数(建設)'!BK26</f>
        <v>0</v>
      </c>
      <c r="BL27" s="633">
        <f>BL$4*'投入係数(建設)'!BL26</f>
        <v>0</v>
      </c>
      <c r="BM27" s="633">
        <f>BM$4*'投入係数(建設)'!BM26</f>
        <v>0</v>
      </c>
      <c r="BN27" s="27">
        <f>BN$4*'投入係数(建設)'!BN26</f>
        <v>0</v>
      </c>
      <c r="BO27" s="633">
        <f>BO$4*'投入係数(建設)'!BO26</f>
        <v>0</v>
      </c>
      <c r="BP27" s="633">
        <f>BP$4*'投入係数(建設)'!BP26</f>
        <v>0</v>
      </c>
      <c r="BQ27" s="633">
        <f>BQ$4*'投入係数(建設)'!BQ26</f>
        <v>0</v>
      </c>
      <c r="BR27" s="633">
        <f>BR$4*'投入係数(建設)'!BR26</f>
        <v>0</v>
      </c>
      <c r="BS27" s="633">
        <f>BS$4*'投入係数(建設)'!BS26</f>
        <v>0</v>
      </c>
      <c r="BT27" s="633">
        <f>BT$4*'投入係数(建設)'!BT26</f>
        <v>0</v>
      </c>
      <c r="BU27" s="644">
        <f t="shared" si="0"/>
        <v>0</v>
      </c>
    </row>
    <row r="28" spans="1:73">
      <c r="A28" s="167">
        <f>建設IO2!A27</f>
        <v>24</v>
      </c>
      <c r="B28" s="25" t="str">
        <f>建設IO2!B27</f>
        <v>電力・ガス・熱供給</v>
      </c>
      <c r="C28" s="27">
        <f>C$4*'投入係数(建設)'!C27</f>
        <v>0</v>
      </c>
      <c r="D28" s="27">
        <f>D$4*'投入係数(建設)'!D27</f>
        <v>0</v>
      </c>
      <c r="E28" s="27">
        <f>E$4*'投入係数(建設)'!E27</f>
        <v>0</v>
      </c>
      <c r="F28" s="27">
        <f>F$4*'投入係数(建設)'!F27</f>
        <v>0</v>
      </c>
      <c r="G28" s="633">
        <f>G$4*'投入係数(建設)'!G27</f>
        <v>0</v>
      </c>
      <c r="H28" s="633">
        <f>H$4*'投入係数(建設)'!H27</f>
        <v>0</v>
      </c>
      <c r="I28" s="27">
        <f>I$4*'投入係数(建設)'!I27</f>
        <v>0</v>
      </c>
      <c r="J28" s="633">
        <f>J$4*'投入係数(建設)'!J27</f>
        <v>0</v>
      </c>
      <c r="K28" s="27">
        <f>K$4*'投入係数(建設)'!K27</f>
        <v>0</v>
      </c>
      <c r="L28" s="633">
        <f>L$4*'投入係数(建設)'!L27</f>
        <v>0</v>
      </c>
      <c r="M28" s="633">
        <f>M$4*'投入係数(建設)'!M27</f>
        <v>0</v>
      </c>
      <c r="N28" s="27">
        <f>N$4*'投入係数(建設)'!N27</f>
        <v>0</v>
      </c>
      <c r="O28" s="633">
        <f>O$4*'投入係数(建設)'!O27</f>
        <v>0</v>
      </c>
      <c r="P28" s="633">
        <f>P$4*'投入係数(建設)'!P27</f>
        <v>0</v>
      </c>
      <c r="Q28" s="633">
        <f>Q$4*'投入係数(建設)'!Q27</f>
        <v>0</v>
      </c>
      <c r="R28" s="27">
        <f>R$4*'投入係数(建設)'!R27</f>
        <v>0</v>
      </c>
      <c r="S28" s="27">
        <f>S$4*'投入係数(建設)'!S27</f>
        <v>0</v>
      </c>
      <c r="T28" s="633">
        <f>T$4*'投入係数(建設)'!T27</f>
        <v>0</v>
      </c>
      <c r="U28" s="633">
        <f>U$4*'投入係数(建設)'!U27</f>
        <v>0</v>
      </c>
      <c r="V28" s="27">
        <f>V$4*'投入係数(建設)'!V27</f>
        <v>0</v>
      </c>
      <c r="W28" s="633">
        <f>W$4*'投入係数(建設)'!W27</f>
        <v>0</v>
      </c>
      <c r="X28" s="633">
        <f>X$4*'投入係数(建設)'!X27</f>
        <v>0</v>
      </c>
      <c r="Y28" s="633">
        <f>Y$4*'投入係数(建設)'!Y27</f>
        <v>0</v>
      </c>
      <c r="Z28" s="633">
        <f>Z$4*'投入係数(建設)'!Z27</f>
        <v>0</v>
      </c>
      <c r="AA28" s="633">
        <f>AA$4*'投入係数(建設)'!AA27</f>
        <v>0</v>
      </c>
      <c r="AB28" s="633">
        <f>AB$4*'投入係数(建設)'!AB27</f>
        <v>0</v>
      </c>
      <c r="AC28" s="633">
        <f>AC$4*'投入係数(建設)'!AC27</f>
        <v>0</v>
      </c>
      <c r="AD28" s="633">
        <f>AD$4*'投入係数(建設)'!AD27</f>
        <v>0</v>
      </c>
      <c r="AE28" s="27">
        <f>AE$4*'投入係数(建設)'!AE27</f>
        <v>0</v>
      </c>
      <c r="AF28" s="27">
        <f>AF$4*'投入係数(建設)'!AF27</f>
        <v>0</v>
      </c>
      <c r="AG28" s="27">
        <f>AG$4*'投入係数(建設)'!AG27</f>
        <v>0</v>
      </c>
      <c r="AH28" s="27">
        <f>AH$4*'投入係数(建設)'!AH27</f>
        <v>0</v>
      </c>
      <c r="AI28" s="27">
        <f>AI$4*'投入係数(建設)'!AI27</f>
        <v>0</v>
      </c>
      <c r="AJ28" s="633">
        <f>AJ$4*'投入係数(建設)'!AJ27</f>
        <v>0</v>
      </c>
      <c r="AK28" s="633">
        <f>AK$4*'投入係数(建設)'!AK27</f>
        <v>0</v>
      </c>
      <c r="AL28" s="633">
        <f>AL$4*'投入係数(建設)'!AL27</f>
        <v>0</v>
      </c>
      <c r="AM28" s="633">
        <f>AM$4*'投入係数(建設)'!AM27</f>
        <v>0</v>
      </c>
      <c r="AN28" s="633">
        <f>AN$4*'投入係数(建設)'!AN27</f>
        <v>0</v>
      </c>
      <c r="AO28" s="633">
        <f>AO$4*'投入係数(建設)'!AO27</f>
        <v>0</v>
      </c>
      <c r="AP28" s="633">
        <f>AP$4*'投入係数(建設)'!AP27</f>
        <v>0</v>
      </c>
      <c r="AQ28" s="27">
        <f>AQ$4*'投入係数(建設)'!AQ27</f>
        <v>0</v>
      </c>
      <c r="AR28" s="27">
        <f>AR$4*'投入係数(建設)'!AR27</f>
        <v>0</v>
      </c>
      <c r="AS28" s="633">
        <f>AS$4*'投入係数(建設)'!AS27</f>
        <v>0</v>
      </c>
      <c r="AT28" s="633">
        <f>AT$4*'投入係数(建設)'!AT27</f>
        <v>0</v>
      </c>
      <c r="AU28" s="633">
        <f>AU$4*'投入係数(建設)'!AU27</f>
        <v>0</v>
      </c>
      <c r="AV28" s="633">
        <f>AV$4*'投入係数(建設)'!AV27</f>
        <v>0</v>
      </c>
      <c r="AW28" s="27">
        <f>AW$4*'投入係数(建設)'!AW27</f>
        <v>0</v>
      </c>
      <c r="AX28" s="633">
        <f>AX$4*'投入係数(建設)'!AX27</f>
        <v>0</v>
      </c>
      <c r="AY28" s="633">
        <f>AY$4*'投入係数(建設)'!AY27</f>
        <v>0</v>
      </c>
      <c r="AZ28" s="633">
        <f>AZ$4*'投入係数(建設)'!AZ27</f>
        <v>0</v>
      </c>
      <c r="BA28" s="27">
        <f>BA$4*'投入係数(建設)'!BA27</f>
        <v>0</v>
      </c>
      <c r="BB28" s="27">
        <f>BB$4*'投入係数(建設)'!BB27</f>
        <v>0</v>
      </c>
      <c r="BC28" s="633">
        <f>BC$4*'投入係数(建設)'!BC27</f>
        <v>0</v>
      </c>
      <c r="BD28" s="633">
        <f>BD$4*'投入係数(建設)'!BD27</f>
        <v>0</v>
      </c>
      <c r="BE28" s="633">
        <f>BE$4*'投入係数(建設)'!BE27</f>
        <v>0</v>
      </c>
      <c r="BF28" s="633">
        <f>BF$4*'投入係数(建設)'!BF27</f>
        <v>0</v>
      </c>
      <c r="BG28" s="633">
        <f>BG$4*'投入係数(建設)'!BG27</f>
        <v>0</v>
      </c>
      <c r="BH28" s="633">
        <f>BH$4*'投入係数(建設)'!BH27</f>
        <v>0</v>
      </c>
      <c r="BI28" s="633">
        <f>BI$4*'投入係数(建設)'!BI27</f>
        <v>0</v>
      </c>
      <c r="BJ28" s="633">
        <f>BJ$4*'投入係数(建設)'!BJ27</f>
        <v>0</v>
      </c>
      <c r="BK28" s="633">
        <f>BK$4*'投入係数(建設)'!BK27</f>
        <v>0</v>
      </c>
      <c r="BL28" s="633">
        <f>BL$4*'投入係数(建設)'!BL27</f>
        <v>0</v>
      </c>
      <c r="BM28" s="633">
        <f>BM$4*'投入係数(建設)'!BM27</f>
        <v>0</v>
      </c>
      <c r="BN28" s="27">
        <f>BN$4*'投入係数(建設)'!BN27</f>
        <v>0</v>
      </c>
      <c r="BO28" s="633">
        <f>BO$4*'投入係数(建設)'!BO27</f>
        <v>0</v>
      </c>
      <c r="BP28" s="633">
        <f>BP$4*'投入係数(建設)'!BP27</f>
        <v>0</v>
      </c>
      <c r="BQ28" s="633">
        <f>BQ$4*'投入係数(建設)'!BQ27</f>
        <v>0</v>
      </c>
      <c r="BR28" s="633">
        <f>BR$4*'投入係数(建設)'!BR27</f>
        <v>0</v>
      </c>
      <c r="BS28" s="633">
        <f>BS$4*'投入係数(建設)'!BS27</f>
        <v>0</v>
      </c>
      <c r="BT28" s="633">
        <f>BT$4*'投入係数(建設)'!BT27</f>
        <v>0</v>
      </c>
      <c r="BU28" s="644">
        <f t="shared" si="0"/>
        <v>0</v>
      </c>
    </row>
    <row r="29" spans="1:73">
      <c r="A29" s="167">
        <f>建設IO2!A28</f>
        <v>25</v>
      </c>
      <c r="B29" s="25" t="str">
        <f>建設IO2!B28</f>
        <v>水道</v>
      </c>
      <c r="C29" s="27">
        <f>C$4*'投入係数(建設)'!C28</f>
        <v>0</v>
      </c>
      <c r="D29" s="27">
        <f>D$4*'投入係数(建設)'!D28</f>
        <v>0</v>
      </c>
      <c r="E29" s="27">
        <f>E$4*'投入係数(建設)'!E28</f>
        <v>0</v>
      </c>
      <c r="F29" s="27">
        <f>F$4*'投入係数(建設)'!F28</f>
        <v>0</v>
      </c>
      <c r="G29" s="633">
        <f>G$4*'投入係数(建設)'!G28</f>
        <v>0</v>
      </c>
      <c r="H29" s="633">
        <f>H$4*'投入係数(建設)'!H28</f>
        <v>0</v>
      </c>
      <c r="I29" s="27">
        <f>I$4*'投入係数(建設)'!I28</f>
        <v>0</v>
      </c>
      <c r="J29" s="633">
        <f>J$4*'投入係数(建設)'!J28</f>
        <v>0</v>
      </c>
      <c r="K29" s="27">
        <f>K$4*'投入係数(建設)'!K28</f>
        <v>0</v>
      </c>
      <c r="L29" s="633">
        <f>L$4*'投入係数(建設)'!L28</f>
        <v>0</v>
      </c>
      <c r="M29" s="633">
        <f>M$4*'投入係数(建設)'!M28</f>
        <v>0</v>
      </c>
      <c r="N29" s="27">
        <f>N$4*'投入係数(建設)'!N28</f>
        <v>0</v>
      </c>
      <c r="O29" s="633">
        <f>O$4*'投入係数(建設)'!O28</f>
        <v>0</v>
      </c>
      <c r="P29" s="633">
        <f>P$4*'投入係数(建設)'!P28</f>
        <v>0</v>
      </c>
      <c r="Q29" s="633">
        <f>Q$4*'投入係数(建設)'!Q28</f>
        <v>0</v>
      </c>
      <c r="R29" s="27">
        <f>R$4*'投入係数(建設)'!R28</f>
        <v>0</v>
      </c>
      <c r="S29" s="27">
        <f>S$4*'投入係数(建設)'!S28</f>
        <v>0</v>
      </c>
      <c r="T29" s="633">
        <f>T$4*'投入係数(建設)'!T28</f>
        <v>0</v>
      </c>
      <c r="U29" s="633">
        <f>U$4*'投入係数(建設)'!U28</f>
        <v>0</v>
      </c>
      <c r="V29" s="27">
        <f>V$4*'投入係数(建設)'!V28</f>
        <v>0</v>
      </c>
      <c r="W29" s="633">
        <f>W$4*'投入係数(建設)'!W28</f>
        <v>0</v>
      </c>
      <c r="X29" s="633">
        <f>X$4*'投入係数(建設)'!X28</f>
        <v>0</v>
      </c>
      <c r="Y29" s="633">
        <f>Y$4*'投入係数(建設)'!Y28</f>
        <v>0</v>
      </c>
      <c r="Z29" s="633">
        <f>Z$4*'投入係数(建設)'!Z28</f>
        <v>0</v>
      </c>
      <c r="AA29" s="633">
        <f>AA$4*'投入係数(建設)'!AA28</f>
        <v>0</v>
      </c>
      <c r="AB29" s="633">
        <f>AB$4*'投入係数(建設)'!AB28</f>
        <v>0</v>
      </c>
      <c r="AC29" s="633">
        <f>AC$4*'投入係数(建設)'!AC28</f>
        <v>0</v>
      </c>
      <c r="AD29" s="633">
        <f>AD$4*'投入係数(建設)'!AD28</f>
        <v>0</v>
      </c>
      <c r="AE29" s="27">
        <f>AE$4*'投入係数(建設)'!AE28</f>
        <v>0</v>
      </c>
      <c r="AF29" s="27">
        <f>AF$4*'投入係数(建設)'!AF28</f>
        <v>0</v>
      </c>
      <c r="AG29" s="27">
        <f>AG$4*'投入係数(建設)'!AG28</f>
        <v>0</v>
      </c>
      <c r="AH29" s="27">
        <f>AH$4*'投入係数(建設)'!AH28</f>
        <v>0</v>
      </c>
      <c r="AI29" s="27">
        <f>AI$4*'投入係数(建設)'!AI28</f>
        <v>0</v>
      </c>
      <c r="AJ29" s="633">
        <f>AJ$4*'投入係数(建設)'!AJ28</f>
        <v>0</v>
      </c>
      <c r="AK29" s="633">
        <f>AK$4*'投入係数(建設)'!AK28</f>
        <v>0</v>
      </c>
      <c r="AL29" s="633">
        <f>AL$4*'投入係数(建設)'!AL28</f>
        <v>0</v>
      </c>
      <c r="AM29" s="633">
        <f>AM$4*'投入係数(建設)'!AM28</f>
        <v>0</v>
      </c>
      <c r="AN29" s="633">
        <f>AN$4*'投入係数(建設)'!AN28</f>
        <v>0</v>
      </c>
      <c r="AO29" s="633">
        <f>AO$4*'投入係数(建設)'!AO28</f>
        <v>0</v>
      </c>
      <c r="AP29" s="633">
        <f>AP$4*'投入係数(建設)'!AP28</f>
        <v>0</v>
      </c>
      <c r="AQ29" s="27">
        <f>AQ$4*'投入係数(建設)'!AQ28</f>
        <v>0</v>
      </c>
      <c r="AR29" s="27">
        <f>AR$4*'投入係数(建設)'!AR28</f>
        <v>0</v>
      </c>
      <c r="AS29" s="633">
        <f>AS$4*'投入係数(建設)'!AS28</f>
        <v>0</v>
      </c>
      <c r="AT29" s="633">
        <f>AT$4*'投入係数(建設)'!AT28</f>
        <v>0</v>
      </c>
      <c r="AU29" s="633">
        <f>AU$4*'投入係数(建設)'!AU28</f>
        <v>0</v>
      </c>
      <c r="AV29" s="633">
        <f>AV$4*'投入係数(建設)'!AV28</f>
        <v>0</v>
      </c>
      <c r="AW29" s="27">
        <f>AW$4*'投入係数(建設)'!AW28</f>
        <v>0</v>
      </c>
      <c r="AX29" s="633">
        <f>AX$4*'投入係数(建設)'!AX28</f>
        <v>0</v>
      </c>
      <c r="AY29" s="633">
        <f>AY$4*'投入係数(建設)'!AY28</f>
        <v>0</v>
      </c>
      <c r="AZ29" s="633">
        <f>AZ$4*'投入係数(建設)'!AZ28</f>
        <v>0</v>
      </c>
      <c r="BA29" s="27">
        <f>BA$4*'投入係数(建設)'!BA28</f>
        <v>0</v>
      </c>
      <c r="BB29" s="27">
        <f>BB$4*'投入係数(建設)'!BB28</f>
        <v>0</v>
      </c>
      <c r="BC29" s="633">
        <f>BC$4*'投入係数(建設)'!BC28</f>
        <v>0</v>
      </c>
      <c r="BD29" s="633">
        <f>BD$4*'投入係数(建設)'!BD28</f>
        <v>0</v>
      </c>
      <c r="BE29" s="633">
        <f>BE$4*'投入係数(建設)'!BE28</f>
        <v>0</v>
      </c>
      <c r="BF29" s="633">
        <f>BF$4*'投入係数(建設)'!BF28</f>
        <v>0</v>
      </c>
      <c r="BG29" s="633">
        <f>BG$4*'投入係数(建設)'!BG28</f>
        <v>0</v>
      </c>
      <c r="BH29" s="633">
        <f>BH$4*'投入係数(建設)'!BH28</f>
        <v>0</v>
      </c>
      <c r="BI29" s="633">
        <f>BI$4*'投入係数(建設)'!BI28</f>
        <v>0</v>
      </c>
      <c r="BJ29" s="633">
        <f>BJ$4*'投入係数(建設)'!BJ28</f>
        <v>0</v>
      </c>
      <c r="BK29" s="633">
        <f>BK$4*'投入係数(建設)'!BK28</f>
        <v>0</v>
      </c>
      <c r="BL29" s="633">
        <f>BL$4*'投入係数(建設)'!BL28</f>
        <v>0</v>
      </c>
      <c r="BM29" s="633">
        <f>BM$4*'投入係数(建設)'!BM28</f>
        <v>0</v>
      </c>
      <c r="BN29" s="27">
        <f>BN$4*'投入係数(建設)'!BN28</f>
        <v>0</v>
      </c>
      <c r="BO29" s="633">
        <f>BO$4*'投入係数(建設)'!BO28</f>
        <v>0</v>
      </c>
      <c r="BP29" s="633">
        <f>BP$4*'投入係数(建設)'!BP28</f>
        <v>0</v>
      </c>
      <c r="BQ29" s="633">
        <f>BQ$4*'投入係数(建設)'!BQ28</f>
        <v>0</v>
      </c>
      <c r="BR29" s="633">
        <f>BR$4*'投入係数(建設)'!BR28</f>
        <v>0</v>
      </c>
      <c r="BS29" s="633">
        <f>BS$4*'投入係数(建設)'!BS28</f>
        <v>0</v>
      </c>
      <c r="BT29" s="633">
        <f>BT$4*'投入係数(建設)'!BT28</f>
        <v>0</v>
      </c>
      <c r="BU29" s="644">
        <f t="shared" si="0"/>
        <v>0</v>
      </c>
    </row>
    <row r="30" spans="1:73">
      <c r="A30" s="167">
        <f>建設IO2!A29</f>
        <v>26</v>
      </c>
      <c r="B30" s="25" t="str">
        <f>建設IO2!B29</f>
        <v>廃棄物処理</v>
      </c>
      <c r="C30" s="27">
        <f>C$4*'投入係数(建設)'!C29</f>
        <v>0</v>
      </c>
      <c r="D30" s="27">
        <f>D$4*'投入係数(建設)'!D29</f>
        <v>0</v>
      </c>
      <c r="E30" s="27">
        <f>E$4*'投入係数(建設)'!E29</f>
        <v>0</v>
      </c>
      <c r="F30" s="27">
        <f>F$4*'投入係数(建設)'!F29</f>
        <v>0</v>
      </c>
      <c r="G30" s="633">
        <f>G$4*'投入係数(建設)'!G29</f>
        <v>0</v>
      </c>
      <c r="H30" s="633">
        <f>H$4*'投入係数(建設)'!H29</f>
        <v>0</v>
      </c>
      <c r="I30" s="27">
        <f>I$4*'投入係数(建設)'!I29</f>
        <v>0</v>
      </c>
      <c r="J30" s="633">
        <f>J$4*'投入係数(建設)'!J29</f>
        <v>0</v>
      </c>
      <c r="K30" s="27">
        <f>K$4*'投入係数(建設)'!K29</f>
        <v>0</v>
      </c>
      <c r="L30" s="633">
        <f>L$4*'投入係数(建設)'!L29</f>
        <v>0</v>
      </c>
      <c r="M30" s="633">
        <f>M$4*'投入係数(建設)'!M29</f>
        <v>0</v>
      </c>
      <c r="N30" s="27">
        <f>N$4*'投入係数(建設)'!N29</f>
        <v>0</v>
      </c>
      <c r="O30" s="633">
        <f>O$4*'投入係数(建設)'!O29</f>
        <v>0</v>
      </c>
      <c r="P30" s="633">
        <f>P$4*'投入係数(建設)'!P29</f>
        <v>0</v>
      </c>
      <c r="Q30" s="633">
        <f>Q$4*'投入係数(建設)'!Q29</f>
        <v>0</v>
      </c>
      <c r="R30" s="27">
        <f>R$4*'投入係数(建設)'!R29</f>
        <v>0</v>
      </c>
      <c r="S30" s="27">
        <f>S$4*'投入係数(建設)'!S29</f>
        <v>0</v>
      </c>
      <c r="T30" s="633">
        <f>T$4*'投入係数(建設)'!T29</f>
        <v>0</v>
      </c>
      <c r="U30" s="633">
        <f>U$4*'投入係数(建設)'!U29</f>
        <v>0</v>
      </c>
      <c r="V30" s="27">
        <f>V$4*'投入係数(建設)'!V29</f>
        <v>0</v>
      </c>
      <c r="W30" s="633">
        <f>W$4*'投入係数(建設)'!W29</f>
        <v>0</v>
      </c>
      <c r="X30" s="633">
        <f>X$4*'投入係数(建設)'!X29</f>
        <v>0</v>
      </c>
      <c r="Y30" s="633">
        <f>Y$4*'投入係数(建設)'!Y29</f>
        <v>0</v>
      </c>
      <c r="Z30" s="633">
        <f>Z$4*'投入係数(建設)'!Z29</f>
        <v>0</v>
      </c>
      <c r="AA30" s="633">
        <f>AA$4*'投入係数(建設)'!AA29</f>
        <v>0</v>
      </c>
      <c r="AB30" s="633">
        <f>AB$4*'投入係数(建設)'!AB29</f>
        <v>0</v>
      </c>
      <c r="AC30" s="633">
        <f>AC$4*'投入係数(建設)'!AC29</f>
        <v>0</v>
      </c>
      <c r="AD30" s="633">
        <f>AD$4*'投入係数(建設)'!AD29</f>
        <v>0</v>
      </c>
      <c r="AE30" s="27">
        <f>AE$4*'投入係数(建設)'!AE29</f>
        <v>0</v>
      </c>
      <c r="AF30" s="27">
        <f>AF$4*'投入係数(建設)'!AF29</f>
        <v>0</v>
      </c>
      <c r="AG30" s="27">
        <f>AG$4*'投入係数(建設)'!AG29</f>
        <v>0</v>
      </c>
      <c r="AH30" s="27">
        <f>AH$4*'投入係数(建設)'!AH29</f>
        <v>0</v>
      </c>
      <c r="AI30" s="27">
        <f>AI$4*'投入係数(建設)'!AI29</f>
        <v>0</v>
      </c>
      <c r="AJ30" s="633">
        <f>AJ$4*'投入係数(建設)'!AJ29</f>
        <v>0</v>
      </c>
      <c r="AK30" s="633">
        <f>AK$4*'投入係数(建設)'!AK29</f>
        <v>0</v>
      </c>
      <c r="AL30" s="633">
        <f>AL$4*'投入係数(建設)'!AL29</f>
        <v>0</v>
      </c>
      <c r="AM30" s="633">
        <f>AM$4*'投入係数(建設)'!AM29</f>
        <v>0</v>
      </c>
      <c r="AN30" s="633">
        <f>AN$4*'投入係数(建設)'!AN29</f>
        <v>0</v>
      </c>
      <c r="AO30" s="633">
        <f>AO$4*'投入係数(建設)'!AO29</f>
        <v>0</v>
      </c>
      <c r="AP30" s="633">
        <f>AP$4*'投入係数(建設)'!AP29</f>
        <v>0</v>
      </c>
      <c r="AQ30" s="27">
        <f>AQ$4*'投入係数(建設)'!AQ29</f>
        <v>0</v>
      </c>
      <c r="AR30" s="27">
        <f>AR$4*'投入係数(建設)'!AR29</f>
        <v>0</v>
      </c>
      <c r="AS30" s="633">
        <f>AS$4*'投入係数(建設)'!AS29</f>
        <v>0</v>
      </c>
      <c r="AT30" s="633">
        <f>AT$4*'投入係数(建設)'!AT29</f>
        <v>0</v>
      </c>
      <c r="AU30" s="633">
        <f>AU$4*'投入係数(建設)'!AU29</f>
        <v>0</v>
      </c>
      <c r="AV30" s="633">
        <f>AV$4*'投入係数(建設)'!AV29</f>
        <v>0</v>
      </c>
      <c r="AW30" s="27">
        <f>AW$4*'投入係数(建設)'!AW29</f>
        <v>0</v>
      </c>
      <c r="AX30" s="633">
        <f>AX$4*'投入係数(建設)'!AX29</f>
        <v>0</v>
      </c>
      <c r="AY30" s="633">
        <f>AY$4*'投入係数(建設)'!AY29</f>
        <v>0</v>
      </c>
      <c r="AZ30" s="633">
        <f>AZ$4*'投入係数(建設)'!AZ29</f>
        <v>0</v>
      </c>
      <c r="BA30" s="27">
        <f>BA$4*'投入係数(建設)'!BA29</f>
        <v>0</v>
      </c>
      <c r="BB30" s="27">
        <f>BB$4*'投入係数(建設)'!BB29</f>
        <v>0</v>
      </c>
      <c r="BC30" s="633">
        <f>BC$4*'投入係数(建設)'!BC29</f>
        <v>0</v>
      </c>
      <c r="BD30" s="633">
        <f>BD$4*'投入係数(建設)'!BD29</f>
        <v>0</v>
      </c>
      <c r="BE30" s="633">
        <f>BE$4*'投入係数(建設)'!BE29</f>
        <v>0</v>
      </c>
      <c r="BF30" s="633">
        <f>BF$4*'投入係数(建設)'!BF29</f>
        <v>0</v>
      </c>
      <c r="BG30" s="633">
        <f>BG$4*'投入係数(建設)'!BG29</f>
        <v>0</v>
      </c>
      <c r="BH30" s="633">
        <f>BH$4*'投入係数(建設)'!BH29</f>
        <v>0</v>
      </c>
      <c r="BI30" s="633">
        <f>BI$4*'投入係数(建設)'!BI29</f>
        <v>0</v>
      </c>
      <c r="BJ30" s="633">
        <f>BJ$4*'投入係数(建設)'!BJ29</f>
        <v>0</v>
      </c>
      <c r="BK30" s="633">
        <f>BK$4*'投入係数(建設)'!BK29</f>
        <v>0</v>
      </c>
      <c r="BL30" s="633">
        <f>BL$4*'投入係数(建設)'!BL29</f>
        <v>0</v>
      </c>
      <c r="BM30" s="633">
        <f>BM$4*'投入係数(建設)'!BM29</f>
        <v>0</v>
      </c>
      <c r="BN30" s="27">
        <f>BN$4*'投入係数(建設)'!BN29</f>
        <v>0</v>
      </c>
      <c r="BO30" s="633">
        <f>BO$4*'投入係数(建設)'!BO29</f>
        <v>0</v>
      </c>
      <c r="BP30" s="633">
        <f>BP$4*'投入係数(建設)'!BP29</f>
        <v>0</v>
      </c>
      <c r="BQ30" s="633">
        <f>BQ$4*'投入係数(建設)'!BQ29</f>
        <v>0</v>
      </c>
      <c r="BR30" s="633">
        <f>BR$4*'投入係数(建設)'!BR29</f>
        <v>0</v>
      </c>
      <c r="BS30" s="633">
        <f>BS$4*'投入係数(建設)'!BS29</f>
        <v>0</v>
      </c>
      <c r="BT30" s="633">
        <f>BT$4*'投入係数(建設)'!BT29</f>
        <v>0</v>
      </c>
      <c r="BU30" s="644">
        <f t="shared" si="0"/>
        <v>0</v>
      </c>
    </row>
    <row r="31" spans="1:73">
      <c r="A31" s="167">
        <f>建設IO2!A30</f>
        <v>27</v>
      </c>
      <c r="B31" s="25" t="str">
        <f>建設IO2!B30</f>
        <v>商業</v>
      </c>
      <c r="C31" s="27">
        <f>C$4*'投入係数(建設)'!C30</f>
        <v>0</v>
      </c>
      <c r="D31" s="27">
        <f>D$4*'投入係数(建設)'!D30</f>
        <v>0</v>
      </c>
      <c r="E31" s="27">
        <f>E$4*'投入係数(建設)'!E30</f>
        <v>0</v>
      </c>
      <c r="F31" s="27">
        <f>F$4*'投入係数(建設)'!F30</f>
        <v>0</v>
      </c>
      <c r="G31" s="633">
        <f>G$4*'投入係数(建設)'!G30</f>
        <v>0</v>
      </c>
      <c r="H31" s="633">
        <f>H$4*'投入係数(建設)'!H30</f>
        <v>0</v>
      </c>
      <c r="I31" s="27">
        <f>I$4*'投入係数(建設)'!I30</f>
        <v>0</v>
      </c>
      <c r="J31" s="633">
        <f>J$4*'投入係数(建設)'!J30</f>
        <v>0</v>
      </c>
      <c r="K31" s="27">
        <f>K$4*'投入係数(建設)'!K30</f>
        <v>0</v>
      </c>
      <c r="L31" s="633">
        <f>L$4*'投入係数(建設)'!L30</f>
        <v>0</v>
      </c>
      <c r="M31" s="633">
        <f>M$4*'投入係数(建設)'!M30</f>
        <v>0</v>
      </c>
      <c r="N31" s="27">
        <f>N$4*'投入係数(建設)'!N30</f>
        <v>0</v>
      </c>
      <c r="O31" s="633">
        <f>O$4*'投入係数(建設)'!O30</f>
        <v>0</v>
      </c>
      <c r="P31" s="633">
        <f>P$4*'投入係数(建設)'!P30</f>
        <v>0</v>
      </c>
      <c r="Q31" s="633">
        <f>Q$4*'投入係数(建設)'!Q30</f>
        <v>0</v>
      </c>
      <c r="R31" s="27">
        <f>R$4*'投入係数(建設)'!R30</f>
        <v>0</v>
      </c>
      <c r="S31" s="27">
        <f>S$4*'投入係数(建設)'!S30</f>
        <v>0</v>
      </c>
      <c r="T31" s="633">
        <f>T$4*'投入係数(建設)'!T30</f>
        <v>0</v>
      </c>
      <c r="U31" s="633">
        <f>U$4*'投入係数(建設)'!U30</f>
        <v>0</v>
      </c>
      <c r="V31" s="27">
        <f>V$4*'投入係数(建設)'!V30</f>
        <v>0</v>
      </c>
      <c r="W31" s="633">
        <f>W$4*'投入係数(建設)'!W30</f>
        <v>0</v>
      </c>
      <c r="X31" s="633">
        <f>X$4*'投入係数(建設)'!X30</f>
        <v>0</v>
      </c>
      <c r="Y31" s="633">
        <f>Y$4*'投入係数(建設)'!Y30</f>
        <v>0</v>
      </c>
      <c r="Z31" s="633">
        <f>Z$4*'投入係数(建設)'!Z30</f>
        <v>0</v>
      </c>
      <c r="AA31" s="633">
        <f>AA$4*'投入係数(建設)'!AA30</f>
        <v>0</v>
      </c>
      <c r="AB31" s="633">
        <f>AB$4*'投入係数(建設)'!AB30</f>
        <v>0</v>
      </c>
      <c r="AC31" s="633">
        <f>AC$4*'投入係数(建設)'!AC30</f>
        <v>0</v>
      </c>
      <c r="AD31" s="633">
        <f>AD$4*'投入係数(建設)'!AD30</f>
        <v>0</v>
      </c>
      <c r="AE31" s="27">
        <f>AE$4*'投入係数(建設)'!AE30</f>
        <v>0</v>
      </c>
      <c r="AF31" s="27">
        <f>AF$4*'投入係数(建設)'!AF30</f>
        <v>0</v>
      </c>
      <c r="AG31" s="27">
        <f>AG$4*'投入係数(建設)'!AG30</f>
        <v>0</v>
      </c>
      <c r="AH31" s="27">
        <f>AH$4*'投入係数(建設)'!AH30</f>
        <v>0</v>
      </c>
      <c r="AI31" s="27">
        <f>AI$4*'投入係数(建設)'!AI30</f>
        <v>0</v>
      </c>
      <c r="AJ31" s="633">
        <f>AJ$4*'投入係数(建設)'!AJ30</f>
        <v>0</v>
      </c>
      <c r="AK31" s="633">
        <f>AK$4*'投入係数(建設)'!AK30</f>
        <v>0</v>
      </c>
      <c r="AL31" s="633">
        <f>AL$4*'投入係数(建設)'!AL30</f>
        <v>0</v>
      </c>
      <c r="AM31" s="633">
        <f>AM$4*'投入係数(建設)'!AM30</f>
        <v>0</v>
      </c>
      <c r="AN31" s="633">
        <f>AN$4*'投入係数(建設)'!AN30</f>
        <v>0</v>
      </c>
      <c r="AO31" s="633">
        <f>AO$4*'投入係数(建設)'!AO30</f>
        <v>0</v>
      </c>
      <c r="AP31" s="633">
        <f>AP$4*'投入係数(建設)'!AP30</f>
        <v>0</v>
      </c>
      <c r="AQ31" s="27">
        <f>AQ$4*'投入係数(建設)'!AQ30</f>
        <v>0</v>
      </c>
      <c r="AR31" s="27">
        <f>AR$4*'投入係数(建設)'!AR30</f>
        <v>0</v>
      </c>
      <c r="AS31" s="633">
        <f>AS$4*'投入係数(建設)'!AS30</f>
        <v>0</v>
      </c>
      <c r="AT31" s="633">
        <f>AT$4*'投入係数(建設)'!AT30</f>
        <v>0</v>
      </c>
      <c r="AU31" s="633">
        <f>AU$4*'投入係数(建設)'!AU30</f>
        <v>0</v>
      </c>
      <c r="AV31" s="633">
        <f>AV$4*'投入係数(建設)'!AV30</f>
        <v>0</v>
      </c>
      <c r="AW31" s="27">
        <f>AW$4*'投入係数(建設)'!AW30</f>
        <v>0</v>
      </c>
      <c r="AX31" s="633">
        <f>AX$4*'投入係数(建設)'!AX30</f>
        <v>0</v>
      </c>
      <c r="AY31" s="633">
        <f>AY$4*'投入係数(建設)'!AY30</f>
        <v>0</v>
      </c>
      <c r="AZ31" s="633">
        <f>AZ$4*'投入係数(建設)'!AZ30</f>
        <v>0</v>
      </c>
      <c r="BA31" s="27">
        <f>BA$4*'投入係数(建設)'!BA30</f>
        <v>0</v>
      </c>
      <c r="BB31" s="27">
        <f>BB$4*'投入係数(建設)'!BB30</f>
        <v>0</v>
      </c>
      <c r="BC31" s="633">
        <f>BC$4*'投入係数(建設)'!BC30</f>
        <v>0</v>
      </c>
      <c r="BD31" s="633">
        <f>BD$4*'投入係数(建設)'!BD30</f>
        <v>0</v>
      </c>
      <c r="BE31" s="633">
        <f>BE$4*'投入係数(建設)'!BE30</f>
        <v>0</v>
      </c>
      <c r="BF31" s="633">
        <f>BF$4*'投入係数(建設)'!BF30</f>
        <v>0</v>
      </c>
      <c r="BG31" s="633">
        <f>BG$4*'投入係数(建設)'!BG30</f>
        <v>0</v>
      </c>
      <c r="BH31" s="633">
        <f>BH$4*'投入係数(建設)'!BH30</f>
        <v>0</v>
      </c>
      <c r="BI31" s="633">
        <f>BI$4*'投入係数(建設)'!BI30</f>
        <v>0</v>
      </c>
      <c r="BJ31" s="633">
        <f>BJ$4*'投入係数(建設)'!BJ30</f>
        <v>0</v>
      </c>
      <c r="BK31" s="633">
        <f>BK$4*'投入係数(建設)'!BK30</f>
        <v>0</v>
      </c>
      <c r="BL31" s="633">
        <f>BL$4*'投入係数(建設)'!BL30</f>
        <v>0</v>
      </c>
      <c r="BM31" s="633">
        <f>BM$4*'投入係数(建設)'!BM30</f>
        <v>0</v>
      </c>
      <c r="BN31" s="27">
        <f>BN$4*'投入係数(建設)'!BN30</f>
        <v>0</v>
      </c>
      <c r="BO31" s="633">
        <f>BO$4*'投入係数(建設)'!BO30</f>
        <v>0</v>
      </c>
      <c r="BP31" s="633">
        <f>BP$4*'投入係数(建設)'!BP30</f>
        <v>0</v>
      </c>
      <c r="BQ31" s="633">
        <f>BQ$4*'投入係数(建設)'!BQ30</f>
        <v>0</v>
      </c>
      <c r="BR31" s="633">
        <f>BR$4*'投入係数(建設)'!BR30</f>
        <v>0</v>
      </c>
      <c r="BS31" s="633">
        <f>BS$4*'投入係数(建設)'!BS30</f>
        <v>0</v>
      </c>
      <c r="BT31" s="633">
        <f>BT$4*'投入係数(建設)'!BT30</f>
        <v>0</v>
      </c>
      <c r="BU31" s="644">
        <f t="shared" si="0"/>
        <v>0</v>
      </c>
    </row>
    <row r="32" spans="1:73">
      <c r="A32" s="167">
        <f>建設IO2!A31</f>
        <v>28</v>
      </c>
      <c r="B32" s="25" t="str">
        <f>建設IO2!B31</f>
        <v>金融・保険</v>
      </c>
      <c r="C32" s="27">
        <f>C$4*'投入係数(建設)'!C31</f>
        <v>0</v>
      </c>
      <c r="D32" s="27">
        <f>D$4*'投入係数(建設)'!D31</f>
        <v>0</v>
      </c>
      <c r="E32" s="27">
        <f>E$4*'投入係数(建設)'!E31</f>
        <v>0</v>
      </c>
      <c r="F32" s="27">
        <f>F$4*'投入係数(建設)'!F31</f>
        <v>0</v>
      </c>
      <c r="G32" s="633">
        <f>G$4*'投入係数(建設)'!G31</f>
        <v>0</v>
      </c>
      <c r="H32" s="633">
        <f>H$4*'投入係数(建設)'!H31</f>
        <v>0</v>
      </c>
      <c r="I32" s="27">
        <f>I$4*'投入係数(建設)'!I31</f>
        <v>0</v>
      </c>
      <c r="J32" s="633">
        <f>J$4*'投入係数(建設)'!J31</f>
        <v>0</v>
      </c>
      <c r="K32" s="27">
        <f>K$4*'投入係数(建設)'!K31</f>
        <v>0</v>
      </c>
      <c r="L32" s="633">
        <f>L$4*'投入係数(建設)'!L31</f>
        <v>0</v>
      </c>
      <c r="M32" s="633">
        <f>M$4*'投入係数(建設)'!M31</f>
        <v>0</v>
      </c>
      <c r="N32" s="27">
        <f>N$4*'投入係数(建設)'!N31</f>
        <v>0</v>
      </c>
      <c r="O32" s="633">
        <f>O$4*'投入係数(建設)'!O31</f>
        <v>0</v>
      </c>
      <c r="P32" s="633">
        <f>P$4*'投入係数(建設)'!P31</f>
        <v>0</v>
      </c>
      <c r="Q32" s="633">
        <f>Q$4*'投入係数(建設)'!Q31</f>
        <v>0</v>
      </c>
      <c r="R32" s="27">
        <f>R$4*'投入係数(建設)'!R31</f>
        <v>0</v>
      </c>
      <c r="S32" s="27">
        <f>S$4*'投入係数(建設)'!S31</f>
        <v>0</v>
      </c>
      <c r="T32" s="633">
        <f>T$4*'投入係数(建設)'!T31</f>
        <v>0</v>
      </c>
      <c r="U32" s="633">
        <f>U$4*'投入係数(建設)'!U31</f>
        <v>0</v>
      </c>
      <c r="V32" s="27">
        <f>V$4*'投入係数(建設)'!V31</f>
        <v>0</v>
      </c>
      <c r="W32" s="633">
        <f>W$4*'投入係数(建設)'!W31</f>
        <v>0</v>
      </c>
      <c r="X32" s="633">
        <f>X$4*'投入係数(建設)'!X31</f>
        <v>0</v>
      </c>
      <c r="Y32" s="633">
        <f>Y$4*'投入係数(建設)'!Y31</f>
        <v>0</v>
      </c>
      <c r="Z32" s="633">
        <f>Z$4*'投入係数(建設)'!Z31</f>
        <v>0</v>
      </c>
      <c r="AA32" s="633">
        <f>AA$4*'投入係数(建設)'!AA31</f>
        <v>0</v>
      </c>
      <c r="AB32" s="633">
        <f>AB$4*'投入係数(建設)'!AB31</f>
        <v>0</v>
      </c>
      <c r="AC32" s="633">
        <f>AC$4*'投入係数(建設)'!AC31</f>
        <v>0</v>
      </c>
      <c r="AD32" s="633">
        <f>AD$4*'投入係数(建設)'!AD31</f>
        <v>0</v>
      </c>
      <c r="AE32" s="27">
        <f>AE$4*'投入係数(建設)'!AE31</f>
        <v>0</v>
      </c>
      <c r="AF32" s="27">
        <f>AF$4*'投入係数(建設)'!AF31</f>
        <v>0</v>
      </c>
      <c r="AG32" s="27">
        <f>AG$4*'投入係数(建設)'!AG31</f>
        <v>0</v>
      </c>
      <c r="AH32" s="27">
        <f>AH$4*'投入係数(建設)'!AH31</f>
        <v>0</v>
      </c>
      <c r="AI32" s="27">
        <f>AI$4*'投入係数(建設)'!AI31</f>
        <v>0</v>
      </c>
      <c r="AJ32" s="633">
        <f>AJ$4*'投入係数(建設)'!AJ31</f>
        <v>0</v>
      </c>
      <c r="AK32" s="633">
        <f>AK$4*'投入係数(建設)'!AK31</f>
        <v>0</v>
      </c>
      <c r="AL32" s="633">
        <f>AL$4*'投入係数(建設)'!AL31</f>
        <v>0</v>
      </c>
      <c r="AM32" s="633">
        <f>AM$4*'投入係数(建設)'!AM31</f>
        <v>0</v>
      </c>
      <c r="AN32" s="633">
        <f>AN$4*'投入係数(建設)'!AN31</f>
        <v>0</v>
      </c>
      <c r="AO32" s="633">
        <f>AO$4*'投入係数(建設)'!AO31</f>
        <v>0</v>
      </c>
      <c r="AP32" s="633">
        <f>AP$4*'投入係数(建設)'!AP31</f>
        <v>0</v>
      </c>
      <c r="AQ32" s="27">
        <f>AQ$4*'投入係数(建設)'!AQ31</f>
        <v>0</v>
      </c>
      <c r="AR32" s="27">
        <f>AR$4*'投入係数(建設)'!AR31</f>
        <v>0</v>
      </c>
      <c r="AS32" s="633">
        <f>AS$4*'投入係数(建設)'!AS31</f>
        <v>0</v>
      </c>
      <c r="AT32" s="633">
        <f>AT$4*'投入係数(建設)'!AT31</f>
        <v>0</v>
      </c>
      <c r="AU32" s="633">
        <f>AU$4*'投入係数(建設)'!AU31</f>
        <v>0</v>
      </c>
      <c r="AV32" s="633">
        <f>AV$4*'投入係数(建設)'!AV31</f>
        <v>0</v>
      </c>
      <c r="AW32" s="27">
        <f>AW$4*'投入係数(建設)'!AW31</f>
        <v>0</v>
      </c>
      <c r="AX32" s="633">
        <f>AX$4*'投入係数(建設)'!AX31</f>
        <v>0</v>
      </c>
      <c r="AY32" s="633">
        <f>AY$4*'投入係数(建設)'!AY31</f>
        <v>0</v>
      </c>
      <c r="AZ32" s="633">
        <f>AZ$4*'投入係数(建設)'!AZ31</f>
        <v>0</v>
      </c>
      <c r="BA32" s="27">
        <f>BA$4*'投入係数(建設)'!BA31</f>
        <v>0</v>
      </c>
      <c r="BB32" s="27">
        <f>BB$4*'投入係数(建設)'!BB31</f>
        <v>0</v>
      </c>
      <c r="BC32" s="633">
        <f>BC$4*'投入係数(建設)'!BC31</f>
        <v>0</v>
      </c>
      <c r="BD32" s="633">
        <f>BD$4*'投入係数(建設)'!BD31</f>
        <v>0</v>
      </c>
      <c r="BE32" s="633">
        <f>BE$4*'投入係数(建設)'!BE31</f>
        <v>0</v>
      </c>
      <c r="BF32" s="633">
        <f>BF$4*'投入係数(建設)'!BF31</f>
        <v>0</v>
      </c>
      <c r="BG32" s="633">
        <f>BG$4*'投入係数(建設)'!BG31</f>
        <v>0</v>
      </c>
      <c r="BH32" s="633">
        <f>BH$4*'投入係数(建設)'!BH31</f>
        <v>0</v>
      </c>
      <c r="BI32" s="633">
        <f>BI$4*'投入係数(建設)'!BI31</f>
        <v>0</v>
      </c>
      <c r="BJ32" s="633">
        <f>BJ$4*'投入係数(建設)'!BJ31</f>
        <v>0</v>
      </c>
      <c r="BK32" s="633">
        <f>BK$4*'投入係数(建設)'!BK31</f>
        <v>0</v>
      </c>
      <c r="BL32" s="633">
        <f>BL$4*'投入係数(建設)'!BL31</f>
        <v>0</v>
      </c>
      <c r="BM32" s="633">
        <f>BM$4*'投入係数(建設)'!BM31</f>
        <v>0</v>
      </c>
      <c r="BN32" s="27">
        <f>BN$4*'投入係数(建設)'!BN31</f>
        <v>0</v>
      </c>
      <c r="BO32" s="633">
        <f>BO$4*'投入係数(建設)'!BO31</f>
        <v>0</v>
      </c>
      <c r="BP32" s="633">
        <f>BP$4*'投入係数(建設)'!BP31</f>
        <v>0</v>
      </c>
      <c r="BQ32" s="633">
        <f>BQ$4*'投入係数(建設)'!BQ31</f>
        <v>0</v>
      </c>
      <c r="BR32" s="633">
        <f>BR$4*'投入係数(建設)'!BR31</f>
        <v>0</v>
      </c>
      <c r="BS32" s="633">
        <f>BS$4*'投入係数(建設)'!BS31</f>
        <v>0</v>
      </c>
      <c r="BT32" s="633">
        <f>BT$4*'投入係数(建設)'!BT31</f>
        <v>0</v>
      </c>
      <c r="BU32" s="644">
        <f t="shared" si="0"/>
        <v>0</v>
      </c>
    </row>
    <row r="33" spans="1:85">
      <c r="A33" s="167">
        <f>建設IO2!A32</f>
        <v>29</v>
      </c>
      <c r="B33" s="25" t="str">
        <f>建設IO2!B32</f>
        <v>不動産</v>
      </c>
      <c r="C33" s="27">
        <f>C$4*'投入係数(建設)'!C32</f>
        <v>0</v>
      </c>
      <c r="D33" s="27">
        <f>D$4*'投入係数(建設)'!D32</f>
        <v>0</v>
      </c>
      <c r="E33" s="27">
        <f>E$4*'投入係数(建設)'!E32</f>
        <v>0</v>
      </c>
      <c r="F33" s="27">
        <f>F$4*'投入係数(建設)'!F32</f>
        <v>0</v>
      </c>
      <c r="G33" s="633">
        <f>G$4*'投入係数(建設)'!G32</f>
        <v>0</v>
      </c>
      <c r="H33" s="633">
        <f>H$4*'投入係数(建設)'!H32</f>
        <v>0</v>
      </c>
      <c r="I33" s="27">
        <f>I$4*'投入係数(建設)'!I32</f>
        <v>0</v>
      </c>
      <c r="J33" s="633">
        <f>J$4*'投入係数(建設)'!J32</f>
        <v>0</v>
      </c>
      <c r="K33" s="27">
        <f>K$4*'投入係数(建設)'!K32</f>
        <v>0</v>
      </c>
      <c r="L33" s="633">
        <f>L$4*'投入係数(建設)'!L32</f>
        <v>0</v>
      </c>
      <c r="M33" s="633">
        <f>M$4*'投入係数(建設)'!M32</f>
        <v>0</v>
      </c>
      <c r="N33" s="27">
        <f>N$4*'投入係数(建設)'!N32</f>
        <v>0</v>
      </c>
      <c r="O33" s="633">
        <f>O$4*'投入係数(建設)'!O32</f>
        <v>0</v>
      </c>
      <c r="P33" s="633">
        <f>P$4*'投入係数(建設)'!P32</f>
        <v>0</v>
      </c>
      <c r="Q33" s="633">
        <f>Q$4*'投入係数(建設)'!Q32</f>
        <v>0</v>
      </c>
      <c r="R33" s="27">
        <f>R$4*'投入係数(建設)'!R32</f>
        <v>0</v>
      </c>
      <c r="S33" s="27">
        <f>S$4*'投入係数(建設)'!S32</f>
        <v>0</v>
      </c>
      <c r="T33" s="633">
        <f>T$4*'投入係数(建設)'!T32</f>
        <v>0</v>
      </c>
      <c r="U33" s="633">
        <f>U$4*'投入係数(建設)'!U32</f>
        <v>0</v>
      </c>
      <c r="V33" s="27">
        <f>V$4*'投入係数(建設)'!V32</f>
        <v>0</v>
      </c>
      <c r="W33" s="633">
        <f>W$4*'投入係数(建設)'!W32</f>
        <v>0</v>
      </c>
      <c r="X33" s="633">
        <f>X$4*'投入係数(建設)'!X32</f>
        <v>0</v>
      </c>
      <c r="Y33" s="633">
        <f>Y$4*'投入係数(建設)'!Y32</f>
        <v>0</v>
      </c>
      <c r="Z33" s="633">
        <f>Z$4*'投入係数(建設)'!Z32</f>
        <v>0</v>
      </c>
      <c r="AA33" s="633">
        <f>AA$4*'投入係数(建設)'!AA32</f>
        <v>0</v>
      </c>
      <c r="AB33" s="633">
        <f>AB$4*'投入係数(建設)'!AB32</f>
        <v>0</v>
      </c>
      <c r="AC33" s="633">
        <f>AC$4*'投入係数(建設)'!AC32</f>
        <v>0</v>
      </c>
      <c r="AD33" s="633">
        <f>AD$4*'投入係数(建設)'!AD32</f>
        <v>0</v>
      </c>
      <c r="AE33" s="27">
        <f>AE$4*'投入係数(建設)'!AE32</f>
        <v>0</v>
      </c>
      <c r="AF33" s="27">
        <f>AF$4*'投入係数(建設)'!AF32</f>
        <v>0</v>
      </c>
      <c r="AG33" s="27">
        <f>AG$4*'投入係数(建設)'!AG32</f>
        <v>0</v>
      </c>
      <c r="AH33" s="27">
        <f>AH$4*'投入係数(建設)'!AH32</f>
        <v>0</v>
      </c>
      <c r="AI33" s="27">
        <f>AI$4*'投入係数(建設)'!AI32</f>
        <v>0</v>
      </c>
      <c r="AJ33" s="633">
        <f>AJ$4*'投入係数(建設)'!AJ32</f>
        <v>0</v>
      </c>
      <c r="AK33" s="633">
        <f>AK$4*'投入係数(建設)'!AK32</f>
        <v>0</v>
      </c>
      <c r="AL33" s="633">
        <f>AL$4*'投入係数(建設)'!AL32</f>
        <v>0</v>
      </c>
      <c r="AM33" s="633">
        <f>AM$4*'投入係数(建設)'!AM32</f>
        <v>0</v>
      </c>
      <c r="AN33" s="633">
        <f>AN$4*'投入係数(建設)'!AN32</f>
        <v>0</v>
      </c>
      <c r="AO33" s="633">
        <f>AO$4*'投入係数(建設)'!AO32</f>
        <v>0</v>
      </c>
      <c r="AP33" s="633">
        <f>AP$4*'投入係数(建設)'!AP32</f>
        <v>0</v>
      </c>
      <c r="AQ33" s="27">
        <f>AQ$4*'投入係数(建設)'!AQ32</f>
        <v>0</v>
      </c>
      <c r="AR33" s="27">
        <f>AR$4*'投入係数(建設)'!AR32</f>
        <v>0</v>
      </c>
      <c r="AS33" s="633">
        <f>AS$4*'投入係数(建設)'!AS32</f>
        <v>0</v>
      </c>
      <c r="AT33" s="633">
        <f>AT$4*'投入係数(建設)'!AT32</f>
        <v>0</v>
      </c>
      <c r="AU33" s="633">
        <f>AU$4*'投入係数(建設)'!AU32</f>
        <v>0</v>
      </c>
      <c r="AV33" s="633">
        <f>AV$4*'投入係数(建設)'!AV32</f>
        <v>0</v>
      </c>
      <c r="AW33" s="27">
        <f>AW$4*'投入係数(建設)'!AW32</f>
        <v>0</v>
      </c>
      <c r="AX33" s="633">
        <f>AX$4*'投入係数(建設)'!AX32</f>
        <v>0</v>
      </c>
      <c r="AY33" s="633">
        <f>AY$4*'投入係数(建設)'!AY32</f>
        <v>0</v>
      </c>
      <c r="AZ33" s="633">
        <f>AZ$4*'投入係数(建設)'!AZ32</f>
        <v>0</v>
      </c>
      <c r="BA33" s="27">
        <f>BA$4*'投入係数(建設)'!BA32</f>
        <v>0</v>
      </c>
      <c r="BB33" s="27">
        <f>BB$4*'投入係数(建設)'!BB32</f>
        <v>0</v>
      </c>
      <c r="BC33" s="633">
        <f>BC$4*'投入係数(建設)'!BC32</f>
        <v>0</v>
      </c>
      <c r="BD33" s="633">
        <f>BD$4*'投入係数(建設)'!BD32</f>
        <v>0</v>
      </c>
      <c r="BE33" s="633">
        <f>BE$4*'投入係数(建設)'!BE32</f>
        <v>0</v>
      </c>
      <c r="BF33" s="633">
        <f>BF$4*'投入係数(建設)'!BF32</f>
        <v>0</v>
      </c>
      <c r="BG33" s="633">
        <f>BG$4*'投入係数(建設)'!BG32</f>
        <v>0</v>
      </c>
      <c r="BH33" s="633">
        <f>BH$4*'投入係数(建設)'!BH32</f>
        <v>0</v>
      </c>
      <c r="BI33" s="633">
        <f>BI$4*'投入係数(建設)'!BI32</f>
        <v>0</v>
      </c>
      <c r="BJ33" s="633">
        <f>BJ$4*'投入係数(建設)'!BJ32</f>
        <v>0</v>
      </c>
      <c r="BK33" s="633">
        <f>BK$4*'投入係数(建設)'!BK32</f>
        <v>0</v>
      </c>
      <c r="BL33" s="633">
        <f>BL$4*'投入係数(建設)'!BL32</f>
        <v>0</v>
      </c>
      <c r="BM33" s="633">
        <f>BM$4*'投入係数(建設)'!BM32</f>
        <v>0</v>
      </c>
      <c r="BN33" s="27">
        <f>BN$4*'投入係数(建設)'!BN32</f>
        <v>0</v>
      </c>
      <c r="BO33" s="633">
        <f>BO$4*'投入係数(建設)'!BO32</f>
        <v>0</v>
      </c>
      <c r="BP33" s="633">
        <f>BP$4*'投入係数(建設)'!BP32</f>
        <v>0</v>
      </c>
      <c r="BQ33" s="633">
        <f>BQ$4*'投入係数(建設)'!BQ32</f>
        <v>0</v>
      </c>
      <c r="BR33" s="633">
        <f>BR$4*'投入係数(建設)'!BR32</f>
        <v>0</v>
      </c>
      <c r="BS33" s="633">
        <f>BS$4*'投入係数(建設)'!BS32</f>
        <v>0</v>
      </c>
      <c r="BT33" s="633">
        <f>BT$4*'投入係数(建設)'!BT32</f>
        <v>0</v>
      </c>
      <c r="BU33" s="644">
        <f t="shared" si="0"/>
        <v>0</v>
      </c>
    </row>
    <row r="34" spans="1:85">
      <c r="A34" s="167">
        <f>建設IO2!A33</f>
        <v>30</v>
      </c>
      <c r="B34" s="25" t="str">
        <f>建設IO2!B33</f>
        <v>運輸・郵便</v>
      </c>
      <c r="C34" s="27">
        <f>C$4*'投入係数(建設)'!C33</f>
        <v>0</v>
      </c>
      <c r="D34" s="27">
        <f>D$4*'投入係数(建設)'!D33</f>
        <v>0</v>
      </c>
      <c r="E34" s="27">
        <f>E$4*'投入係数(建設)'!E33</f>
        <v>0</v>
      </c>
      <c r="F34" s="27">
        <f>F$4*'投入係数(建設)'!F33</f>
        <v>0</v>
      </c>
      <c r="G34" s="633">
        <f>G$4*'投入係数(建設)'!G33</f>
        <v>0</v>
      </c>
      <c r="H34" s="633">
        <f>H$4*'投入係数(建設)'!H33</f>
        <v>0</v>
      </c>
      <c r="I34" s="27">
        <f>I$4*'投入係数(建設)'!I33</f>
        <v>0</v>
      </c>
      <c r="J34" s="633">
        <f>J$4*'投入係数(建設)'!J33</f>
        <v>0</v>
      </c>
      <c r="K34" s="27">
        <f>K$4*'投入係数(建設)'!K33</f>
        <v>0</v>
      </c>
      <c r="L34" s="633">
        <f>L$4*'投入係数(建設)'!L33</f>
        <v>0</v>
      </c>
      <c r="M34" s="633">
        <f>M$4*'投入係数(建設)'!M33</f>
        <v>0</v>
      </c>
      <c r="N34" s="27">
        <f>N$4*'投入係数(建設)'!N33</f>
        <v>0</v>
      </c>
      <c r="O34" s="633">
        <f>O$4*'投入係数(建設)'!O33</f>
        <v>0</v>
      </c>
      <c r="P34" s="633">
        <f>P$4*'投入係数(建設)'!P33</f>
        <v>0</v>
      </c>
      <c r="Q34" s="633">
        <f>Q$4*'投入係数(建設)'!Q33</f>
        <v>0</v>
      </c>
      <c r="R34" s="27">
        <f>R$4*'投入係数(建設)'!R33</f>
        <v>0</v>
      </c>
      <c r="S34" s="27">
        <f>S$4*'投入係数(建設)'!S33</f>
        <v>0</v>
      </c>
      <c r="T34" s="633">
        <f>T$4*'投入係数(建設)'!T33</f>
        <v>0</v>
      </c>
      <c r="U34" s="633">
        <f>U$4*'投入係数(建設)'!U33</f>
        <v>0</v>
      </c>
      <c r="V34" s="27">
        <f>V$4*'投入係数(建設)'!V33</f>
        <v>0</v>
      </c>
      <c r="W34" s="633">
        <f>W$4*'投入係数(建設)'!W33</f>
        <v>0</v>
      </c>
      <c r="X34" s="633">
        <f>X$4*'投入係数(建設)'!X33</f>
        <v>0</v>
      </c>
      <c r="Y34" s="633">
        <f>Y$4*'投入係数(建設)'!Y33</f>
        <v>0</v>
      </c>
      <c r="Z34" s="633">
        <f>Z$4*'投入係数(建設)'!Z33</f>
        <v>0</v>
      </c>
      <c r="AA34" s="633">
        <f>AA$4*'投入係数(建設)'!AA33</f>
        <v>0</v>
      </c>
      <c r="AB34" s="633">
        <f>AB$4*'投入係数(建設)'!AB33</f>
        <v>0</v>
      </c>
      <c r="AC34" s="633">
        <f>AC$4*'投入係数(建設)'!AC33</f>
        <v>0</v>
      </c>
      <c r="AD34" s="633">
        <f>AD$4*'投入係数(建設)'!AD33</f>
        <v>0</v>
      </c>
      <c r="AE34" s="27">
        <f>AE$4*'投入係数(建設)'!AE33</f>
        <v>0</v>
      </c>
      <c r="AF34" s="27">
        <f>AF$4*'投入係数(建設)'!AF33</f>
        <v>0</v>
      </c>
      <c r="AG34" s="27">
        <f>AG$4*'投入係数(建設)'!AG33</f>
        <v>0</v>
      </c>
      <c r="AH34" s="27">
        <f>AH$4*'投入係数(建設)'!AH33</f>
        <v>0</v>
      </c>
      <c r="AI34" s="27">
        <f>AI$4*'投入係数(建設)'!AI33</f>
        <v>0</v>
      </c>
      <c r="AJ34" s="633">
        <f>AJ$4*'投入係数(建設)'!AJ33</f>
        <v>0</v>
      </c>
      <c r="AK34" s="633">
        <f>AK$4*'投入係数(建設)'!AK33</f>
        <v>0</v>
      </c>
      <c r="AL34" s="633">
        <f>AL$4*'投入係数(建設)'!AL33</f>
        <v>0</v>
      </c>
      <c r="AM34" s="633">
        <f>AM$4*'投入係数(建設)'!AM33</f>
        <v>0</v>
      </c>
      <c r="AN34" s="633">
        <f>AN$4*'投入係数(建設)'!AN33</f>
        <v>0</v>
      </c>
      <c r="AO34" s="633">
        <f>AO$4*'投入係数(建設)'!AO33</f>
        <v>0</v>
      </c>
      <c r="AP34" s="633">
        <f>AP$4*'投入係数(建設)'!AP33</f>
        <v>0</v>
      </c>
      <c r="AQ34" s="27">
        <f>AQ$4*'投入係数(建設)'!AQ33</f>
        <v>0</v>
      </c>
      <c r="AR34" s="27">
        <f>AR$4*'投入係数(建設)'!AR33</f>
        <v>0</v>
      </c>
      <c r="AS34" s="633">
        <f>AS$4*'投入係数(建設)'!AS33</f>
        <v>0</v>
      </c>
      <c r="AT34" s="633">
        <f>AT$4*'投入係数(建設)'!AT33</f>
        <v>0</v>
      </c>
      <c r="AU34" s="633">
        <f>AU$4*'投入係数(建設)'!AU33</f>
        <v>0</v>
      </c>
      <c r="AV34" s="633">
        <f>AV$4*'投入係数(建設)'!AV33</f>
        <v>0</v>
      </c>
      <c r="AW34" s="27">
        <f>AW$4*'投入係数(建設)'!AW33</f>
        <v>0</v>
      </c>
      <c r="AX34" s="633">
        <f>AX$4*'投入係数(建設)'!AX33</f>
        <v>0</v>
      </c>
      <c r="AY34" s="633">
        <f>AY$4*'投入係数(建設)'!AY33</f>
        <v>0</v>
      </c>
      <c r="AZ34" s="633">
        <f>AZ$4*'投入係数(建設)'!AZ33</f>
        <v>0</v>
      </c>
      <c r="BA34" s="27">
        <f>BA$4*'投入係数(建設)'!BA33</f>
        <v>0</v>
      </c>
      <c r="BB34" s="27">
        <f>BB$4*'投入係数(建設)'!BB33</f>
        <v>0</v>
      </c>
      <c r="BC34" s="633">
        <f>BC$4*'投入係数(建設)'!BC33</f>
        <v>0</v>
      </c>
      <c r="BD34" s="633">
        <f>BD$4*'投入係数(建設)'!BD33</f>
        <v>0</v>
      </c>
      <c r="BE34" s="633">
        <f>BE$4*'投入係数(建設)'!BE33</f>
        <v>0</v>
      </c>
      <c r="BF34" s="633">
        <f>BF$4*'投入係数(建設)'!BF33</f>
        <v>0</v>
      </c>
      <c r="BG34" s="633">
        <f>BG$4*'投入係数(建設)'!BG33</f>
        <v>0</v>
      </c>
      <c r="BH34" s="633">
        <f>BH$4*'投入係数(建設)'!BH33</f>
        <v>0</v>
      </c>
      <c r="BI34" s="633">
        <f>BI$4*'投入係数(建設)'!BI33</f>
        <v>0</v>
      </c>
      <c r="BJ34" s="633">
        <f>BJ$4*'投入係数(建設)'!BJ33</f>
        <v>0</v>
      </c>
      <c r="BK34" s="633">
        <f>BK$4*'投入係数(建設)'!BK33</f>
        <v>0</v>
      </c>
      <c r="BL34" s="633">
        <f>BL$4*'投入係数(建設)'!BL33</f>
        <v>0</v>
      </c>
      <c r="BM34" s="633">
        <f>BM$4*'投入係数(建設)'!BM33</f>
        <v>0</v>
      </c>
      <c r="BN34" s="27">
        <f>BN$4*'投入係数(建設)'!BN33</f>
        <v>0</v>
      </c>
      <c r="BO34" s="633">
        <f>BO$4*'投入係数(建設)'!BO33</f>
        <v>0</v>
      </c>
      <c r="BP34" s="633">
        <f>BP$4*'投入係数(建設)'!BP33</f>
        <v>0</v>
      </c>
      <c r="BQ34" s="633">
        <f>BQ$4*'投入係数(建設)'!BQ33</f>
        <v>0</v>
      </c>
      <c r="BR34" s="633">
        <f>BR$4*'投入係数(建設)'!BR33</f>
        <v>0</v>
      </c>
      <c r="BS34" s="633">
        <f>BS$4*'投入係数(建設)'!BS33</f>
        <v>0</v>
      </c>
      <c r="BT34" s="633">
        <f>BT$4*'投入係数(建設)'!BT33</f>
        <v>0</v>
      </c>
      <c r="BU34" s="644">
        <f t="shared" si="0"/>
        <v>0</v>
      </c>
    </row>
    <row r="35" spans="1:85">
      <c r="A35" s="167">
        <f>建設IO2!A34</f>
        <v>31</v>
      </c>
      <c r="B35" s="25" t="str">
        <f>建設IO2!B34</f>
        <v>情報通信</v>
      </c>
      <c r="C35" s="27">
        <f>C$4*'投入係数(建設)'!C34</f>
        <v>0</v>
      </c>
      <c r="D35" s="27">
        <f>D$4*'投入係数(建設)'!D34</f>
        <v>0</v>
      </c>
      <c r="E35" s="27">
        <f>E$4*'投入係数(建設)'!E34</f>
        <v>0</v>
      </c>
      <c r="F35" s="27">
        <f>F$4*'投入係数(建設)'!F34</f>
        <v>0</v>
      </c>
      <c r="G35" s="633">
        <f>G$4*'投入係数(建設)'!G34</f>
        <v>0</v>
      </c>
      <c r="H35" s="633">
        <f>H$4*'投入係数(建設)'!H34</f>
        <v>0</v>
      </c>
      <c r="I35" s="27">
        <f>I$4*'投入係数(建設)'!I34</f>
        <v>0</v>
      </c>
      <c r="J35" s="633">
        <f>J$4*'投入係数(建設)'!J34</f>
        <v>0</v>
      </c>
      <c r="K35" s="27">
        <f>K$4*'投入係数(建設)'!K34</f>
        <v>0</v>
      </c>
      <c r="L35" s="633">
        <f>L$4*'投入係数(建設)'!L34</f>
        <v>0</v>
      </c>
      <c r="M35" s="633">
        <f>M$4*'投入係数(建設)'!M34</f>
        <v>0</v>
      </c>
      <c r="N35" s="27">
        <f>N$4*'投入係数(建設)'!N34</f>
        <v>0</v>
      </c>
      <c r="O35" s="633">
        <f>O$4*'投入係数(建設)'!O34</f>
        <v>0</v>
      </c>
      <c r="P35" s="633">
        <f>P$4*'投入係数(建設)'!P34</f>
        <v>0</v>
      </c>
      <c r="Q35" s="633">
        <f>Q$4*'投入係数(建設)'!Q34</f>
        <v>0</v>
      </c>
      <c r="R35" s="27">
        <f>R$4*'投入係数(建設)'!R34</f>
        <v>0</v>
      </c>
      <c r="S35" s="27">
        <f>S$4*'投入係数(建設)'!S34</f>
        <v>0</v>
      </c>
      <c r="T35" s="633">
        <f>T$4*'投入係数(建設)'!T34</f>
        <v>0</v>
      </c>
      <c r="U35" s="633">
        <f>U$4*'投入係数(建設)'!U34</f>
        <v>0</v>
      </c>
      <c r="V35" s="27">
        <f>V$4*'投入係数(建設)'!V34</f>
        <v>0</v>
      </c>
      <c r="W35" s="633">
        <f>W$4*'投入係数(建設)'!W34</f>
        <v>0</v>
      </c>
      <c r="X35" s="633">
        <f>X$4*'投入係数(建設)'!X34</f>
        <v>0</v>
      </c>
      <c r="Y35" s="633">
        <f>Y$4*'投入係数(建設)'!Y34</f>
        <v>0</v>
      </c>
      <c r="Z35" s="633">
        <f>Z$4*'投入係数(建設)'!Z34</f>
        <v>0</v>
      </c>
      <c r="AA35" s="633">
        <f>AA$4*'投入係数(建設)'!AA34</f>
        <v>0</v>
      </c>
      <c r="AB35" s="633">
        <f>AB$4*'投入係数(建設)'!AB34</f>
        <v>0</v>
      </c>
      <c r="AC35" s="633">
        <f>AC$4*'投入係数(建設)'!AC34</f>
        <v>0</v>
      </c>
      <c r="AD35" s="633">
        <f>AD$4*'投入係数(建設)'!AD34</f>
        <v>0</v>
      </c>
      <c r="AE35" s="27">
        <f>AE$4*'投入係数(建設)'!AE34</f>
        <v>0</v>
      </c>
      <c r="AF35" s="27">
        <f>AF$4*'投入係数(建設)'!AF34</f>
        <v>0</v>
      </c>
      <c r="AG35" s="27">
        <f>AG$4*'投入係数(建設)'!AG34</f>
        <v>0</v>
      </c>
      <c r="AH35" s="27">
        <f>AH$4*'投入係数(建設)'!AH34</f>
        <v>0</v>
      </c>
      <c r="AI35" s="27">
        <f>AI$4*'投入係数(建設)'!AI34</f>
        <v>0</v>
      </c>
      <c r="AJ35" s="633">
        <f>AJ$4*'投入係数(建設)'!AJ34</f>
        <v>0</v>
      </c>
      <c r="AK35" s="633">
        <f>AK$4*'投入係数(建設)'!AK34</f>
        <v>0</v>
      </c>
      <c r="AL35" s="633">
        <f>AL$4*'投入係数(建設)'!AL34</f>
        <v>0</v>
      </c>
      <c r="AM35" s="633">
        <f>AM$4*'投入係数(建設)'!AM34</f>
        <v>0</v>
      </c>
      <c r="AN35" s="633">
        <f>AN$4*'投入係数(建設)'!AN34</f>
        <v>0</v>
      </c>
      <c r="AO35" s="633">
        <f>AO$4*'投入係数(建設)'!AO34</f>
        <v>0</v>
      </c>
      <c r="AP35" s="633">
        <f>AP$4*'投入係数(建設)'!AP34</f>
        <v>0</v>
      </c>
      <c r="AQ35" s="27">
        <f>AQ$4*'投入係数(建設)'!AQ34</f>
        <v>0</v>
      </c>
      <c r="AR35" s="27">
        <f>AR$4*'投入係数(建設)'!AR34</f>
        <v>0</v>
      </c>
      <c r="AS35" s="633">
        <f>AS$4*'投入係数(建設)'!AS34</f>
        <v>0</v>
      </c>
      <c r="AT35" s="633">
        <f>AT$4*'投入係数(建設)'!AT34</f>
        <v>0</v>
      </c>
      <c r="AU35" s="633">
        <f>AU$4*'投入係数(建設)'!AU34</f>
        <v>0</v>
      </c>
      <c r="AV35" s="633">
        <f>AV$4*'投入係数(建設)'!AV34</f>
        <v>0</v>
      </c>
      <c r="AW35" s="27">
        <f>AW$4*'投入係数(建設)'!AW34</f>
        <v>0</v>
      </c>
      <c r="AX35" s="633">
        <f>AX$4*'投入係数(建設)'!AX34</f>
        <v>0</v>
      </c>
      <c r="AY35" s="633">
        <f>AY$4*'投入係数(建設)'!AY34</f>
        <v>0</v>
      </c>
      <c r="AZ35" s="633">
        <f>AZ$4*'投入係数(建設)'!AZ34</f>
        <v>0</v>
      </c>
      <c r="BA35" s="27">
        <f>BA$4*'投入係数(建設)'!BA34</f>
        <v>0</v>
      </c>
      <c r="BB35" s="27">
        <f>BB$4*'投入係数(建設)'!BB34</f>
        <v>0</v>
      </c>
      <c r="BC35" s="633">
        <f>BC$4*'投入係数(建設)'!BC34</f>
        <v>0</v>
      </c>
      <c r="BD35" s="633">
        <f>BD$4*'投入係数(建設)'!BD34</f>
        <v>0</v>
      </c>
      <c r="BE35" s="633">
        <f>BE$4*'投入係数(建設)'!BE34</f>
        <v>0</v>
      </c>
      <c r="BF35" s="633">
        <f>BF$4*'投入係数(建設)'!BF34</f>
        <v>0</v>
      </c>
      <c r="BG35" s="633">
        <f>BG$4*'投入係数(建設)'!BG34</f>
        <v>0</v>
      </c>
      <c r="BH35" s="633">
        <f>BH$4*'投入係数(建設)'!BH34</f>
        <v>0</v>
      </c>
      <c r="BI35" s="633">
        <f>BI$4*'投入係数(建設)'!BI34</f>
        <v>0</v>
      </c>
      <c r="BJ35" s="633">
        <f>BJ$4*'投入係数(建設)'!BJ34</f>
        <v>0</v>
      </c>
      <c r="BK35" s="633">
        <f>BK$4*'投入係数(建設)'!BK34</f>
        <v>0</v>
      </c>
      <c r="BL35" s="633">
        <f>BL$4*'投入係数(建設)'!BL34</f>
        <v>0</v>
      </c>
      <c r="BM35" s="633">
        <f>BM$4*'投入係数(建設)'!BM34</f>
        <v>0</v>
      </c>
      <c r="BN35" s="27">
        <f>BN$4*'投入係数(建設)'!BN34</f>
        <v>0</v>
      </c>
      <c r="BO35" s="633">
        <f>BO$4*'投入係数(建設)'!BO34</f>
        <v>0</v>
      </c>
      <c r="BP35" s="633">
        <f>BP$4*'投入係数(建設)'!BP34</f>
        <v>0</v>
      </c>
      <c r="BQ35" s="633">
        <f>BQ$4*'投入係数(建設)'!BQ34</f>
        <v>0</v>
      </c>
      <c r="BR35" s="633">
        <f>BR$4*'投入係数(建設)'!BR34</f>
        <v>0</v>
      </c>
      <c r="BS35" s="633">
        <f>BS$4*'投入係数(建設)'!BS34</f>
        <v>0</v>
      </c>
      <c r="BT35" s="633">
        <f>BT$4*'投入係数(建設)'!BT34</f>
        <v>0</v>
      </c>
      <c r="BU35" s="644">
        <f t="shared" si="0"/>
        <v>0</v>
      </c>
    </row>
    <row r="36" spans="1:85">
      <c r="A36" s="167">
        <f>建設IO2!A35</f>
        <v>32</v>
      </c>
      <c r="B36" s="25" t="str">
        <f>建設IO2!B35</f>
        <v>公務</v>
      </c>
      <c r="C36" s="27">
        <f>C$4*'投入係数(建設)'!C35</f>
        <v>0</v>
      </c>
      <c r="D36" s="27">
        <f>D$4*'投入係数(建設)'!D35</f>
        <v>0</v>
      </c>
      <c r="E36" s="27">
        <f>E$4*'投入係数(建設)'!E35</f>
        <v>0</v>
      </c>
      <c r="F36" s="27">
        <f>F$4*'投入係数(建設)'!F35</f>
        <v>0</v>
      </c>
      <c r="G36" s="633">
        <f>G$4*'投入係数(建設)'!G35</f>
        <v>0</v>
      </c>
      <c r="H36" s="633">
        <f>H$4*'投入係数(建設)'!H35</f>
        <v>0</v>
      </c>
      <c r="I36" s="27">
        <f>I$4*'投入係数(建設)'!I35</f>
        <v>0</v>
      </c>
      <c r="J36" s="633">
        <f>J$4*'投入係数(建設)'!J35</f>
        <v>0</v>
      </c>
      <c r="K36" s="27">
        <f>K$4*'投入係数(建設)'!K35</f>
        <v>0</v>
      </c>
      <c r="L36" s="633">
        <f>L$4*'投入係数(建設)'!L35</f>
        <v>0</v>
      </c>
      <c r="M36" s="633">
        <f>M$4*'投入係数(建設)'!M35</f>
        <v>0</v>
      </c>
      <c r="N36" s="27">
        <f>N$4*'投入係数(建設)'!N35</f>
        <v>0</v>
      </c>
      <c r="O36" s="633">
        <f>O$4*'投入係数(建設)'!O35</f>
        <v>0</v>
      </c>
      <c r="P36" s="633">
        <f>P$4*'投入係数(建設)'!P35</f>
        <v>0</v>
      </c>
      <c r="Q36" s="633">
        <f>Q$4*'投入係数(建設)'!Q35</f>
        <v>0</v>
      </c>
      <c r="R36" s="27">
        <f>R$4*'投入係数(建設)'!R35</f>
        <v>0</v>
      </c>
      <c r="S36" s="27">
        <f>S$4*'投入係数(建設)'!S35</f>
        <v>0</v>
      </c>
      <c r="T36" s="633">
        <f>T$4*'投入係数(建設)'!T35</f>
        <v>0</v>
      </c>
      <c r="U36" s="633">
        <f>U$4*'投入係数(建設)'!U35</f>
        <v>0</v>
      </c>
      <c r="V36" s="27">
        <f>V$4*'投入係数(建設)'!V35</f>
        <v>0</v>
      </c>
      <c r="W36" s="633">
        <f>W$4*'投入係数(建設)'!W35</f>
        <v>0</v>
      </c>
      <c r="X36" s="633">
        <f>X$4*'投入係数(建設)'!X35</f>
        <v>0</v>
      </c>
      <c r="Y36" s="633">
        <f>Y$4*'投入係数(建設)'!Y35</f>
        <v>0</v>
      </c>
      <c r="Z36" s="633">
        <f>Z$4*'投入係数(建設)'!Z35</f>
        <v>0</v>
      </c>
      <c r="AA36" s="633">
        <f>AA$4*'投入係数(建設)'!AA35</f>
        <v>0</v>
      </c>
      <c r="AB36" s="633">
        <f>AB$4*'投入係数(建設)'!AB35</f>
        <v>0</v>
      </c>
      <c r="AC36" s="633">
        <f>AC$4*'投入係数(建設)'!AC35</f>
        <v>0</v>
      </c>
      <c r="AD36" s="633">
        <f>AD$4*'投入係数(建設)'!AD35</f>
        <v>0</v>
      </c>
      <c r="AE36" s="27">
        <f>AE$4*'投入係数(建設)'!AE35</f>
        <v>0</v>
      </c>
      <c r="AF36" s="27">
        <f>AF$4*'投入係数(建設)'!AF35</f>
        <v>0</v>
      </c>
      <c r="AG36" s="27">
        <f>AG$4*'投入係数(建設)'!AG35</f>
        <v>0</v>
      </c>
      <c r="AH36" s="27">
        <f>AH$4*'投入係数(建設)'!AH35</f>
        <v>0</v>
      </c>
      <c r="AI36" s="27">
        <f>AI$4*'投入係数(建設)'!AI35</f>
        <v>0</v>
      </c>
      <c r="AJ36" s="633">
        <f>AJ$4*'投入係数(建設)'!AJ35</f>
        <v>0</v>
      </c>
      <c r="AK36" s="633">
        <f>AK$4*'投入係数(建設)'!AK35</f>
        <v>0</v>
      </c>
      <c r="AL36" s="633">
        <f>AL$4*'投入係数(建設)'!AL35</f>
        <v>0</v>
      </c>
      <c r="AM36" s="633">
        <f>AM$4*'投入係数(建設)'!AM35</f>
        <v>0</v>
      </c>
      <c r="AN36" s="633">
        <f>AN$4*'投入係数(建設)'!AN35</f>
        <v>0</v>
      </c>
      <c r="AO36" s="633">
        <f>AO$4*'投入係数(建設)'!AO35</f>
        <v>0</v>
      </c>
      <c r="AP36" s="633">
        <f>AP$4*'投入係数(建設)'!AP35</f>
        <v>0</v>
      </c>
      <c r="AQ36" s="27">
        <f>AQ$4*'投入係数(建設)'!AQ35</f>
        <v>0</v>
      </c>
      <c r="AR36" s="27">
        <f>AR$4*'投入係数(建設)'!AR35</f>
        <v>0</v>
      </c>
      <c r="AS36" s="633">
        <f>AS$4*'投入係数(建設)'!AS35</f>
        <v>0</v>
      </c>
      <c r="AT36" s="633">
        <f>AT$4*'投入係数(建設)'!AT35</f>
        <v>0</v>
      </c>
      <c r="AU36" s="633">
        <f>AU$4*'投入係数(建設)'!AU35</f>
        <v>0</v>
      </c>
      <c r="AV36" s="633">
        <f>AV$4*'投入係数(建設)'!AV35</f>
        <v>0</v>
      </c>
      <c r="AW36" s="27">
        <f>AW$4*'投入係数(建設)'!AW35</f>
        <v>0</v>
      </c>
      <c r="AX36" s="633">
        <f>AX$4*'投入係数(建設)'!AX35</f>
        <v>0</v>
      </c>
      <c r="AY36" s="633">
        <f>AY$4*'投入係数(建設)'!AY35</f>
        <v>0</v>
      </c>
      <c r="AZ36" s="633">
        <f>AZ$4*'投入係数(建設)'!AZ35</f>
        <v>0</v>
      </c>
      <c r="BA36" s="27">
        <f>BA$4*'投入係数(建設)'!BA35</f>
        <v>0</v>
      </c>
      <c r="BB36" s="27">
        <f>BB$4*'投入係数(建設)'!BB35</f>
        <v>0</v>
      </c>
      <c r="BC36" s="633">
        <f>BC$4*'投入係数(建設)'!BC35</f>
        <v>0</v>
      </c>
      <c r="BD36" s="633">
        <f>BD$4*'投入係数(建設)'!BD35</f>
        <v>0</v>
      </c>
      <c r="BE36" s="633">
        <f>BE$4*'投入係数(建設)'!BE35</f>
        <v>0</v>
      </c>
      <c r="BF36" s="633">
        <f>BF$4*'投入係数(建設)'!BF35</f>
        <v>0</v>
      </c>
      <c r="BG36" s="633">
        <f>BG$4*'投入係数(建設)'!BG35</f>
        <v>0</v>
      </c>
      <c r="BH36" s="633">
        <f>BH$4*'投入係数(建設)'!BH35</f>
        <v>0</v>
      </c>
      <c r="BI36" s="633">
        <f>BI$4*'投入係数(建設)'!BI35</f>
        <v>0</v>
      </c>
      <c r="BJ36" s="633">
        <f>BJ$4*'投入係数(建設)'!BJ35</f>
        <v>0</v>
      </c>
      <c r="BK36" s="633">
        <f>BK$4*'投入係数(建設)'!BK35</f>
        <v>0</v>
      </c>
      <c r="BL36" s="633">
        <f>BL$4*'投入係数(建設)'!BL35</f>
        <v>0</v>
      </c>
      <c r="BM36" s="633">
        <f>BM$4*'投入係数(建設)'!BM35</f>
        <v>0</v>
      </c>
      <c r="BN36" s="27">
        <f>BN$4*'投入係数(建設)'!BN35</f>
        <v>0</v>
      </c>
      <c r="BO36" s="633">
        <f>BO$4*'投入係数(建設)'!BO35</f>
        <v>0</v>
      </c>
      <c r="BP36" s="633">
        <f>BP$4*'投入係数(建設)'!BP35</f>
        <v>0</v>
      </c>
      <c r="BQ36" s="633">
        <f>BQ$4*'投入係数(建設)'!BQ35</f>
        <v>0</v>
      </c>
      <c r="BR36" s="633">
        <f>BR$4*'投入係数(建設)'!BR35</f>
        <v>0</v>
      </c>
      <c r="BS36" s="633">
        <f>BS$4*'投入係数(建設)'!BS35</f>
        <v>0</v>
      </c>
      <c r="BT36" s="633">
        <f>BT$4*'投入係数(建設)'!BT35</f>
        <v>0</v>
      </c>
      <c r="BU36" s="644">
        <f t="shared" si="0"/>
        <v>0</v>
      </c>
    </row>
    <row r="37" spans="1:85">
      <c r="A37" s="167">
        <f>建設IO2!A36</f>
        <v>33</v>
      </c>
      <c r="B37" s="25" t="str">
        <f>建設IO2!B36</f>
        <v>教育・研究</v>
      </c>
      <c r="C37" s="27">
        <f>C$4*'投入係数(建設)'!C36</f>
        <v>0</v>
      </c>
      <c r="D37" s="27">
        <f>D$4*'投入係数(建設)'!D36</f>
        <v>0</v>
      </c>
      <c r="E37" s="27">
        <f>E$4*'投入係数(建設)'!E36</f>
        <v>0</v>
      </c>
      <c r="F37" s="27">
        <f>F$4*'投入係数(建設)'!F36</f>
        <v>0</v>
      </c>
      <c r="G37" s="633">
        <f>G$4*'投入係数(建設)'!G36</f>
        <v>0</v>
      </c>
      <c r="H37" s="633">
        <f>H$4*'投入係数(建設)'!H36</f>
        <v>0</v>
      </c>
      <c r="I37" s="27">
        <f>I$4*'投入係数(建設)'!I36</f>
        <v>0</v>
      </c>
      <c r="J37" s="633">
        <f>J$4*'投入係数(建設)'!J36</f>
        <v>0</v>
      </c>
      <c r="K37" s="27">
        <f>K$4*'投入係数(建設)'!K36</f>
        <v>0</v>
      </c>
      <c r="L37" s="633">
        <f>L$4*'投入係数(建設)'!L36</f>
        <v>0</v>
      </c>
      <c r="M37" s="633">
        <f>M$4*'投入係数(建設)'!M36</f>
        <v>0</v>
      </c>
      <c r="N37" s="27">
        <f>N$4*'投入係数(建設)'!N36</f>
        <v>0</v>
      </c>
      <c r="O37" s="633">
        <f>O$4*'投入係数(建設)'!O36</f>
        <v>0</v>
      </c>
      <c r="P37" s="633">
        <f>P$4*'投入係数(建設)'!P36</f>
        <v>0</v>
      </c>
      <c r="Q37" s="633">
        <f>Q$4*'投入係数(建設)'!Q36</f>
        <v>0</v>
      </c>
      <c r="R37" s="27">
        <f>R$4*'投入係数(建設)'!R36</f>
        <v>0</v>
      </c>
      <c r="S37" s="27">
        <f>S$4*'投入係数(建設)'!S36</f>
        <v>0</v>
      </c>
      <c r="T37" s="633">
        <f>T$4*'投入係数(建設)'!T36</f>
        <v>0</v>
      </c>
      <c r="U37" s="633">
        <f>U$4*'投入係数(建設)'!U36</f>
        <v>0</v>
      </c>
      <c r="V37" s="27">
        <f>V$4*'投入係数(建設)'!V36</f>
        <v>0</v>
      </c>
      <c r="W37" s="633">
        <f>W$4*'投入係数(建設)'!W36</f>
        <v>0</v>
      </c>
      <c r="X37" s="633">
        <f>X$4*'投入係数(建設)'!X36</f>
        <v>0</v>
      </c>
      <c r="Y37" s="633">
        <f>Y$4*'投入係数(建設)'!Y36</f>
        <v>0</v>
      </c>
      <c r="Z37" s="633">
        <f>Z$4*'投入係数(建設)'!Z36</f>
        <v>0</v>
      </c>
      <c r="AA37" s="633">
        <f>AA$4*'投入係数(建設)'!AA36</f>
        <v>0</v>
      </c>
      <c r="AB37" s="633">
        <f>AB$4*'投入係数(建設)'!AB36</f>
        <v>0</v>
      </c>
      <c r="AC37" s="633">
        <f>AC$4*'投入係数(建設)'!AC36</f>
        <v>0</v>
      </c>
      <c r="AD37" s="633">
        <f>AD$4*'投入係数(建設)'!AD36</f>
        <v>0</v>
      </c>
      <c r="AE37" s="27">
        <f>AE$4*'投入係数(建設)'!AE36</f>
        <v>0</v>
      </c>
      <c r="AF37" s="27">
        <f>AF$4*'投入係数(建設)'!AF36</f>
        <v>0</v>
      </c>
      <c r="AG37" s="27">
        <f>AG$4*'投入係数(建設)'!AG36</f>
        <v>0</v>
      </c>
      <c r="AH37" s="27">
        <f>AH$4*'投入係数(建設)'!AH36</f>
        <v>0</v>
      </c>
      <c r="AI37" s="27">
        <f>AI$4*'投入係数(建設)'!AI36</f>
        <v>0</v>
      </c>
      <c r="AJ37" s="633">
        <f>AJ$4*'投入係数(建設)'!AJ36</f>
        <v>0</v>
      </c>
      <c r="AK37" s="633">
        <f>AK$4*'投入係数(建設)'!AK36</f>
        <v>0</v>
      </c>
      <c r="AL37" s="633">
        <f>AL$4*'投入係数(建設)'!AL36</f>
        <v>0</v>
      </c>
      <c r="AM37" s="633">
        <f>AM$4*'投入係数(建設)'!AM36</f>
        <v>0</v>
      </c>
      <c r="AN37" s="633">
        <f>AN$4*'投入係数(建設)'!AN36</f>
        <v>0</v>
      </c>
      <c r="AO37" s="633">
        <f>AO$4*'投入係数(建設)'!AO36</f>
        <v>0</v>
      </c>
      <c r="AP37" s="633">
        <f>AP$4*'投入係数(建設)'!AP36</f>
        <v>0</v>
      </c>
      <c r="AQ37" s="27">
        <f>AQ$4*'投入係数(建設)'!AQ36</f>
        <v>0</v>
      </c>
      <c r="AR37" s="27">
        <f>AR$4*'投入係数(建設)'!AR36</f>
        <v>0</v>
      </c>
      <c r="AS37" s="633">
        <f>AS$4*'投入係数(建設)'!AS36</f>
        <v>0</v>
      </c>
      <c r="AT37" s="633">
        <f>AT$4*'投入係数(建設)'!AT36</f>
        <v>0</v>
      </c>
      <c r="AU37" s="633">
        <f>AU$4*'投入係数(建設)'!AU36</f>
        <v>0</v>
      </c>
      <c r="AV37" s="633">
        <f>AV$4*'投入係数(建設)'!AV36</f>
        <v>0</v>
      </c>
      <c r="AW37" s="27">
        <f>AW$4*'投入係数(建設)'!AW36</f>
        <v>0</v>
      </c>
      <c r="AX37" s="633">
        <f>AX$4*'投入係数(建設)'!AX36</f>
        <v>0</v>
      </c>
      <c r="AY37" s="633">
        <f>AY$4*'投入係数(建設)'!AY36</f>
        <v>0</v>
      </c>
      <c r="AZ37" s="633">
        <f>AZ$4*'投入係数(建設)'!AZ36</f>
        <v>0</v>
      </c>
      <c r="BA37" s="27">
        <f>BA$4*'投入係数(建設)'!BA36</f>
        <v>0</v>
      </c>
      <c r="BB37" s="27">
        <f>BB$4*'投入係数(建設)'!BB36</f>
        <v>0</v>
      </c>
      <c r="BC37" s="633">
        <f>BC$4*'投入係数(建設)'!BC36</f>
        <v>0</v>
      </c>
      <c r="BD37" s="633">
        <f>BD$4*'投入係数(建設)'!BD36</f>
        <v>0</v>
      </c>
      <c r="BE37" s="633">
        <f>BE$4*'投入係数(建設)'!BE36</f>
        <v>0</v>
      </c>
      <c r="BF37" s="633">
        <f>BF$4*'投入係数(建設)'!BF36</f>
        <v>0</v>
      </c>
      <c r="BG37" s="633">
        <f>BG$4*'投入係数(建設)'!BG36</f>
        <v>0</v>
      </c>
      <c r="BH37" s="633">
        <f>BH$4*'投入係数(建設)'!BH36</f>
        <v>0</v>
      </c>
      <c r="BI37" s="633">
        <f>BI$4*'投入係数(建設)'!BI36</f>
        <v>0</v>
      </c>
      <c r="BJ37" s="633">
        <f>BJ$4*'投入係数(建設)'!BJ36</f>
        <v>0</v>
      </c>
      <c r="BK37" s="633">
        <f>BK$4*'投入係数(建設)'!BK36</f>
        <v>0</v>
      </c>
      <c r="BL37" s="633">
        <f>BL$4*'投入係数(建設)'!BL36</f>
        <v>0</v>
      </c>
      <c r="BM37" s="633">
        <f>BM$4*'投入係数(建設)'!BM36</f>
        <v>0</v>
      </c>
      <c r="BN37" s="27">
        <f>BN$4*'投入係数(建設)'!BN36</f>
        <v>0</v>
      </c>
      <c r="BO37" s="633">
        <f>BO$4*'投入係数(建設)'!BO36</f>
        <v>0</v>
      </c>
      <c r="BP37" s="633">
        <f>BP$4*'投入係数(建設)'!BP36</f>
        <v>0</v>
      </c>
      <c r="BQ37" s="633">
        <f>BQ$4*'投入係数(建設)'!BQ36</f>
        <v>0</v>
      </c>
      <c r="BR37" s="633">
        <f>BR$4*'投入係数(建設)'!BR36</f>
        <v>0</v>
      </c>
      <c r="BS37" s="633">
        <f>BS$4*'投入係数(建設)'!BS36</f>
        <v>0</v>
      </c>
      <c r="BT37" s="633">
        <f>BT$4*'投入係数(建設)'!BT36</f>
        <v>0</v>
      </c>
      <c r="BU37" s="644">
        <f t="shared" si="0"/>
        <v>0</v>
      </c>
    </row>
    <row r="38" spans="1:85">
      <c r="A38" s="167">
        <f>建設IO2!A37</f>
        <v>34</v>
      </c>
      <c r="B38" s="25" t="str">
        <f>建設IO2!B37</f>
        <v>医療・福祉</v>
      </c>
      <c r="C38" s="27">
        <f>C$4*'投入係数(建設)'!C37</f>
        <v>0</v>
      </c>
      <c r="D38" s="27">
        <f>D$4*'投入係数(建設)'!D37</f>
        <v>0</v>
      </c>
      <c r="E38" s="27">
        <f>E$4*'投入係数(建設)'!E37</f>
        <v>0</v>
      </c>
      <c r="F38" s="27">
        <f>F$4*'投入係数(建設)'!F37</f>
        <v>0</v>
      </c>
      <c r="G38" s="633">
        <f>G$4*'投入係数(建設)'!G37</f>
        <v>0</v>
      </c>
      <c r="H38" s="633">
        <f>H$4*'投入係数(建設)'!H37</f>
        <v>0</v>
      </c>
      <c r="I38" s="27">
        <f>I$4*'投入係数(建設)'!I37</f>
        <v>0</v>
      </c>
      <c r="J38" s="633">
        <f>J$4*'投入係数(建設)'!J37</f>
        <v>0</v>
      </c>
      <c r="K38" s="27">
        <f>K$4*'投入係数(建設)'!K37</f>
        <v>0</v>
      </c>
      <c r="L38" s="633">
        <f>L$4*'投入係数(建設)'!L37</f>
        <v>0</v>
      </c>
      <c r="M38" s="633">
        <f>M$4*'投入係数(建設)'!M37</f>
        <v>0</v>
      </c>
      <c r="N38" s="27">
        <f>N$4*'投入係数(建設)'!N37</f>
        <v>0</v>
      </c>
      <c r="O38" s="633">
        <f>O$4*'投入係数(建設)'!O37</f>
        <v>0</v>
      </c>
      <c r="P38" s="633">
        <f>P$4*'投入係数(建設)'!P37</f>
        <v>0</v>
      </c>
      <c r="Q38" s="633">
        <f>Q$4*'投入係数(建設)'!Q37</f>
        <v>0</v>
      </c>
      <c r="R38" s="27">
        <f>R$4*'投入係数(建設)'!R37</f>
        <v>0</v>
      </c>
      <c r="S38" s="27">
        <f>S$4*'投入係数(建設)'!S37</f>
        <v>0</v>
      </c>
      <c r="T38" s="633">
        <f>T$4*'投入係数(建設)'!T37</f>
        <v>0</v>
      </c>
      <c r="U38" s="633">
        <f>U$4*'投入係数(建設)'!U37</f>
        <v>0</v>
      </c>
      <c r="V38" s="27">
        <f>V$4*'投入係数(建設)'!V37</f>
        <v>0</v>
      </c>
      <c r="W38" s="633">
        <f>W$4*'投入係数(建設)'!W37</f>
        <v>0</v>
      </c>
      <c r="X38" s="633">
        <f>X$4*'投入係数(建設)'!X37</f>
        <v>0</v>
      </c>
      <c r="Y38" s="633">
        <f>Y$4*'投入係数(建設)'!Y37</f>
        <v>0</v>
      </c>
      <c r="Z38" s="633">
        <f>Z$4*'投入係数(建設)'!Z37</f>
        <v>0</v>
      </c>
      <c r="AA38" s="633">
        <f>AA$4*'投入係数(建設)'!AA37</f>
        <v>0</v>
      </c>
      <c r="AB38" s="633">
        <f>AB$4*'投入係数(建設)'!AB37</f>
        <v>0</v>
      </c>
      <c r="AC38" s="633">
        <f>AC$4*'投入係数(建設)'!AC37</f>
        <v>0</v>
      </c>
      <c r="AD38" s="633">
        <f>AD$4*'投入係数(建設)'!AD37</f>
        <v>0</v>
      </c>
      <c r="AE38" s="27">
        <f>AE$4*'投入係数(建設)'!AE37</f>
        <v>0</v>
      </c>
      <c r="AF38" s="27">
        <f>AF$4*'投入係数(建設)'!AF37</f>
        <v>0</v>
      </c>
      <c r="AG38" s="27">
        <f>AG$4*'投入係数(建設)'!AG37</f>
        <v>0</v>
      </c>
      <c r="AH38" s="27">
        <f>AH$4*'投入係数(建設)'!AH37</f>
        <v>0</v>
      </c>
      <c r="AI38" s="27">
        <f>AI$4*'投入係数(建設)'!AI37</f>
        <v>0</v>
      </c>
      <c r="AJ38" s="633">
        <f>AJ$4*'投入係数(建設)'!AJ37</f>
        <v>0</v>
      </c>
      <c r="AK38" s="633">
        <f>AK$4*'投入係数(建設)'!AK37</f>
        <v>0</v>
      </c>
      <c r="AL38" s="633">
        <f>AL$4*'投入係数(建設)'!AL37</f>
        <v>0</v>
      </c>
      <c r="AM38" s="633">
        <f>AM$4*'投入係数(建設)'!AM37</f>
        <v>0</v>
      </c>
      <c r="AN38" s="633">
        <f>AN$4*'投入係数(建設)'!AN37</f>
        <v>0</v>
      </c>
      <c r="AO38" s="633">
        <f>AO$4*'投入係数(建設)'!AO37</f>
        <v>0</v>
      </c>
      <c r="AP38" s="633">
        <f>AP$4*'投入係数(建設)'!AP37</f>
        <v>0</v>
      </c>
      <c r="AQ38" s="27">
        <f>AQ$4*'投入係数(建設)'!AQ37</f>
        <v>0</v>
      </c>
      <c r="AR38" s="27">
        <f>AR$4*'投入係数(建設)'!AR37</f>
        <v>0</v>
      </c>
      <c r="AS38" s="633">
        <f>AS$4*'投入係数(建設)'!AS37</f>
        <v>0</v>
      </c>
      <c r="AT38" s="633">
        <f>AT$4*'投入係数(建設)'!AT37</f>
        <v>0</v>
      </c>
      <c r="AU38" s="633">
        <f>AU$4*'投入係数(建設)'!AU37</f>
        <v>0</v>
      </c>
      <c r="AV38" s="633">
        <f>AV$4*'投入係数(建設)'!AV37</f>
        <v>0</v>
      </c>
      <c r="AW38" s="27">
        <f>AW$4*'投入係数(建設)'!AW37</f>
        <v>0</v>
      </c>
      <c r="AX38" s="633">
        <f>AX$4*'投入係数(建設)'!AX37</f>
        <v>0</v>
      </c>
      <c r="AY38" s="633">
        <f>AY$4*'投入係数(建設)'!AY37</f>
        <v>0</v>
      </c>
      <c r="AZ38" s="633">
        <f>AZ$4*'投入係数(建設)'!AZ37</f>
        <v>0</v>
      </c>
      <c r="BA38" s="27">
        <f>BA$4*'投入係数(建設)'!BA37</f>
        <v>0</v>
      </c>
      <c r="BB38" s="27">
        <f>BB$4*'投入係数(建設)'!BB37</f>
        <v>0</v>
      </c>
      <c r="BC38" s="633">
        <f>BC$4*'投入係数(建設)'!BC37</f>
        <v>0</v>
      </c>
      <c r="BD38" s="633">
        <f>BD$4*'投入係数(建設)'!BD37</f>
        <v>0</v>
      </c>
      <c r="BE38" s="633">
        <f>BE$4*'投入係数(建設)'!BE37</f>
        <v>0</v>
      </c>
      <c r="BF38" s="633">
        <f>BF$4*'投入係数(建設)'!BF37</f>
        <v>0</v>
      </c>
      <c r="BG38" s="633">
        <f>BG$4*'投入係数(建設)'!BG37</f>
        <v>0</v>
      </c>
      <c r="BH38" s="633">
        <f>BH$4*'投入係数(建設)'!BH37</f>
        <v>0</v>
      </c>
      <c r="BI38" s="633">
        <f>BI$4*'投入係数(建設)'!BI37</f>
        <v>0</v>
      </c>
      <c r="BJ38" s="633">
        <f>BJ$4*'投入係数(建設)'!BJ37</f>
        <v>0</v>
      </c>
      <c r="BK38" s="633">
        <f>BK$4*'投入係数(建設)'!BK37</f>
        <v>0</v>
      </c>
      <c r="BL38" s="633">
        <f>BL$4*'投入係数(建設)'!BL37</f>
        <v>0</v>
      </c>
      <c r="BM38" s="633">
        <f>BM$4*'投入係数(建設)'!BM37</f>
        <v>0</v>
      </c>
      <c r="BN38" s="27">
        <f>BN$4*'投入係数(建設)'!BN37</f>
        <v>0</v>
      </c>
      <c r="BO38" s="633">
        <f>BO$4*'投入係数(建設)'!BO37</f>
        <v>0</v>
      </c>
      <c r="BP38" s="633">
        <f>BP$4*'投入係数(建設)'!BP37</f>
        <v>0</v>
      </c>
      <c r="BQ38" s="633">
        <f>BQ$4*'投入係数(建設)'!BQ37</f>
        <v>0</v>
      </c>
      <c r="BR38" s="633">
        <f>BR$4*'投入係数(建設)'!BR37</f>
        <v>0</v>
      </c>
      <c r="BS38" s="633">
        <f>BS$4*'投入係数(建設)'!BS37</f>
        <v>0</v>
      </c>
      <c r="BT38" s="633">
        <f>BT$4*'投入係数(建設)'!BT37</f>
        <v>0</v>
      </c>
      <c r="BU38" s="644">
        <f t="shared" si="0"/>
        <v>0</v>
      </c>
    </row>
    <row r="39" spans="1:85">
      <c r="A39" s="167">
        <f>建設IO2!A38</f>
        <v>35</v>
      </c>
      <c r="B39" s="25" t="str">
        <f>建設IO2!B38</f>
        <v>他に分類されない会員制団体</v>
      </c>
      <c r="C39" s="27">
        <f>C$4*'投入係数(建設)'!C38</f>
        <v>0</v>
      </c>
      <c r="D39" s="27">
        <f>D$4*'投入係数(建設)'!D38</f>
        <v>0</v>
      </c>
      <c r="E39" s="27">
        <f>E$4*'投入係数(建設)'!E38</f>
        <v>0</v>
      </c>
      <c r="F39" s="27">
        <f>F$4*'投入係数(建設)'!F38</f>
        <v>0</v>
      </c>
      <c r="G39" s="633">
        <f>G$4*'投入係数(建設)'!G38</f>
        <v>0</v>
      </c>
      <c r="H39" s="633">
        <f>H$4*'投入係数(建設)'!H38</f>
        <v>0</v>
      </c>
      <c r="I39" s="27">
        <f>I$4*'投入係数(建設)'!I38</f>
        <v>0</v>
      </c>
      <c r="J39" s="633">
        <f>J$4*'投入係数(建設)'!J38</f>
        <v>0</v>
      </c>
      <c r="K39" s="27">
        <f>K$4*'投入係数(建設)'!K38</f>
        <v>0</v>
      </c>
      <c r="L39" s="633">
        <f>L$4*'投入係数(建設)'!L38</f>
        <v>0</v>
      </c>
      <c r="M39" s="633">
        <f>M$4*'投入係数(建設)'!M38</f>
        <v>0</v>
      </c>
      <c r="N39" s="27">
        <f>N$4*'投入係数(建設)'!N38</f>
        <v>0</v>
      </c>
      <c r="O39" s="633">
        <f>O$4*'投入係数(建設)'!O38</f>
        <v>0</v>
      </c>
      <c r="P39" s="633">
        <f>P$4*'投入係数(建設)'!P38</f>
        <v>0</v>
      </c>
      <c r="Q39" s="633">
        <f>Q$4*'投入係数(建設)'!Q38</f>
        <v>0</v>
      </c>
      <c r="R39" s="27">
        <f>R$4*'投入係数(建設)'!R38</f>
        <v>0</v>
      </c>
      <c r="S39" s="27">
        <f>S$4*'投入係数(建設)'!S38</f>
        <v>0</v>
      </c>
      <c r="T39" s="633">
        <f>T$4*'投入係数(建設)'!T38</f>
        <v>0</v>
      </c>
      <c r="U39" s="633">
        <f>U$4*'投入係数(建設)'!U38</f>
        <v>0</v>
      </c>
      <c r="V39" s="27">
        <f>V$4*'投入係数(建設)'!V38</f>
        <v>0</v>
      </c>
      <c r="W39" s="633">
        <f>W$4*'投入係数(建設)'!W38</f>
        <v>0</v>
      </c>
      <c r="X39" s="633">
        <f>X$4*'投入係数(建設)'!X38</f>
        <v>0</v>
      </c>
      <c r="Y39" s="633">
        <f>Y$4*'投入係数(建設)'!Y38</f>
        <v>0</v>
      </c>
      <c r="Z39" s="633">
        <f>Z$4*'投入係数(建設)'!Z38</f>
        <v>0</v>
      </c>
      <c r="AA39" s="633">
        <f>AA$4*'投入係数(建設)'!AA38</f>
        <v>0</v>
      </c>
      <c r="AB39" s="633">
        <f>AB$4*'投入係数(建設)'!AB38</f>
        <v>0</v>
      </c>
      <c r="AC39" s="633">
        <f>AC$4*'投入係数(建設)'!AC38</f>
        <v>0</v>
      </c>
      <c r="AD39" s="633">
        <f>AD$4*'投入係数(建設)'!AD38</f>
        <v>0</v>
      </c>
      <c r="AE39" s="27">
        <f>AE$4*'投入係数(建設)'!AE38</f>
        <v>0</v>
      </c>
      <c r="AF39" s="27">
        <f>AF$4*'投入係数(建設)'!AF38</f>
        <v>0</v>
      </c>
      <c r="AG39" s="27">
        <f>AG$4*'投入係数(建設)'!AG38</f>
        <v>0</v>
      </c>
      <c r="AH39" s="27">
        <f>AH$4*'投入係数(建設)'!AH38</f>
        <v>0</v>
      </c>
      <c r="AI39" s="27">
        <f>AI$4*'投入係数(建設)'!AI38</f>
        <v>0</v>
      </c>
      <c r="AJ39" s="633">
        <f>AJ$4*'投入係数(建設)'!AJ38</f>
        <v>0</v>
      </c>
      <c r="AK39" s="633">
        <f>AK$4*'投入係数(建設)'!AK38</f>
        <v>0</v>
      </c>
      <c r="AL39" s="633">
        <f>AL$4*'投入係数(建設)'!AL38</f>
        <v>0</v>
      </c>
      <c r="AM39" s="633">
        <f>AM$4*'投入係数(建設)'!AM38</f>
        <v>0</v>
      </c>
      <c r="AN39" s="633">
        <f>AN$4*'投入係数(建設)'!AN38</f>
        <v>0</v>
      </c>
      <c r="AO39" s="633">
        <f>AO$4*'投入係数(建設)'!AO38</f>
        <v>0</v>
      </c>
      <c r="AP39" s="633">
        <f>AP$4*'投入係数(建設)'!AP38</f>
        <v>0</v>
      </c>
      <c r="AQ39" s="27">
        <f>AQ$4*'投入係数(建設)'!AQ38</f>
        <v>0</v>
      </c>
      <c r="AR39" s="27">
        <f>AR$4*'投入係数(建設)'!AR38</f>
        <v>0</v>
      </c>
      <c r="AS39" s="633">
        <f>AS$4*'投入係数(建設)'!AS38</f>
        <v>0</v>
      </c>
      <c r="AT39" s="633">
        <f>AT$4*'投入係数(建設)'!AT38</f>
        <v>0</v>
      </c>
      <c r="AU39" s="633">
        <f>AU$4*'投入係数(建設)'!AU38</f>
        <v>0</v>
      </c>
      <c r="AV39" s="633">
        <f>AV$4*'投入係数(建設)'!AV38</f>
        <v>0</v>
      </c>
      <c r="AW39" s="27">
        <f>AW$4*'投入係数(建設)'!AW38</f>
        <v>0</v>
      </c>
      <c r="AX39" s="633">
        <f>AX$4*'投入係数(建設)'!AX38</f>
        <v>0</v>
      </c>
      <c r="AY39" s="633">
        <f>AY$4*'投入係数(建設)'!AY38</f>
        <v>0</v>
      </c>
      <c r="AZ39" s="633">
        <f>AZ$4*'投入係数(建設)'!AZ38</f>
        <v>0</v>
      </c>
      <c r="BA39" s="27">
        <f>BA$4*'投入係数(建設)'!BA38</f>
        <v>0</v>
      </c>
      <c r="BB39" s="27">
        <f>BB$4*'投入係数(建設)'!BB38</f>
        <v>0</v>
      </c>
      <c r="BC39" s="633">
        <f>BC$4*'投入係数(建設)'!BC38</f>
        <v>0</v>
      </c>
      <c r="BD39" s="633">
        <f>BD$4*'投入係数(建設)'!BD38</f>
        <v>0</v>
      </c>
      <c r="BE39" s="633">
        <f>BE$4*'投入係数(建設)'!BE38</f>
        <v>0</v>
      </c>
      <c r="BF39" s="633">
        <f>BF$4*'投入係数(建設)'!BF38</f>
        <v>0</v>
      </c>
      <c r="BG39" s="633">
        <f>BG$4*'投入係数(建設)'!BG38</f>
        <v>0</v>
      </c>
      <c r="BH39" s="633">
        <f>BH$4*'投入係数(建設)'!BH38</f>
        <v>0</v>
      </c>
      <c r="BI39" s="633">
        <f>BI$4*'投入係数(建設)'!BI38</f>
        <v>0</v>
      </c>
      <c r="BJ39" s="633">
        <f>BJ$4*'投入係数(建設)'!BJ38</f>
        <v>0</v>
      </c>
      <c r="BK39" s="633">
        <f>BK$4*'投入係数(建設)'!BK38</f>
        <v>0</v>
      </c>
      <c r="BL39" s="633">
        <f>BL$4*'投入係数(建設)'!BL38</f>
        <v>0</v>
      </c>
      <c r="BM39" s="633">
        <f>BM$4*'投入係数(建設)'!BM38</f>
        <v>0</v>
      </c>
      <c r="BN39" s="27">
        <f>BN$4*'投入係数(建設)'!BN38</f>
        <v>0</v>
      </c>
      <c r="BO39" s="633">
        <f>BO$4*'投入係数(建設)'!BO38</f>
        <v>0</v>
      </c>
      <c r="BP39" s="633">
        <f>BP$4*'投入係数(建設)'!BP38</f>
        <v>0</v>
      </c>
      <c r="BQ39" s="633">
        <f>BQ$4*'投入係数(建設)'!BQ38</f>
        <v>0</v>
      </c>
      <c r="BR39" s="633">
        <f>BR$4*'投入係数(建設)'!BR38</f>
        <v>0</v>
      </c>
      <c r="BS39" s="633">
        <f>BS$4*'投入係数(建設)'!BS38</f>
        <v>0</v>
      </c>
      <c r="BT39" s="633">
        <f>BT$4*'投入係数(建設)'!BT38</f>
        <v>0</v>
      </c>
      <c r="BU39" s="644">
        <f t="shared" si="0"/>
        <v>0</v>
      </c>
    </row>
    <row r="40" spans="1:85">
      <c r="A40" s="167">
        <f>建設IO2!A39</f>
        <v>36</v>
      </c>
      <c r="B40" s="25" t="str">
        <f>建設IO2!B39</f>
        <v>対事業所サービス</v>
      </c>
      <c r="C40" s="27">
        <f>C$4*'投入係数(建設)'!C39</f>
        <v>0</v>
      </c>
      <c r="D40" s="27">
        <f>D$4*'投入係数(建設)'!D39</f>
        <v>0</v>
      </c>
      <c r="E40" s="27">
        <f>E$4*'投入係数(建設)'!E39</f>
        <v>0</v>
      </c>
      <c r="F40" s="27">
        <f>F$4*'投入係数(建設)'!F39</f>
        <v>0</v>
      </c>
      <c r="G40" s="633">
        <f>G$4*'投入係数(建設)'!G39</f>
        <v>0</v>
      </c>
      <c r="H40" s="633">
        <f>H$4*'投入係数(建設)'!H39</f>
        <v>0</v>
      </c>
      <c r="I40" s="27">
        <f>I$4*'投入係数(建設)'!I39</f>
        <v>0</v>
      </c>
      <c r="J40" s="633">
        <f>J$4*'投入係数(建設)'!J39</f>
        <v>0</v>
      </c>
      <c r="K40" s="27">
        <f>K$4*'投入係数(建設)'!K39</f>
        <v>0</v>
      </c>
      <c r="L40" s="633">
        <f>L$4*'投入係数(建設)'!L39</f>
        <v>0</v>
      </c>
      <c r="M40" s="633">
        <f>M$4*'投入係数(建設)'!M39</f>
        <v>0</v>
      </c>
      <c r="N40" s="27">
        <f>N$4*'投入係数(建設)'!N39</f>
        <v>0</v>
      </c>
      <c r="O40" s="633">
        <f>O$4*'投入係数(建設)'!O39</f>
        <v>0</v>
      </c>
      <c r="P40" s="633">
        <f>P$4*'投入係数(建設)'!P39</f>
        <v>0</v>
      </c>
      <c r="Q40" s="633">
        <f>Q$4*'投入係数(建設)'!Q39</f>
        <v>0</v>
      </c>
      <c r="R40" s="27">
        <f>R$4*'投入係数(建設)'!R39</f>
        <v>0</v>
      </c>
      <c r="S40" s="27">
        <f>S$4*'投入係数(建設)'!S39</f>
        <v>0</v>
      </c>
      <c r="T40" s="633">
        <f>T$4*'投入係数(建設)'!T39</f>
        <v>0</v>
      </c>
      <c r="U40" s="633">
        <f>U$4*'投入係数(建設)'!U39</f>
        <v>0</v>
      </c>
      <c r="V40" s="27">
        <f>V$4*'投入係数(建設)'!V39</f>
        <v>0</v>
      </c>
      <c r="W40" s="633">
        <f>W$4*'投入係数(建設)'!W39</f>
        <v>0</v>
      </c>
      <c r="X40" s="633">
        <f>X$4*'投入係数(建設)'!X39</f>
        <v>0</v>
      </c>
      <c r="Y40" s="633">
        <f>Y$4*'投入係数(建設)'!Y39</f>
        <v>0</v>
      </c>
      <c r="Z40" s="633">
        <f>Z$4*'投入係数(建設)'!Z39</f>
        <v>0</v>
      </c>
      <c r="AA40" s="633">
        <f>AA$4*'投入係数(建設)'!AA39</f>
        <v>0</v>
      </c>
      <c r="AB40" s="633">
        <f>AB$4*'投入係数(建設)'!AB39</f>
        <v>0</v>
      </c>
      <c r="AC40" s="633">
        <f>AC$4*'投入係数(建設)'!AC39</f>
        <v>0</v>
      </c>
      <c r="AD40" s="633">
        <f>AD$4*'投入係数(建設)'!AD39</f>
        <v>0</v>
      </c>
      <c r="AE40" s="27">
        <f>AE$4*'投入係数(建設)'!AE39</f>
        <v>0</v>
      </c>
      <c r="AF40" s="27">
        <f>AF$4*'投入係数(建設)'!AF39</f>
        <v>0</v>
      </c>
      <c r="AG40" s="27">
        <f>AG$4*'投入係数(建設)'!AG39</f>
        <v>0</v>
      </c>
      <c r="AH40" s="27">
        <f>AH$4*'投入係数(建設)'!AH39</f>
        <v>0</v>
      </c>
      <c r="AI40" s="27">
        <f>AI$4*'投入係数(建設)'!AI39</f>
        <v>0</v>
      </c>
      <c r="AJ40" s="633">
        <f>AJ$4*'投入係数(建設)'!AJ39</f>
        <v>0</v>
      </c>
      <c r="AK40" s="633">
        <f>AK$4*'投入係数(建設)'!AK39</f>
        <v>0</v>
      </c>
      <c r="AL40" s="633">
        <f>AL$4*'投入係数(建設)'!AL39</f>
        <v>0</v>
      </c>
      <c r="AM40" s="633">
        <f>AM$4*'投入係数(建設)'!AM39</f>
        <v>0</v>
      </c>
      <c r="AN40" s="633">
        <f>AN$4*'投入係数(建設)'!AN39</f>
        <v>0</v>
      </c>
      <c r="AO40" s="633">
        <f>AO$4*'投入係数(建設)'!AO39</f>
        <v>0</v>
      </c>
      <c r="AP40" s="633">
        <f>AP$4*'投入係数(建設)'!AP39</f>
        <v>0</v>
      </c>
      <c r="AQ40" s="27">
        <f>AQ$4*'投入係数(建設)'!AQ39</f>
        <v>0</v>
      </c>
      <c r="AR40" s="27">
        <f>AR$4*'投入係数(建設)'!AR39</f>
        <v>0</v>
      </c>
      <c r="AS40" s="633">
        <f>AS$4*'投入係数(建設)'!AS39</f>
        <v>0</v>
      </c>
      <c r="AT40" s="633">
        <f>AT$4*'投入係数(建設)'!AT39</f>
        <v>0</v>
      </c>
      <c r="AU40" s="633">
        <f>AU$4*'投入係数(建設)'!AU39</f>
        <v>0</v>
      </c>
      <c r="AV40" s="633">
        <f>AV$4*'投入係数(建設)'!AV39</f>
        <v>0</v>
      </c>
      <c r="AW40" s="27">
        <f>AW$4*'投入係数(建設)'!AW39</f>
        <v>0</v>
      </c>
      <c r="AX40" s="633">
        <f>AX$4*'投入係数(建設)'!AX39</f>
        <v>0</v>
      </c>
      <c r="AY40" s="633">
        <f>AY$4*'投入係数(建設)'!AY39</f>
        <v>0</v>
      </c>
      <c r="AZ40" s="633">
        <f>AZ$4*'投入係数(建設)'!AZ39</f>
        <v>0</v>
      </c>
      <c r="BA40" s="27">
        <f>BA$4*'投入係数(建設)'!BA39</f>
        <v>0</v>
      </c>
      <c r="BB40" s="27">
        <f>BB$4*'投入係数(建設)'!BB39</f>
        <v>0</v>
      </c>
      <c r="BC40" s="633">
        <f>BC$4*'投入係数(建設)'!BC39</f>
        <v>0</v>
      </c>
      <c r="BD40" s="633">
        <f>BD$4*'投入係数(建設)'!BD39</f>
        <v>0</v>
      </c>
      <c r="BE40" s="633">
        <f>BE$4*'投入係数(建設)'!BE39</f>
        <v>0</v>
      </c>
      <c r="BF40" s="633">
        <f>BF$4*'投入係数(建設)'!BF39</f>
        <v>0</v>
      </c>
      <c r="BG40" s="633">
        <f>BG$4*'投入係数(建設)'!BG39</f>
        <v>0</v>
      </c>
      <c r="BH40" s="633">
        <f>BH$4*'投入係数(建設)'!BH39</f>
        <v>0</v>
      </c>
      <c r="BI40" s="633">
        <f>BI$4*'投入係数(建設)'!BI39</f>
        <v>0</v>
      </c>
      <c r="BJ40" s="633">
        <f>BJ$4*'投入係数(建設)'!BJ39</f>
        <v>0</v>
      </c>
      <c r="BK40" s="633">
        <f>BK$4*'投入係数(建設)'!BK39</f>
        <v>0</v>
      </c>
      <c r="BL40" s="633">
        <f>BL$4*'投入係数(建設)'!BL39</f>
        <v>0</v>
      </c>
      <c r="BM40" s="633">
        <f>BM$4*'投入係数(建設)'!BM39</f>
        <v>0</v>
      </c>
      <c r="BN40" s="27">
        <f>BN$4*'投入係数(建設)'!BN39</f>
        <v>0</v>
      </c>
      <c r="BO40" s="633">
        <f>BO$4*'投入係数(建設)'!BO39</f>
        <v>0</v>
      </c>
      <c r="BP40" s="633">
        <f>BP$4*'投入係数(建設)'!BP39</f>
        <v>0</v>
      </c>
      <c r="BQ40" s="633">
        <f>BQ$4*'投入係数(建設)'!BQ39</f>
        <v>0</v>
      </c>
      <c r="BR40" s="633">
        <f>BR$4*'投入係数(建設)'!BR39</f>
        <v>0</v>
      </c>
      <c r="BS40" s="633">
        <f>BS$4*'投入係数(建設)'!BS39</f>
        <v>0</v>
      </c>
      <c r="BT40" s="633">
        <f>BT$4*'投入係数(建設)'!BT39</f>
        <v>0</v>
      </c>
      <c r="BU40" s="644">
        <f t="shared" si="0"/>
        <v>0</v>
      </c>
      <c r="BV40" s="23"/>
      <c r="BW40" s="23"/>
      <c r="BX40" s="23"/>
      <c r="BY40" s="23"/>
      <c r="BZ40" s="23"/>
      <c r="CA40" s="23"/>
      <c r="CB40" s="23"/>
      <c r="CC40" s="23"/>
      <c r="CD40" s="23"/>
      <c r="CE40" s="23"/>
      <c r="CF40" s="23"/>
      <c r="CG40" s="23"/>
    </row>
    <row r="41" spans="1:85">
      <c r="A41" s="167">
        <f>建設IO2!A40</f>
        <v>37</v>
      </c>
      <c r="B41" s="25" t="str">
        <f>建設IO2!B40</f>
        <v>対個人サービス</v>
      </c>
      <c r="C41" s="27">
        <f>C$4*'投入係数(建設)'!C40</f>
        <v>0</v>
      </c>
      <c r="D41" s="27">
        <f>D$4*'投入係数(建設)'!D40</f>
        <v>0</v>
      </c>
      <c r="E41" s="27">
        <f>E$4*'投入係数(建設)'!E40</f>
        <v>0</v>
      </c>
      <c r="F41" s="27">
        <f>F$4*'投入係数(建設)'!F40</f>
        <v>0</v>
      </c>
      <c r="G41" s="633">
        <f>G$4*'投入係数(建設)'!G40</f>
        <v>0</v>
      </c>
      <c r="H41" s="633">
        <f>H$4*'投入係数(建設)'!H40</f>
        <v>0</v>
      </c>
      <c r="I41" s="27">
        <f>I$4*'投入係数(建設)'!I40</f>
        <v>0</v>
      </c>
      <c r="J41" s="633">
        <f>J$4*'投入係数(建設)'!J40</f>
        <v>0</v>
      </c>
      <c r="K41" s="27">
        <f>K$4*'投入係数(建設)'!K40</f>
        <v>0</v>
      </c>
      <c r="L41" s="633">
        <f>L$4*'投入係数(建設)'!L40</f>
        <v>0</v>
      </c>
      <c r="M41" s="633">
        <f>M$4*'投入係数(建設)'!M40</f>
        <v>0</v>
      </c>
      <c r="N41" s="27">
        <f>N$4*'投入係数(建設)'!N40</f>
        <v>0</v>
      </c>
      <c r="O41" s="633">
        <f>O$4*'投入係数(建設)'!O40</f>
        <v>0</v>
      </c>
      <c r="P41" s="633">
        <f>P$4*'投入係数(建設)'!P40</f>
        <v>0</v>
      </c>
      <c r="Q41" s="633">
        <f>Q$4*'投入係数(建設)'!Q40</f>
        <v>0</v>
      </c>
      <c r="R41" s="27">
        <f>R$4*'投入係数(建設)'!R40</f>
        <v>0</v>
      </c>
      <c r="S41" s="27">
        <f>S$4*'投入係数(建設)'!S40</f>
        <v>0</v>
      </c>
      <c r="T41" s="633">
        <f>T$4*'投入係数(建設)'!T40</f>
        <v>0</v>
      </c>
      <c r="U41" s="633">
        <f>U$4*'投入係数(建設)'!U40</f>
        <v>0</v>
      </c>
      <c r="V41" s="27">
        <f>V$4*'投入係数(建設)'!V40</f>
        <v>0</v>
      </c>
      <c r="W41" s="633">
        <f>W$4*'投入係数(建設)'!W40</f>
        <v>0</v>
      </c>
      <c r="X41" s="633">
        <f>X$4*'投入係数(建設)'!X40</f>
        <v>0</v>
      </c>
      <c r="Y41" s="633">
        <f>Y$4*'投入係数(建設)'!Y40</f>
        <v>0</v>
      </c>
      <c r="Z41" s="633">
        <f>Z$4*'投入係数(建設)'!Z40</f>
        <v>0</v>
      </c>
      <c r="AA41" s="633">
        <f>AA$4*'投入係数(建設)'!AA40</f>
        <v>0</v>
      </c>
      <c r="AB41" s="633">
        <f>AB$4*'投入係数(建設)'!AB40</f>
        <v>0</v>
      </c>
      <c r="AC41" s="633">
        <f>AC$4*'投入係数(建設)'!AC40</f>
        <v>0</v>
      </c>
      <c r="AD41" s="633">
        <f>AD$4*'投入係数(建設)'!AD40</f>
        <v>0</v>
      </c>
      <c r="AE41" s="27">
        <f>AE$4*'投入係数(建設)'!AE40</f>
        <v>0</v>
      </c>
      <c r="AF41" s="27">
        <f>AF$4*'投入係数(建設)'!AF40</f>
        <v>0</v>
      </c>
      <c r="AG41" s="27">
        <f>AG$4*'投入係数(建設)'!AG40</f>
        <v>0</v>
      </c>
      <c r="AH41" s="27">
        <f>AH$4*'投入係数(建設)'!AH40</f>
        <v>0</v>
      </c>
      <c r="AI41" s="27">
        <f>AI$4*'投入係数(建設)'!AI40</f>
        <v>0</v>
      </c>
      <c r="AJ41" s="633">
        <f>AJ$4*'投入係数(建設)'!AJ40</f>
        <v>0</v>
      </c>
      <c r="AK41" s="633">
        <f>AK$4*'投入係数(建設)'!AK40</f>
        <v>0</v>
      </c>
      <c r="AL41" s="633">
        <f>AL$4*'投入係数(建設)'!AL40</f>
        <v>0</v>
      </c>
      <c r="AM41" s="633">
        <f>AM$4*'投入係数(建設)'!AM40</f>
        <v>0</v>
      </c>
      <c r="AN41" s="633">
        <f>AN$4*'投入係数(建設)'!AN40</f>
        <v>0</v>
      </c>
      <c r="AO41" s="633">
        <f>AO$4*'投入係数(建設)'!AO40</f>
        <v>0</v>
      </c>
      <c r="AP41" s="633">
        <f>AP$4*'投入係数(建設)'!AP40</f>
        <v>0</v>
      </c>
      <c r="AQ41" s="27">
        <f>AQ$4*'投入係数(建設)'!AQ40</f>
        <v>0</v>
      </c>
      <c r="AR41" s="27">
        <f>AR$4*'投入係数(建設)'!AR40</f>
        <v>0</v>
      </c>
      <c r="AS41" s="633">
        <f>AS$4*'投入係数(建設)'!AS40</f>
        <v>0</v>
      </c>
      <c r="AT41" s="633">
        <f>AT$4*'投入係数(建設)'!AT40</f>
        <v>0</v>
      </c>
      <c r="AU41" s="633">
        <f>AU$4*'投入係数(建設)'!AU40</f>
        <v>0</v>
      </c>
      <c r="AV41" s="633">
        <f>AV$4*'投入係数(建設)'!AV40</f>
        <v>0</v>
      </c>
      <c r="AW41" s="27">
        <f>AW$4*'投入係数(建設)'!AW40</f>
        <v>0</v>
      </c>
      <c r="AX41" s="633">
        <f>AX$4*'投入係数(建設)'!AX40</f>
        <v>0</v>
      </c>
      <c r="AY41" s="633">
        <f>AY$4*'投入係数(建設)'!AY40</f>
        <v>0</v>
      </c>
      <c r="AZ41" s="633">
        <f>AZ$4*'投入係数(建設)'!AZ40</f>
        <v>0</v>
      </c>
      <c r="BA41" s="27">
        <f>BA$4*'投入係数(建設)'!BA40</f>
        <v>0</v>
      </c>
      <c r="BB41" s="27">
        <f>BB$4*'投入係数(建設)'!BB40</f>
        <v>0</v>
      </c>
      <c r="BC41" s="633">
        <f>BC$4*'投入係数(建設)'!BC40</f>
        <v>0</v>
      </c>
      <c r="BD41" s="633">
        <f>BD$4*'投入係数(建設)'!BD40</f>
        <v>0</v>
      </c>
      <c r="BE41" s="633">
        <f>BE$4*'投入係数(建設)'!BE40</f>
        <v>0</v>
      </c>
      <c r="BF41" s="633">
        <f>BF$4*'投入係数(建設)'!BF40</f>
        <v>0</v>
      </c>
      <c r="BG41" s="633">
        <f>BG$4*'投入係数(建設)'!BG40</f>
        <v>0</v>
      </c>
      <c r="BH41" s="633">
        <f>BH$4*'投入係数(建設)'!BH40</f>
        <v>0</v>
      </c>
      <c r="BI41" s="633">
        <f>BI$4*'投入係数(建設)'!BI40</f>
        <v>0</v>
      </c>
      <c r="BJ41" s="633">
        <f>BJ$4*'投入係数(建設)'!BJ40</f>
        <v>0</v>
      </c>
      <c r="BK41" s="633">
        <f>BK$4*'投入係数(建設)'!BK40</f>
        <v>0</v>
      </c>
      <c r="BL41" s="633">
        <f>BL$4*'投入係数(建設)'!BL40</f>
        <v>0</v>
      </c>
      <c r="BM41" s="633">
        <f>BM$4*'投入係数(建設)'!BM40</f>
        <v>0</v>
      </c>
      <c r="BN41" s="27">
        <f>BN$4*'投入係数(建設)'!BN40</f>
        <v>0</v>
      </c>
      <c r="BO41" s="633">
        <f>BO$4*'投入係数(建設)'!BO40</f>
        <v>0</v>
      </c>
      <c r="BP41" s="633">
        <f>BP$4*'投入係数(建設)'!BP40</f>
        <v>0</v>
      </c>
      <c r="BQ41" s="633">
        <f>BQ$4*'投入係数(建設)'!BQ40</f>
        <v>0</v>
      </c>
      <c r="BR41" s="633">
        <f>BR$4*'投入係数(建設)'!BR40</f>
        <v>0</v>
      </c>
      <c r="BS41" s="633">
        <f>BS$4*'投入係数(建設)'!BS40</f>
        <v>0</v>
      </c>
      <c r="BT41" s="633">
        <f>BT$4*'投入係数(建設)'!BT40</f>
        <v>0</v>
      </c>
      <c r="BU41" s="644">
        <f t="shared" si="0"/>
        <v>0</v>
      </c>
    </row>
    <row r="42" spans="1:85">
      <c r="A42" s="167">
        <f>建設IO2!A41</f>
        <v>38</v>
      </c>
      <c r="B42" s="25" t="str">
        <f>建設IO2!B41</f>
        <v>事務用品</v>
      </c>
      <c r="C42" s="27">
        <f>C$4*'投入係数(建設)'!C41</f>
        <v>0</v>
      </c>
      <c r="D42" s="27">
        <f>D$4*'投入係数(建設)'!D41</f>
        <v>0</v>
      </c>
      <c r="E42" s="27">
        <f>E$4*'投入係数(建設)'!E41</f>
        <v>0</v>
      </c>
      <c r="F42" s="27">
        <f>F$4*'投入係数(建設)'!F41</f>
        <v>0</v>
      </c>
      <c r="G42" s="633">
        <f>G$4*'投入係数(建設)'!G41</f>
        <v>0</v>
      </c>
      <c r="H42" s="633">
        <f>H$4*'投入係数(建設)'!H41</f>
        <v>0</v>
      </c>
      <c r="I42" s="27">
        <f>I$4*'投入係数(建設)'!I41</f>
        <v>0</v>
      </c>
      <c r="J42" s="633">
        <f>J$4*'投入係数(建設)'!J41</f>
        <v>0</v>
      </c>
      <c r="K42" s="27">
        <f>K$4*'投入係数(建設)'!K41</f>
        <v>0</v>
      </c>
      <c r="L42" s="633">
        <f>L$4*'投入係数(建設)'!L41</f>
        <v>0</v>
      </c>
      <c r="M42" s="633">
        <f>M$4*'投入係数(建設)'!M41</f>
        <v>0</v>
      </c>
      <c r="N42" s="27">
        <f>N$4*'投入係数(建設)'!N41</f>
        <v>0</v>
      </c>
      <c r="O42" s="633">
        <f>O$4*'投入係数(建設)'!O41</f>
        <v>0</v>
      </c>
      <c r="P42" s="633">
        <f>P$4*'投入係数(建設)'!P41</f>
        <v>0</v>
      </c>
      <c r="Q42" s="633">
        <f>Q$4*'投入係数(建設)'!Q41</f>
        <v>0</v>
      </c>
      <c r="R42" s="27">
        <f>R$4*'投入係数(建設)'!R41</f>
        <v>0</v>
      </c>
      <c r="S42" s="27">
        <f>S$4*'投入係数(建設)'!S41</f>
        <v>0</v>
      </c>
      <c r="T42" s="633">
        <f>T$4*'投入係数(建設)'!T41</f>
        <v>0</v>
      </c>
      <c r="U42" s="633">
        <f>U$4*'投入係数(建設)'!U41</f>
        <v>0</v>
      </c>
      <c r="V42" s="27">
        <f>V$4*'投入係数(建設)'!V41</f>
        <v>0</v>
      </c>
      <c r="W42" s="633">
        <f>W$4*'投入係数(建設)'!W41</f>
        <v>0</v>
      </c>
      <c r="X42" s="633">
        <f>X$4*'投入係数(建設)'!X41</f>
        <v>0</v>
      </c>
      <c r="Y42" s="633">
        <f>Y$4*'投入係数(建設)'!Y41</f>
        <v>0</v>
      </c>
      <c r="Z42" s="633">
        <f>Z$4*'投入係数(建設)'!Z41</f>
        <v>0</v>
      </c>
      <c r="AA42" s="633">
        <f>AA$4*'投入係数(建設)'!AA41</f>
        <v>0</v>
      </c>
      <c r="AB42" s="633">
        <f>AB$4*'投入係数(建設)'!AB41</f>
        <v>0</v>
      </c>
      <c r="AC42" s="633">
        <f>AC$4*'投入係数(建設)'!AC41</f>
        <v>0</v>
      </c>
      <c r="AD42" s="633">
        <f>AD$4*'投入係数(建設)'!AD41</f>
        <v>0</v>
      </c>
      <c r="AE42" s="27">
        <f>AE$4*'投入係数(建設)'!AE41</f>
        <v>0</v>
      </c>
      <c r="AF42" s="27">
        <f>AF$4*'投入係数(建設)'!AF41</f>
        <v>0</v>
      </c>
      <c r="AG42" s="27">
        <f>AG$4*'投入係数(建設)'!AG41</f>
        <v>0</v>
      </c>
      <c r="AH42" s="27">
        <f>AH$4*'投入係数(建設)'!AH41</f>
        <v>0</v>
      </c>
      <c r="AI42" s="27">
        <f>AI$4*'投入係数(建設)'!AI41</f>
        <v>0</v>
      </c>
      <c r="AJ42" s="633">
        <f>AJ$4*'投入係数(建設)'!AJ41</f>
        <v>0</v>
      </c>
      <c r="AK42" s="633">
        <f>AK$4*'投入係数(建設)'!AK41</f>
        <v>0</v>
      </c>
      <c r="AL42" s="633">
        <f>AL$4*'投入係数(建設)'!AL41</f>
        <v>0</v>
      </c>
      <c r="AM42" s="633">
        <f>AM$4*'投入係数(建設)'!AM41</f>
        <v>0</v>
      </c>
      <c r="AN42" s="633">
        <f>AN$4*'投入係数(建設)'!AN41</f>
        <v>0</v>
      </c>
      <c r="AO42" s="633">
        <f>AO$4*'投入係数(建設)'!AO41</f>
        <v>0</v>
      </c>
      <c r="AP42" s="633">
        <f>AP$4*'投入係数(建設)'!AP41</f>
        <v>0</v>
      </c>
      <c r="AQ42" s="27">
        <f>AQ$4*'投入係数(建設)'!AQ41</f>
        <v>0</v>
      </c>
      <c r="AR42" s="27">
        <f>AR$4*'投入係数(建設)'!AR41</f>
        <v>0</v>
      </c>
      <c r="AS42" s="633">
        <f>AS$4*'投入係数(建設)'!AS41</f>
        <v>0</v>
      </c>
      <c r="AT42" s="633">
        <f>AT$4*'投入係数(建設)'!AT41</f>
        <v>0</v>
      </c>
      <c r="AU42" s="633">
        <f>AU$4*'投入係数(建設)'!AU41</f>
        <v>0</v>
      </c>
      <c r="AV42" s="633">
        <f>AV$4*'投入係数(建設)'!AV41</f>
        <v>0</v>
      </c>
      <c r="AW42" s="27">
        <f>AW$4*'投入係数(建設)'!AW41</f>
        <v>0</v>
      </c>
      <c r="AX42" s="633">
        <f>AX$4*'投入係数(建設)'!AX41</f>
        <v>0</v>
      </c>
      <c r="AY42" s="633">
        <f>AY$4*'投入係数(建設)'!AY41</f>
        <v>0</v>
      </c>
      <c r="AZ42" s="633">
        <f>AZ$4*'投入係数(建設)'!AZ41</f>
        <v>0</v>
      </c>
      <c r="BA42" s="27">
        <f>BA$4*'投入係数(建設)'!BA41</f>
        <v>0</v>
      </c>
      <c r="BB42" s="27">
        <f>BB$4*'投入係数(建設)'!BB41</f>
        <v>0</v>
      </c>
      <c r="BC42" s="633">
        <f>BC$4*'投入係数(建設)'!BC41</f>
        <v>0</v>
      </c>
      <c r="BD42" s="633">
        <f>BD$4*'投入係数(建設)'!BD41</f>
        <v>0</v>
      </c>
      <c r="BE42" s="633">
        <f>BE$4*'投入係数(建設)'!BE41</f>
        <v>0</v>
      </c>
      <c r="BF42" s="633">
        <f>BF$4*'投入係数(建設)'!BF41</f>
        <v>0</v>
      </c>
      <c r="BG42" s="633">
        <f>BG$4*'投入係数(建設)'!BG41</f>
        <v>0</v>
      </c>
      <c r="BH42" s="633">
        <f>BH$4*'投入係数(建設)'!BH41</f>
        <v>0</v>
      </c>
      <c r="BI42" s="633">
        <f>BI$4*'投入係数(建設)'!BI41</f>
        <v>0</v>
      </c>
      <c r="BJ42" s="633">
        <f>BJ$4*'投入係数(建設)'!BJ41</f>
        <v>0</v>
      </c>
      <c r="BK42" s="633">
        <f>BK$4*'投入係数(建設)'!BK41</f>
        <v>0</v>
      </c>
      <c r="BL42" s="633">
        <f>BL$4*'投入係数(建設)'!BL41</f>
        <v>0</v>
      </c>
      <c r="BM42" s="633">
        <f>BM$4*'投入係数(建設)'!BM41</f>
        <v>0</v>
      </c>
      <c r="BN42" s="27">
        <f>BN$4*'投入係数(建設)'!BN41</f>
        <v>0</v>
      </c>
      <c r="BO42" s="633">
        <f>BO$4*'投入係数(建設)'!BO41</f>
        <v>0</v>
      </c>
      <c r="BP42" s="633">
        <f>BP$4*'投入係数(建設)'!BP41</f>
        <v>0</v>
      </c>
      <c r="BQ42" s="633">
        <f>BQ$4*'投入係数(建設)'!BQ41</f>
        <v>0</v>
      </c>
      <c r="BR42" s="633">
        <f>BR$4*'投入係数(建設)'!BR41</f>
        <v>0</v>
      </c>
      <c r="BS42" s="633">
        <f>BS$4*'投入係数(建設)'!BS41</f>
        <v>0</v>
      </c>
      <c r="BT42" s="633">
        <f>BT$4*'投入係数(建設)'!BT41</f>
        <v>0</v>
      </c>
      <c r="BU42" s="644">
        <f t="shared" si="0"/>
        <v>0</v>
      </c>
    </row>
    <row r="43" spans="1:85" ht="14.25" thickBot="1">
      <c r="A43" s="167">
        <f>建設IO2!A42</f>
        <v>39</v>
      </c>
      <c r="B43" s="25" t="str">
        <f>建設IO2!B42</f>
        <v>分類不明</v>
      </c>
      <c r="C43" s="27">
        <f>C$4*'投入係数(建設)'!C42</f>
        <v>0</v>
      </c>
      <c r="D43" s="27">
        <f>D$4*'投入係数(建設)'!D42</f>
        <v>0</v>
      </c>
      <c r="E43" s="27">
        <f>E$4*'投入係数(建設)'!E42</f>
        <v>0</v>
      </c>
      <c r="F43" s="27">
        <f>F$4*'投入係数(建設)'!F42</f>
        <v>0</v>
      </c>
      <c r="G43" s="633">
        <f>G$4*'投入係数(建設)'!G42</f>
        <v>0</v>
      </c>
      <c r="H43" s="633">
        <f>H$4*'投入係数(建設)'!H42</f>
        <v>0</v>
      </c>
      <c r="I43" s="27">
        <f>I$4*'投入係数(建設)'!I42</f>
        <v>0</v>
      </c>
      <c r="J43" s="633">
        <f>J$4*'投入係数(建設)'!J42</f>
        <v>0</v>
      </c>
      <c r="K43" s="27">
        <f>K$4*'投入係数(建設)'!K42</f>
        <v>0</v>
      </c>
      <c r="L43" s="633">
        <f>L$4*'投入係数(建設)'!L42</f>
        <v>0</v>
      </c>
      <c r="M43" s="633">
        <f>M$4*'投入係数(建設)'!M42</f>
        <v>0</v>
      </c>
      <c r="N43" s="27">
        <f>N$4*'投入係数(建設)'!N42</f>
        <v>0</v>
      </c>
      <c r="O43" s="633">
        <f>O$4*'投入係数(建設)'!O42</f>
        <v>0</v>
      </c>
      <c r="P43" s="633">
        <f>P$4*'投入係数(建設)'!P42</f>
        <v>0</v>
      </c>
      <c r="Q43" s="633">
        <f>Q$4*'投入係数(建設)'!Q42</f>
        <v>0</v>
      </c>
      <c r="R43" s="27">
        <f>R$4*'投入係数(建設)'!R42</f>
        <v>0</v>
      </c>
      <c r="S43" s="27">
        <f>S$4*'投入係数(建設)'!S42</f>
        <v>0</v>
      </c>
      <c r="T43" s="633">
        <f>T$4*'投入係数(建設)'!T42</f>
        <v>0</v>
      </c>
      <c r="U43" s="633">
        <f>U$4*'投入係数(建設)'!U42</f>
        <v>0</v>
      </c>
      <c r="V43" s="27">
        <f>V$4*'投入係数(建設)'!V42</f>
        <v>0</v>
      </c>
      <c r="W43" s="633">
        <f>W$4*'投入係数(建設)'!W42</f>
        <v>0</v>
      </c>
      <c r="X43" s="633">
        <f>X$4*'投入係数(建設)'!X42</f>
        <v>0</v>
      </c>
      <c r="Y43" s="633">
        <f>Y$4*'投入係数(建設)'!Y42</f>
        <v>0</v>
      </c>
      <c r="Z43" s="633">
        <f>Z$4*'投入係数(建設)'!Z42</f>
        <v>0</v>
      </c>
      <c r="AA43" s="633">
        <f>AA$4*'投入係数(建設)'!AA42</f>
        <v>0</v>
      </c>
      <c r="AB43" s="633">
        <f>AB$4*'投入係数(建設)'!AB42</f>
        <v>0</v>
      </c>
      <c r="AC43" s="633">
        <f>AC$4*'投入係数(建設)'!AC42</f>
        <v>0</v>
      </c>
      <c r="AD43" s="633">
        <f>AD$4*'投入係数(建設)'!AD42</f>
        <v>0</v>
      </c>
      <c r="AE43" s="27">
        <f>AE$4*'投入係数(建設)'!AE42</f>
        <v>0</v>
      </c>
      <c r="AF43" s="27">
        <f>AF$4*'投入係数(建設)'!AF42</f>
        <v>0</v>
      </c>
      <c r="AG43" s="27">
        <f>AG$4*'投入係数(建設)'!AG42</f>
        <v>0</v>
      </c>
      <c r="AH43" s="27">
        <f>AH$4*'投入係数(建設)'!AH42</f>
        <v>0</v>
      </c>
      <c r="AI43" s="27">
        <f>AI$4*'投入係数(建設)'!AI42</f>
        <v>0</v>
      </c>
      <c r="AJ43" s="633">
        <f>AJ$4*'投入係数(建設)'!AJ42</f>
        <v>0</v>
      </c>
      <c r="AK43" s="633">
        <f>AK$4*'投入係数(建設)'!AK42</f>
        <v>0</v>
      </c>
      <c r="AL43" s="633">
        <f>AL$4*'投入係数(建設)'!AL42</f>
        <v>0</v>
      </c>
      <c r="AM43" s="633">
        <f>AM$4*'投入係数(建設)'!AM42</f>
        <v>0</v>
      </c>
      <c r="AN43" s="633">
        <f>AN$4*'投入係数(建設)'!AN42</f>
        <v>0</v>
      </c>
      <c r="AO43" s="633">
        <f>AO$4*'投入係数(建設)'!AO42</f>
        <v>0</v>
      </c>
      <c r="AP43" s="633">
        <f>AP$4*'投入係数(建設)'!AP42</f>
        <v>0</v>
      </c>
      <c r="AQ43" s="27">
        <f>AQ$4*'投入係数(建設)'!AQ42</f>
        <v>0</v>
      </c>
      <c r="AR43" s="27">
        <f>AR$4*'投入係数(建設)'!AR42</f>
        <v>0</v>
      </c>
      <c r="AS43" s="633">
        <f>AS$4*'投入係数(建設)'!AS42</f>
        <v>0</v>
      </c>
      <c r="AT43" s="633">
        <f>AT$4*'投入係数(建設)'!AT42</f>
        <v>0</v>
      </c>
      <c r="AU43" s="633">
        <f>AU$4*'投入係数(建設)'!AU42</f>
        <v>0</v>
      </c>
      <c r="AV43" s="633">
        <f>AV$4*'投入係数(建設)'!AV42</f>
        <v>0</v>
      </c>
      <c r="AW43" s="27">
        <f>AW$4*'投入係数(建設)'!AW42</f>
        <v>0</v>
      </c>
      <c r="AX43" s="633">
        <f>AX$4*'投入係数(建設)'!AX42</f>
        <v>0</v>
      </c>
      <c r="AY43" s="633">
        <f>AY$4*'投入係数(建設)'!AY42</f>
        <v>0</v>
      </c>
      <c r="AZ43" s="633">
        <f>AZ$4*'投入係数(建設)'!AZ42</f>
        <v>0</v>
      </c>
      <c r="BA43" s="27">
        <f>BA$4*'投入係数(建設)'!BA42</f>
        <v>0</v>
      </c>
      <c r="BB43" s="27">
        <f>BB$4*'投入係数(建設)'!BB42</f>
        <v>0</v>
      </c>
      <c r="BC43" s="633">
        <f>BC$4*'投入係数(建設)'!BC42</f>
        <v>0</v>
      </c>
      <c r="BD43" s="633">
        <f>BD$4*'投入係数(建設)'!BD42</f>
        <v>0</v>
      </c>
      <c r="BE43" s="633">
        <f>BE$4*'投入係数(建設)'!BE42</f>
        <v>0</v>
      </c>
      <c r="BF43" s="633">
        <f>BF$4*'投入係数(建設)'!BF42</f>
        <v>0</v>
      </c>
      <c r="BG43" s="633">
        <f>BG$4*'投入係数(建設)'!BG42</f>
        <v>0</v>
      </c>
      <c r="BH43" s="633">
        <f>BH$4*'投入係数(建設)'!BH42</f>
        <v>0</v>
      </c>
      <c r="BI43" s="633">
        <f>BI$4*'投入係数(建設)'!BI42</f>
        <v>0</v>
      </c>
      <c r="BJ43" s="633">
        <f>BJ$4*'投入係数(建設)'!BJ42</f>
        <v>0</v>
      </c>
      <c r="BK43" s="633">
        <f>BK$4*'投入係数(建設)'!BK42</f>
        <v>0</v>
      </c>
      <c r="BL43" s="633">
        <f>BL$4*'投入係数(建設)'!BL42</f>
        <v>0</v>
      </c>
      <c r="BM43" s="633">
        <f>BM$4*'投入係数(建設)'!BM42</f>
        <v>0</v>
      </c>
      <c r="BN43" s="27">
        <f>BN$4*'投入係数(建設)'!BN42</f>
        <v>0</v>
      </c>
      <c r="BO43" s="633">
        <f>BO$4*'投入係数(建設)'!BO42</f>
        <v>0</v>
      </c>
      <c r="BP43" s="633">
        <f>BP$4*'投入係数(建設)'!BP42</f>
        <v>0</v>
      </c>
      <c r="BQ43" s="633">
        <f>BQ$4*'投入係数(建設)'!BQ42</f>
        <v>0</v>
      </c>
      <c r="BR43" s="633">
        <f>BR$4*'投入係数(建設)'!BR42</f>
        <v>0</v>
      </c>
      <c r="BS43" s="633">
        <f>BS$4*'投入係数(建設)'!BS42</f>
        <v>0</v>
      </c>
      <c r="BT43" s="633">
        <f>BT$4*'投入係数(建設)'!BT42</f>
        <v>0</v>
      </c>
      <c r="BU43" s="645">
        <f t="shared" si="0"/>
        <v>0</v>
      </c>
      <c r="BV43" s="651" t="s">
        <v>397</v>
      </c>
      <c r="BW43" s="652" t="s">
        <v>401</v>
      </c>
    </row>
    <row r="44" spans="1:85">
      <c r="A44" s="163">
        <f>建設IO2!A43</f>
        <v>70</v>
      </c>
      <c r="B44" s="112" t="str">
        <f>建設IO2!B43</f>
        <v>内生部門計</v>
      </c>
      <c r="C44" s="121">
        <f>C$4*'投入係数(建設)'!C43</f>
        <v>0</v>
      </c>
      <c r="D44" s="121">
        <f>D$4*'投入係数(建設)'!D43</f>
        <v>0</v>
      </c>
      <c r="E44" s="121">
        <f>E$4*'投入係数(建設)'!E43</f>
        <v>0</v>
      </c>
      <c r="F44" s="121">
        <f>F$4*'投入係数(建設)'!F43</f>
        <v>0</v>
      </c>
      <c r="G44" s="634">
        <f>G$4*'投入係数(建設)'!G43</f>
        <v>0</v>
      </c>
      <c r="H44" s="634">
        <f>H$4*'投入係数(建設)'!H43</f>
        <v>0</v>
      </c>
      <c r="I44" s="121">
        <f>I$4*'投入係数(建設)'!I43</f>
        <v>0</v>
      </c>
      <c r="J44" s="634">
        <f>J$4*'投入係数(建設)'!J43</f>
        <v>0</v>
      </c>
      <c r="K44" s="121">
        <f>K$4*'投入係数(建設)'!K43</f>
        <v>0</v>
      </c>
      <c r="L44" s="634">
        <f>L$4*'投入係数(建設)'!L43</f>
        <v>0</v>
      </c>
      <c r="M44" s="634">
        <f>M$4*'投入係数(建設)'!M43</f>
        <v>0</v>
      </c>
      <c r="N44" s="121">
        <f>N$4*'投入係数(建設)'!N43</f>
        <v>0</v>
      </c>
      <c r="O44" s="634">
        <f>O$4*'投入係数(建設)'!O43</f>
        <v>0</v>
      </c>
      <c r="P44" s="634">
        <f>P$4*'投入係数(建設)'!P43</f>
        <v>0</v>
      </c>
      <c r="Q44" s="634">
        <f>Q$4*'投入係数(建設)'!Q43</f>
        <v>0</v>
      </c>
      <c r="R44" s="121">
        <f>R$4*'投入係数(建設)'!R43</f>
        <v>0</v>
      </c>
      <c r="S44" s="121">
        <f>S$4*'投入係数(建設)'!S43</f>
        <v>0</v>
      </c>
      <c r="T44" s="634">
        <f>T$4*'投入係数(建設)'!T43</f>
        <v>0</v>
      </c>
      <c r="U44" s="634">
        <f>U$4*'投入係数(建設)'!U43</f>
        <v>0</v>
      </c>
      <c r="V44" s="121">
        <f>V$4*'投入係数(建設)'!V43</f>
        <v>0</v>
      </c>
      <c r="W44" s="634">
        <f>W$4*'投入係数(建設)'!W43</f>
        <v>0</v>
      </c>
      <c r="X44" s="634">
        <f>X$4*'投入係数(建設)'!X43</f>
        <v>0</v>
      </c>
      <c r="Y44" s="634">
        <f>Y$4*'投入係数(建設)'!Y43</f>
        <v>0</v>
      </c>
      <c r="Z44" s="634">
        <f>Z$4*'投入係数(建設)'!Z43</f>
        <v>0</v>
      </c>
      <c r="AA44" s="634">
        <f>AA$4*'投入係数(建設)'!AA43</f>
        <v>0</v>
      </c>
      <c r="AB44" s="634">
        <f>AB$4*'投入係数(建設)'!AB43</f>
        <v>0</v>
      </c>
      <c r="AC44" s="634">
        <f>AC$4*'投入係数(建設)'!AC43</f>
        <v>0</v>
      </c>
      <c r="AD44" s="634">
        <f>AD$4*'投入係数(建設)'!AD43</f>
        <v>0</v>
      </c>
      <c r="AE44" s="121">
        <f>AE$4*'投入係数(建設)'!AE43</f>
        <v>0</v>
      </c>
      <c r="AF44" s="121">
        <f>AF$4*'投入係数(建設)'!AF43</f>
        <v>0</v>
      </c>
      <c r="AG44" s="121">
        <f>AG$4*'投入係数(建設)'!AG43</f>
        <v>0</v>
      </c>
      <c r="AH44" s="121">
        <f>AH$4*'投入係数(建設)'!AH43</f>
        <v>0</v>
      </c>
      <c r="AI44" s="121">
        <f>AI$4*'投入係数(建設)'!AI43</f>
        <v>0</v>
      </c>
      <c r="AJ44" s="634">
        <f>AJ$4*'投入係数(建設)'!AJ43</f>
        <v>0</v>
      </c>
      <c r="AK44" s="634">
        <f>AK$4*'投入係数(建設)'!AK43</f>
        <v>0</v>
      </c>
      <c r="AL44" s="634">
        <f>AL$4*'投入係数(建設)'!AL43</f>
        <v>0</v>
      </c>
      <c r="AM44" s="634">
        <f>AM$4*'投入係数(建設)'!AM43</f>
        <v>0</v>
      </c>
      <c r="AN44" s="634">
        <f>AN$4*'投入係数(建設)'!AN43</f>
        <v>0</v>
      </c>
      <c r="AO44" s="634">
        <f>AO$4*'投入係数(建設)'!AO43</f>
        <v>0</v>
      </c>
      <c r="AP44" s="634">
        <f>AP$4*'投入係数(建設)'!AP43</f>
        <v>0</v>
      </c>
      <c r="AQ44" s="121">
        <f>AQ$4*'投入係数(建設)'!AQ43</f>
        <v>0</v>
      </c>
      <c r="AR44" s="121">
        <f>AR$4*'投入係数(建設)'!AR43</f>
        <v>0</v>
      </c>
      <c r="AS44" s="634">
        <f>AS$4*'投入係数(建設)'!AS43</f>
        <v>0</v>
      </c>
      <c r="AT44" s="634">
        <f>AT$4*'投入係数(建設)'!AT43</f>
        <v>0</v>
      </c>
      <c r="AU44" s="634">
        <f>AU$4*'投入係数(建設)'!AU43</f>
        <v>0</v>
      </c>
      <c r="AV44" s="634">
        <f>AV$4*'投入係数(建設)'!AV43</f>
        <v>0</v>
      </c>
      <c r="AW44" s="121">
        <f>AW$4*'投入係数(建設)'!AW43</f>
        <v>0</v>
      </c>
      <c r="AX44" s="634">
        <f>AX$4*'投入係数(建設)'!AX43</f>
        <v>0</v>
      </c>
      <c r="AY44" s="634">
        <f>AY$4*'投入係数(建設)'!AY43</f>
        <v>0</v>
      </c>
      <c r="AZ44" s="634">
        <f>AZ$4*'投入係数(建設)'!AZ43</f>
        <v>0</v>
      </c>
      <c r="BA44" s="121">
        <f>BA$4*'投入係数(建設)'!BA43</f>
        <v>0</v>
      </c>
      <c r="BB44" s="121">
        <f>BB$4*'投入係数(建設)'!BB43</f>
        <v>0</v>
      </c>
      <c r="BC44" s="634">
        <f>BC$4*'投入係数(建設)'!BC43</f>
        <v>0</v>
      </c>
      <c r="BD44" s="634">
        <f>BD$4*'投入係数(建設)'!BD43</f>
        <v>0</v>
      </c>
      <c r="BE44" s="634">
        <f>BE$4*'投入係数(建設)'!BE43</f>
        <v>0</v>
      </c>
      <c r="BF44" s="634">
        <f>BF$4*'投入係数(建設)'!BF43</f>
        <v>0</v>
      </c>
      <c r="BG44" s="634">
        <f>BG$4*'投入係数(建設)'!BG43</f>
        <v>0</v>
      </c>
      <c r="BH44" s="634">
        <f>BH$4*'投入係数(建設)'!BH43</f>
        <v>0</v>
      </c>
      <c r="BI44" s="634">
        <f>BI$4*'投入係数(建設)'!BI43</f>
        <v>0</v>
      </c>
      <c r="BJ44" s="634">
        <f>BJ$4*'投入係数(建設)'!BJ43</f>
        <v>0</v>
      </c>
      <c r="BK44" s="634">
        <f>BK$4*'投入係数(建設)'!BK43</f>
        <v>0</v>
      </c>
      <c r="BL44" s="634">
        <f>BL$4*'投入係数(建設)'!BL43</f>
        <v>0</v>
      </c>
      <c r="BM44" s="634">
        <f>BM$4*'投入係数(建設)'!BM43</f>
        <v>0</v>
      </c>
      <c r="BN44" s="121">
        <f>BN$4*'投入係数(建設)'!BN43</f>
        <v>0</v>
      </c>
      <c r="BO44" s="634">
        <f>BO$4*'投入係数(建設)'!BO43</f>
        <v>0</v>
      </c>
      <c r="BP44" s="634">
        <f>BP$4*'投入係数(建設)'!BP43</f>
        <v>0</v>
      </c>
      <c r="BQ44" s="634">
        <f>BQ$4*'投入係数(建設)'!BQ43</f>
        <v>0</v>
      </c>
      <c r="BR44" s="634">
        <f>BR$4*'投入係数(建設)'!BR43</f>
        <v>0</v>
      </c>
      <c r="BS44" s="634">
        <f>BS$4*'投入係数(建設)'!BS43</f>
        <v>0</v>
      </c>
      <c r="BT44" s="634">
        <f>BT$4*'投入係数(建設)'!BT43</f>
        <v>0</v>
      </c>
      <c r="BU44" s="646">
        <f>SUM(G44:H44,J44,L44:M44,O44:Q44,T44:U44,W44:AD44,AJ44:AP44,AS44:AV44,AX44:AZ44,BC44:BM44,BO44:BT44)</f>
        <v>0</v>
      </c>
      <c r="BV44" s="651"/>
      <c r="BW44" s="652"/>
    </row>
    <row r="45" spans="1:85" ht="14.25" thickBot="1">
      <c r="A45" s="164">
        <f>建設IO2!A44</f>
        <v>71</v>
      </c>
      <c r="B45" s="9" t="str">
        <f>建設IO2!B44</f>
        <v>家計外消費支出（行）</v>
      </c>
      <c r="C45" s="120">
        <f>C$4*'投入係数(建設)'!C44</f>
        <v>0</v>
      </c>
      <c r="D45" s="120">
        <f>D$4*'投入係数(建設)'!D44</f>
        <v>0</v>
      </c>
      <c r="E45" s="120">
        <f>E$4*'投入係数(建設)'!E44</f>
        <v>0</v>
      </c>
      <c r="F45" s="120">
        <f>F$4*'投入係数(建設)'!F44</f>
        <v>0</v>
      </c>
      <c r="G45" s="635">
        <f>G$4*'投入係数(建設)'!G44</f>
        <v>0</v>
      </c>
      <c r="H45" s="635">
        <f>H$4*'投入係数(建設)'!H44</f>
        <v>0</v>
      </c>
      <c r="I45" s="120">
        <f>I$4*'投入係数(建設)'!I44</f>
        <v>0</v>
      </c>
      <c r="J45" s="635">
        <f>J$4*'投入係数(建設)'!J44</f>
        <v>0</v>
      </c>
      <c r="K45" s="120">
        <f>K$4*'投入係数(建設)'!K44</f>
        <v>0</v>
      </c>
      <c r="L45" s="635">
        <f>L$4*'投入係数(建設)'!L44</f>
        <v>0</v>
      </c>
      <c r="M45" s="635">
        <f>M$4*'投入係数(建設)'!M44</f>
        <v>0</v>
      </c>
      <c r="N45" s="120">
        <f>N$4*'投入係数(建設)'!N44</f>
        <v>0</v>
      </c>
      <c r="O45" s="635">
        <f>O$4*'投入係数(建設)'!O44</f>
        <v>0</v>
      </c>
      <c r="P45" s="635">
        <f>P$4*'投入係数(建設)'!P44</f>
        <v>0</v>
      </c>
      <c r="Q45" s="635">
        <f>Q$4*'投入係数(建設)'!Q44</f>
        <v>0</v>
      </c>
      <c r="R45" s="120">
        <f>R$4*'投入係数(建設)'!R44</f>
        <v>0</v>
      </c>
      <c r="S45" s="120">
        <f>S$4*'投入係数(建設)'!S44</f>
        <v>0</v>
      </c>
      <c r="T45" s="635">
        <f>T$4*'投入係数(建設)'!T44</f>
        <v>0</v>
      </c>
      <c r="U45" s="635">
        <f>U$4*'投入係数(建設)'!U44</f>
        <v>0</v>
      </c>
      <c r="V45" s="120">
        <f>V$4*'投入係数(建設)'!V44</f>
        <v>0</v>
      </c>
      <c r="W45" s="635">
        <f>W$4*'投入係数(建設)'!W44</f>
        <v>0</v>
      </c>
      <c r="X45" s="635">
        <f>X$4*'投入係数(建設)'!X44</f>
        <v>0</v>
      </c>
      <c r="Y45" s="635">
        <f>Y$4*'投入係数(建設)'!Y44</f>
        <v>0</v>
      </c>
      <c r="Z45" s="635">
        <f>Z$4*'投入係数(建設)'!Z44</f>
        <v>0</v>
      </c>
      <c r="AA45" s="635">
        <f>AA$4*'投入係数(建設)'!AA44</f>
        <v>0</v>
      </c>
      <c r="AB45" s="635">
        <f>AB$4*'投入係数(建設)'!AB44</f>
        <v>0</v>
      </c>
      <c r="AC45" s="635">
        <f>AC$4*'投入係数(建設)'!AC44</f>
        <v>0</v>
      </c>
      <c r="AD45" s="635">
        <f>AD$4*'投入係数(建設)'!AD44</f>
        <v>0</v>
      </c>
      <c r="AE45" s="120">
        <f>AE$4*'投入係数(建設)'!AE44</f>
        <v>0</v>
      </c>
      <c r="AF45" s="120">
        <f>AF$4*'投入係数(建設)'!AF44</f>
        <v>0</v>
      </c>
      <c r="AG45" s="120">
        <f>AG$4*'投入係数(建設)'!AG44</f>
        <v>0</v>
      </c>
      <c r="AH45" s="120">
        <f>AH$4*'投入係数(建設)'!AH44</f>
        <v>0</v>
      </c>
      <c r="AI45" s="120">
        <f>AI$4*'投入係数(建設)'!AI44</f>
        <v>0</v>
      </c>
      <c r="AJ45" s="635">
        <f>AJ$4*'投入係数(建設)'!AJ44</f>
        <v>0</v>
      </c>
      <c r="AK45" s="635">
        <f>AK$4*'投入係数(建設)'!AK44</f>
        <v>0</v>
      </c>
      <c r="AL45" s="635">
        <f>AL$4*'投入係数(建設)'!AL44</f>
        <v>0</v>
      </c>
      <c r="AM45" s="635">
        <f>AM$4*'投入係数(建設)'!AM44</f>
        <v>0</v>
      </c>
      <c r="AN45" s="635">
        <f>AN$4*'投入係数(建設)'!AN44</f>
        <v>0</v>
      </c>
      <c r="AO45" s="635">
        <f>AO$4*'投入係数(建設)'!AO44</f>
        <v>0</v>
      </c>
      <c r="AP45" s="635">
        <f>AP$4*'投入係数(建設)'!AP44</f>
        <v>0</v>
      </c>
      <c r="AQ45" s="120">
        <f>AQ$4*'投入係数(建設)'!AQ44</f>
        <v>0</v>
      </c>
      <c r="AR45" s="120">
        <f>AR$4*'投入係数(建設)'!AR44</f>
        <v>0</v>
      </c>
      <c r="AS45" s="635">
        <f>AS$4*'投入係数(建設)'!AS44</f>
        <v>0</v>
      </c>
      <c r="AT45" s="635">
        <f>AT$4*'投入係数(建設)'!AT44</f>
        <v>0</v>
      </c>
      <c r="AU45" s="635">
        <f>AU$4*'投入係数(建設)'!AU44</f>
        <v>0</v>
      </c>
      <c r="AV45" s="635">
        <f>AV$4*'投入係数(建設)'!AV44</f>
        <v>0</v>
      </c>
      <c r="AW45" s="120">
        <f>AW$4*'投入係数(建設)'!AW44</f>
        <v>0</v>
      </c>
      <c r="AX45" s="635">
        <f>AX$4*'投入係数(建設)'!AX44</f>
        <v>0</v>
      </c>
      <c r="AY45" s="635">
        <f>AY$4*'投入係数(建設)'!AY44</f>
        <v>0</v>
      </c>
      <c r="AZ45" s="635">
        <f>AZ$4*'投入係数(建設)'!AZ44</f>
        <v>0</v>
      </c>
      <c r="BA45" s="120">
        <f>BA$4*'投入係数(建設)'!BA44</f>
        <v>0</v>
      </c>
      <c r="BB45" s="120">
        <f>BB$4*'投入係数(建設)'!BB44</f>
        <v>0</v>
      </c>
      <c r="BC45" s="635">
        <f>BC$4*'投入係数(建設)'!BC44</f>
        <v>0</v>
      </c>
      <c r="BD45" s="635">
        <f>BD$4*'投入係数(建設)'!BD44</f>
        <v>0</v>
      </c>
      <c r="BE45" s="635">
        <f>BE$4*'投入係数(建設)'!BE44</f>
        <v>0</v>
      </c>
      <c r="BF45" s="635">
        <f>BF$4*'投入係数(建設)'!BF44</f>
        <v>0</v>
      </c>
      <c r="BG45" s="635">
        <f>BG$4*'投入係数(建設)'!BG44</f>
        <v>0</v>
      </c>
      <c r="BH45" s="635">
        <f>BH$4*'投入係数(建設)'!BH44</f>
        <v>0</v>
      </c>
      <c r="BI45" s="635">
        <f>BI$4*'投入係数(建設)'!BI44</f>
        <v>0</v>
      </c>
      <c r="BJ45" s="635">
        <f>BJ$4*'投入係数(建設)'!BJ44</f>
        <v>0</v>
      </c>
      <c r="BK45" s="635">
        <f>BK$4*'投入係数(建設)'!BK44</f>
        <v>0</v>
      </c>
      <c r="BL45" s="635">
        <f>BL$4*'投入係数(建設)'!BL44</f>
        <v>0</v>
      </c>
      <c r="BM45" s="635">
        <f>BM$4*'投入係数(建設)'!BM44</f>
        <v>0</v>
      </c>
      <c r="BN45" s="120">
        <f>BN$4*'投入係数(建設)'!BN44</f>
        <v>0</v>
      </c>
      <c r="BO45" s="635">
        <f>BO$4*'投入係数(建設)'!BO44</f>
        <v>0</v>
      </c>
      <c r="BP45" s="635">
        <f>BP$4*'投入係数(建設)'!BP44</f>
        <v>0</v>
      </c>
      <c r="BQ45" s="635">
        <f>BQ$4*'投入係数(建設)'!BQ44</f>
        <v>0</v>
      </c>
      <c r="BR45" s="635">
        <f>BR$4*'投入係数(建設)'!BR44</f>
        <v>0</v>
      </c>
      <c r="BS45" s="635">
        <f>BS$4*'投入係数(建設)'!BS44</f>
        <v>0</v>
      </c>
      <c r="BT45" s="635">
        <f>BT$4*'投入係数(建設)'!BT44</f>
        <v>0</v>
      </c>
      <c r="BU45" s="647">
        <f t="shared" si="0"/>
        <v>0</v>
      </c>
      <c r="BV45" s="652"/>
      <c r="BW45" s="652"/>
    </row>
    <row r="46" spans="1:85" ht="14.25" thickBot="1">
      <c r="A46" s="164">
        <f>建設IO2!A45</f>
        <v>91</v>
      </c>
      <c r="B46" s="9" t="str">
        <f>建設IO2!B45</f>
        <v>雇用者所得</v>
      </c>
      <c r="C46" s="120">
        <f>C$4*'投入係数(建設)'!C45</f>
        <v>0</v>
      </c>
      <c r="D46" s="120">
        <f>D$4*'投入係数(建設)'!D45</f>
        <v>0</v>
      </c>
      <c r="E46" s="120">
        <f>E$4*'投入係数(建設)'!E45</f>
        <v>0</v>
      </c>
      <c r="F46" s="120">
        <f>F$4*'投入係数(建設)'!F45</f>
        <v>0</v>
      </c>
      <c r="G46" s="635">
        <f>G$4*'投入係数(建設)'!G45</f>
        <v>0</v>
      </c>
      <c r="H46" s="635">
        <f>H$4*'投入係数(建設)'!H45</f>
        <v>0</v>
      </c>
      <c r="I46" s="120">
        <f>I$4*'投入係数(建設)'!I45</f>
        <v>0</v>
      </c>
      <c r="J46" s="635">
        <f>J$4*'投入係数(建設)'!J45</f>
        <v>0</v>
      </c>
      <c r="K46" s="120">
        <f>K$4*'投入係数(建設)'!K45</f>
        <v>0</v>
      </c>
      <c r="L46" s="635">
        <f>L$4*'投入係数(建設)'!L45</f>
        <v>0</v>
      </c>
      <c r="M46" s="635">
        <f>M$4*'投入係数(建設)'!M45</f>
        <v>0</v>
      </c>
      <c r="N46" s="120">
        <f>N$4*'投入係数(建設)'!N45</f>
        <v>0</v>
      </c>
      <c r="O46" s="635">
        <f>O$4*'投入係数(建設)'!O45</f>
        <v>0</v>
      </c>
      <c r="P46" s="635">
        <f>P$4*'投入係数(建設)'!P45</f>
        <v>0</v>
      </c>
      <c r="Q46" s="635">
        <f>Q$4*'投入係数(建設)'!Q45</f>
        <v>0</v>
      </c>
      <c r="R46" s="120">
        <f>R$4*'投入係数(建設)'!R45</f>
        <v>0</v>
      </c>
      <c r="S46" s="120">
        <f>S$4*'投入係数(建設)'!S45</f>
        <v>0</v>
      </c>
      <c r="T46" s="635">
        <f>T$4*'投入係数(建設)'!T45</f>
        <v>0</v>
      </c>
      <c r="U46" s="635">
        <f>U$4*'投入係数(建設)'!U45</f>
        <v>0</v>
      </c>
      <c r="V46" s="120">
        <f>V$4*'投入係数(建設)'!V45</f>
        <v>0</v>
      </c>
      <c r="W46" s="635">
        <f>W$4*'投入係数(建設)'!W45</f>
        <v>0</v>
      </c>
      <c r="X46" s="635">
        <f>X$4*'投入係数(建設)'!X45</f>
        <v>0</v>
      </c>
      <c r="Y46" s="635">
        <f>Y$4*'投入係数(建設)'!Y45</f>
        <v>0</v>
      </c>
      <c r="Z46" s="635">
        <f>Z$4*'投入係数(建設)'!Z45</f>
        <v>0</v>
      </c>
      <c r="AA46" s="635">
        <f>AA$4*'投入係数(建設)'!AA45</f>
        <v>0</v>
      </c>
      <c r="AB46" s="635">
        <f>AB$4*'投入係数(建設)'!AB45</f>
        <v>0</v>
      </c>
      <c r="AC46" s="635">
        <f>AC$4*'投入係数(建設)'!AC45</f>
        <v>0</v>
      </c>
      <c r="AD46" s="635">
        <f>AD$4*'投入係数(建設)'!AD45</f>
        <v>0</v>
      </c>
      <c r="AE46" s="120">
        <f>AE$4*'投入係数(建設)'!AE45</f>
        <v>0</v>
      </c>
      <c r="AF46" s="120">
        <f>AF$4*'投入係数(建設)'!AF45</f>
        <v>0</v>
      </c>
      <c r="AG46" s="120">
        <f>AG$4*'投入係数(建設)'!AG45</f>
        <v>0</v>
      </c>
      <c r="AH46" s="120">
        <f>AH$4*'投入係数(建設)'!AH45</f>
        <v>0</v>
      </c>
      <c r="AI46" s="120">
        <f>AI$4*'投入係数(建設)'!AI45</f>
        <v>0</v>
      </c>
      <c r="AJ46" s="635">
        <f>AJ$4*'投入係数(建設)'!AJ45</f>
        <v>0</v>
      </c>
      <c r="AK46" s="635">
        <f>AK$4*'投入係数(建設)'!AK45</f>
        <v>0</v>
      </c>
      <c r="AL46" s="635">
        <f>AL$4*'投入係数(建設)'!AL45</f>
        <v>0</v>
      </c>
      <c r="AM46" s="635">
        <f>AM$4*'投入係数(建設)'!AM45</f>
        <v>0</v>
      </c>
      <c r="AN46" s="635">
        <f>AN$4*'投入係数(建設)'!AN45</f>
        <v>0</v>
      </c>
      <c r="AO46" s="635">
        <f>AO$4*'投入係数(建設)'!AO45</f>
        <v>0</v>
      </c>
      <c r="AP46" s="635">
        <f>AP$4*'投入係数(建設)'!AP45</f>
        <v>0</v>
      </c>
      <c r="AQ46" s="120">
        <f>AQ$4*'投入係数(建設)'!AQ45</f>
        <v>0</v>
      </c>
      <c r="AR46" s="120">
        <f>AR$4*'投入係数(建設)'!AR45</f>
        <v>0</v>
      </c>
      <c r="AS46" s="635">
        <f>AS$4*'投入係数(建設)'!AS45</f>
        <v>0</v>
      </c>
      <c r="AT46" s="635">
        <f>AT$4*'投入係数(建設)'!AT45</f>
        <v>0</v>
      </c>
      <c r="AU46" s="635">
        <f>AU$4*'投入係数(建設)'!AU45</f>
        <v>0</v>
      </c>
      <c r="AV46" s="635">
        <f>AV$4*'投入係数(建設)'!AV45</f>
        <v>0</v>
      </c>
      <c r="AW46" s="120">
        <f>AW$4*'投入係数(建設)'!AW45</f>
        <v>0</v>
      </c>
      <c r="AX46" s="635">
        <f>AX$4*'投入係数(建設)'!AX45</f>
        <v>0</v>
      </c>
      <c r="AY46" s="635">
        <f>AY$4*'投入係数(建設)'!AY45</f>
        <v>0</v>
      </c>
      <c r="AZ46" s="635">
        <f>AZ$4*'投入係数(建設)'!AZ45</f>
        <v>0</v>
      </c>
      <c r="BA46" s="120">
        <f>BA$4*'投入係数(建設)'!BA45</f>
        <v>0</v>
      </c>
      <c r="BB46" s="120">
        <f>BB$4*'投入係数(建設)'!BB45</f>
        <v>0</v>
      </c>
      <c r="BC46" s="635">
        <f>BC$4*'投入係数(建設)'!BC45</f>
        <v>0</v>
      </c>
      <c r="BD46" s="635">
        <f>BD$4*'投入係数(建設)'!BD45</f>
        <v>0</v>
      </c>
      <c r="BE46" s="635">
        <f>BE$4*'投入係数(建設)'!BE45</f>
        <v>0</v>
      </c>
      <c r="BF46" s="635">
        <f>BF$4*'投入係数(建設)'!BF45</f>
        <v>0</v>
      </c>
      <c r="BG46" s="635">
        <f>BG$4*'投入係数(建設)'!BG45</f>
        <v>0</v>
      </c>
      <c r="BH46" s="635">
        <f>BH$4*'投入係数(建設)'!BH45</f>
        <v>0</v>
      </c>
      <c r="BI46" s="635">
        <f>BI$4*'投入係数(建設)'!BI45</f>
        <v>0</v>
      </c>
      <c r="BJ46" s="635">
        <f>BJ$4*'投入係数(建設)'!BJ45</f>
        <v>0</v>
      </c>
      <c r="BK46" s="635">
        <f>BK$4*'投入係数(建設)'!BK45</f>
        <v>0</v>
      </c>
      <c r="BL46" s="635">
        <f>BL$4*'投入係数(建設)'!BL45</f>
        <v>0</v>
      </c>
      <c r="BM46" s="635">
        <f>BM$4*'投入係数(建設)'!BM45</f>
        <v>0</v>
      </c>
      <c r="BN46" s="120">
        <f>BN$4*'投入係数(建設)'!BN45</f>
        <v>0</v>
      </c>
      <c r="BO46" s="635">
        <f>BO$4*'投入係数(建設)'!BO45</f>
        <v>0</v>
      </c>
      <c r="BP46" s="635">
        <f>BP$4*'投入係数(建設)'!BP45</f>
        <v>0</v>
      </c>
      <c r="BQ46" s="635">
        <f>BQ$4*'投入係数(建設)'!BQ45</f>
        <v>0</v>
      </c>
      <c r="BR46" s="635">
        <f>BR$4*'投入係数(建設)'!BR45</f>
        <v>0</v>
      </c>
      <c r="BS46" s="635">
        <f>BS$4*'投入係数(建設)'!BS45</f>
        <v>0</v>
      </c>
      <c r="BT46" s="635">
        <f>BT$4*'投入係数(建設)'!BT45</f>
        <v>0</v>
      </c>
      <c r="BU46" s="648">
        <f t="shared" si="0"/>
        <v>0</v>
      </c>
      <c r="BV46" s="651" t="s">
        <v>397</v>
      </c>
      <c r="BW46" s="652" t="s">
        <v>402</v>
      </c>
    </row>
    <row r="47" spans="1:85">
      <c r="A47" s="164">
        <f>建設IO2!A46</f>
        <v>92</v>
      </c>
      <c r="B47" s="9" t="str">
        <f>建設IO2!B46</f>
        <v>営業余剰</v>
      </c>
      <c r="C47" s="120">
        <f>C$4*'投入係数(建設)'!C46</f>
        <v>0</v>
      </c>
      <c r="D47" s="120">
        <f>D$4*'投入係数(建設)'!D46</f>
        <v>0</v>
      </c>
      <c r="E47" s="120">
        <f>E$4*'投入係数(建設)'!E46</f>
        <v>0</v>
      </c>
      <c r="F47" s="120">
        <f>F$4*'投入係数(建設)'!F46</f>
        <v>0</v>
      </c>
      <c r="G47" s="635">
        <f>G$4*'投入係数(建設)'!G46</f>
        <v>0</v>
      </c>
      <c r="H47" s="635">
        <f>H$4*'投入係数(建設)'!H46</f>
        <v>0</v>
      </c>
      <c r="I47" s="120">
        <f>I$4*'投入係数(建設)'!I46</f>
        <v>0</v>
      </c>
      <c r="J47" s="635">
        <f>J$4*'投入係数(建設)'!J46</f>
        <v>0</v>
      </c>
      <c r="K47" s="120">
        <f>K$4*'投入係数(建設)'!K46</f>
        <v>0</v>
      </c>
      <c r="L47" s="635">
        <f>L$4*'投入係数(建設)'!L46</f>
        <v>0</v>
      </c>
      <c r="M47" s="635">
        <f>M$4*'投入係数(建設)'!M46</f>
        <v>0</v>
      </c>
      <c r="N47" s="120">
        <f>N$4*'投入係数(建設)'!N46</f>
        <v>0</v>
      </c>
      <c r="O47" s="635">
        <f>O$4*'投入係数(建設)'!O46</f>
        <v>0</v>
      </c>
      <c r="P47" s="635">
        <f>P$4*'投入係数(建設)'!P46</f>
        <v>0</v>
      </c>
      <c r="Q47" s="635">
        <f>Q$4*'投入係数(建設)'!Q46</f>
        <v>0</v>
      </c>
      <c r="R47" s="120">
        <f>R$4*'投入係数(建設)'!R46</f>
        <v>0</v>
      </c>
      <c r="S47" s="120">
        <f>S$4*'投入係数(建設)'!S46</f>
        <v>0</v>
      </c>
      <c r="T47" s="635">
        <f>T$4*'投入係数(建設)'!T46</f>
        <v>0</v>
      </c>
      <c r="U47" s="635">
        <f>U$4*'投入係数(建設)'!U46</f>
        <v>0</v>
      </c>
      <c r="V47" s="120">
        <f>V$4*'投入係数(建設)'!V46</f>
        <v>0</v>
      </c>
      <c r="W47" s="635">
        <f>W$4*'投入係数(建設)'!W46</f>
        <v>0</v>
      </c>
      <c r="X47" s="635">
        <f>X$4*'投入係数(建設)'!X46</f>
        <v>0</v>
      </c>
      <c r="Y47" s="635">
        <f>Y$4*'投入係数(建設)'!Y46</f>
        <v>0</v>
      </c>
      <c r="Z47" s="635">
        <f>Z$4*'投入係数(建設)'!Z46</f>
        <v>0</v>
      </c>
      <c r="AA47" s="635">
        <f>AA$4*'投入係数(建設)'!AA46</f>
        <v>0</v>
      </c>
      <c r="AB47" s="635">
        <f>AB$4*'投入係数(建設)'!AB46</f>
        <v>0</v>
      </c>
      <c r="AC47" s="635">
        <f>AC$4*'投入係数(建設)'!AC46</f>
        <v>0</v>
      </c>
      <c r="AD47" s="635">
        <f>AD$4*'投入係数(建設)'!AD46</f>
        <v>0</v>
      </c>
      <c r="AE47" s="120">
        <f>AE$4*'投入係数(建設)'!AE46</f>
        <v>0</v>
      </c>
      <c r="AF47" s="120">
        <f>AF$4*'投入係数(建設)'!AF46</f>
        <v>0</v>
      </c>
      <c r="AG47" s="120">
        <f>AG$4*'投入係数(建設)'!AG46</f>
        <v>0</v>
      </c>
      <c r="AH47" s="120">
        <f>AH$4*'投入係数(建設)'!AH46</f>
        <v>0</v>
      </c>
      <c r="AI47" s="120">
        <f>AI$4*'投入係数(建設)'!AI46</f>
        <v>0</v>
      </c>
      <c r="AJ47" s="635">
        <f>AJ$4*'投入係数(建設)'!AJ46</f>
        <v>0</v>
      </c>
      <c r="AK47" s="635">
        <f>AK$4*'投入係数(建設)'!AK46</f>
        <v>0</v>
      </c>
      <c r="AL47" s="635">
        <f>AL$4*'投入係数(建設)'!AL46</f>
        <v>0</v>
      </c>
      <c r="AM47" s="635">
        <f>AM$4*'投入係数(建設)'!AM46</f>
        <v>0</v>
      </c>
      <c r="AN47" s="635">
        <f>AN$4*'投入係数(建設)'!AN46</f>
        <v>0</v>
      </c>
      <c r="AO47" s="635">
        <f>AO$4*'投入係数(建設)'!AO46</f>
        <v>0</v>
      </c>
      <c r="AP47" s="635">
        <f>AP$4*'投入係数(建設)'!AP46</f>
        <v>0</v>
      </c>
      <c r="AQ47" s="120">
        <f>AQ$4*'投入係数(建設)'!AQ46</f>
        <v>0</v>
      </c>
      <c r="AR47" s="120">
        <f>AR$4*'投入係数(建設)'!AR46</f>
        <v>0</v>
      </c>
      <c r="AS47" s="635">
        <f>AS$4*'投入係数(建設)'!AS46</f>
        <v>0</v>
      </c>
      <c r="AT47" s="635">
        <f>AT$4*'投入係数(建設)'!AT46</f>
        <v>0</v>
      </c>
      <c r="AU47" s="635">
        <f>AU$4*'投入係数(建設)'!AU46</f>
        <v>0</v>
      </c>
      <c r="AV47" s="635">
        <f>AV$4*'投入係数(建設)'!AV46</f>
        <v>0</v>
      </c>
      <c r="AW47" s="120">
        <f>AW$4*'投入係数(建設)'!AW46</f>
        <v>0</v>
      </c>
      <c r="AX47" s="635">
        <f>AX$4*'投入係数(建設)'!AX46</f>
        <v>0</v>
      </c>
      <c r="AY47" s="635">
        <f>AY$4*'投入係数(建設)'!AY46</f>
        <v>0</v>
      </c>
      <c r="AZ47" s="635">
        <f>AZ$4*'投入係数(建設)'!AZ46</f>
        <v>0</v>
      </c>
      <c r="BA47" s="120">
        <f>BA$4*'投入係数(建設)'!BA46</f>
        <v>0</v>
      </c>
      <c r="BB47" s="120">
        <f>BB$4*'投入係数(建設)'!BB46</f>
        <v>0</v>
      </c>
      <c r="BC47" s="635">
        <f>BC$4*'投入係数(建設)'!BC46</f>
        <v>0</v>
      </c>
      <c r="BD47" s="635">
        <f>BD$4*'投入係数(建設)'!BD46</f>
        <v>0</v>
      </c>
      <c r="BE47" s="635">
        <f>BE$4*'投入係数(建設)'!BE46</f>
        <v>0</v>
      </c>
      <c r="BF47" s="635">
        <f>BF$4*'投入係数(建設)'!BF46</f>
        <v>0</v>
      </c>
      <c r="BG47" s="635">
        <f>BG$4*'投入係数(建設)'!BG46</f>
        <v>0</v>
      </c>
      <c r="BH47" s="635">
        <f>BH$4*'投入係数(建設)'!BH46</f>
        <v>0</v>
      </c>
      <c r="BI47" s="635">
        <f>BI$4*'投入係数(建設)'!BI46</f>
        <v>0</v>
      </c>
      <c r="BJ47" s="635">
        <f>BJ$4*'投入係数(建設)'!BJ46</f>
        <v>0</v>
      </c>
      <c r="BK47" s="635">
        <f>BK$4*'投入係数(建設)'!BK46</f>
        <v>0</v>
      </c>
      <c r="BL47" s="635">
        <f>BL$4*'投入係数(建設)'!BL46</f>
        <v>0</v>
      </c>
      <c r="BM47" s="635">
        <f>BM$4*'投入係数(建設)'!BM46</f>
        <v>0</v>
      </c>
      <c r="BN47" s="120">
        <f>BN$4*'投入係数(建設)'!BN46</f>
        <v>0</v>
      </c>
      <c r="BO47" s="635">
        <f>BO$4*'投入係数(建設)'!BO46</f>
        <v>0</v>
      </c>
      <c r="BP47" s="635">
        <f>BP$4*'投入係数(建設)'!BP46</f>
        <v>0</v>
      </c>
      <c r="BQ47" s="635">
        <f>BQ$4*'投入係数(建設)'!BQ46</f>
        <v>0</v>
      </c>
      <c r="BR47" s="635">
        <f>BR$4*'投入係数(建設)'!BR46</f>
        <v>0</v>
      </c>
      <c r="BS47" s="635">
        <f>BS$4*'投入係数(建設)'!BS46</f>
        <v>0</v>
      </c>
      <c r="BT47" s="635">
        <f>BT$4*'投入係数(建設)'!BT46</f>
        <v>0</v>
      </c>
      <c r="BU47" s="647">
        <f t="shared" si="0"/>
        <v>0</v>
      </c>
      <c r="BV47" s="652"/>
      <c r="BW47" s="652"/>
    </row>
    <row r="48" spans="1:85">
      <c r="A48" s="164">
        <f>建設IO2!A47</f>
        <v>93</v>
      </c>
      <c r="B48" s="9" t="str">
        <f>建設IO2!B47</f>
        <v>資本減耗引当</v>
      </c>
      <c r="C48" s="120">
        <f>C$4*'投入係数(建設)'!C47</f>
        <v>0</v>
      </c>
      <c r="D48" s="120">
        <f>D$4*'投入係数(建設)'!D47</f>
        <v>0</v>
      </c>
      <c r="E48" s="120">
        <f>E$4*'投入係数(建設)'!E47</f>
        <v>0</v>
      </c>
      <c r="F48" s="120">
        <f>F$4*'投入係数(建設)'!F47</f>
        <v>0</v>
      </c>
      <c r="G48" s="635">
        <f>G$4*'投入係数(建設)'!G47</f>
        <v>0</v>
      </c>
      <c r="H48" s="635">
        <f>H$4*'投入係数(建設)'!H47</f>
        <v>0</v>
      </c>
      <c r="I48" s="120">
        <f>I$4*'投入係数(建設)'!I47</f>
        <v>0</v>
      </c>
      <c r="J48" s="635">
        <f>J$4*'投入係数(建設)'!J47</f>
        <v>0</v>
      </c>
      <c r="K48" s="120">
        <f>K$4*'投入係数(建設)'!K47</f>
        <v>0</v>
      </c>
      <c r="L48" s="635">
        <f>L$4*'投入係数(建設)'!L47</f>
        <v>0</v>
      </c>
      <c r="M48" s="635">
        <f>M$4*'投入係数(建設)'!M47</f>
        <v>0</v>
      </c>
      <c r="N48" s="120">
        <f>N$4*'投入係数(建設)'!N47</f>
        <v>0</v>
      </c>
      <c r="O48" s="635">
        <f>O$4*'投入係数(建設)'!O47</f>
        <v>0</v>
      </c>
      <c r="P48" s="635">
        <f>P$4*'投入係数(建設)'!P47</f>
        <v>0</v>
      </c>
      <c r="Q48" s="635">
        <f>Q$4*'投入係数(建設)'!Q47</f>
        <v>0</v>
      </c>
      <c r="R48" s="120">
        <f>R$4*'投入係数(建設)'!R47</f>
        <v>0</v>
      </c>
      <c r="S48" s="120">
        <f>S$4*'投入係数(建設)'!S47</f>
        <v>0</v>
      </c>
      <c r="T48" s="635">
        <f>T$4*'投入係数(建設)'!T47</f>
        <v>0</v>
      </c>
      <c r="U48" s="635">
        <f>U$4*'投入係数(建設)'!U47</f>
        <v>0</v>
      </c>
      <c r="V48" s="120">
        <f>V$4*'投入係数(建設)'!V47</f>
        <v>0</v>
      </c>
      <c r="W48" s="635">
        <f>W$4*'投入係数(建設)'!W47</f>
        <v>0</v>
      </c>
      <c r="X48" s="635">
        <f>X$4*'投入係数(建設)'!X47</f>
        <v>0</v>
      </c>
      <c r="Y48" s="635">
        <f>Y$4*'投入係数(建設)'!Y47</f>
        <v>0</v>
      </c>
      <c r="Z48" s="635">
        <f>Z$4*'投入係数(建設)'!Z47</f>
        <v>0</v>
      </c>
      <c r="AA48" s="635">
        <f>AA$4*'投入係数(建設)'!AA47</f>
        <v>0</v>
      </c>
      <c r="AB48" s="635">
        <f>AB$4*'投入係数(建設)'!AB47</f>
        <v>0</v>
      </c>
      <c r="AC48" s="635">
        <f>AC$4*'投入係数(建設)'!AC47</f>
        <v>0</v>
      </c>
      <c r="AD48" s="635">
        <f>AD$4*'投入係数(建設)'!AD47</f>
        <v>0</v>
      </c>
      <c r="AE48" s="120">
        <f>AE$4*'投入係数(建設)'!AE47</f>
        <v>0</v>
      </c>
      <c r="AF48" s="120">
        <f>AF$4*'投入係数(建設)'!AF47</f>
        <v>0</v>
      </c>
      <c r="AG48" s="120">
        <f>AG$4*'投入係数(建設)'!AG47</f>
        <v>0</v>
      </c>
      <c r="AH48" s="120">
        <f>AH$4*'投入係数(建設)'!AH47</f>
        <v>0</v>
      </c>
      <c r="AI48" s="120">
        <f>AI$4*'投入係数(建設)'!AI47</f>
        <v>0</v>
      </c>
      <c r="AJ48" s="635">
        <f>AJ$4*'投入係数(建設)'!AJ47</f>
        <v>0</v>
      </c>
      <c r="AK48" s="635">
        <f>AK$4*'投入係数(建設)'!AK47</f>
        <v>0</v>
      </c>
      <c r="AL48" s="635">
        <f>AL$4*'投入係数(建設)'!AL47</f>
        <v>0</v>
      </c>
      <c r="AM48" s="635">
        <f>AM$4*'投入係数(建設)'!AM47</f>
        <v>0</v>
      </c>
      <c r="AN48" s="635">
        <f>AN$4*'投入係数(建設)'!AN47</f>
        <v>0</v>
      </c>
      <c r="AO48" s="635">
        <f>AO$4*'投入係数(建設)'!AO47</f>
        <v>0</v>
      </c>
      <c r="AP48" s="635">
        <f>AP$4*'投入係数(建設)'!AP47</f>
        <v>0</v>
      </c>
      <c r="AQ48" s="120">
        <f>AQ$4*'投入係数(建設)'!AQ47</f>
        <v>0</v>
      </c>
      <c r="AR48" s="120">
        <f>AR$4*'投入係数(建設)'!AR47</f>
        <v>0</v>
      </c>
      <c r="AS48" s="635">
        <f>AS$4*'投入係数(建設)'!AS47</f>
        <v>0</v>
      </c>
      <c r="AT48" s="635">
        <f>AT$4*'投入係数(建設)'!AT47</f>
        <v>0</v>
      </c>
      <c r="AU48" s="635">
        <f>AU$4*'投入係数(建設)'!AU47</f>
        <v>0</v>
      </c>
      <c r="AV48" s="635">
        <f>AV$4*'投入係数(建設)'!AV47</f>
        <v>0</v>
      </c>
      <c r="AW48" s="120">
        <f>AW$4*'投入係数(建設)'!AW47</f>
        <v>0</v>
      </c>
      <c r="AX48" s="635">
        <f>AX$4*'投入係数(建設)'!AX47</f>
        <v>0</v>
      </c>
      <c r="AY48" s="635">
        <f>AY$4*'投入係数(建設)'!AY47</f>
        <v>0</v>
      </c>
      <c r="AZ48" s="635">
        <f>AZ$4*'投入係数(建設)'!AZ47</f>
        <v>0</v>
      </c>
      <c r="BA48" s="120">
        <f>BA$4*'投入係数(建設)'!BA47</f>
        <v>0</v>
      </c>
      <c r="BB48" s="120">
        <f>BB$4*'投入係数(建設)'!BB47</f>
        <v>0</v>
      </c>
      <c r="BC48" s="635">
        <f>BC$4*'投入係数(建設)'!BC47</f>
        <v>0</v>
      </c>
      <c r="BD48" s="635">
        <f>BD$4*'投入係数(建設)'!BD47</f>
        <v>0</v>
      </c>
      <c r="BE48" s="635">
        <f>BE$4*'投入係数(建設)'!BE47</f>
        <v>0</v>
      </c>
      <c r="BF48" s="635">
        <f>BF$4*'投入係数(建設)'!BF47</f>
        <v>0</v>
      </c>
      <c r="BG48" s="635">
        <f>BG$4*'投入係数(建設)'!BG47</f>
        <v>0</v>
      </c>
      <c r="BH48" s="635">
        <f>BH$4*'投入係数(建設)'!BH47</f>
        <v>0</v>
      </c>
      <c r="BI48" s="635">
        <f>BI$4*'投入係数(建設)'!BI47</f>
        <v>0</v>
      </c>
      <c r="BJ48" s="635">
        <f>BJ$4*'投入係数(建設)'!BJ47</f>
        <v>0</v>
      </c>
      <c r="BK48" s="635">
        <f>BK$4*'投入係数(建設)'!BK47</f>
        <v>0</v>
      </c>
      <c r="BL48" s="635">
        <f>BL$4*'投入係数(建設)'!BL47</f>
        <v>0</v>
      </c>
      <c r="BM48" s="635">
        <f>BM$4*'投入係数(建設)'!BM47</f>
        <v>0</v>
      </c>
      <c r="BN48" s="120">
        <f>BN$4*'投入係数(建設)'!BN47</f>
        <v>0</v>
      </c>
      <c r="BO48" s="635">
        <f>BO$4*'投入係数(建設)'!BO47</f>
        <v>0</v>
      </c>
      <c r="BP48" s="635">
        <f>BP$4*'投入係数(建設)'!BP47</f>
        <v>0</v>
      </c>
      <c r="BQ48" s="635">
        <f>BQ$4*'投入係数(建設)'!BQ47</f>
        <v>0</v>
      </c>
      <c r="BR48" s="635">
        <f>BR$4*'投入係数(建設)'!BR47</f>
        <v>0</v>
      </c>
      <c r="BS48" s="635">
        <f>BS$4*'投入係数(建設)'!BS47</f>
        <v>0</v>
      </c>
      <c r="BT48" s="635">
        <f>BT$4*'投入係数(建設)'!BT47</f>
        <v>0</v>
      </c>
      <c r="BU48" s="647">
        <f t="shared" si="0"/>
        <v>0</v>
      </c>
      <c r="BV48" s="652"/>
      <c r="BW48" s="652"/>
    </row>
    <row r="49" spans="1:75">
      <c r="A49" s="164">
        <f>建設IO2!A48</f>
        <v>94</v>
      </c>
      <c r="B49" s="9" t="str">
        <f>建設IO2!B48</f>
        <v>間接税（関税・輸入品商品税を除く。）</v>
      </c>
      <c r="C49" s="120">
        <f>C$4*'投入係数(建設)'!C48</f>
        <v>0</v>
      </c>
      <c r="D49" s="120">
        <f>D$4*'投入係数(建設)'!D48</f>
        <v>0</v>
      </c>
      <c r="E49" s="120">
        <f>E$4*'投入係数(建設)'!E48</f>
        <v>0</v>
      </c>
      <c r="F49" s="120">
        <f>F$4*'投入係数(建設)'!F48</f>
        <v>0</v>
      </c>
      <c r="G49" s="635">
        <f>G$4*'投入係数(建設)'!G48</f>
        <v>0</v>
      </c>
      <c r="H49" s="635">
        <f>H$4*'投入係数(建設)'!H48</f>
        <v>0</v>
      </c>
      <c r="I49" s="120">
        <f>I$4*'投入係数(建設)'!I48</f>
        <v>0</v>
      </c>
      <c r="J49" s="635">
        <f>J$4*'投入係数(建設)'!J48</f>
        <v>0</v>
      </c>
      <c r="K49" s="120">
        <f>K$4*'投入係数(建設)'!K48</f>
        <v>0</v>
      </c>
      <c r="L49" s="635">
        <f>L$4*'投入係数(建設)'!L48</f>
        <v>0</v>
      </c>
      <c r="M49" s="635">
        <f>M$4*'投入係数(建設)'!M48</f>
        <v>0</v>
      </c>
      <c r="N49" s="120">
        <f>N$4*'投入係数(建設)'!N48</f>
        <v>0</v>
      </c>
      <c r="O49" s="635">
        <f>O$4*'投入係数(建設)'!O48</f>
        <v>0</v>
      </c>
      <c r="P49" s="635">
        <f>P$4*'投入係数(建設)'!P48</f>
        <v>0</v>
      </c>
      <c r="Q49" s="635">
        <f>Q$4*'投入係数(建設)'!Q48</f>
        <v>0</v>
      </c>
      <c r="R49" s="120">
        <f>R$4*'投入係数(建設)'!R48</f>
        <v>0</v>
      </c>
      <c r="S49" s="120">
        <f>S$4*'投入係数(建設)'!S48</f>
        <v>0</v>
      </c>
      <c r="T49" s="635">
        <f>T$4*'投入係数(建設)'!T48</f>
        <v>0</v>
      </c>
      <c r="U49" s="635">
        <f>U$4*'投入係数(建設)'!U48</f>
        <v>0</v>
      </c>
      <c r="V49" s="120">
        <f>V$4*'投入係数(建設)'!V48</f>
        <v>0</v>
      </c>
      <c r="W49" s="635">
        <f>W$4*'投入係数(建設)'!W48</f>
        <v>0</v>
      </c>
      <c r="X49" s="635">
        <f>X$4*'投入係数(建設)'!X48</f>
        <v>0</v>
      </c>
      <c r="Y49" s="635">
        <f>Y$4*'投入係数(建設)'!Y48</f>
        <v>0</v>
      </c>
      <c r="Z49" s="635">
        <f>Z$4*'投入係数(建設)'!Z48</f>
        <v>0</v>
      </c>
      <c r="AA49" s="635">
        <f>AA$4*'投入係数(建設)'!AA48</f>
        <v>0</v>
      </c>
      <c r="AB49" s="635">
        <f>AB$4*'投入係数(建設)'!AB48</f>
        <v>0</v>
      </c>
      <c r="AC49" s="635">
        <f>AC$4*'投入係数(建設)'!AC48</f>
        <v>0</v>
      </c>
      <c r="AD49" s="635">
        <f>AD$4*'投入係数(建設)'!AD48</f>
        <v>0</v>
      </c>
      <c r="AE49" s="120">
        <f>AE$4*'投入係数(建設)'!AE48</f>
        <v>0</v>
      </c>
      <c r="AF49" s="120">
        <f>AF$4*'投入係数(建設)'!AF48</f>
        <v>0</v>
      </c>
      <c r="AG49" s="120">
        <f>AG$4*'投入係数(建設)'!AG48</f>
        <v>0</v>
      </c>
      <c r="AH49" s="120">
        <f>AH$4*'投入係数(建設)'!AH48</f>
        <v>0</v>
      </c>
      <c r="AI49" s="120">
        <f>AI$4*'投入係数(建設)'!AI48</f>
        <v>0</v>
      </c>
      <c r="AJ49" s="635">
        <f>AJ$4*'投入係数(建設)'!AJ48</f>
        <v>0</v>
      </c>
      <c r="AK49" s="635">
        <f>AK$4*'投入係数(建設)'!AK48</f>
        <v>0</v>
      </c>
      <c r="AL49" s="635">
        <f>AL$4*'投入係数(建設)'!AL48</f>
        <v>0</v>
      </c>
      <c r="AM49" s="635">
        <f>AM$4*'投入係数(建設)'!AM48</f>
        <v>0</v>
      </c>
      <c r="AN49" s="635">
        <f>AN$4*'投入係数(建設)'!AN48</f>
        <v>0</v>
      </c>
      <c r="AO49" s="635">
        <f>AO$4*'投入係数(建設)'!AO48</f>
        <v>0</v>
      </c>
      <c r="AP49" s="635">
        <f>AP$4*'投入係数(建設)'!AP48</f>
        <v>0</v>
      </c>
      <c r="AQ49" s="120">
        <f>AQ$4*'投入係数(建設)'!AQ48</f>
        <v>0</v>
      </c>
      <c r="AR49" s="120">
        <f>AR$4*'投入係数(建設)'!AR48</f>
        <v>0</v>
      </c>
      <c r="AS49" s="635">
        <f>AS$4*'投入係数(建設)'!AS48</f>
        <v>0</v>
      </c>
      <c r="AT49" s="635">
        <f>AT$4*'投入係数(建設)'!AT48</f>
        <v>0</v>
      </c>
      <c r="AU49" s="635">
        <f>AU$4*'投入係数(建設)'!AU48</f>
        <v>0</v>
      </c>
      <c r="AV49" s="635">
        <f>AV$4*'投入係数(建設)'!AV48</f>
        <v>0</v>
      </c>
      <c r="AW49" s="120">
        <f>AW$4*'投入係数(建設)'!AW48</f>
        <v>0</v>
      </c>
      <c r="AX49" s="635">
        <f>AX$4*'投入係数(建設)'!AX48</f>
        <v>0</v>
      </c>
      <c r="AY49" s="635">
        <f>AY$4*'投入係数(建設)'!AY48</f>
        <v>0</v>
      </c>
      <c r="AZ49" s="635">
        <f>AZ$4*'投入係数(建設)'!AZ48</f>
        <v>0</v>
      </c>
      <c r="BA49" s="120">
        <f>BA$4*'投入係数(建設)'!BA48</f>
        <v>0</v>
      </c>
      <c r="BB49" s="120">
        <f>BB$4*'投入係数(建設)'!BB48</f>
        <v>0</v>
      </c>
      <c r="BC49" s="635">
        <f>BC$4*'投入係数(建設)'!BC48</f>
        <v>0</v>
      </c>
      <c r="BD49" s="635">
        <f>BD$4*'投入係数(建設)'!BD48</f>
        <v>0</v>
      </c>
      <c r="BE49" s="635">
        <f>BE$4*'投入係数(建設)'!BE48</f>
        <v>0</v>
      </c>
      <c r="BF49" s="635">
        <f>BF$4*'投入係数(建設)'!BF48</f>
        <v>0</v>
      </c>
      <c r="BG49" s="635">
        <f>BG$4*'投入係数(建設)'!BG48</f>
        <v>0</v>
      </c>
      <c r="BH49" s="635">
        <f>BH$4*'投入係数(建設)'!BH48</f>
        <v>0</v>
      </c>
      <c r="BI49" s="635">
        <f>BI$4*'投入係数(建設)'!BI48</f>
        <v>0</v>
      </c>
      <c r="BJ49" s="635">
        <f>BJ$4*'投入係数(建設)'!BJ48</f>
        <v>0</v>
      </c>
      <c r="BK49" s="635">
        <f>BK$4*'投入係数(建設)'!BK48</f>
        <v>0</v>
      </c>
      <c r="BL49" s="635">
        <f>BL$4*'投入係数(建設)'!BL48</f>
        <v>0</v>
      </c>
      <c r="BM49" s="635">
        <f>BM$4*'投入係数(建設)'!BM48</f>
        <v>0</v>
      </c>
      <c r="BN49" s="120">
        <f>BN$4*'投入係数(建設)'!BN48</f>
        <v>0</v>
      </c>
      <c r="BO49" s="635">
        <f>BO$4*'投入係数(建設)'!BO48</f>
        <v>0</v>
      </c>
      <c r="BP49" s="635">
        <f>BP$4*'投入係数(建設)'!BP48</f>
        <v>0</v>
      </c>
      <c r="BQ49" s="635">
        <f>BQ$4*'投入係数(建設)'!BQ48</f>
        <v>0</v>
      </c>
      <c r="BR49" s="635">
        <f>BR$4*'投入係数(建設)'!BR48</f>
        <v>0</v>
      </c>
      <c r="BS49" s="635">
        <f>BS$4*'投入係数(建設)'!BS48</f>
        <v>0</v>
      </c>
      <c r="BT49" s="635">
        <f>BT$4*'投入係数(建設)'!BT48</f>
        <v>0</v>
      </c>
      <c r="BU49" s="647">
        <f t="shared" si="0"/>
        <v>0</v>
      </c>
      <c r="BV49" s="652"/>
      <c r="BW49" s="652"/>
    </row>
    <row r="50" spans="1:75" ht="14.25" thickBot="1">
      <c r="A50" s="164">
        <f>建設IO2!A49</f>
        <v>95</v>
      </c>
      <c r="B50" s="9" t="str">
        <f>建設IO2!B49</f>
        <v>（控除）経常補助金</v>
      </c>
      <c r="C50" s="120">
        <f>C$4*'投入係数(建設)'!C49</f>
        <v>0</v>
      </c>
      <c r="D50" s="120">
        <f>D$4*'投入係数(建設)'!D49</f>
        <v>0</v>
      </c>
      <c r="E50" s="120">
        <f>E$4*'投入係数(建設)'!E49</f>
        <v>0</v>
      </c>
      <c r="F50" s="120">
        <f>F$4*'投入係数(建設)'!F49</f>
        <v>0</v>
      </c>
      <c r="G50" s="635">
        <f>G$4*'投入係数(建設)'!G49</f>
        <v>0</v>
      </c>
      <c r="H50" s="635">
        <f>H$4*'投入係数(建設)'!H49</f>
        <v>0</v>
      </c>
      <c r="I50" s="120">
        <f>I$4*'投入係数(建設)'!I49</f>
        <v>0</v>
      </c>
      <c r="J50" s="635">
        <f>J$4*'投入係数(建設)'!J49</f>
        <v>0</v>
      </c>
      <c r="K50" s="120">
        <f>K$4*'投入係数(建設)'!K49</f>
        <v>0</v>
      </c>
      <c r="L50" s="635">
        <f>L$4*'投入係数(建設)'!L49</f>
        <v>0</v>
      </c>
      <c r="M50" s="635">
        <f>M$4*'投入係数(建設)'!M49</f>
        <v>0</v>
      </c>
      <c r="N50" s="120">
        <f>N$4*'投入係数(建設)'!N49</f>
        <v>0</v>
      </c>
      <c r="O50" s="635">
        <f>O$4*'投入係数(建設)'!O49</f>
        <v>0</v>
      </c>
      <c r="P50" s="635">
        <f>P$4*'投入係数(建設)'!P49</f>
        <v>0</v>
      </c>
      <c r="Q50" s="635">
        <f>Q$4*'投入係数(建設)'!Q49</f>
        <v>0</v>
      </c>
      <c r="R50" s="120">
        <f>R$4*'投入係数(建設)'!R49</f>
        <v>0</v>
      </c>
      <c r="S50" s="120">
        <f>S$4*'投入係数(建設)'!S49</f>
        <v>0</v>
      </c>
      <c r="T50" s="635">
        <f>T$4*'投入係数(建設)'!T49</f>
        <v>0</v>
      </c>
      <c r="U50" s="635">
        <f>U$4*'投入係数(建設)'!U49</f>
        <v>0</v>
      </c>
      <c r="V50" s="120">
        <f>V$4*'投入係数(建設)'!V49</f>
        <v>0</v>
      </c>
      <c r="W50" s="635">
        <f>W$4*'投入係数(建設)'!W49</f>
        <v>0</v>
      </c>
      <c r="X50" s="635">
        <f>X$4*'投入係数(建設)'!X49</f>
        <v>0</v>
      </c>
      <c r="Y50" s="635">
        <f>Y$4*'投入係数(建設)'!Y49</f>
        <v>0</v>
      </c>
      <c r="Z50" s="635">
        <f>Z$4*'投入係数(建設)'!Z49</f>
        <v>0</v>
      </c>
      <c r="AA50" s="635">
        <f>AA$4*'投入係数(建設)'!AA49</f>
        <v>0</v>
      </c>
      <c r="AB50" s="635">
        <f>AB$4*'投入係数(建設)'!AB49</f>
        <v>0</v>
      </c>
      <c r="AC50" s="635">
        <f>AC$4*'投入係数(建設)'!AC49</f>
        <v>0</v>
      </c>
      <c r="AD50" s="635">
        <f>AD$4*'投入係数(建設)'!AD49</f>
        <v>0</v>
      </c>
      <c r="AE50" s="120">
        <f>AE$4*'投入係数(建設)'!AE49</f>
        <v>0</v>
      </c>
      <c r="AF50" s="120">
        <f>AF$4*'投入係数(建設)'!AF49</f>
        <v>0</v>
      </c>
      <c r="AG50" s="120">
        <f>AG$4*'投入係数(建設)'!AG49</f>
        <v>0</v>
      </c>
      <c r="AH50" s="120">
        <f>AH$4*'投入係数(建設)'!AH49</f>
        <v>0</v>
      </c>
      <c r="AI50" s="120">
        <f>AI$4*'投入係数(建設)'!AI49</f>
        <v>0</v>
      </c>
      <c r="AJ50" s="635">
        <f>AJ$4*'投入係数(建設)'!AJ49</f>
        <v>0</v>
      </c>
      <c r="AK50" s="635">
        <f>AK$4*'投入係数(建設)'!AK49</f>
        <v>0</v>
      </c>
      <c r="AL50" s="635">
        <f>AL$4*'投入係数(建設)'!AL49</f>
        <v>0</v>
      </c>
      <c r="AM50" s="635">
        <f>AM$4*'投入係数(建設)'!AM49</f>
        <v>0</v>
      </c>
      <c r="AN50" s="635">
        <f>AN$4*'投入係数(建設)'!AN49</f>
        <v>0</v>
      </c>
      <c r="AO50" s="635">
        <f>AO$4*'投入係数(建設)'!AO49</f>
        <v>0</v>
      </c>
      <c r="AP50" s="635">
        <f>AP$4*'投入係数(建設)'!AP49</f>
        <v>0</v>
      </c>
      <c r="AQ50" s="120">
        <f>AQ$4*'投入係数(建設)'!AQ49</f>
        <v>0</v>
      </c>
      <c r="AR50" s="120">
        <f>AR$4*'投入係数(建設)'!AR49</f>
        <v>0</v>
      </c>
      <c r="AS50" s="635">
        <f>AS$4*'投入係数(建設)'!AS49</f>
        <v>0</v>
      </c>
      <c r="AT50" s="635">
        <f>AT$4*'投入係数(建設)'!AT49</f>
        <v>0</v>
      </c>
      <c r="AU50" s="635">
        <f>AU$4*'投入係数(建設)'!AU49</f>
        <v>0</v>
      </c>
      <c r="AV50" s="635">
        <f>AV$4*'投入係数(建設)'!AV49</f>
        <v>0</v>
      </c>
      <c r="AW50" s="120">
        <f>AW$4*'投入係数(建設)'!AW49</f>
        <v>0</v>
      </c>
      <c r="AX50" s="635">
        <f>AX$4*'投入係数(建設)'!AX49</f>
        <v>0</v>
      </c>
      <c r="AY50" s="635">
        <f>AY$4*'投入係数(建設)'!AY49</f>
        <v>0</v>
      </c>
      <c r="AZ50" s="635">
        <f>AZ$4*'投入係数(建設)'!AZ49</f>
        <v>0</v>
      </c>
      <c r="BA50" s="120">
        <f>BA$4*'投入係数(建設)'!BA49</f>
        <v>0</v>
      </c>
      <c r="BB50" s="120">
        <f>BB$4*'投入係数(建設)'!BB49</f>
        <v>0</v>
      </c>
      <c r="BC50" s="635">
        <f>BC$4*'投入係数(建設)'!BC49</f>
        <v>0</v>
      </c>
      <c r="BD50" s="635">
        <f>BD$4*'投入係数(建設)'!BD49</f>
        <v>0</v>
      </c>
      <c r="BE50" s="635">
        <f>BE$4*'投入係数(建設)'!BE49</f>
        <v>0</v>
      </c>
      <c r="BF50" s="635">
        <f>BF$4*'投入係数(建設)'!BF49</f>
        <v>0</v>
      </c>
      <c r="BG50" s="635">
        <f>BG$4*'投入係数(建設)'!BG49</f>
        <v>0</v>
      </c>
      <c r="BH50" s="635">
        <f>BH$4*'投入係数(建設)'!BH49</f>
        <v>0</v>
      </c>
      <c r="BI50" s="635">
        <f>BI$4*'投入係数(建設)'!BI49</f>
        <v>0</v>
      </c>
      <c r="BJ50" s="635">
        <f>BJ$4*'投入係数(建設)'!BJ49</f>
        <v>0</v>
      </c>
      <c r="BK50" s="635">
        <f>BK$4*'投入係数(建設)'!BK49</f>
        <v>0</v>
      </c>
      <c r="BL50" s="635">
        <f>BL$4*'投入係数(建設)'!BL49</f>
        <v>0</v>
      </c>
      <c r="BM50" s="635">
        <f>BM$4*'投入係数(建設)'!BM49</f>
        <v>0</v>
      </c>
      <c r="BN50" s="120">
        <f>BN$4*'投入係数(建設)'!BN49</f>
        <v>0</v>
      </c>
      <c r="BO50" s="635">
        <f>BO$4*'投入係数(建設)'!BO49</f>
        <v>0</v>
      </c>
      <c r="BP50" s="635">
        <f>BP$4*'投入係数(建設)'!BP49</f>
        <v>0</v>
      </c>
      <c r="BQ50" s="635">
        <f>BQ$4*'投入係数(建設)'!BQ49</f>
        <v>0</v>
      </c>
      <c r="BR50" s="635">
        <f>BR$4*'投入係数(建設)'!BR49</f>
        <v>0</v>
      </c>
      <c r="BS50" s="635">
        <f>BS$4*'投入係数(建設)'!BS49</f>
        <v>0</v>
      </c>
      <c r="BT50" s="635">
        <f>BT$4*'投入係数(建設)'!BT49</f>
        <v>0</v>
      </c>
      <c r="BU50" s="647">
        <f t="shared" si="0"/>
        <v>0</v>
      </c>
      <c r="BV50" s="652"/>
      <c r="BW50" s="652"/>
    </row>
    <row r="51" spans="1:75" ht="14.25" thickBot="1">
      <c r="A51" s="165">
        <f>建設IO2!A50</f>
        <v>96</v>
      </c>
      <c r="B51" s="11" t="str">
        <f>建設IO2!B50</f>
        <v>粗付加価値部門計</v>
      </c>
      <c r="C51" s="122">
        <f>C$4*'投入係数(建設)'!C50</f>
        <v>0</v>
      </c>
      <c r="D51" s="121">
        <f>D$4*'投入係数(建設)'!D50</f>
        <v>0</v>
      </c>
      <c r="E51" s="121">
        <f>E$4*'投入係数(建設)'!E50</f>
        <v>0</v>
      </c>
      <c r="F51" s="121">
        <f>F$4*'投入係数(建設)'!F50</f>
        <v>0</v>
      </c>
      <c r="G51" s="634">
        <f>G$4*'投入係数(建設)'!G50</f>
        <v>0</v>
      </c>
      <c r="H51" s="634">
        <f>H$4*'投入係数(建設)'!H50</f>
        <v>0</v>
      </c>
      <c r="I51" s="121">
        <f>I$4*'投入係数(建設)'!I50</f>
        <v>0</v>
      </c>
      <c r="J51" s="634">
        <f>J$4*'投入係数(建設)'!J50</f>
        <v>0</v>
      </c>
      <c r="K51" s="121">
        <f>K$4*'投入係数(建設)'!K50</f>
        <v>0</v>
      </c>
      <c r="L51" s="634">
        <f>L$4*'投入係数(建設)'!L50</f>
        <v>0</v>
      </c>
      <c r="M51" s="634">
        <f>M$4*'投入係数(建設)'!M50</f>
        <v>0</v>
      </c>
      <c r="N51" s="121">
        <f>N$4*'投入係数(建設)'!N50</f>
        <v>0</v>
      </c>
      <c r="O51" s="634">
        <f>O$4*'投入係数(建設)'!O50</f>
        <v>0</v>
      </c>
      <c r="P51" s="634">
        <f>P$4*'投入係数(建設)'!P50</f>
        <v>0</v>
      </c>
      <c r="Q51" s="634">
        <f>Q$4*'投入係数(建設)'!Q50</f>
        <v>0</v>
      </c>
      <c r="R51" s="121">
        <f>R$4*'投入係数(建設)'!R50</f>
        <v>0</v>
      </c>
      <c r="S51" s="121">
        <f>S$4*'投入係数(建設)'!S50</f>
        <v>0</v>
      </c>
      <c r="T51" s="634">
        <f>T$4*'投入係数(建設)'!T50</f>
        <v>0</v>
      </c>
      <c r="U51" s="634">
        <f>U$4*'投入係数(建設)'!U50</f>
        <v>0</v>
      </c>
      <c r="V51" s="121">
        <f>V$4*'投入係数(建設)'!V50</f>
        <v>0</v>
      </c>
      <c r="W51" s="634">
        <f>W$4*'投入係数(建設)'!W50</f>
        <v>0</v>
      </c>
      <c r="X51" s="634">
        <f>X$4*'投入係数(建設)'!X50</f>
        <v>0</v>
      </c>
      <c r="Y51" s="634">
        <f>Y$4*'投入係数(建設)'!Y50</f>
        <v>0</v>
      </c>
      <c r="Z51" s="634">
        <f>Z$4*'投入係数(建設)'!Z50</f>
        <v>0</v>
      </c>
      <c r="AA51" s="634">
        <f>AA$4*'投入係数(建設)'!AA50</f>
        <v>0</v>
      </c>
      <c r="AB51" s="634">
        <f>AB$4*'投入係数(建設)'!AB50</f>
        <v>0</v>
      </c>
      <c r="AC51" s="634">
        <f>AC$4*'投入係数(建設)'!AC50</f>
        <v>0</v>
      </c>
      <c r="AD51" s="634">
        <f>AD$4*'投入係数(建設)'!AD50</f>
        <v>0</v>
      </c>
      <c r="AE51" s="121">
        <f>AE$4*'投入係数(建設)'!AE50</f>
        <v>0</v>
      </c>
      <c r="AF51" s="121">
        <f>AF$4*'投入係数(建設)'!AF50</f>
        <v>0</v>
      </c>
      <c r="AG51" s="121">
        <f>AG$4*'投入係数(建設)'!AG50</f>
        <v>0</v>
      </c>
      <c r="AH51" s="121">
        <f>AH$4*'投入係数(建設)'!AH50</f>
        <v>0</v>
      </c>
      <c r="AI51" s="121">
        <f>AI$4*'投入係数(建設)'!AI50</f>
        <v>0</v>
      </c>
      <c r="AJ51" s="634">
        <f>AJ$4*'投入係数(建設)'!AJ50</f>
        <v>0</v>
      </c>
      <c r="AK51" s="634">
        <f>AK$4*'投入係数(建設)'!AK50</f>
        <v>0</v>
      </c>
      <c r="AL51" s="634">
        <f>AL$4*'投入係数(建設)'!AL50</f>
        <v>0</v>
      </c>
      <c r="AM51" s="634">
        <f>AM$4*'投入係数(建設)'!AM50</f>
        <v>0</v>
      </c>
      <c r="AN51" s="634">
        <f>AN$4*'投入係数(建設)'!AN50</f>
        <v>0</v>
      </c>
      <c r="AO51" s="634">
        <f>AO$4*'投入係数(建設)'!AO50</f>
        <v>0</v>
      </c>
      <c r="AP51" s="634">
        <f>AP$4*'投入係数(建設)'!AP50</f>
        <v>0</v>
      </c>
      <c r="AQ51" s="121">
        <f>AQ$4*'投入係数(建設)'!AQ50</f>
        <v>0</v>
      </c>
      <c r="AR51" s="121">
        <f>AR$4*'投入係数(建設)'!AR50</f>
        <v>0</v>
      </c>
      <c r="AS51" s="634">
        <f>AS$4*'投入係数(建設)'!AS50</f>
        <v>0</v>
      </c>
      <c r="AT51" s="634">
        <f>AT$4*'投入係数(建設)'!AT50</f>
        <v>0</v>
      </c>
      <c r="AU51" s="634">
        <f>AU$4*'投入係数(建設)'!AU50</f>
        <v>0</v>
      </c>
      <c r="AV51" s="634">
        <f>AV$4*'投入係数(建設)'!AV50</f>
        <v>0</v>
      </c>
      <c r="AW51" s="121">
        <f>AW$4*'投入係数(建設)'!AW50</f>
        <v>0</v>
      </c>
      <c r="AX51" s="634">
        <f>AX$4*'投入係数(建設)'!AX50</f>
        <v>0</v>
      </c>
      <c r="AY51" s="634">
        <f>AY$4*'投入係数(建設)'!AY50</f>
        <v>0</v>
      </c>
      <c r="AZ51" s="634">
        <f>AZ$4*'投入係数(建設)'!AZ50</f>
        <v>0</v>
      </c>
      <c r="BA51" s="121">
        <f>BA$4*'投入係数(建設)'!BA50</f>
        <v>0</v>
      </c>
      <c r="BB51" s="121">
        <f>BB$4*'投入係数(建設)'!BB50</f>
        <v>0</v>
      </c>
      <c r="BC51" s="634">
        <f>BC$4*'投入係数(建設)'!BC50</f>
        <v>0</v>
      </c>
      <c r="BD51" s="634">
        <f>BD$4*'投入係数(建設)'!BD50</f>
        <v>0</v>
      </c>
      <c r="BE51" s="634">
        <f>BE$4*'投入係数(建設)'!BE50</f>
        <v>0</v>
      </c>
      <c r="BF51" s="634">
        <f>BF$4*'投入係数(建設)'!BF50</f>
        <v>0</v>
      </c>
      <c r="BG51" s="634">
        <f>BG$4*'投入係数(建設)'!BG50</f>
        <v>0</v>
      </c>
      <c r="BH51" s="634">
        <f>BH$4*'投入係数(建設)'!BH50</f>
        <v>0</v>
      </c>
      <c r="BI51" s="634">
        <f>BI$4*'投入係数(建設)'!BI50</f>
        <v>0</v>
      </c>
      <c r="BJ51" s="634">
        <f>BJ$4*'投入係数(建設)'!BJ50</f>
        <v>0</v>
      </c>
      <c r="BK51" s="634">
        <f>BK$4*'投入係数(建設)'!BK50</f>
        <v>0</v>
      </c>
      <c r="BL51" s="634">
        <f>BL$4*'投入係数(建設)'!BL50</f>
        <v>0</v>
      </c>
      <c r="BM51" s="634">
        <f>BM$4*'投入係数(建設)'!BM50</f>
        <v>0</v>
      </c>
      <c r="BN51" s="121">
        <f>BN$4*'投入係数(建設)'!BN50</f>
        <v>0</v>
      </c>
      <c r="BO51" s="634">
        <f>BO$4*'投入係数(建設)'!BO50</f>
        <v>0</v>
      </c>
      <c r="BP51" s="634">
        <f>BP$4*'投入係数(建設)'!BP50</f>
        <v>0</v>
      </c>
      <c r="BQ51" s="634">
        <f>BQ$4*'投入係数(建設)'!BQ50</f>
        <v>0</v>
      </c>
      <c r="BR51" s="634">
        <f>BR$4*'投入係数(建設)'!BR50</f>
        <v>0</v>
      </c>
      <c r="BS51" s="634">
        <f>BS$4*'投入係数(建設)'!BS50</f>
        <v>0</v>
      </c>
      <c r="BT51" s="634">
        <f>BT$4*'投入係数(建設)'!BT50</f>
        <v>0</v>
      </c>
      <c r="BU51" s="648">
        <f t="shared" si="0"/>
        <v>0</v>
      </c>
      <c r="BV51" s="651" t="s">
        <v>397</v>
      </c>
      <c r="BW51" s="652" t="s">
        <v>403</v>
      </c>
    </row>
    <row r="52" spans="1:75" ht="14.25" thickBot="1">
      <c r="A52" s="166">
        <f>建設IO2!A51</f>
        <v>97</v>
      </c>
      <c r="B52" s="12" t="str">
        <f>建設IO2!B51</f>
        <v>県内生産額</v>
      </c>
      <c r="C52" s="122">
        <f>C$4*'投入係数(建設)'!C51</f>
        <v>0</v>
      </c>
      <c r="D52" s="121">
        <f>D$4*'投入係数(建設)'!D51</f>
        <v>0</v>
      </c>
      <c r="E52" s="121">
        <f>E$4*'投入係数(建設)'!E51</f>
        <v>0</v>
      </c>
      <c r="F52" s="121">
        <f>F$4*'投入係数(建設)'!F51</f>
        <v>0</v>
      </c>
      <c r="G52" s="634">
        <f>G$4*'投入係数(建設)'!G51</f>
        <v>0</v>
      </c>
      <c r="H52" s="634">
        <f>H$4*'投入係数(建設)'!H51</f>
        <v>0</v>
      </c>
      <c r="I52" s="121">
        <f>I$4*'投入係数(建設)'!I51</f>
        <v>0</v>
      </c>
      <c r="J52" s="634">
        <f>J$4*'投入係数(建設)'!J51</f>
        <v>0</v>
      </c>
      <c r="K52" s="121">
        <f>K$4*'投入係数(建設)'!K51</f>
        <v>0</v>
      </c>
      <c r="L52" s="634">
        <f>L$4*'投入係数(建設)'!L51</f>
        <v>0</v>
      </c>
      <c r="M52" s="634">
        <f>M$4*'投入係数(建設)'!M51</f>
        <v>0</v>
      </c>
      <c r="N52" s="121">
        <f>N$4*'投入係数(建設)'!N51</f>
        <v>0</v>
      </c>
      <c r="O52" s="634">
        <f>O$4*'投入係数(建設)'!O51</f>
        <v>0</v>
      </c>
      <c r="P52" s="634">
        <f>P$4*'投入係数(建設)'!P51</f>
        <v>0</v>
      </c>
      <c r="Q52" s="634">
        <f>Q$4*'投入係数(建設)'!Q51</f>
        <v>0</v>
      </c>
      <c r="R52" s="121">
        <f>R$4*'投入係数(建設)'!R51</f>
        <v>0</v>
      </c>
      <c r="S52" s="121">
        <f>S$4*'投入係数(建設)'!S51</f>
        <v>0</v>
      </c>
      <c r="T52" s="634">
        <f>T$4*'投入係数(建設)'!T51</f>
        <v>0</v>
      </c>
      <c r="U52" s="634">
        <f>U$4*'投入係数(建設)'!U51</f>
        <v>0</v>
      </c>
      <c r="V52" s="121">
        <f>V$4*'投入係数(建設)'!V51</f>
        <v>0</v>
      </c>
      <c r="W52" s="634">
        <f>W$4*'投入係数(建設)'!W51</f>
        <v>0</v>
      </c>
      <c r="X52" s="634">
        <f>X$4*'投入係数(建設)'!X51</f>
        <v>0</v>
      </c>
      <c r="Y52" s="634">
        <f>Y$4*'投入係数(建設)'!Y51</f>
        <v>0</v>
      </c>
      <c r="Z52" s="634">
        <f>Z$4*'投入係数(建設)'!Z51</f>
        <v>0</v>
      </c>
      <c r="AA52" s="634">
        <f>AA$4*'投入係数(建設)'!AA51</f>
        <v>0</v>
      </c>
      <c r="AB52" s="634">
        <f>AB$4*'投入係数(建設)'!AB51</f>
        <v>0</v>
      </c>
      <c r="AC52" s="634">
        <f>AC$4*'投入係数(建設)'!AC51</f>
        <v>0</v>
      </c>
      <c r="AD52" s="634">
        <f>AD$4*'投入係数(建設)'!AD51</f>
        <v>0</v>
      </c>
      <c r="AE52" s="121">
        <f>AE$4*'投入係数(建設)'!AE51</f>
        <v>0</v>
      </c>
      <c r="AF52" s="121">
        <f>AF$4*'投入係数(建設)'!AF51</f>
        <v>0</v>
      </c>
      <c r="AG52" s="121">
        <f>AG$4*'投入係数(建設)'!AG51</f>
        <v>0</v>
      </c>
      <c r="AH52" s="121">
        <f>AH$4*'投入係数(建設)'!AH51</f>
        <v>0</v>
      </c>
      <c r="AI52" s="121">
        <f>AI$4*'投入係数(建設)'!AI51</f>
        <v>0</v>
      </c>
      <c r="AJ52" s="634">
        <f>AJ$4*'投入係数(建設)'!AJ51</f>
        <v>0</v>
      </c>
      <c r="AK52" s="634">
        <f>AK$4*'投入係数(建設)'!AK51</f>
        <v>0</v>
      </c>
      <c r="AL52" s="634">
        <f>AL$4*'投入係数(建設)'!AL51</f>
        <v>0</v>
      </c>
      <c r="AM52" s="634">
        <f>AM$4*'投入係数(建設)'!AM51</f>
        <v>0</v>
      </c>
      <c r="AN52" s="634">
        <f>AN$4*'投入係数(建設)'!AN51</f>
        <v>0</v>
      </c>
      <c r="AO52" s="634">
        <f>AO$4*'投入係数(建設)'!AO51</f>
        <v>0</v>
      </c>
      <c r="AP52" s="634">
        <f>AP$4*'投入係数(建設)'!AP51</f>
        <v>0</v>
      </c>
      <c r="AQ52" s="121">
        <f>AQ$4*'投入係数(建設)'!AQ51</f>
        <v>0</v>
      </c>
      <c r="AR52" s="121">
        <f>AR$4*'投入係数(建設)'!AR51</f>
        <v>0</v>
      </c>
      <c r="AS52" s="634">
        <f>AS$4*'投入係数(建設)'!AS51</f>
        <v>0</v>
      </c>
      <c r="AT52" s="634">
        <f>AT$4*'投入係数(建設)'!AT51</f>
        <v>0</v>
      </c>
      <c r="AU52" s="634">
        <f>AU$4*'投入係数(建設)'!AU51</f>
        <v>0</v>
      </c>
      <c r="AV52" s="634">
        <f>AV$4*'投入係数(建設)'!AV51</f>
        <v>0</v>
      </c>
      <c r="AW52" s="121">
        <f>AW$4*'投入係数(建設)'!AW51</f>
        <v>0</v>
      </c>
      <c r="AX52" s="634">
        <f>AX$4*'投入係数(建設)'!AX51</f>
        <v>0</v>
      </c>
      <c r="AY52" s="634">
        <f>AY$4*'投入係数(建設)'!AY51</f>
        <v>0</v>
      </c>
      <c r="AZ52" s="634">
        <f>AZ$4*'投入係数(建設)'!AZ51</f>
        <v>0</v>
      </c>
      <c r="BA52" s="121">
        <f>BA$4*'投入係数(建設)'!BA51</f>
        <v>0</v>
      </c>
      <c r="BB52" s="121">
        <f>BB$4*'投入係数(建設)'!BB51</f>
        <v>0</v>
      </c>
      <c r="BC52" s="634">
        <f>BC$4*'投入係数(建設)'!BC51</f>
        <v>0</v>
      </c>
      <c r="BD52" s="634">
        <f>BD$4*'投入係数(建設)'!BD51</f>
        <v>0</v>
      </c>
      <c r="BE52" s="634">
        <f>BE$4*'投入係数(建設)'!BE51</f>
        <v>0</v>
      </c>
      <c r="BF52" s="634">
        <f>BF$4*'投入係数(建設)'!BF51</f>
        <v>0</v>
      </c>
      <c r="BG52" s="634">
        <f>BG$4*'投入係数(建設)'!BG51</f>
        <v>0</v>
      </c>
      <c r="BH52" s="634">
        <f>BH$4*'投入係数(建設)'!BH51</f>
        <v>0</v>
      </c>
      <c r="BI52" s="634">
        <f>BI$4*'投入係数(建設)'!BI51</f>
        <v>0</v>
      </c>
      <c r="BJ52" s="634">
        <f>BJ$4*'投入係数(建設)'!BJ51</f>
        <v>0</v>
      </c>
      <c r="BK52" s="634">
        <f>BK$4*'投入係数(建設)'!BK51</f>
        <v>0</v>
      </c>
      <c r="BL52" s="634">
        <f>BL$4*'投入係数(建設)'!BL51</f>
        <v>0</v>
      </c>
      <c r="BM52" s="634">
        <f>BM$4*'投入係数(建設)'!BM51</f>
        <v>0</v>
      </c>
      <c r="BN52" s="121">
        <f>BN$4*'投入係数(建設)'!BN51</f>
        <v>0</v>
      </c>
      <c r="BO52" s="634">
        <f>BO$4*'投入係数(建設)'!BO51</f>
        <v>0</v>
      </c>
      <c r="BP52" s="634">
        <f>BP$4*'投入係数(建設)'!BP51</f>
        <v>0</v>
      </c>
      <c r="BQ52" s="634">
        <f>BQ$4*'投入係数(建設)'!BQ51</f>
        <v>0</v>
      </c>
      <c r="BR52" s="634">
        <f>BR$4*'投入係数(建設)'!BR51</f>
        <v>0</v>
      </c>
      <c r="BS52" s="634">
        <f>BS$4*'投入係数(建設)'!BS51</f>
        <v>0</v>
      </c>
      <c r="BT52" s="634">
        <f>BT$4*'投入係数(建設)'!BT51</f>
        <v>0</v>
      </c>
      <c r="BU52" s="649">
        <f t="shared" si="0"/>
        <v>0</v>
      </c>
      <c r="BV52" s="651" t="s">
        <v>397</v>
      </c>
      <c r="BW52" s="652" t="s">
        <v>400</v>
      </c>
    </row>
    <row r="53" spans="1:75">
      <c r="BU53" s="31"/>
    </row>
    <row r="54" spans="1:75">
      <c r="BU54" s="30"/>
    </row>
  </sheetData>
  <sheetProtection sheet="1" selectLockedCells="1" selectUnlockedCells="1"/>
  <phoneticPr fontId="26"/>
  <pageMargins left="0.7" right="0.7" top="0.75" bottom="0.75" header="0.3" footer="0.3"/>
  <pageSetup paperSize="9" scale="30" orientation="portrait" r:id="rId1"/>
  <colBreaks count="3" manualBreakCount="3">
    <brk id="20" max="1048575" man="1"/>
    <brk id="38" max="1048575" man="1"/>
    <brk id="5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B1:V138"/>
  <sheetViews>
    <sheetView showGridLines="0" view="pageBreakPreview" zoomScale="145" zoomScaleNormal="100" zoomScaleSheetLayoutView="145" workbookViewId="0">
      <pane ySplit="6" topLeftCell="A7" activePane="bottomLeft" state="frozen"/>
      <selection activeCell="A6" sqref="A6"/>
      <selection pane="bottomLeft" activeCell="O138" sqref="O138"/>
    </sheetView>
  </sheetViews>
  <sheetFormatPr defaultColWidth="9.33203125" defaultRowHeight="20.25" customHeight="1"/>
  <cols>
    <col min="1" max="1" width="2.1640625" style="315" customWidth="1"/>
    <col min="2" max="2" width="3.5" style="315" bestFit="1" customWidth="1"/>
    <col min="3" max="3" width="33" style="315" bestFit="1" customWidth="1"/>
    <col min="4" max="22" width="12.5" style="315" customWidth="1"/>
    <col min="23" max="16384" width="9.33203125" style="315"/>
  </cols>
  <sheetData>
    <row r="1" spans="2:22" ht="15" customHeight="1"/>
    <row r="2" spans="2:22" ht="20.25" customHeight="1">
      <c r="B2" s="862" t="s">
        <v>798</v>
      </c>
      <c r="C2" s="863"/>
    </row>
    <row r="3" spans="2:22" ht="20.25" customHeight="1">
      <c r="V3" s="316" t="s">
        <v>699</v>
      </c>
    </row>
    <row r="4" spans="2:22" s="317" customFormat="1" ht="20.25" customHeight="1">
      <c r="B4" s="318"/>
      <c r="C4" s="397"/>
      <c r="D4" s="908" t="s">
        <v>700</v>
      </c>
      <c r="E4" s="906" t="s">
        <v>630</v>
      </c>
      <c r="F4" s="906"/>
      <c r="G4" s="906"/>
      <c r="H4" s="870" t="s">
        <v>701</v>
      </c>
      <c r="I4" s="870" t="s">
        <v>702</v>
      </c>
      <c r="J4" s="906" t="s">
        <v>714</v>
      </c>
      <c r="K4" s="906"/>
      <c r="L4" s="906"/>
      <c r="M4" s="870" t="s">
        <v>715</v>
      </c>
      <c r="N4" s="870" t="s">
        <v>716</v>
      </c>
      <c r="O4" s="870" t="s">
        <v>717</v>
      </c>
      <c r="P4" s="870" t="s">
        <v>718</v>
      </c>
      <c r="Q4" s="906" t="s">
        <v>736</v>
      </c>
      <c r="R4" s="906"/>
      <c r="S4" s="906"/>
      <c r="T4" s="906" t="s">
        <v>667</v>
      </c>
      <c r="U4" s="906"/>
      <c r="V4" s="907"/>
    </row>
    <row r="5" spans="2:22" s="324" customFormat="1" ht="36" customHeight="1">
      <c r="B5" s="320"/>
      <c r="C5" s="398"/>
      <c r="D5" s="909"/>
      <c r="E5" s="322" t="s">
        <v>703</v>
      </c>
      <c r="F5" s="322" t="s">
        <v>704</v>
      </c>
      <c r="G5" s="322" t="s">
        <v>705</v>
      </c>
      <c r="H5" s="871"/>
      <c r="I5" s="871"/>
      <c r="J5" s="322" t="s">
        <v>719</v>
      </c>
      <c r="K5" s="322" t="s">
        <v>720</v>
      </c>
      <c r="L5" s="322" t="s">
        <v>721</v>
      </c>
      <c r="M5" s="871"/>
      <c r="N5" s="871"/>
      <c r="O5" s="871"/>
      <c r="P5" s="871"/>
      <c r="Q5" s="322" t="s">
        <v>737</v>
      </c>
      <c r="R5" s="322" t="s">
        <v>738</v>
      </c>
      <c r="S5" s="322" t="s">
        <v>739</v>
      </c>
      <c r="T5" s="322" t="s">
        <v>740</v>
      </c>
      <c r="U5" s="322" t="s">
        <v>741</v>
      </c>
      <c r="V5" s="353" t="s">
        <v>742</v>
      </c>
    </row>
    <row r="6" spans="2:22" s="328" customFormat="1" ht="20.25" customHeight="1">
      <c r="B6" s="910" t="s">
        <v>621</v>
      </c>
      <c r="C6" s="910"/>
      <c r="D6" s="722" t="s">
        <v>799</v>
      </c>
      <c r="E6" s="723" t="s">
        <v>800</v>
      </c>
      <c r="F6" s="723" t="s">
        <v>801</v>
      </c>
      <c r="G6" s="723" t="s">
        <v>802</v>
      </c>
      <c r="H6" s="325" t="s">
        <v>803</v>
      </c>
      <c r="I6" s="325" t="s">
        <v>804</v>
      </c>
      <c r="J6" s="325" t="s">
        <v>805</v>
      </c>
      <c r="K6" s="325" t="s">
        <v>806</v>
      </c>
      <c r="L6" s="325" t="s">
        <v>807</v>
      </c>
      <c r="M6" s="325" t="s">
        <v>808</v>
      </c>
      <c r="N6" s="325" t="s">
        <v>809</v>
      </c>
      <c r="O6" s="325" t="s">
        <v>810</v>
      </c>
      <c r="P6" s="325" t="s">
        <v>811</v>
      </c>
      <c r="Q6" s="325" t="s">
        <v>812</v>
      </c>
      <c r="R6" s="325" t="s">
        <v>813</v>
      </c>
      <c r="S6" s="325" t="s">
        <v>814</v>
      </c>
      <c r="T6" s="325" t="s">
        <v>815</v>
      </c>
      <c r="U6" s="325" t="s">
        <v>816</v>
      </c>
      <c r="V6" s="327" t="s">
        <v>817</v>
      </c>
    </row>
    <row r="7" spans="2:22" s="331" customFormat="1" ht="20.25" customHeight="1">
      <c r="B7" s="911" t="s">
        <v>623</v>
      </c>
      <c r="C7" s="911"/>
      <c r="D7" s="719"/>
      <c r="E7" s="720" t="s">
        <v>818</v>
      </c>
      <c r="F7" s="721" t="s">
        <v>993</v>
      </c>
      <c r="G7" s="721" t="s">
        <v>993</v>
      </c>
      <c r="H7" s="658" t="s">
        <v>993</v>
      </c>
      <c r="I7" s="350" t="s">
        <v>819</v>
      </c>
      <c r="J7" s="350" t="s">
        <v>820</v>
      </c>
      <c r="K7" s="350" t="s">
        <v>821</v>
      </c>
      <c r="L7" s="350" t="s">
        <v>822</v>
      </c>
      <c r="M7" s="350" t="s">
        <v>823</v>
      </c>
      <c r="N7" s="350" t="s">
        <v>824</v>
      </c>
      <c r="O7" s="350" t="s">
        <v>825</v>
      </c>
      <c r="P7" s="350" t="s">
        <v>826</v>
      </c>
      <c r="Q7" s="350" t="s">
        <v>827</v>
      </c>
      <c r="R7" s="350" t="s">
        <v>828</v>
      </c>
      <c r="S7" s="350" t="s">
        <v>829</v>
      </c>
      <c r="T7" s="350" t="s">
        <v>830</v>
      </c>
      <c r="U7" s="350" t="s">
        <v>831</v>
      </c>
      <c r="V7" s="351" t="s">
        <v>832</v>
      </c>
    </row>
    <row r="8" spans="2:22" ht="20.25" customHeight="1">
      <c r="B8" s="337" t="s">
        <v>263</v>
      </c>
      <c r="C8" s="401" t="s">
        <v>0</v>
      </c>
      <c r="D8" s="531"/>
      <c r="E8" s="532"/>
      <c r="F8" s="532"/>
      <c r="G8" s="532"/>
      <c r="H8" s="534">
        <f>建設_投入分析!BU5</f>
        <v>0</v>
      </c>
      <c r="I8" s="339">
        <f>H8*D99</f>
        <v>0</v>
      </c>
      <c r="J8" s="339">
        <f>手順⑦!D6</f>
        <v>0</v>
      </c>
      <c r="K8" s="339">
        <f>J8*E99</f>
        <v>0</v>
      </c>
      <c r="L8" s="339">
        <f>J8*F99</f>
        <v>0</v>
      </c>
      <c r="M8" s="882"/>
      <c r="N8" s="882"/>
      <c r="O8" s="339">
        <f>N$47*J99</f>
        <v>0</v>
      </c>
      <c r="P8" s="339">
        <f>O8*D99</f>
        <v>0</v>
      </c>
      <c r="Q8" s="339">
        <f>手順⑭!D6</f>
        <v>0</v>
      </c>
      <c r="R8" s="339">
        <f>Q8*E99</f>
        <v>0</v>
      </c>
      <c r="S8" s="339">
        <f>Q8*F99</f>
        <v>0</v>
      </c>
      <c r="T8" s="339">
        <f>E8+J8+Q8</f>
        <v>0</v>
      </c>
      <c r="U8" s="339">
        <f>F8+K8+R8</f>
        <v>0</v>
      </c>
      <c r="V8" s="341">
        <f>G8+L8+S8</f>
        <v>0</v>
      </c>
    </row>
    <row r="9" spans="2:22" ht="20.25" customHeight="1">
      <c r="B9" s="337" t="s">
        <v>265</v>
      </c>
      <c r="C9" s="402" t="s">
        <v>567</v>
      </c>
      <c r="D9" s="533"/>
      <c r="E9" s="532"/>
      <c r="F9" s="532"/>
      <c r="G9" s="532"/>
      <c r="H9" s="534">
        <f>建設_投入分析!BU6</f>
        <v>0</v>
      </c>
      <c r="I9" s="339">
        <f t="shared" ref="I9:I46" si="0">H9*D100</f>
        <v>0</v>
      </c>
      <c r="J9" s="339">
        <f>手順⑦!D7</f>
        <v>0</v>
      </c>
      <c r="K9" s="339">
        <f t="shared" ref="K9:K46" si="1">J9*E100</f>
        <v>0</v>
      </c>
      <c r="L9" s="339">
        <f t="shared" ref="L9:L46" si="2">J9*F100</f>
        <v>0</v>
      </c>
      <c r="M9" s="883"/>
      <c r="N9" s="883"/>
      <c r="O9" s="339">
        <f t="shared" ref="O9:O46" si="3">N$47*J100</f>
        <v>0</v>
      </c>
      <c r="P9" s="339">
        <f t="shared" ref="P9:P46" si="4">O9*D100</f>
        <v>0</v>
      </c>
      <c r="Q9" s="339">
        <f>手順⑭!D7</f>
        <v>0</v>
      </c>
      <c r="R9" s="339">
        <f t="shared" ref="R9:R46" si="5">Q9*E100</f>
        <v>0</v>
      </c>
      <c r="S9" s="339">
        <f t="shared" ref="S9:S46" si="6">Q9*F100</f>
        <v>0</v>
      </c>
      <c r="T9" s="339">
        <f t="shared" ref="T9:V46" si="7">E9+J9+Q9</f>
        <v>0</v>
      </c>
      <c r="U9" s="339">
        <f t="shared" si="7"/>
        <v>0</v>
      </c>
      <c r="V9" s="341">
        <f t="shared" si="7"/>
        <v>0</v>
      </c>
    </row>
    <row r="10" spans="2:22" ht="20.25" customHeight="1">
      <c r="B10" s="337" t="s">
        <v>267</v>
      </c>
      <c r="C10" s="402" t="s">
        <v>568</v>
      </c>
      <c r="D10" s="533"/>
      <c r="E10" s="532"/>
      <c r="F10" s="532"/>
      <c r="G10" s="532"/>
      <c r="H10" s="534">
        <f>建設_投入分析!BU7</f>
        <v>0</v>
      </c>
      <c r="I10" s="339">
        <f t="shared" si="0"/>
        <v>0</v>
      </c>
      <c r="J10" s="339">
        <f>手順⑦!D8</f>
        <v>0</v>
      </c>
      <c r="K10" s="339">
        <f t="shared" si="1"/>
        <v>0</v>
      </c>
      <c r="L10" s="339">
        <f t="shared" si="2"/>
        <v>0</v>
      </c>
      <c r="M10" s="883"/>
      <c r="N10" s="883"/>
      <c r="O10" s="339">
        <f t="shared" si="3"/>
        <v>0</v>
      </c>
      <c r="P10" s="339">
        <f t="shared" si="4"/>
        <v>0</v>
      </c>
      <c r="Q10" s="339">
        <f>手順⑭!D8</f>
        <v>0</v>
      </c>
      <c r="R10" s="339">
        <f t="shared" si="5"/>
        <v>0</v>
      </c>
      <c r="S10" s="339">
        <f t="shared" si="6"/>
        <v>0</v>
      </c>
      <c r="T10" s="339">
        <f t="shared" si="7"/>
        <v>0</v>
      </c>
      <c r="U10" s="339">
        <f t="shared" si="7"/>
        <v>0</v>
      </c>
      <c r="V10" s="341">
        <f t="shared" si="7"/>
        <v>0</v>
      </c>
    </row>
    <row r="11" spans="2:22" ht="20.25" customHeight="1">
      <c r="B11" s="337" t="s">
        <v>268</v>
      </c>
      <c r="C11" s="402" t="s">
        <v>3</v>
      </c>
      <c r="D11" s="533"/>
      <c r="E11" s="532"/>
      <c r="F11" s="532"/>
      <c r="G11" s="532"/>
      <c r="H11" s="534">
        <f>建設_投入分析!BU8</f>
        <v>0</v>
      </c>
      <c r="I11" s="339">
        <f t="shared" si="0"/>
        <v>0</v>
      </c>
      <c r="J11" s="339">
        <f>手順⑦!D9</f>
        <v>0</v>
      </c>
      <c r="K11" s="339">
        <f t="shared" si="1"/>
        <v>0</v>
      </c>
      <c r="L11" s="339">
        <f t="shared" si="2"/>
        <v>0</v>
      </c>
      <c r="M11" s="883"/>
      <c r="N11" s="883"/>
      <c r="O11" s="339">
        <f t="shared" si="3"/>
        <v>0</v>
      </c>
      <c r="P11" s="339">
        <f t="shared" si="4"/>
        <v>0</v>
      </c>
      <c r="Q11" s="339">
        <f>手順⑭!D9</f>
        <v>0</v>
      </c>
      <c r="R11" s="339">
        <f t="shared" si="5"/>
        <v>0</v>
      </c>
      <c r="S11" s="339">
        <f t="shared" si="6"/>
        <v>0</v>
      </c>
      <c r="T11" s="339">
        <f t="shared" si="7"/>
        <v>0</v>
      </c>
      <c r="U11" s="339">
        <f t="shared" si="7"/>
        <v>0</v>
      </c>
      <c r="V11" s="341">
        <f t="shared" si="7"/>
        <v>0</v>
      </c>
    </row>
    <row r="12" spans="2:22" ht="20.25" customHeight="1">
      <c r="B12" s="337" t="s">
        <v>269</v>
      </c>
      <c r="C12" s="402" t="s">
        <v>4</v>
      </c>
      <c r="D12" s="533"/>
      <c r="E12" s="532"/>
      <c r="F12" s="532"/>
      <c r="G12" s="532"/>
      <c r="H12" s="534">
        <f>建設_投入分析!BU9</f>
        <v>0</v>
      </c>
      <c r="I12" s="339">
        <f t="shared" si="0"/>
        <v>0</v>
      </c>
      <c r="J12" s="339">
        <f>手順⑦!D10</f>
        <v>0</v>
      </c>
      <c r="K12" s="339">
        <f t="shared" si="1"/>
        <v>0</v>
      </c>
      <c r="L12" s="339">
        <f t="shared" si="2"/>
        <v>0</v>
      </c>
      <c r="M12" s="883"/>
      <c r="N12" s="883"/>
      <c r="O12" s="339">
        <f t="shared" si="3"/>
        <v>0</v>
      </c>
      <c r="P12" s="339">
        <f t="shared" si="4"/>
        <v>0</v>
      </c>
      <c r="Q12" s="339">
        <f>手順⑭!D10</f>
        <v>0</v>
      </c>
      <c r="R12" s="339">
        <f t="shared" si="5"/>
        <v>0</v>
      </c>
      <c r="S12" s="339">
        <f t="shared" si="6"/>
        <v>0</v>
      </c>
      <c r="T12" s="339">
        <f t="shared" si="7"/>
        <v>0</v>
      </c>
      <c r="U12" s="339">
        <f t="shared" si="7"/>
        <v>0</v>
      </c>
      <c r="V12" s="341">
        <f t="shared" si="7"/>
        <v>0</v>
      </c>
    </row>
    <row r="13" spans="2:22" ht="20.25" customHeight="1">
      <c r="B13" s="337" t="s">
        <v>271</v>
      </c>
      <c r="C13" s="402" t="s">
        <v>5</v>
      </c>
      <c r="D13" s="533"/>
      <c r="E13" s="532"/>
      <c r="F13" s="532"/>
      <c r="G13" s="532"/>
      <c r="H13" s="534">
        <f>建設_投入分析!BU10</f>
        <v>0</v>
      </c>
      <c r="I13" s="339">
        <f t="shared" si="0"/>
        <v>0</v>
      </c>
      <c r="J13" s="339">
        <f>手順⑦!D11</f>
        <v>0</v>
      </c>
      <c r="K13" s="339">
        <f t="shared" si="1"/>
        <v>0</v>
      </c>
      <c r="L13" s="339">
        <f t="shared" si="2"/>
        <v>0</v>
      </c>
      <c r="M13" s="883"/>
      <c r="N13" s="883"/>
      <c r="O13" s="339">
        <f t="shared" si="3"/>
        <v>0</v>
      </c>
      <c r="P13" s="339">
        <f t="shared" si="4"/>
        <v>0</v>
      </c>
      <c r="Q13" s="339">
        <f>手順⑭!D11</f>
        <v>0</v>
      </c>
      <c r="R13" s="339">
        <f t="shared" si="5"/>
        <v>0</v>
      </c>
      <c r="S13" s="339">
        <f t="shared" si="6"/>
        <v>0</v>
      </c>
      <c r="T13" s="339">
        <f t="shared" si="7"/>
        <v>0</v>
      </c>
      <c r="U13" s="339">
        <f t="shared" si="7"/>
        <v>0</v>
      </c>
      <c r="V13" s="341">
        <f t="shared" si="7"/>
        <v>0</v>
      </c>
    </row>
    <row r="14" spans="2:22" ht="20.25" customHeight="1">
      <c r="B14" s="337" t="s">
        <v>273</v>
      </c>
      <c r="C14" s="404" t="s">
        <v>6</v>
      </c>
      <c r="D14" s="533"/>
      <c r="E14" s="532"/>
      <c r="F14" s="532"/>
      <c r="G14" s="532"/>
      <c r="H14" s="534">
        <f>建設_投入分析!BU11</f>
        <v>0</v>
      </c>
      <c r="I14" s="339">
        <f t="shared" si="0"/>
        <v>0</v>
      </c>
      <c r="J14" s="339">
        <f>手順⑦!D12</f>
        <v>0</v>
      </c>
      <c r="K14" s="339">
        <f t="shared" si="1"/>
        <v>0</v>
      </c>
      <c r="L14" s="339">
        <f t="shared" si="2"/>
        <v>0</v>
      </c>
      <c r="M14" s="883"/>
      <c r="N14" s="883"/>
      <c r="O14" s="339">
        <f t="shared" si="3"/>
        <v>0</v>
      </c>
      <c r="P14" s="339">
        <f t="shared" si="4"/>
        <v>0</v>
      </c>
      <c r="Q14" s="339">
        <f>手順⑭!D12</f>
        <v>0</v>
      </c>
      <c r="R14" s="339">
        <f t="shared" si="5"/>
        <v>0</v>
      </c>
      <c r="S14" s="339">
        <f t="shared" si="6"/>
        <v>0</v>
      </c>
      <c r="T14" s="339">
        <f t="shared" si="7"/>
        <v>0</v>
      </c>
      <c r="U14" s="339">
        <f t="shared" si="7"/>
        <v>0</v>
      </c>
      <c r="V14" s="341">
        <f t="shared" si="7"/>
        <v>0</v>
      </c>
    </row>
    <row r="15" spans="2:22" ht="20.25" customHeight="1">
      <c r="B15" s="337" t="s">
        <v>274</v>
      </c>
      <c r="C15" s="402" t="s">
        <v>7</v>
      </c>
      <c r="D15" s="533"/>
      <c r="E15" s="532"/>
      <c r="F15" s="532"/>
      <c r="G15" s="532"/>
      <c r="H15" s="534">
        <f>建設_投入分析!BU12</f>
        <v>0</v>
      </c>
      <c r="I15" s="339">
        <f t="shared" si="0"/>
        <v>0</v>
      </c>
      <c r="J15" s="339">
        <f>手順⑦!D13</f>
        <v>0</v>
      </c>
      <c r="K15" s="339">
        <f t="shared" si="1"/>
        <v>0</v>
      </c>
      <c r="L15" s="339">
        <f t="shared" si="2"/>
        <v>0</v>
      </c>
      <c r="M15" s="883"/>
      <c r="N15" s="883"/>
      <c r="O15" s="339">
        <f t="shared" si="3"/>
        <v>0</v>
      </c>
      <c r="P15" s="339">
        <f t="shared" si="4"/>
        <v>0</v>
      </c>
      <c r="Q15" s="339">
        <f>手順⑭!D13</f>
        <v>0</v>
      </c>
      <c r="R15" s="339">
        <f t="shared" si="5"/>
        <v>0</v>
      </c>
      <c r="S15" s="339">
        <f t="shared" si="6"/>
        <v>0</v>
      </c>
      <c r="T15" s="339">
        <f t="shared" si="7"/>
        <v>0</v>
      </c>
      <c r="U15" s="339">
        <f t="shared" si="7"/>
        <v>0</v>
      </c>
      <c r="V15" s="341">
        <f t="shared" si="7"/>
        <v>0</v>
      </c>
    </row>
    <row r="16" spans="2:22" ht="20.25" customHeight="1">
      <c r="B16" s="337" t="s">
        <v>277</v>
      </c>
      <c r="C16" s="404" t="s">
        <v>8</v>
      </c>
      <c r="D16" s="533"/>
      <c r="E16" s="532"/>
      <c r="F16" s="532"/>
      <c r="G16" s="532"/>
      <c r="H16" s="534">
        <f>建設_投入分析!BU13</f>
        <v>0</v>
      </c>
      <c r="I16" s="339">
        <f t="shared" si="0"/>
        <v>0</v>
      </c>
      <c r="J16" s="339">
        <f>手順⑦!D14</f>
        <v>0</v>
      </c>
      <c r="K16" s="339">
        <f t="shared" si="1"/>
        <v>0</v>
      </c>
      <c r="L16" s="339">
        <f t="shared" si="2"/>
        <v>0</v>
      </c>
      <c r="M16" s="883"/>
      <c r="N16" s="883"/>
      <c r="O16" s="339">
        <f t="shared" si="3"/>
        <v>0</v>
      </c>
      <c r="P16" s="339">
        <f t="shared" si="4"/>
        <v>0</v>
      </c>
      <c r="Q16" s="339">
        <f>手順⑭!D14</f>
        <v>0</v>
      </c>
      <c r="R16" s="339">
        <f t="shared" si="5"/>
        <v>0</v>
      </c>
      <c r="S16" s="339">
        <f t="shared" si="6"/>
        <v>0</v>
      </c>
      <c r="T16" s="339">
        <f t="shared" si="7"/>
        <v>0</v>
      </c>
      <c r="U16" s="339">
        <f t="shared" si="7"/>
        <v>0</v>
      </c>
      <c r="V16" s="341">
        <f t="shared" si="7"/>
        <v>0</v>
      </c>
    </row>
    <row r="17" spans="2:22" ht="20.25" customHeight="1">
      <c r="B17" s="337" t="s">
        <v>120</v>
      </c>
      <c r="C17" s="404" t="s">
        <v>569</v>
      </c>
      <c r="D17" s="533"/>
      <c r="E17" s="532"/>
      <c r="F17" s="532"/>
      <c r="G17" s="532"/>
      <c r="H17" s="534">
        <f>建設_投入分析!BU14</f>
        <v>0</v>
      </c>
      <c r="I17" s="339">
        <f t="shared" si="0"/>
        <v>0</v>
      </c>
      <c r="J17" s="339">
        <f>手順⑦!D15</f>
        <v>0</v>
      </c>
      <c r="K17" s="339">
        <f t="shared" si="1"/>
        <v>0</v>
      </c>
      <c r="L17" s="339">
        <f t="shared" si="2"/>
        <v>0</v>
      </c>
      <c r="M17" s="883"/>
      <c r="N17" s="883"/>
      <c r="O17" s="339">
        <f t="shared" si="3"/>
        <v>0</v>
      </c>
      <c r="P17" s="339">
        <f t="shared" si="4"/>
        <v>0</v>
      </c>
      <c r="Q17" s="339">
        <f>手順⑭!D15</f>
        <v>0</v>
      </c>
      <c r="R17" s="339">
        <f t="shared" si="5"/>
        <v>0</v>
      </c>
      <c r="S17" s="339">
        <f t="shared" si="6"/>
        <v>0</v>
      </c>
      <c r="T17" s="339">
        <f t="shared" si="7"/>
        <v>0</v>
      </c>
      <c r="U17" s="339">
        <f t="shared" si="7"/>
        <v>0</v>
      </c>
      <c r="V17" s="341">
        <f t="shared" si="7"/>
        <v>0</v>
      </c>
    </row>
    <row r="18" spans="2:22" ht="20.25" customHeight="1">
      <c r="B18" s="337" t="s">
        <v>121</v>
      </c>
      <c r="C18" s="402" t="s">
        <v>9</v>
      </c>
      <c r="D18" s="533"/>
      <c r="E18" s="532"/>
      <c r="F18" s="532"/>
      <c r="G18" s="532"/>
      <c r="H18" s="534">
        <f>建設_投入分析!BU15</f>
        <v>0</v>
      </c>
      <c r="I18" s="339">
        <f t="shared" si="0"/>
        <v>0</v>
      </c>
      <c r="J18" s="339">
        <f>手順⑦!D16</f>
        <v>0</v>
      </c>
      <c r="K18" s="339">
        <f t="shared" si="1"/>
        <v>0</v>
      </c>
      <c r="L18" s="339">
        <f t="shared" si="2"/>
        <v>0</v>
      </c>
      <c r="M18" s="883"/>
      <c r="N18" s="883"/>
      <c r="O18" s="339">
        <f t="shared" si="3"/>
        <v>0</v>
      </c>
      <c r="P18" s="339">
        <f t="shared" si="4"/>
        <v>0</v>
      </c>
      <c r="Q18" s="339">
        <f>手順⑭!D16</f>
        <v>0</v>
      </c>
      <c r="R18" s="339">
        <f t="shared" si="5"/>
        <v>0</v>
      </c>
      <c r="S18" s="339">
        <f t="shared" si="6"/>
        <v>0</v>
      </c>
      <c r="T18" s="339">
        <f t="shared" si="7"/>
        <v>0</v>
      </c>
      <c r="U18" s="339">
        <f t="shared" si="7"/>
        <v>0</v>
      </c>
      <c r="V18" s="341">
        <f t="shared" si="7"/>
        <v>0</v>
      </c>
    </row>
    <row r="19" spans="2:22" ht="20.25" customHeight="1">
      <c r="B19" s="337" t="s">
        <v>123</v>
      </c>
      <c r="C19" s="402" t="s">
        <v>10</v>
      </c>
      <c r="D19" s="533"/>
      <c r="E19" s="532"/>
      <c r="F19" s="532"/>
      <c r="G19" s="532"/>
      <c r="H19" s="534">
        <f>建設_投入分析!BU16</f>
        <v>0</v>
      </c>
      <c r="I19" s="339">
        <f t="shared" si="0"/>
        <v>0</v>
      </c>
      <c r="J19" s="339">
        <f>手順⑦!D17</f>
        <v>0</v>
      </c>
      <c r="K19" s="339">
        <f t="shared" si="1"/>
        <v>0</v>
      </c>
      <c r="L19" s="339">
        <f t="shared" si="2"/>
        <v>0</v>
      </c>
      <c r="M19" s="883"/>
      <c r="N19" s="883"/>
      <c r="O19" s="339">
        <f t="shared" si="3"/>
        <v>0</v>
      </c>
      <c r="P19" s="339">
        <f t="shared" si="4"/>
        <v>0</v>
      </c>
      <c r="Q19" s="339">
        <f>手順⑭!D17</f>
        <v>0</v>
      </c>
      <c r="R19" s="339">
        <f t="shared" si="5"/>
        <v>0</v>
      </c>
      <c r="S19" s="339">
        <f t="shared" si="6"/>
        <v>0</v>
      </c>
      <c r="T19" s="339">
        <f t="shared" si="7"/>
        <v>0</v>
      </c>
      <c r="U19" s="339">
        <f t="shared" si="7"/>
        <v>0</v>
      </c>
      <c r="V19" s="341">
        <f t="shared" si="7"/>
        <v>0</v>
      </c>
    </row>
    <row r="20" spans="2:22" ht="20.25" customHeight="1">
      <c r="B20" s="337" t="s">
        <v>125</v>
      </c>
      <c r="C20" s="402" t="s">
        <v>11</v>
      </c>
      <c r="D20" s="533"/>
      <c r="E20" s="532"/>
      <c r="F20" s="532"/>
      <c r="G20" s="532"/>
      <c r="H20" s="534">
        <f>建設_投入分析!BU17</f>
        <v>0</v>
      </c>
      <c r="I20" s="339">
        <f t="shared" si="0"/>
        <v>0</v>
      </c>
      <c r="J20" s="339">
        <f>手順⑦!D18</f>
        <v>0</v>
      </c>
      <c r="K20" s="339">
        <f t="shared" si="1"/>
        <v>0</v>
      </c>
      <c r="L20" s="339">
        <f t="shared" si="2"/>
        <v>0</v>
      </c>
      <c r="M20" s="883"/>
      <c r="N20" s="883"/>
      <c r="O20" s="339">
        <f t="shared" si="3"/>
        <v>0</v>
      </c>
      <c r="P20" s="339">
        <f t="shared" si="4"/>
        <v>0</v>
      </c>
      <c r="Q20" s="339">
        <f>手順⑭!D18</f>
        <v>0</v>
      </c>
      <c r="R20" s="339">
        <f t="shared" si="5"/>
        <v>0</v>
      </c>
      <c r="S20" s="339">
        <f t="shared" si="6"/>
        <v>0</v>
      </c>
      <c r="T20" s="339">
        <f t="shared" si="7"/>
        <v>0</v>
      </c>
      <c r="U20" s="339">
        <f t="shared" si="7"/>
        <v>0</v>
      </c>
      <c r="V20" s="341">
        <f t="shared" si="7"/>
        <v>0</v>
      </c>
    </row>
    <row r="21" spans="2:22" ht="20.25" customHeight="1">
      <c r="B21" s="337" t="s">
        <v>127</v>
      </c>
      <c r="C21" s="402" t="s">
        <v>12</v>
      </c>
      <c r="D21" s="533"/>
      <c r="E21" s="532"/>
      <c r="F21" s="532"/>
      <c r="G21" s="532"/>
      <c r="H21" s="534">
        <f>建設_投入分析!BU18</f>
        <v>0</v>
      </c>
      <c r="I21" s="339">
        <f t="shared" si="0"/>
        <v>0</v>
      </c>
      <c r="J21" s="339">
        <f>手順⑦!D19</f>
        <v>0</v>
      </c>
      <c r="K21" s="339">
        <f t="shared" si="1"/>
        <v>0</v>
      </c>
      <c r="L21" s="339">
        <f t="shared" si="2"/>
        <v>0</v>
      </c>
      <c r="M21" s="883"/>
      <c r="N21" s="883"/>
      <c r="O21" s="339">
        <f t="shared" si="3"/>
        <v>0</v>
      </c>
      <c r="P21" s="339">
        <f t="shared" si="4"/>
        <v>0</v>
      </c>
      <c r="Q21" s="339">
        <f>手順⑭!D19</f>
        <v>0</v>
      </c>
      <c r="R21" s="339">
        <f t="shared" si="5"/>
        <v>0</v>
      </c>
      <c r="S21" s="339">
        <f t="shared" si="6"/>
        <v>0</v>
      </c>
      <c r="T21" s="339">
        <f t="shared" si="7"/>
        <v>0</v>
      </c>
      <c r="U21" s="339">
        <f t="shared" si="7"/>
        <v>0</v>
      </c>
      <c r="V21" s="341">
        <f t="shared" si="7"/>
        <v>0</v>
      </c>
    </row>
    <row r="22" spans="2:22" ht="20.25" customHeight="1">
      <c r="B22" s="337" t="s">
        <v>128</v>
      </c>
      <c r="C22" s="402" t="s">
        <v>418</v>
      </c>
      <c r="D22" s="533"/>
      <c r="E22" s="532"/>
      <c r="F22" s="532"/>
      <c r="G22" s="532"/>
      <c r="H22" s="534">
        <f>建設_投入分析!BU19</f>
        <v>0</v>
      </c>
      <c r="I22" s="339">
        <f t="shared" si="0"/>
        <v>0</v>
      </c>
      <c r="J22" s="339">
        <f>手順⑦!D20</f>
        <v>0</v>
      </c>
      <c r="K22" s="339">
        <f t="shared" si="1"/>
        <v>0</v>
      </c>
      <c r="L22" s="339">
        <f t="shared" si="2"/>
        <v>0</v>
      </c>
      <c r="M22" s="883"/>
      <c r="N22" s="883"/>
      <c r="O22" s="339">
        <f t="shared" si="3"/>
        <v>0</v>
      </c>
      <c r="P22" s="339">
        <f t="shared" si="4"/>
        <v>0</v>
      </c>
      <c r="Q22" s="339">
        <f>手順⑭!D20</f>
        <v>0</v>
      </c>
      <c r="R22" s="339">
        <f t="shared" si="5"/>
        <v>0</v>
      </c>
      <c r="S22" s="339">
        <f t="shared" si="6"/>
        <v>0</v>
      </c>
      <c r="T22" s="339">
        <f t="shared" si="7"/>
        <v>0</v>
      </c>
      <c r="U22" s="339">
        <f t="shared" si="7"/>
        <v>0</v>
      </c>
      <c r="V22" s="341">
        <f t="shared" si="7"/>
        <v>0</v>
      </c>
    </row>
    <row r="23" spans="2:22" ht="20.25" customHeight="1">
      <c r="B23" s="337" t="s">
        <v>129</v>
      </c>
      <c r="C23" s="402" t="s">
        <v>419</v>
      </c>
      <c r="D23" s="533"/>
      <c r="E23" s="532"/>
      <c r="F23" s="532"/>
      <c r="G23" s="532"/>
      <c r="H23" s="534">
        <f>建設_投入分析!BU20</f>
        <v>0</v>
      </c>
      <c r="I23" s="339">
        <f t="shared" si="0"/>
        <v>0</v>
      </c>
      <c r="J23" s="339">
        <f>手順⑦!D21</f>
        <v>0</v>
      </c>
      <c r="K23" s="339">
        <f t="shared" si="1"/>
        <v>0</v>
      </c>
      <c r="L23" s="339">
        <f t="shared" si="2"/>
        <v>0</v>
      </c>
      <c r="M23" s="883"/>
      <c r="N23" s="883"/>
      <c r="O23" s="339">
        <f t="shared" si="3"/>
        <v>0</v>
      </c>
      <c r="P23" s="339">
        <f t="shared" si="4"/>
        <v>0</v>
      </c>
      <c r="Q23" s="339">
        <f>手順⑭!D21</f>
        <v>0</v>
      </c>
      <c r="R23" s="339">
        <f t="shared" si="5"/>
        <v>0</v>
      </c>
      <c r="S23" s="339">
        <f t="shared" si="6"/>
        <v>0</v>
      </c>
      <c r="T23" s="339">
        <f t="shared" si="7"/>
        <v>0</v>
      </c>
      <c r="U23" s="339">
        <f t="shared" si="7"/>
        <v>0</v>
      </c>
      <c r="V23" s="341">
        <f t="shared" si="7"/>
        <v>0</v>
      </c>
    </row>
    <row r="24" spans="2:22" ht="20.25" customHeight="1">
      <c r="B24" s="337" t="s">
        <v>131</v>
      </c>
      <c r="C24" s="402" t="s">
        <v>420</v>
      </c>
      <c r="D24" s="533"/>
      <c r="E24" s="532"/>
      <c r="F24" s="532"/>
      <c r="G24" s="532"/>
      <c r="H24" s="534">
        <f>建設_投入分析!BU21</f>
        <v>0</v>
      </c>
      <c r="I24" s="339">
        <f t="shared" si="0"/>
        <v>0</v>
      </c>
      <c r="J24" s="339">
        <f>手順⑦!D22</f>
        <v>0</v>
      </c>
      <c r="K24" s="339">
        <f t="shared" si="1"/>
        <v>0</v>
      </c>
      <c r="L24" s="339">
        <f t="shared" si="2"/>
        <v>0</v>
      </c>
      <c r="M24" s="883"/>
      <c r="N24" s="883"/>
      <c r="O24" s="339">
        <f t="shared" si="3"/>
        <v>0</v>
      </c>
      <c r="P24" s="339">
        <f t="shared" si="4"/>
        <v>0</v>
      </c>
      <c r="Q24" s="339">
        <f>手順⑭!D22</f>
        <v>0</v>
      </c>
      <c r="R24" s="339">
        <f t="shared" si="5"/>
        <v>0</v>
      </c>
      <c r="S24" s="339">
        <f t="shared" si="6"/>
        <v>0</v>
      </c>
      <c r="T24" s="339">
        <f t="shared" si="7"/>
        <v>0</v>
      </c>
      <c r="U24" s="339">
        <f t="shared" si="7"/>
        <v>0</v>
      </c>
      <c r="V24" s="341">
        <f t="shared" si="7"/>
        <v>0</v>
      </c>
    </row>
    <row r="25" spans="2:22" ht="20.25" customHeight="1">
      <c r="B25" s="337" t="s">
        <v>133</v>
      </c>
      <c r="C25" s="402" t="s">
        <v>14</v>
      </c>
      <c r="D25" s="533"/>
      <c r="E25" s="532"/>
      <c r="F25" s="532"/>
      <c r="G25" s="532"/>
      <c r="H25" s="534">
        <f>建設_投入分析!BU22</f>
        <v>0</v>
      </c>
      <c r="I25" s="339">
        <f t="shared" si="0"/>
        <v>0</v>
      </c>
      <c r="J25" s="339">
        <f>手順⑦!D23</f>
        <v>0</v>
      </c>
      <c r="K25" s="339">
        <f t="shared" si="1"/>
        <v>0</v>
      </c>
      <c r="L25" s="339">
        <f t="shared" si="2"/>
        <v>0</v>
      </c>
      <c r="M25" s="883"/>
      <c r="N25" s="883"/>
      <c r="O25" s="339">
        <f t="shared" si="3"/>
        <v>0</v>
      </c>
      <c r="P25" s="339">
        <f t="shared" si="4"/>
        <v>0</v>
      </c>
      <c r="Q25" s="339">
        <f>手順⑭!D23</f>
        <v>0</v>
      </c>
      <c r="R25" s="339">
        <f t="shared" si="5"/>
        <v>0</v>
      </c>
      <c r="S25" s="339">
        <f t="shared" si="6"/>
        <v>0</v>
      </c>
      <c r="T25" s="339">
        <f t="shared" si="7"/>
        <v>0</v>
      </c>
      <c r="U25" s="339">
        <f t="shared" si="7"/>
        <v>0</v>
      </c>
      <c r="V25" s="341">
        <f t="shared" si="7"/>
        <v>0</v>
      </c>
    </row>
    <row r="26" spans="2:22" ht="20.25" customHeight="1">
      <c r="B26" s="337" t="s">
        <v>135</v>
      </c>
      <c r="C26" s="402" t="s">
        <v>13</v>
      </c>
      <c r="D26" s="533"/>
      <c r="E26" s="532"/>
      <c r="F26" s="532"/>
      <c r="G26" s="532"/>
      <c r="H26" s="534">
        <f>建設_投入分析!BU23</f>
        <v>0</v>
      </c>
      <c r="I26" s="339">
        <f t="shared" si="0"/>
        <v>0</v>
      </c>
      <c r="J26" s="339">
        <f>手順⑦!D24</f>
        <v>0</v>
      </c>
      <c r="K26" s="339">
        <f t="shared" si="1"/>
        <v>0</v>
      </c>
      <c r="L26" s="339">
        <f t="shared" si="2"/>
        <v>0</v>
      </c>
      <c r="M26" s="883"/>
      <c r="N26" s="883"/>
      <c r="O26" s="339">
        <f t="shared" si="3"/>
        <v>0</v>
      </c>
      <c r="P26" s="339">
        <f t="shared" si="4"/>
        <v>0</v>
      </c>
      <c r="Q26" s="339">
        <f>手順⑭!D24</f>
        <v>0</v>
      </c>
      <c r="R26" s="339">
        <f t="shared" si="5"/>
        <v>0</v>
      </c>
      <c r="S26" s="339">
        <f t="shared" si="6"/>
        <v>0</v>
      </c>
      <c r="T26" s="339">
        <f t="shared" si="7"/>
        <v>0</v>
      </c>
      <c r="U26" s="339">
        <f t="shared" si="7"/>
        <v>0</v>
      </c>
      <c r="V26" s="341">
        <f t="shared" si="7"/>
        <v>0</v>
      </c>
    </row>
    <row r="27" spans="2:22" ht="20.25" customHeight="1">
      <c r="B27" s="337" t="s">
        <v>136</v>
      </c>
      <c r="C27" s="402" t="s">
        <v>570</v>
      </c>
      <c r="D27" s="533"/>
      <c r="E27" s="532"/>
      <c r="F27" s="532"/>
      <c r="G27" s="532"/>
      <c r="H27" s="534">
        <f>建設_投入分析!BU24</f>
        <v>0</v>
      </c>
      <c r="I27" s="339">
        <f t="shared" si="0"/>
        <v>0</v>
      </c>
      <c r="J27" s="339">
        <f>手順⑦!D25</f>
        <v>0</v>
      </c>
      <c r="K27" s="339">
        <f t="shared" si="1"/>
        <v>0</v>
      </c>
      <c r="L27" s="339">
        <f t="shared" si="2"/>
        <v>0</v>
      </c>
      <c r="M27" s="883"/>
      <c r="N27" s="883"/>
      <c r="O27" s="339">
        <f t="shared" si="3"/>
        <v>0</v>
      </c>
      <c r="P27" s="339">
        <f t="shared" si="4"/>
        <v>0</v>
      </c>
      <c r="Q27" s="339">
        <f>手順⑭!D25</f>
        <v>0</v>
      </c>
      <c r="R27" s="339">
        <f t="shared" si="5"/>
        <v>0</v>
      </c>
      <c r="S27" s="339">
        <f t="shared" si="6"/>
        <v>0</v>
      </c>
      <c r="T27" s="339">
        <f t="shared" si="7"/>
        <v>0</v>
      </c>
      <c r="U27" s="339">
        <f t="shared" si="7"/>
        <v>0</v>
      </c>
      <c r="V27" s="341">
        <f t="shared" si="7"/>
        <v>0</v>
      </c>
    </row>
    <row r="28" spans="2:22" ht="20.25" customHeight="1">
      <c r="B28" s="337" t="s">
        <v>138</v>
      </c>
      <c r="C28" s="402" t="s">
        <v>15</v>
      </c>
      <c r="D28" s="533"/>
      <c r="E28" s="532"/>
      <c r="F28" s="532"/>
      <c r="G28" s="532"/>
      <c r="H28" s="534">
        <f>建設_投入分析!BU25</f>
        <v>0</v>
      </c>
      <c r="I28" s="339">
        <f t="shared" si="0"/>
        <v>0</v>
      </c>
      <c r="J28" s="339">
        <f>手順⑦!D26</f>
        <v>0</v>
      </c>
      <c r="K28" s="339">
        <f t="shared" si="1"/>
        <v>0</v>
      </c>
      <c r="L28" s="339">
        <f t="shared" si="2"/>
        <v>0</v>
      </c>
      <c r="M28" s="883"/>
      <c r="N28" s="883"/>
      <c r="O28" s="339">
        <f t="shared" si="3"/>
        <v>0</v>
      </c>
      <c r="P28" s="339">
        <f t="shared" si="4"/>
        <v>0</v>
      </c>
      <c r="Q28" s="339">
        <f>手順⑭!D26</f>
        <v>0</v>
      </c>
      <c r="R28" s="339">
        <f t="shared" si="5"/>
        <v>0</v>
      </c>
      <c r="S28" s="339">
        <f t="shared" si="6"/>
        <v>0</v>
      </c>
      <c r="T28" s="339">
        <f t="shared" si="7"/>
        <v>0</v>
      </c>
      <c r="U28" s="339">
        <f t="shared" si="7"/>
        <v>0</v>
      </c>
      <c r="V28" s="341">
        <f t="shared" si="7"/>
        <v>0</v>
      </c>
    </row>
    <row r="29" spans="2:22" ht="20.25" customHeight="1">
      <c r="B29" s="337" t="s">
        <v>139</v>
      </c>
      <c r="C29" s="402" t="s">
        <v>16</v>
      </c>
      <c r="D29" s="533"/>
      <c r="E29" s="532"/>
      <c r="F29" s="532"/>
      <c r="G29" s="532"/>
      <c r="H29" s="534">
        <f>建設_投入分析!BU26</f>
        <v>0</v>
      </c>
      <c r="I29" s="339">
        <f t="shared" si="0"/>
        <v>0</v>
      </c>
      <c r="J29" s="339">
        <f>手順⑦!D27</f>
        <v>0</v>
      </c>
      <c r="K29" s="339">
        <f t="shared" si="1"/>
        <v>0</v>
      </c>
      <c r="L29" s="339">
        <f t="shared" si="2"/>
        <v>0</v>
      </c>
      <c r="M29" s="883"/>
      <c r="N29" s="883"/>
      <c r="O29" s="339">
        <f t="shared" si="3"/>
        <v>0</v>
      </c>
      <c r="P29" s="339">
        <f t="shared" si="4"/>
        <v>0</v>
      </c>
      <c r="Q29" s="339">
        <f>手順⑭!D27</f>
        <v>0</v>
      </c>
      <c r="R29" s="339">
        <f t="shared" si="5"/>
        <v>0</v>
      </c>
      <c r="S29" s="339">
        <f t="shared" si="6"/>
        <v>0</v>
      </c>
      <c r="T29" s="339">
        <f t="shared" si="7"/>
        <v>0</v>
      </c>
      <c r="U29" s="339">
        <f t="shared" si="7"/>
        <v>0</v>
      </c>
      <c r="V29" s="341">
        <f t="shared" si="7"/>
        <v>0</v>
      </c>
    </row>
    <row r="30" spans="2:22" ht="20.25" customHeight="1">
      <c r="B30" s="337" t="s">
        <v>140</v>
      </c>
      <c r="C30" s="402" t="s">
        <v>17</v>
      </c>
      <c r="D30" s="403">
        <f>建設_投入分析!BU52</f>
        <v>0</v>
      </c>
      <c r="E30" s="534">
        <f t="shared" ref="E30" si="8">D30*D121</f>
        <v>0</v>
      </c>
      <c r="F30" s="534">
        <f>建設_投入分析!BU51</f>
        <v>0</v>
      </c>
      <c r="G30" s="534">
        <f>建設_投入分析!BU46</f>
        <v>0</v>
      </c>
      <c r="H30" s="534">
        <f>建設_投入分析!BU27</f>
        <v>0</v>
      </c>
      <c r="I30" s="339">
        <f t="shared" si="0"/>
        <v>0</v>
      </c>
      <c r="J30" s="339">
        <f>手順⑦!D28</f>
        <v>0</v>
      </c>
      <c r="K30" s="339">
        <f t="shared" si="1"/>
        <v>0</v>
      </c>
      <c r="L30" s="339">
        <f t="shared" si="2"/>
        <v>0</v>
      </c>
      <c r="M30" s="883"/>
      <c r="N30" s="883"/>
      <c r="O30" s="339">
        <f t="shared" si="3"/>
        <v>0</v>
      </c>
      <c r="P30" s="339">
        <f t="shared" si="4"/>
        <v>0</v>
      </c>
      <c r="Q30" s="339">
        <f>手順⑭!D28</f>
        <v>0</v>
      </c>
      <c r="R30" s="339">
        <f t="shared" si="5"/>
        <v>0</v>
      </c>
      <c r="S30" s="339">
        <f t="shared" si="6"/>
        <v>0</v>
      </c>
      <c r="T30" s="339">
        <f t="shared" si="7"/>
        <v>0</v>
      </c>
      <c r="U30" s="339">
        <f t="shared" si="7"/>
        <v>0</v>
      </c>
      <c r="V30" s="341">
        <f t="shared" si="7"/>
        <v>0</v>
      </c>
    </row>
    <row r="31" spans="2:22" ht="20.25" customHeight="1">
      <c r="B31" s="337" t="s">
        <v>141</v>
      </c>
      <c r="C31" s="402" t="s">
        <v>18</v>
      </c>
      <c r="D31" s="533"/>
      <c r="E31" s="532"/>
      <c r="F31" s="532"/>
      <c r="G31" s="532"/>
      <c r="H31" s="534">
        <f>建設_投入分析!BU28</f>
        <v>0</v>
      </c>
      <c r="I31" s="339">
        <f t="shared" si="0"/>
        <v>0</v>
      </c>
      <c r="J31" s="339">
        <f>手順⑦!D29</f>
        <v>0</v>
      </c>
      <c r="K31" s="339">
        <f t="shared" si="1"/>
        <v>0</v>
      </c>
      <c r="L31" s="339">
        <f t="shared" si="2"/>
        <v>0</v>
      </c>
      <c r="M31" s="883"/>
      <c r="N31" s="883"/>
      <c r="O31" s="339">
        <f t="shared" si="3"/>
        <v>0</v>
      </c>
      <c r="P31" s="339">
        <f t="shared" si="4"/>
        <v>0</v>
      </c>
      <c r="Q31" s="339">
        <f>手順⑭!D29</f>
        <v>0</v>
      </c>
      <c r="R31" s="339">
        <f t="shared" si="5"/>
        <v>0</v>
      </c>
      <c r="S31" s="339">
        <f t="shared" si="6"/>
        <v>0</v>
      </c>
      <c r="T31" s="339">
        <f t="shared" si="7"/>
        <v>0</v>
      </c>
      <c r="U31" s="339">
        <f t="shared" si="7"/>
        <v>0</v>
      </c>
      <c r="V31" s="341">
        <f t="shared" si="7"/>
        <v>0</v>
      </c>
    </row>
    <row r="32" spans="2:22" ht="20.25" customHeight="1">
      <c r="B32" s="337" t="s">
        <v>143</v>
      </c>
      <c r="C32" s="402" t="s">
        <v>29</v>
      </c>
      <c r="D32" s="533"/>
      <c r="E32" s="532"/>
      <c r="F32" s="532"/>
      <c r="G32" s="532"/>
      <c r="H32" s="534">
        <f>建設_投入分析!BU29</f>
        <v>0</v>
      </c>
      <c r="I32" s="339">
        <f t="shared" si="0"/>
        <v>0</v>
      </c>
      <c r="J32" s="339">
        <f>手順⑦!D30</f>
        <v>0</v>
      </c>
      <c r="K32" s="339">
        <f t="shared" si="1"/>
        <v>0</v>
      </c>
      <c r="L32" s="339">
        <f t="shared" si="2"/>
        <v>0</v>
      </c>
      <c r="M32" s="883"/>
      <c r="N32" s="883"/>
      <c r="O32" s="339">
        <f t="shared" si="3"/>
        <v>0</v>
      </c>
      <c r="P32" s="339">
        <f t="shared" si="4"/>
        <v>0</v>
      </c>
      <c r="Q32" s="339">
        <f>手順⑭!D30</f>
        <v>0</v>
      </c>
      <c r="R32" s="339">
        <f t="shared" si="5"/>
        <v>0</v>
      </c>
      <c r="S32" s="339">
        <f t="shared" si="6"/>
        <v>0</v>
      </c>
      <c r="T32" s="339">
        <f t="shared" si="7"/>
        <v>0</v>
      </c>
      <c r="U32" s="339">
        <f t="shared" si="7"/>
        <v>0</v>
      </c>
      <c r="V32" s="341">
        <f t="shared" si="7"/>
        <v>0</v>
      </c>
    </row>
    <row r="33" spans="2:22" ht="20.25" customHeight="1">
      <c r="B33" s="337" t="s">
        <v>145</v>
      </c>
      <c r="C33" s="402" t="s">
        <v>30</v>
      </c>
      <c r="D33" s="533"/>
      <c r="E33" s="532"/>
      <c r="F33" s="532"/>
      <c r="G33" s="532"/>
      <c r="H33" s="534">
        <f>建設_投入分析!BU30</f>
        <v>0</v>
      </c>
      <c r="I33" s="339">
        <f t="shared" si="0"/>
        <v>0</v>
      </c>
      <c r="J33" s="339">
        <f>手順⑦!D31</f>
        <v>0</v>
      </c>
      <c r="K33" s="339">
        <f t="shared" si="1"/>
        <v>0</v>
      </c>
      <c r="L33" s="339">
        <f t="shared" si="2"/>
        <v>0</v>
      </c>
      <c r="M33" s="883"/>
      <c r="N33" s="883"/>
      <c r="O33" s="339">
        <f t="shared" si="3"/>
        <v>0</v>
      </c>
      <c r="P33" s="339">
        <f t="shared" si="4"/>
        <v>0</v>
      </c>
      <c r="Q33" s="339">
        <f>手順⑭!D31</f>
        <v>0</v>
      </c>
      <c r="R33" s="339">
        <f t="shared" si="5"/>
        <v>0</v>
      </c>
      <c r="S33" s="339">
        <f t="shared" si="6"/>
        <v>0</v>
      </c>
      <c r="T33" s="339">
        <f t="shared" si="7"/>
        <v>0</v>
      </c>
      <c r="U33" s="339">
        <f t="shared" si="7"/>
        <v>0</v>
      </c>
      <c r="V33" s="341">
        <f t="shared" si="7"/>
        <v>0</v>
      </c>
    </row>
    <row r="34" spans="2:22" ht="20.25" customHeight="1">
      <c r="B34" s="337" t="s">
        <v>146</v>
      </c>
      <c r="C34" s="402" t="s">
        <v>19</v>
      </c>
      <c r="D34" s="533"/>
      <c r="E34" s="532"/>
      <c r="F34" s="532"/>
      <c r="G34" s="532"/>
      <c r="H34" s="534">
        <f>建設_投入分析!BU31</f>
        <v>0</v>
      </c>
      <c r="I34" s="339">
        <f t="shared" si="0"/>
        <v>0</v>
      </c>
      <c r="J34" s="339">
        <f>手順⑦!D32</f>
        <v>0</v>
      </c>
      <c r="K34" s="339">
        <f t="shared" si="1"/>
        <v>0</v>
      </c>
      <c r="L34" s="339">
        <f t="shared" si="2"/>
        <v>0</v>
      </c>
      <c r="M34" s="883"/>
      <c r="N34" s="883"/>
      <c r="O34" s="339">
        <f t="shared" si="3"/>
        <v>0</v>
      </c>
      <c r="P34" s="339">
        <f t="shared" si="4"/>
        <v>0</v>
      </c>
      <c r="Q34" s="339">
        <f>手順⑭!D32</f>
        <v>0</v>
      </c>
      <c r="R34" s="339">
        <f t="shared" si="5"/>
        <v>0</v>
      </c>
      <c r="S34" s="339">
        <f t="shared" si="6"/>
        <v>0</v>
      </c>
      <c r="T34" s="339">
        <f t="shared" si="7"/>
        <v>0</v>
      </c>
      <c r="U34" s="339">
        <f t="shared" si="7"/>
        <v>0</v>
      </c>
      <c r="V34" s="341">
        <f t="shared" si="7"/>
        <v>0</v>
      </c>
    </row>
    <row r="35" spans="2:22" ht="20.25" customHeight="1">
      <c r="B35" s="337" t="s">
        <v>147</v>
      </c>
      <c r="C35" s="402" t="s">
        <v>20</v>
      </c>
      <c r="D35" s="533"/>
      <c r="E35" s="532"/>
      <c r="F35" s="532"/>
      <c r="G35" s="532"/>
      <c r="H35" s="534">
        <f>建設_投入分析!BU32</f>
        <v>0</v>
      </c>
      <c r="I35" s="339">
        <f t="shared" si="0"/>
        <v>0</v>
      </c>
      <c r="J35" s="339">
        <f>手順⑦!D33</f>
        <v>0</v>
      </c>
      <c r="K35" s="339">
        <f t="shared" si="1"/>
        <v>0</v>
      </c>
      <c r="L35" s="339">
        <f t="shared" si="2"/>
        <v>0</v>
      </c>
      <c r="M35" s="883"/>
      <c r="N35" s="883"/>
      <c r="O35" s="339">
        <f t="shared" si="3"/>
        <v>0</v>
      </c>
      <c r="P35" s="339">
        <f t="shared" si="4"/>
        <v>0</v>
      </c>
      <c r="Q35" s="339">
        <f>手順⑭!D33</f>
        <v>0</v>
      </c>
      <c r="R35" s="339">
        <f t="shared" si="5"/>
        <v>0</v>
      </c>
      <c r="S35" s="339">
        <f t="shared" si="6"/>
        <v>0</v>
      </c>
      <c r="T35" s="339">
        <f t="shared" si="7"/>
        <v>0</v>
      </c>
      <c r="U35" s="339">
        <f t="shared" si="7"/>
        <v>0</v>
      </c>
      <c r="V35" s="341">
        <f t="shared" si="7"/>
        <v>0</v>
      </c>
    </row>
    <row r="36" spans="2:22" ht="20.25" customHeight="1">
      <c r="B36" s="337" t="s">
        <v>149</v>
      </c>
      <c r="C36" s="402" t="s">
        <v>21</v>
      </c>
      <c r="D36" s="533"/>
      <c r="E36" s="532"/>
      <c r="F36" s="532"/>
      <c r="G36" s="532"/>
      <c r="H36" s="534">
        <f>建設_投入分析!BU33</f>
        <v>0</v>
      </c>
      <c r="I36" s="339">
        <f t="shared" si="0"/>
        <v>0</v>
      </c>
      <c r="J36" s="339">
        <f>手順⑦!D34</f>
        <v>0</v>
      </c>
      <c r="K36" s="339">
        <f t="shared" si="1"/>
        <v>0</v>
      </c>
      <c r="L36" s="339">
        <f t="shared" si="2"/>
        <v>0</v>
      </c>
      <c r="M36" s="883"/>
      <c r="N36" s="883"/>
      <c r="O36" s="339">
        <f t="shared" si="3"/>
        <v>0</v>
      </c>
      <c r="P36" s="339">
        <f t="shared" si="4"/>
        <v>0</v>
      </c>
      <c r="Q36" s="339">
        <f>手順⑭!D34</f>
        <v>0</v>
      </c>
      <c r="R36" s="339">
        <f t="shared" si="5"/>
        <v>0</v>
      </c>
      <c r="S36" s="339">
        <f t="shared" si="6"/>
        <v>0</v>
      </c>
      <c r="T36" s="339">
        <f t="shared" si="7"/>
        <v>0</v>
      </c>
      <c r="U36" s="339">
        <f t="shared" si="7"/>
        <v>0</v>
      </c>
      <c r="V36" s="341">
        <f t="shared" si="7"/>
        <v>0</v>
      </c>
    </row>
    <row r="37" spans="2:22" ht="20.25" customHeight="1">
      <c r="B37" s="337" t="s">
        <v>151</v>
      </c>
      <c r="C37" s="402" t="s">
        <v>32</v>
      </c>
      <c r="D37" s="533"/>
      <c r="E37" s="532"/>
      <c r="F37" s="532"/>
      <c r="G37" s="532"/>
      <c r="H37" s="534">
        <f>建設_投入分析!BU34</f>
        <v>0</v>
      </c>
      <c r="I37" s="339">
        <f t="shared" si="0"/>
        <v>0</v>
      </c>
      <c r="J37" s="339">
        <f>手順⑦!D35</f>
        <v>0</v>
      </c>
      <c r="K37" s="339">
        <f t="shared" si="1"/>
        <v>0</v>
      </c>
      <c r="L37" s="339">
        <f t="shared" si="2"/>
        <v>0</v>
      </c>
      <c r="M37" s="883"/>
      <c r="N37" s="883"/>
      <c r="O37" s="339">
        <f t="shared" si="3"/>
        <v>0</v>
      </c>
      <c r="P37" s="339">
        <f t="shared" si="4"/>
        <v>0</v>
      </c>
      <c r="Q37" s="339">
        <f>手順⑭!D35</f>
        <v>0</v>
      </c>
      <c r="R37" s="339">
        <f t="shared" si="5"/>
        <v>0</v>
      </c>
      <c r="S37" s="339">
        <f t="shared" si="6"/>
        <v>0</v>
      </c>
      <c r="T37" s="339">
        <f t="shared" si="7"/>
        <v>0</v>
      </c>
      <c r="U37" s="339">
        <f t="shared" si="7"/>
        <v>0</v>
      </c>
      <c r="V37" s="341">
        <f t="shared" si="7"/>
        <v>0</v>
      </c>
    </row>
    <row r="38" spans="2:22" ht="20.25" customHeight="1">
      <c r="B38" s="337" t="s">
        <v>153</v>
      </c>
      <c r="C38" s="402" t="s">
        <v>22</v>
      </c>
      <c r="D38" s="533"/>
      <c r="E38" s="532"/>
      <c r="F38" s="532"/>
      <c r="G38" s="532"/>
      <c r="H38" s="534">
        <f>建設_投入分析!BU35</f>
        <v>0</v>
      </c>
      <c r="I38" s="339">
        <f t="shared" si="0"/>
        <v>0</v>
      </c>
      <c r="J38" s="339">
        <f>手順⑦!D36</f>
        <v>0</v>
      </c>
      <c r="K38" s="339">
        <f t="shared" si="1"/>
        <v>0</v>
      </c>
      <c r="L38" s="339">
        <f t="shared" si="2"/>
        <v>0</v>
      </c>
      <c r="M38" s="883"/>
      <c r="N38" s="883"/>
      <c r="O38" s="339">
        <f t="shared" si="3"/>
        <v>0</v>
      </c>
      <c r="P38" s="339">
        <f t="shared" si="4"/>
        <v>0</v>
      </c>
      <c r="Q38" s="339">
        <f>手順⑭!D36</f>
        <v>0</v>
      </c>
      <c r="R38" s="339">
        <f t="shared" si="5"/>
        <v>0</v>
      </c>
      <c r="S38" s="339">
        <f t="shared" si="6"/>
        <v>0</v>
      </c>
      <c r="T38" s="339">
        <f t="shared" si="7"/>
        <v>0</v>
      </c>
      <c r="U38" s="339">
        <f t="shared" si="7"/>
        <v>0</v>
      </c>
      <c r="V38" s="341">
        <f t="shared" si="7"/>
        <v>0</v>
      </c>
    </row>
    <row r="39" spans="2:22" ht="20.25" customHeight="1">
      <c r="B39" s="337" t="s">
        <v>155</v>
      </c>
      <c r="C39" s="402" t="s">
        <v>23</v>
      </c>
      <c r="D39" s="533"/>
      <c r="E39" s="532"/>
      <c r="F39" s="532"/>
      <c r="G39" s="532"/>
      <c r="H39" s="534">
        <f>建設_投入分析!BU36</f>
        <v>0</v>
      </c>
      <c r="I39" s="339">
        <f t="shared" si="0"/>
        <v>0</v>
      </c>
      <c r="J39" s="339">
        <f>手順⑦!D37</f>
        <v>0</v>
      </c>
      <c r="K39" s="339">
        <f t="shared" si="1"/>
        <v>0</v>
      </c>
      <c r="L39" s="339">
        <f t="shared" si="2"/>
        <v>0</v>
      </c>
      <c r="M39" s="883"/>
      <c r="N39" s="883"/>
      <c r="O39" s="339">
        <f t="shared" si="3"/>
        <v>0</v>
      </c>
      <c r="P39" s="339">
        <f t="shared" si="4"/>
        <v>0</v>
      </c>
      <c r="Q39" s="339">
        <f>手順⑭!D37</f>
        <v>0</v>
      </c>
      <c r="R39" s="339">
        <f t="shared" si="5"/>
        <v>0</v>
      </c>
      <c r="S39" s="339">
        <f t="shared" si="6"/>
        <v>0</v>
      </c>
      <c r="T39" s="339">
        <f t="shared" si="7"/>
        <v>0</v>
      </c>
      <c r="U39" s="339">
        <f t="shared" si="7"/>
        <v>0</v>
      </c>
      <c r="V39" s="341">
        <f t="shared" si="7"/>
        <v>0</v>
      </c>
    </row>
    <row r="40" spans="2:22" ht="20.25" customHeight="1">
      <c r="B40" s="337" t="s">
        <v>156</v>
      </c>
      <c r="C40" s="402" t="s">
        <v>24</v>
      </c>
      <c r="D40" s="533"/>
      <c r="E40" s="532"/>
      <c r="F40" s="532"/>
      <c r="G40" s="532"/>
      <c r="H40" s="534">
        <f>建設_投入分析!BU37</f>
        <v>0</v>
      </c>
      <c r="I40" s="339">
        <f t="shared" si="0"/>
        <v>0</v>
      </c>
      <c r="J40" s="339">
        <f>手順⑦!D38</f>
        <v>0</v>
      </c>
      <c r="K40" s="339">
        <f t="shared" si="1"/>
        <v>0</v>
      </c>
      <c r="L40" s="339">
        <f t="shared" si="2"/>
        <v>0</v>
      </c>
      <c r="M40" s="883"/>
      <c r="N40" s="883"/>
      <c r="O40" s="339">
        <f t="shared" si="3"/>
        <v>0</v>
      </c>
      <c r="P40" s="339">
        <f t="shared" si="4"/>
        <v>0</v>
      </c>
      <c r="Q40" s="339">
        <f>手順⑭!D38</f>
        <v>0</v>
      </c>
      <c r="R40" s="339">
        <f t="shared" si="5"/>
        <v>0</v>
      </c>
      <c r="S40" s="339">
        <f t="shared" si="6"/>
        <v>0</v>
      </c>
      <c r="T40" s="339">
        <f t="shared" si="7"/>
        <v>0</v>
      </c>
      <c r="U40" s="339">
        <f t="shared" si="7"/>
        <v>0</v>
      </c>
      <c r="V40" s="341">
        <f t="shared" si="7"/>
        <v>0</v>
      </c>
    </row>
    <row r="41" spans="2:22" ht="20.25" customHeight="1">
      <c r="B41" s="337" t="s">
        <v>158</v>
      </c>
      <c r="C41" s="402" t="s">
        <v>31</v>
      </c>
      <c r="D41" s="533"/>
      <c r="E41" s="532"/>
      <c r="F41" s="532"/>
      <c r="G41" s="532"/>
      <c r="H41" s="534">
        <f>建設_投入分析!BU38</f>
        <v>0</v>
      </c>
      <c r="I41" s="339">
        <f t="shared" si="0"/>
        <v>0</v>
      </c>
      <c r="J41" s="339">
        <f>手順⑦!D39</f>
        <v>0</v>
      </c>
      <c r="K41" s="339">
        <f t="shared" si="1"/>
        <v>0</v>
      </c>
      <c r="L41" s="339">
        <f t="shared" si="2"/>
        <v>0</v>
      </c>
      <c r="M41" s="883"/>
      <c r="N41" s="883"/>
      <c r="O41" s="339">
        <f t="shared" si="3"/>
        <v>0</v>
      </c>
      <c r="P41" s="339">
        <f t="shared" si="4"/>
        <v>0</v>
      </c>
      <c r="Q41" s="339">
        <f>手順⑭!D39</f>
        <v>0</v>
      </c>
      <c r="R41" s="339">
        <f t="shared" si="5"/>
        <v>0</v>
      </c>
      <c r="S41" s="339">
        <f t="shared" si="6"/>
        <v>0</v>
      </c>
      <c r="T41" s="339">
        <f t="shared" si="7"/>
        <v>0</v>
      </c>
      <c r="U41" s="339">
        <f t="shared" si="7"/>
        <v>0</v>
      </c>
      <c r="V41" s="341">
        <f t="shared" si="7"/>
        <v>0</v>
      </c>
    </row>
    <row r="42" spans="2:22" ht="20.25" customHeight="1">
      <c r="B42" s="337" t="s">
        <v>160</v>
      </c>
      <c r="C42" s="402" t="s">
        <v>447</v>
      </c>
      <c r="D42" s="533"/>
      <c r="E42" s="532"/>
      <c r="F42" s="532"/>
      <c r="G42" s="532"/>
      <c r="H42" s="534">
        <f>建設_投入分析!BU39</f>
        <v>0</v>
      </c>
      <c r="I42" s="339">
        <f t="shared" si="0"/>
        <v>0</v>
      </c>
      <c r="J42" s="339">
        <f>手順⑦!D40</f>
        <v>0</v>
      </c>
      <c r="K42" s="339">
        <f t="shared" si="1"/>
        <v>0</v>
      </c>
      <c r="L42" s="339">
        <f t="shared" si="2"/>
        <v>0</v>
      </c>
      <c r="M42" s="883"/>
      <c r="N42" s="883"/>
      <c r="O42" s="339">
        <f t="shared" si="3"/>
        <v>0</v>
      </c>
      <c r="P42" s="339">
        <f t="shared" si="4"/>
        <v>0</v>
      </c>
      <c r="Q42" s="339">
        <f>手順⑭!D40</f>
        <v>0</v>
      </c>
      <c r="R42" s="339">
        <f t="shared" si="5"/>
        <v>0</v>
      </c>
      <c r="S42" s="339">
        <f t="shared" si="6"/>
        <v>0</v>
      </c>
      <c r="T42" s="339">
        <f t="shared" si="7"/>
        <v>0</v>
      </c>
      <c r="U42" s="339">
        <f t="shared" si="7"/>
        <v>0</v>
      </c>
      <c r="V42" s="341">
        <f t="shared" si="7"/>
        <v>0</v>
      </c>
    </row>
    <row r="43" spans="2:22" ht="20.25" customHeight="1">
      <c r="B43" s="337" t="s">
        <v>162</v>
      </c>
      <c r="C43" s="402" t="s">
        <v>25</v>
      </c>
      <c r="D43" s="533"/>
      <c r="E43" s="532"/>
      <c r="F43" s="532"/>
      <c r="G43" s="532"/>
      <c r="H43" s="534">
        <f>建設_投入分析!BU40</f>
        <v>0</v>
      </c>
      <c r="I43" s="339">
        <f t="shared" si="0"/>
        <v>0</v>
      </c>
      <c r="J43" s="339">
        <f>手順⑦!D41</f>
        <v>0</v>
      </c>
      <c r="K43" s="339">
        <f t="shared" si="1"/>
        <v>0</v>
      </c>
      <c r="L43" s="339">
        <f t="shared" si="2"/>
        <v>0</v>
      </c>
      <c r="M43" s="883"/>
      <c r="N43" s="883"/>
      <c r="O43" s="339">
        <f t="shared" si="3"/>
        <v>0</v>
      </c>
      <c r="P43" s="339">
        <f t="shared" si="4"/>
        <v>0</v>
      </c>
      <c r="Q43" s="339">
        <f>手順⑭!D41</f>
        <v>0</v>
      </c>
      <c r="R43" s="339">
        <f t="shared" si="5"/>
        <v>0</v>
      </c>
      <c r="S43" s="339">
        <f t="shared" si="6"/>
        <v>0</v>
      </c>
      <c r="T43" s="339">
        <f t="shared" si="7"/>
        <v>0</v>
      </c>
      <c r="U43" s="339">
        <f t="shared" si="7"/>
        <v>0</v>
      </c>
      <c r="V43" s="341">
        <f t="shared" si="7"/>
        <v>0</v>
      </c>
    </row>
    <row r="44" spans="2:22" ht="20.25" customHeight="1">
      <c r="B44" s="337" t="s">
        <v>164</v>
      </c>
      <c r="C44" s="402" t="s">
        <v>26</v>
      </c>
      <c r="D44" s="533"/>
      <c r="E44" s="532"/>
      <c r="F44" s="532"/>
      <c r="G44" s="532"/>
      <c r="H44" s="534">
        <f>建設_投入分析!BU41</f>
        <v>0</v>
      </c>
      <c r="I44" s="339">
        <f t="shared" si="0"/>
        <v>0</v>
      </c>
      <c r="J44" s="339">
        <f>手順⑦!D42</f>
        <v>0</v>
      </c>
      <c r="K44" s="339">
        <f t="shared" si="1"/>
        <v>0</v>
      </c>
      <c r="L44" s="339">
        <f t="shared" si="2"/>
        <v>0</v>
      </c>
      <c r="M44" s="883"/>
      <c r="N44" s="883"/>
      <c r="O44" s="339">
        <f t="shared" si="3"/>
        <v>0</v>
      </c>
      <c r="P44" s="339">
        <f t="shared" si="4"/>
        <v>0</v>
      </c>
      <c r="Q44" s="339">
        <f>手順⑭!D42</f>
        <v>0</v>
      </c>
      <c r="R44" s="339">
        <f t="shared" si="5"/>
        <v>0</v>
      </c>
      <c r="S44" s="339">
        <f t="shared" si="6"/>
        <v>0</v>
      </c>
      <c r="T44" s="339">
        <f t="shared" si="7"/>
        <v>0</v>
      </c>
      <c r="U44" s="339">
        <f t="shared" si="7"/>
        <v>0</v>
      </c>
      <c r="V44" s="341">
        <f t="shared" si="7"/>
        <v>0</v>
      </c>
    </row>
    <row r="45" spans="2:22" ht="20.25" customHeight="1">
      <c r="B45" s="337" t="s">
        <v>166</v>
      </c>
      <c r="C45" s="402" t="s">
        <v>27</v>
      </c>
      <c r="D45" s="533"/>
      <c r="E45" s="532"/>
      <c r="F45" s="532"/>
      <c r="G45" s="532"/>
      <c r="H45" s="534">
        <f>建設_投入分析!BU42</f>
        <v>0</v>
      </c>
      <c r="I45" s="339">
        <f t="shared" si="0"/>
        <v>0</v>
      </c>
      <c r="J45" s="339">
        <f>手順⑦!D43</f>
        <v>0</v>
      </c>
      <c r="K45" s="339">
        <f t="shared" si="1"/>
        <v>0</v>
      </c>
      <c r="L45" s="339">
        <f t="shared" si="2"/>
        <v>0</v>
      </c>
      <c r="M45" s="883"/>
      <c r="N45" s="883"/>
      <c r="O45" s="339">
        <f t="shared" si="3"/>
        <v>0</v>
      </c>
      <c r="P45" s="339">
        <f t="shared" si="4"/>
        <v>0</v>
      </c>
      <c r="Q45" s="339">
        <f>手順⑭!D43</f>
        <v>0</v>
      </c>
      <c r="R45" s="339">
        <f t="shared" si="5"/>
        <v>0</v>
      </c>
      <c r="S45" s="339">
        <f t="shared" si="6"/>
        <v>0</v>
      </c>
      <c r="T45" s="339">
        <f t="shared" si="7"/>
        <v>0</v>
      </c>
      <c r="U45" s="339">
        <f t="shared" si="7"/>
        <v>0</v>
      </c>
      <c r="V45" s="341">
        <f t="shared" si="7"/>
        <v>0</v>
      </c>
    </row>
    <row r="46" spans="2:22" ht="20.25" customHeight="1">
      <c r="B46" s="337" t="s">
        <v>168</v>
      </c>
      <c r="C46" s="402" t="s">
        <v>28</v>
      </c>
      <c r="D46" s="533"/>
      <c r="E46" s="532"/>
      <c r="F46" s="532"/>
      <c r="G46" s="532"/>
      <c r="H46" s="534">
        <f>建設_投入分析!BU43</f>
        <v>0</v>
      </c>
      <c r="I46" s="339">
        <f t="shared" si="0"/>
        <v>0</v>
      </c>
      <c r="J46" s="339">
        <f>手順⑦!D44</f>
        <v>0</v>
      </c>
      <c r="K46" s="339">
        <f t="shared" si="1"/>
        <v>0</v>
      </c>
      <c r="L46" s="339">
        <f t="shared" si="2"/>
        <v>0</v>
      </c>
      <c r="M46" s="884"/>
      <c r="N46" s="884"/>
      <c r="O46" s="339">
        <f t="shared" si="3"/>
        <v>0</v>
      </c>
      <c r="P46" s="339">
        <f t="shared" si="4"/>
        <v>0</v>
      </c>
      <c r="Q46" s="339">
        <f>手順⑭!D44</f>
        <v>0</v>
      </c>
      <c r="R46" s="339">
        <f t="shared" si="5"/>
        <v>0</v>
      </c>
      <c r="S46" s="339">
        <f t="shared" si="6"/>
        <v>0</v>
      </c>
      <c r="T46" s="339">
        <f t="shared" si="7"/>
        <v>0</v>
      </c>
      <c r="U46" s="339">
        <f t="shared" si="7"/>
        <v>0</v>
      </c>
      <c r="V46" s="341">
        <f t="shared" si="7"/>
        <v>0</v>
      </c>
    </row>
    <row r="47" spans="2:22" ht="20.25" customHeight="1">
      <c r="B47" s="343"/>
      <c r="C47" s="405" t="s">
        <v>571</v>
      </c>
      <c r="D47" s="406">
        <f>SUM(D8:D46)</f>
        <v>0</v>
      </c>
      <c r="E47" s="345">
        <f t="shared" ref="E47:L47" si="9">SUM(E8:E46)</f>
        <v>0</v>
      </c>
      <c r="F47" s="345">
        <f t="shared" si="9"/>
        <v>0</v>
      </c>
      <c r="G47" s="345">
        <f t="shared" si="9"/>
        <v>0</v>
      </c>
      <c r="H47" s="345">
        <f t="shared" si="9"/>
        <v>0</v>
      </c>
      <c r="I47" s="345">
        <f t="shared" si="9"/>
        <v>0</v>
      </c>
      <c r="J47" s="345">
        <f t="shared" si="9"/>
        <v>0</v>
      </c>
      <c r="K47" s="345">
        <f t="shared" si="9"/>
        <v>0</v>
      </c>
      <c r="L47" s="345">
        <f t="shared" si="9"/>
        <v>0</v>
      </c>
      <c r="M47" s="345">
        <f>G47+L47</f>
        <v>0</v>
      </c>
      <c r="N47" s="345">
        <f>M47*I138</f>
        <v>0</v>
      </c>
      <c r="O47" s="345">
        <f>N47</f>
        <v>0</v>
      </c>
      <c r="P47" s="345">
        <f>SUM(P8:P46)</f>
        <v>0</v>
      </c>
      <c r="Q47" s="345">
        <f t="shared" ref="Q47:V47" si="10">SUM(Q8:Q46)</f>
        <v>0</v>
      </c>
      <c r="R47" s="345">
        <f t="shared" si="10"/>
        <v>0</v>
      </c>
      <c r="S47" s="345">
        <f t="shared" si="10"/>
        <v>0</v>
      </c>
      <c r="T47" s="345">
        <f t="shared" si="10"/>
        <v>0</v>
      </c>
      <c r="U47" s="345">
        <f t="shared" si="10"/>
        <v>0</v>
      </c>
      <c r="V47" s="347">
        <f t="shared" si="10"/>
        <v>0</v>
      </c>
    </row>
    <row r="48" spans="2:22" ht="20.25" customHeight="1">
      <c r="B48" s="407"/>
      <c r="C48" s="407"/>
      <c r="D48" s="357"/>
      <c r="E48" s="357"/>
      <c r="F48" s="357"/>
      <c r="G48" s="357"/>
      <c r="H48" s="357"/>
      <c r="I48" s="357"/>
      <c r="J48" s="357"/>
      <c r="K48" s="357"/>
      <c r="L48" s="357"/>
      <c r="M48" s="357"/>
      <c r="N48" s="357"/>
      <c r="O48" s="357"/>
      <c r="P48" s="357"/>
      <c r="Q48" s="357"/>
      <c r="R48" s="357"/>
      <c r="S48" s="357"/>
      <c r="T48" s="357"/>
      <c r="U48" s="357"/>
      <c r="V48" s="357"/>
    </row>
    <row r="49" spans="2:11" ht="20.25" customHeight="1">
      <c r="J49" s="316"/>
      <c r="K49" s="316" t="s">
        <v>750</v>
      </c>
    </row>
    <row r="50" spans="2:11" s="317" customFormat="1" ht="20.25" customHeight="1">
      <c r="B50" s="318"/>
      <c r="C50" s="397"/>
      <c r="D50" s="912" t="s">
        <v>630</v>
      </c>
      <c r="E50" s="913"/>
      <c r="F50" s="873" t="s">
        <v>714</v>
      </c>
      <c r="G50" s="880"/>
      <c r="H50" s="873" t="s">
        <v>736</v>
      </c>
      <c r="I50" s="880"/>
      <c r="J50" s="873" t="s">
        <v>667</v>
      </c>
      <c r="K50" s="881"/>
    </row>
    <row r="51" spans="2:11" s="324" customFormat="1" ht="36" customHeight="1">
      <c r="B51" s="320"/>
      <c r="C51" s="398"/>
      <c r="D51" s="408" t="s">
        <v>751</v>
      </c>
      <c r="E51" s="322" t="s">
        <v>752</v>
      </c>
      <c r="F51" s="322" t="s">
        <v>753</v>
      </c>
      <c r="G51" s="322" t="s">
        <v>754</v>
      </c>
      <c r="H51" s="322" t="s">
        <v>755</v>
      </c>
      <c r="I51" s="322" t="s">
        <v>756</v>
      </c>
      <c r="J51" s="322" t="s">
        <v>757</v>
      </c>
      <c r="K51" s="353" t="s">
        <v>758</v>
      </c>
    </row>
    <row r="52" spans="2:11" s="328" customFormat="1" ht="20.25" customHeight="1">
      <c r="B52" s="910" t="s">
        <v>621</v>
      </c>
      <c r="C52" s="910"/>
      <c r="D52" s="399" t="s">
        <v>833</v>
      </c>
      <c r="E52" s="325" t="s">
        <v>834</v>
      </c>
      <c r="F52" s="325" t="s">
        <v>835</v>
      </c>
      <c r="G52" s="325" t="s">
        <v>836</v>
      </c>
      <c r="H52" s="325" t="s">
        <v>837</v>
      </c>
      <c r="I52" s="325" t="s">
        <v>838</v>
      </c>
      <c r="J52" s="325" t="s">
        <v>839</v>
      </c>
      <c r="K52" s="327" t="s">
        <v>840</v>
      </c>
    </row>
    <row r="53" spans="2:11" s="331" customFormat="1" ht="20.25" customHeight="1">
      <c r="B53" s="911" t="s">
        <v>623</v>
      </c>
      <c r="C53" s="911"/>
      <c r="D53" s="400" t="s">
        <v>841</v>
      </c>
      <c r="E53" s="350" t="s">
        <v>842</v>
      </c>
      <c r="F53" s="350" t="s">
        <v>843</v>
      </c>
      <c r="G53" s="350" t="s">
        <v>844</v>
      </c>
      <c r="H53" s="350" t="s">
        <v>845</v>
      </c>
      <c r="I53" s="350" t="s">
        <v>846</v>
      </c>
      <c r="J53" s="350" t="s">
        <v>847</v>
      </c>
      <c r="K53" s="351" t="s">
        <v>848</v>
      </c>
    </row>
    <row r="54" spans="2:11" s="331" customFormat="1" ht="20.25" customHeight="1">
      <c r="B54" s="337" t="s">
        <v>263</v>
      </c>
      <c r="C54" s="401" t="s">
        <v>0</v>
      </c>
      <c r="D54" s="409">
        <f>ROUND(E8*K99,0)</f>
        <v>0</v>
      </c>
      <c r="E54" s="339">
        <f>ROUND(E8*L99,0)</f>
        <v>0</v>
      </c>
      <c r="F54" s="339">
        <f>ROUND(J8*K99,0)</f>
        <v>0</v>
      </c>
      <c r="G54" s="339">
        <f>ROUND(J8*L99,0)</f>
        <v>0</v>
      </c>
      <c r="H54" s="339">
        <f>ROUND(Q8*K99,0)</f>
        <v>0</v>
      </c>
      <c r="I54" s="339">
        <f>ROUND(Q8*L99,0)</f>
        <v>0</v>
      </c>
      <c r="J54" s="339">
        <f>D54+F54+H54</f>
        <v>0</v>
      </c>
      <c r="K54" s="341">
        <f>E54+G54+I54</f>
        <v>0</v>
      </c>
    </row>
    <row r="55" spans="2:11" s="331" customFormat="1" ht="20.25" customHeight="1">
      <c r="B55" s="337" t="s">
        <v>265</v>
      </c>
      <c r="C55" s="402" t="s">
        <v>567</v>
      </c>
      <c r="D55" s="410">
        <f t="shared" ref="D55:D92" si="11">ROUND(E9*K100,0)</f>
        <v>0</v>
      </c>
      <c r="E55" s="339">
        <f t="shared" ref="E55:E92" si="12">ROUND(E9*L100,0)</f>
        <v>0</v>
      </c>
      <c r="F55" s="339">
        <f t="shared" ref="F55:F92" si="13">ROUND(J9*K100,0)</f>
        <v>0</v>
      </c>
      <c r="G55" s="339">
        <f t="shared" ref="G55:G92" si="14">ROUND(J9*L100,0)</f>
        <v>0</v>
      </c>
      <c r="H55" s="339">
        <f t="shared" ref="H55:H92" si="15">ROUND(Q9*K100,0)</f>
        <v>0</v>
      </c>
      <c r="I55" s="339">
        <f t="shared" ref="I55:I92" si="16">ROUND(Q9*L100,0)</f>
        <v>0</v>
      </c>
      <c r="J55" s="339">
        <f t="shared" ref="J55:K92" si="17">D55+F55+H55</f>
        <v>0</v>
      </c>
      <c r="K55" s="341">
        <f t="shared" si="17"/>
        <v>0</v>
      </c>
    </row>
    <row r="56" spans="2:11" s="331" customFormat="1" ht="20.25" customHeight="1">
      <c r="B56" s="337" t="s">
        <v>267</v>
      </c>
      <c r="C56" s="402" t="s">
        <v>568</v>
      </c>
      <c r="D56" s="410">
        <f t="shared" si="11"/>
        <v>0</v>
      </c>
      <c r="E56" s="339">
        <f t="shared" si="12"/>
        <v>0</v>
      </c>
      <c r="F56" s="339">
        <f t="shared" si="13"/>
        <v>0</v>
      </c>
      <c r="G56" s="339">
        <f t="shared" si="14"/>
        <v>0</v>
      </c>
      <c r="H56" s="339">
        <f t="shared" si="15"/>
        <v>0</v>
      </c>
      <c r="I56" s="339">
        <f t="shared" si="16"/>
        <v>0</v>
      </c>
      <c r="J56" s="339">
        <f t="shared" si="17"/>
        <v>0</v>
      </c>
      <c r="K56" s="341">
        <f t="shared" si="17"/>
        <v>0</v>
      </c>
    </row>
    <row r="57" spans="2:11" s="331" customFormat="1" ht="20.25" customHeight="1">
      <c r="B57" s="337" t="s">
        <v>268</v>
      </c>
      <c r="C57" s="402" t="s">
        <v>3</v>
      </c>
      <c r="D57" s="410">
        <f t="shared" si="11"/>
        <v>0</v>
      </c>
      <c r="E57" s="339">
        <f t="shared" si="12"/>
        <v>0</v>
      </c>
      <c r="F57" s="339">
        <f t="shared" si="13"/>
        <v>0</v>
      </c>
      <c r="G57" s="339">
        <f t="shared" si="14"/>
        <v>0</v>
      </c>
      <c r="H57" s="339">
        <f t="shared" si="15"/>
        <v>0</v>
      </c>
      <c r="I57" s="339">
        <f t="shared" si="16"/>
        <v>0</v>
      </c>
      <c r="J57" s="339">
        <f t="shared" si="17"/>
        <v>0</v>
      </c>
      <c r="K57" s="341">
        <f t="shared" si="17"/>
        <v>0</v>
      </c>
    </row>
    <row r="58" spans="2:11" s="331" customFormat="1" ht="20.25" customHeight="1">
      <c r="B58" s="337" t="s">
        <v>269</v>
      </c>
      <c r="C58" s="402" t="s">
        <v>4</v>
      </c>
      <c r="D58" s="410">
        <f t="shared" si="11"/>
        <v>0</v>
      </c>
      <c r="E58" s="339">
        <f t="shared" si="12"/>
        <v>0</v>
      </c>
      <c r="F58" s="339">
        <f t="shared" si="13"/>
        <v>0</v>
      </c>
      <c r="G58" s="339">
        <f t="shared" si="14"/>
        <v>0</v>
      </c>
      <c r="H58" s="339">
        <f t="shared" si="15"/>
        <v>0</v>
      </c>
      <c r="I58" s="339">
        <f t="shared" si="16"/>
        <v>0</v>
      </c>
      <c r="J58" s="339">
        <f t="shared" si="17"/>
        <v>0</v>
      </c>
      <c r="K58" s="341">
        <f t="shared" si="17"/>
        <v>0</v>
      </c>
    </row>
    <row r="59" spans="2:11" s="331" customFormat="1" ht="20.25" customHeight="1">
      <c r="B59" s="337" t="s">
        <v>271</v>
      </c>
      <c r="C59" s="402" t="s">
        <v>5</v>
      </c>
      <c r="D59" s="410">
        <f t="shared" si="11"/>
        <v>0</v>
      </c>
      <c r="E59" s="339">
        <f t="shared" si="12"/>
        <v>0</v>
      </c>
      <c r="F59" s="339">
        <f t="shared" si="13"/>
        <v>0</v>
      </c>
      <c r="G59" s="339">
        <f t="shared" si="14"/>
        <v>0</v>
      </c>
      <c r="H59" s="339">
        <f t="shared" si="15"/>
        <v>0</v>
      </c>
      <c r="I59" s="339">
        <f t="shared" si="16"/>
        <v>0</v>
      </c>
      <c r="J59" s="339">
        <f t="shared" si="17"/>
        <v>0</v>
      </c>
      <c r="K59" s="341">
        <f t="shared" si="17"/>
        <v>0</v>
      </c>
    </row>
    <row r="60" spans="2:11" s="331" customFormat="1" ht="20.25" customHeight="1">
      <c r="B60" s="337" t="s">
        <v>273</v>
      </c>
      <c r="C60" s="404" t="s">
        <v>6</v>
      </c>
      <c r="D60" s="410">
        <f t="shared" si="11"/>
        <v>0</v>
      </c>
      <c r="E60" s="339">
        <f t="shared" si="12"/>
        <v>0</v>
      </c>
      <c r="F60" s="339">
        <f t="shared" si="13"/>
        <v>0</v>
      </c>
      <c r="G60" s="339">
        <f t="shared" si="14"/>
        <v>0</v>
      </c>
      <c r="H60" s="339">
        <f t="shared" si="15"/>
        <v>0</v>
      </c>
      <c r="I60" s="339">
        <f t="shared" si="16"/>
        <v>0</v>
      </c>
      <c r="J60" s="339">
        <f t="shared" si="17"/>
        <v>0</v>
      </c>
      <c r="K60" s="341">
        <f t="shared" si="17"/>
        <v>0</v>
      </c>
    </row>
    <row r="61" spans="2:11" s="331" customFormat="1" ht="20.25" customHeight="1">
      <c r="B61" s="337" t="s">
        <v>274</v>
      </c>
      <c r="C61" s="402" t="s">
        <v>7</v>
      </c>
      <c r="D61" s="410">
        <f t="shared" si="11"/>
        <v>0</v>
      </c>
      <c r="E61" s="339">
        <f t="shared" si="12"/>
        <v>0</v>
      </c>
      <c r="F61" s="339">
        <f t="shared" si="13"/>
        <v>0</v>
      </c>
      <c r="G61" s="339">
        <f t="shared" si="14"/>
        <v>0</v>
      </c>
      <c r="H61" s="339">
        <f t="shared" si="15"/>
        <v>0</v>
      </c>
      <c r="I61" s="339">
        <f t="shared" si="16"/>
        <v>0</v>
      </c>
      <c r="J61" s="339">
        <f t="shared" si="17"/>
        <v>0</v>
      </c>
      <c r="K61" s="341">
        <f t="shared" si="17"/>
        <v>0</v>
      </c>
    </row>
    <row r="62" spans="2:11" s="331" customFormat="1" ht="20.25" customHeight="1">
      <c r="B62" s="337" t="s">
        <v>277</v>
      </c>
      <c r="C62" s="404" t="s">
        <v>8</v>
      </c>
      <c r="D62" s="410">
        <f t="shared" si="11"/>
        <v>0</v>
      </c>
      <c r="E62" s="339">
        <f t="shared" si="12"/>
        <v>0</v>
      </c>
      <c r="F62" s="339">
        <f t="shared" si="13"/>
        <v>0</v>
      </c>
      <c r="G62" s="339">
        <f t="shared" si="14"/>
        <v>0</v>
      </c>
      <c r="H62" s="339">
        <f t="shared" si="15"/>
        <v>0</v>
      </c>
      <c r="I62" s="339">
        <f t="shared" si="16"/>
        <v>0</v>
      </c>
      <c r="J62" s="339">
        <f t="shared" si="17"/>
        <v>0</v>
      </c>
      <c r="K62" s="341">
        <f t="shared" si="17"/>
        <v>0</v>
      </c>
    </row>
    <row r="63" spans="2:11" s="331" customFormat="1" ht="20.25" customHeight="1">
      <c r="B63" s="337" t="s">
        <v>120</v>
      </c>
      <c r="C63" s="404" t="s">
        <v>569</v>
      </c>
      <c r="D63" s="410">
        <f t="shared" si="11"/>
        <v>0</v>
      </c>
      <c r="E63" s="339">
        <f t="shared" si="12"/>
        <v>0</v>
      </c>
      <c r="F63" s="339">
        <f t="shared" si="13"/>
        <v>0</v>
      </c>
      <c r="G63" s="339">
        <f t="shared" si="14"/>
        <v>0</v>
      </c>
      <c r="H63" s="339">
        <f t="shared" si="15"/>
        <v>0</v>
      </c>
      <c r="I63" s="339">
        <f t="shared" si="16"/>
        <v>0</v>
      </c>
      <c r="J63" s="339">
        <f t="shared" si="17"/>
        <v>0</v>
      </c>
      <c r="K63" s="341">
        <f t="shared" si="17"/>
        <v>0</v>
      </c>
    </row>
    <row r="64" spans="2:11" s="331" customFormat="1" ht="20.25" customHeight="1">
      <c r="B64" s="337" t="s">
        <v>121</v>
      </c>
      <c r="C64" s="402" t="s">
        <v>9</v>
      </c>
      <c r="D64" s="410">
        <f t="shared" si="11"/>
        <v>0</v>
      </c>
      <c r="E64" s="339">
        <f t="shared" si="12"/>
        <v>0</v>
      </c>
      <c r="F64" s="339">
        <f t="shared" si="13"/>
        <v>0</v>
      </c>
      <c r="G64" s="339">
        <f t="shared" si="14"/>
        <v>0</v>
      </c>
      <c r="H64" s="339">
        <f t="shared" si="15"/>
        <v>0</v>
      </c>
      <c r="I64" s="339">
        <f t="shared" si="16"/>
        <v>0</v>
      </c>
      <c r="J64" s="339">
        <f t="shared" si="17"/>
        <v>0</v>
      </c>
      <c r="K64" s="341">
        <f t="shared" si="17"/>
        <v>0</v>
      </c>
    </row>
    <row r="65" spans="2:11" s="331" customFormat="1" ht="20.25" customHeight="1">
      <c r="B65" s="337" t="s">
        <v>123</v>
      </c>
      <c r="C65" s="402" t="s">
        <v>10</v>
      </c>
      <c r="D65" s="410">
        <f t="shared" si="11"/>
        <v>0</v>
      </c>
      <c r="E65" s="339">
        <f t="shared" si="12"/>
        <v>0</v>
      </c>
      <c r="F65" s="339">
        <f t="shared" si="13"/>
        <v>0</v>
      </c>
      <c r="G65" s="339">
        <f t="shared" si="14"/>
        <v>0</v>
      </c>
      <c r="H65" s="339">
        <f t="shared" si="15"/>
        <v>0</v>
      </c>
      <c r="I65" s="339">
        <f t="shared" si="16"/>
        <v>0</v>
      </c>
      <c r="J65" s="339">
        <f t="shared" si="17"/>
        <v>0</v>
      </c>
      <c r="K65" s="341">
        <f t="shared" si="17"/>
        <v>0</v>
      </c>
    </row>
    <row r="66" spans="2:11" s="331" customFormat="1" ht="20.25" customHeight="1">
      <c r="B66" s="337" t="s">
        <v>125</v>
      </c>
      <c r="C66" s="402" t="s">
        <v>11</v>
      </c>
      <c r="D66" s="410">
        <f t="shared" si="11"/>
        <v>0</v>
      </c>
      <c r="E66" s="339">
        <f t="shared" si="12"/>
        <v>0</v>
      </c>
      <c r="F66" s="339">
        <f t="shared" si="13"/>
        <v>0</v>
      </c>
      <c r="G66" s="339">
        <f t="shared" si="14"/>
        <v>0</v>
      </c>
      <c r="H66" s="339">
        <f t="shared" si="15"/>
        <v>0</v>
      </c>
      <c r="I66" s="339">
        <f t="shared" si="16"/>
        <v>0</v>
      </c>
      <c r="J66" s="339">
        <f t="shared" si="17"/>
        <v>0</v>
      </c>
      <c r="K66" s="341">
        <f t="shared" si="17"/>
        <v>0</v>
      </c>
    </row>
    <row r="67" spans="2:11" s="331" customFormat="1" ht="20.25" customHeight="1">
      <c r="B67" s="337" t="s">
        <v>127</v>
      </c>
      <c r="C67" s="402" t="s">
        <v>12</v>
      </c>
      <c r="D67" s="410">
        <f t="shared" si="11"/>
        <v>0</v>
      </c>
      <c r="E67" s="339">
        <f t="shared" si="12"/>
        <v>0</v>
      </c>
      <c r="F67" s="339">
        <f t="shared" si="13"/>
        <v>0</v>
      </c>
      <c r="G67" s="339">
        <f t="shared" si="14"/>
        <v>0</v>
      </c>
      <c r="H67" s="339">
        <f t="shared" si="15"/>
        <v>0</v>
      </c>
      <c r="I67" s="339">
        <f t="shared" si="16"/>
        <v>0</v>
      </c>
      <c r="J67" s="339">
        <f t="shared" si="17"/>
        <v>0</v>
      </c>
      <c r="K67" s="341">
        <f t="shared" si="17"/>
        <v>0</v>
      </c>
    </row>
    <row r="68" spans="2:11" s="331" customFormat="1" ht="20.25" customHeight="1">
      <c r="B68" s="337" t="s">
        <v>128</v>
      </c>
      <c r="C68" s="402" t="s">
        <v>418</v>
      </c>
      <c r="D68" s="410">
        <f t="shared" si="11"/>
        <v>0</v>
      </c>
      <c r="E68" s="339">
        <f t="shared" si="12"/>
        <v>0</v>
      </c>
      <c r="F68" s="339">
        <f t="shared" si="13"/>
        <v>0</v>
      </c>
      <c r="G68" s="339">
        <f t="shared" si="14"/>
        <v>0</v>
      </c>
      <c r="H68" s="339">
        <f t="shared" si="15"/>
        <v>0</v>
      </c>
      <c r="I68" s="339">
        <f t="shared" si="16"/>
        <v>0</v>
      </c>
      <c r="J68" s="339">
        <f t="shared" si="17"/>
        <v>0</v>
      </c>
      <c r="K68" s="341">
        <f t="shared" si="17"/>
        <v>0</v>
      </c>
    </row>
    <row r="69" spans="2:11" s="331" customFormat="1" ht="20.25" customHeight="1">
      <c r="B69" s="337" t="s">
        <v>129</v>
      </c>
      <c r="C69" s="402" t="s">
        <v>419</v>
      </c>
      <c r="D69" s="410">
        <f t="shared" si="11"/>
        <v>0</v>
      </c>
      <c r="E69" s="339">
        <f t="shared" si="12"/>
        <v>0</v>
      </c>
      <c r="F69" s="339">
        <f t="shared" si="13"/>
        <v>0</v>
      </c>
      <c r="G69" s="339">
        <f t="shared" si="14"/>
        <v>0</v>
      </c>
      <c r="H69" s="339">
        <f t="shared" si="15"/>
        <v>0</v>
      </c>
      <c r="I69" s="339">
        <f t="shared" si="16"/>
        <v>0</v>
      </c>
      <c r="J69" s="339">
        <f t="shared" si="17"/>
        <v>0</v>
      </c>
      <c r="K69" s="341">
        <f t="shared" si="17"/>
        <v>0</v>
      </c>
    </row>
    <row r="70" spans="2:11" s="331" customFormat="1" ht="20.25" customHeight="1">
      <c r="B70" s="337" t="s">
        <v>131</v>
      </c>
      <c r="C70" s="402" t="s">
        <v>420</v>
      </c>
      <c r="D70" s="410">
        <f t="shared" si="11"/>
        <v>0</v>
      </c>
      <c r="E70" s="339">
        <f t="shared" si="12"/>
        <v>0</v>
      </c>
      <c r="F70" s="339">
        <f t="shared" si="13"/>
        <v>0</v>
      </c>
      <c r="G70" s="339">
        <f t="shared" si="14"/>
        <v>0</v>
      </c>
      <c r="H70" s="339">
        <f t="shared" si="15"/>
        <v>0</v>
      </c>
      <c r="I70" s="339">
        <f t="shared" si="16"/>
        <v>0</v>
      </c>
      <c r="J70" s="339">
        <f t="shared" si="17"/>
        <v>0</v>
      </c>
      <c r="K70" s="341">
        <f t="shared" si="17"/>
        <v>0</v>
      </c>
    </row>
    <row r="71" spans="2:11" s="331" customFormat="1" ht="20.25" customHeight="1">
      <c r="B71" s="337" t="s">
        <v>133</v>
      </c>
      <c r="C71" s="402" t="s">
        <v>14</v>
      </c>
      <c r="D71" s="410">
        <f t="shared" si="11"/>
        <v>0</v>
      </c>
      <c r="E71" s="339">
        <f t="shared" si="12"/>
        <v>0</v>
      </c>
      <c r="F71" s="339">
        <f t="shared" si="13"/>
        <v>0</v>
      </c>
      <c r="G71" s="339">
        <f t="shared" si="14"/>
        <v>0</v>
      </c>
      <c r="H71" s="339">
        <f t="shared" si="15"/>
        <v>0</v>
      </c>
      <c r="I71" s="339">
        <f t="shared" si="16"/>
        <v>0</v>
      </c>
      <c r="J71" s="339">
        <f t="shared" si="17"/>
        <v>0</v>
      </c>
      <c r="K71" s="341">
        <f t="shared" si="17"/>
        <v>0</v>
      </c>
    </row>
    <row r="72" spans="2:11" s="331" customFormat="1" ht="20.25" customHeight="1">
      <c r="B72" s="337" t="s">
        <v>135</v>
      </c>
      <c r="C72" s="402" t="s">
        <v>13</v>
      </c>
      <c r="D72" s="410">
        <f t="shared" si="11"/>
        <v>0</v>
      </c>
      <c r="E72" s="339">
        <f t="shared" si="12"/>
        <v>0</v>
      </c>
      <c r="F72" s="339">
        <f t="shared" si="13"/>
        <v>0</v>
      </c>
      <c r="G72" s="339">
        <f t="shared" si="14"/>
        <v>0</v>
      </c>
      <c r="H72" s="339">
        <f t="shared" si="15"/>
        <v>0</v>
      </c>
      <c r="I72" s="339">
        <f t="shared" si="16"/>
        <v>0</v>
      </c>
      <c r="J72" s="339">
        <f t="shared" si="17"/>
        <v>0</v>
      </c>
      <c r="K72" s="341">
        <f t="shared" si="17"/>
        <v>0</v>
      </c>
    </row>
    <row r="73" spans="2:11" s="331" customFormat="1" ht="20.25" customHeight="1">
      <c r="B73" s="337" t="s">
        <v>136</v>
      </c>
      <c r="C73" s="402" t="s">
        <v>570</v>
      </c>
      <c r="D73" s="410">
        <f t="shared" si="11"/>
        <v>0</v>
      </c>
      <c r="E73" s="339">
        <f t="shared" si="12"/>
        <v>0</v>
      </c>
      <c r="F73" s="339">
        <f t="shared" si="13"/>
        <v>0</v>
      </c>
      <c r="G73" s="339">
        <f t="shared" si="14"/>
        <v>0</v>
      </c>
      <c r="H73" s="339">
        <f t="shared" si="15"/>
        <v>0</v>
      </c>
      <c r="I73" s="339">
        <f t="shared" si="16"/>
        <v>0</v>
      </c>
      <c r="J73" s="339">
        <f t="shared" si="17"/>
        <v>0</v>
      </c>
      <c r="K73" s="341">
        <f t="shared" si="17"/>
        <v>0</v>
      </c>
    </row>
    <row r="74" spans="2:11" s="331" customFormat="1" ht="20.25" customHeight="1">
      <c r="B74" s="337" t="s">
        <v>138</v>
      </c>
      <c r="C74" s="402" t="s">
        <v>15</v>
      </c>
      <c r="D74" s="410">
        <f t="shared" si="11"/>
        <v>0</v>
      </c>
      <c r="E74" s="339">
        <f t="shared" si="12"/>
        <v>0</v>
      </c>
      <c r="F74" s="339">
        <f t="shared" si="13"/>
        <v>0</v>
      </c>
      <c r="G74" s="339">
        <f t="shared" si="14"/>
        <v>0</v>
      </c>
      <c r="H74" s="339">
        <f t="shared" si="15"/>
        <v>0</v>
      </c>
      <c r="I74" s="339">
        <f t="shared" si="16"/>
        <v>0</v>
      </c>
      <c r="J74" s="339">
        <f t="shared" si="17"/>
        <v>0</v>
      </c>
      <c r="K74" s="341">
        <f t="shared" si="17"/>
        <v>0</v>
      </c>
    </row>
    <row r="75" spans="2:11" s="331" customFormat="1" ht="20.25" customHeight="1">
      <c r="B75" s="337" t="s">
        <v>139</v>
      </c>
      <c r="C75" s="402" t="s">
        <v>16</v>
      </c>
      <c r="D75" s="410">
        <f t="shared" si="11"/>
        <v>0</v>
      </c>
      <c r="E75" s="339">
        <f t="shared" si="12"/>
        <v>0</v>
      </c>
      <c r="F75" s="339">
        <f t="shared" si="13"/>
        <v>0</v>
      </c>
      <c r="G75" s="339">
        <f t="shared" si="14"/>
        <v>0</v>
      </c>
      <c r="H75" s="339">
        <f t="shared" si="15"/>
        <v>0</v>
      </c>
      <c r="I75" s="339">
        <f t="shared" si="16"/>
        <v>0</v>
      </c>
      <c r="J75" s="339">
        <f t="shared" si="17"/>
        <v>0</v>
      </c>
      <c r="K75" s="341">
        <f t="shared" si="17"/>
        <v>0</v>
      </c>
    </row>
    <row r="76" spans="2:11" s="331" customFormat="1" ht="20.25" customHeight="1">
      <c r="B76" s="337" t="s">
        <v>140</v>
      </c>
      <c r="C76" s="402" t="s">
        <v>17</v>
      </c>
      <c r="D76" s="410">
        <f t="shared" si="11"/>
        <v>0</v>
      </c>
      <c r="E76" s="339">
        <f t="shared" si="12"/>
        <v>0</v>
      </c>
      <c r="F76" s="339">
        <f t="shared" si="13"/>
        <v>0</v>
      </c>
      <c r="G76" s="339">
        <f t="shared" si="14"/>
        <v>0</v>
      </c>
      <c r="H76" s="339">
        <f t="shared" si="15"/>
        <v>0</v>
      </c>
      <c r="I76" s="339">
        <f t="shared" si="16"/>
        <v>0</v>
      </c>
      <c r="J76" s="339">
        <f t="shared" si="17"/>
        <v>0</v>
      </c>
      <c r="K76" s="341">
        <f t="shared" si="17"/>
        <v>0</v>
      </c>
    </row>
    <row r="77" spans="2:11" s="331" customFormat="1" ht="20.25" customHeight="1">
      <c r="B77" s="337" t="s">
        <v>141</v>
      </c>
      <c r="C77" s="402" t="s">
        <v>18</v>
      </c>
      <c r="D77" s="410">
        <f t="shared" si="11"/>
        <v>0</v>
      </c>
      <c r="E77" s="339">
        <f t="shared" si="12"/>
        <v>0</v>
      </c>
      <c r="F77" s="339">
        <f t="shared" si="13"/>
        <v>0</v>
      </c>
      <c r="G77" s="339">
        <f t="shared" si="14"/>
        <v>0</v>
      </c>
      <c r="H77" s="339">
        <f t="shared" si="15"/>
        <v>0</v>
      </c>
      <c r="I77" s="339">
        <f t="shared" si="16"/>
        <v>0</v>
      </c>
      <c r="J77" s="339">
        <f t="shared" si="17"/>
        <v>0</v>
      </c>
      <c r="K77" s="341">
        <f t="shared" si="17"/>
        <v>0</v>
      </c>
    </row>
    <row r="78" spans="2:11" s="331" customFormat="1" ht="20.25" customHeight="1">
      <c r="B78" s="337" t="s">
        <v>143</v>
      </c>
      <c r="C78" s="402" t="s">
        <v>29</v>
      </c>
      <c r="D78" s="410">
        <f t="shared" si="11"/>
        <v>0</v>
      </c>
      <c r="E78" s="339">
        <f t="shared" si="12"/>
        <v>0</v>
      </c>
      <c r="F78" s="339">
        <f t="shared" si="13"/>
        <v>0</v>
      </c>
      <c r="G78" s="339">
        <f t="shared" si="14"/>
        <v>0</v>
      </c>
      <c r="H78" s="339">
        <f t="shared" si="15"/>
        <v>0</v>
      </c>
      <c r="I78" s="339">
        <f t="shared" si="16"/>
        <v>0</v>
      </c>
      <c r="J78" s="339">
        <f t="shared" si="17"/>
        <v>0</v>
      </c>
      <c r="K78" s="341">
        <f t="shared" si="17"/>
        <v>0</v>
      </c>
    </row>
    <row r="79" spans="2:11" s="331" customFormat="1" ht="20.25" customHeight="1">
      <c r="B79" s="337" t="s">
        <v>145</v>
      </c>
      <c r="C79" s="402" t="s">
        <v>30</v>
      </c>
      <c r="D79" s="410">
        <f t="shared" si="11"/>
        <v>0</v>
      </c>
      <c r="E79" s="339">
        <f t="shared" si="12"/>
        <v>0</v>
      </c>
      <c r="F79" s="339">
        <f t="shared" si="13"/>
        <v>0</v>
      </c>
      <c r="G79" s="339">
        <f t="shared" si="14"/>
        <v>0</v>
      </c>
      <c r="H79" s="339">
        <f t="shared" si="15"/>
        <v>0</v>
      </c>
      <c r="I79" s="339">
        <f t="shared" si="16"/>
        <v>0</v>
      </c>
      <c r="J79" s="339">
        <f t="shared" si="17"/>
        <v>0</v>
      </c>
      <c r="K79" s="341">
        <f t="shared" si="17"/>
        <v>0</v>
      </c>
    </row>
    <row r="80" spans="2:11" s="331" customFormat="1" ht="20.25" customHeight="1">
      <c r="B80" s="337" t="s">
        <v>146</v>
      </c>
      <c r="C80" s="402" t="s">
        <v>19</v>
      </c>
      <c r="D80" s="410">
        <f t="shared" si="11"/>
        <v>0</v>
      </c>
      <c r="E80" s="339">
        <f t="shared" si="12"/>
        <v>0</v>
      </c>
      <c r="F80" s="339">
        <f t="shared" si="13"/>
        <v>0</v>
      </c>
      <c r="G80" s="339">
        <f t="shared" si="14"/>
        <v>0</v>
      </c>
      <c r="H80" s="339">
        <f t="shared" si="15"/>
        <v>0</v>
      </c>
      <c r="I80" s="339">
        <f t="shared" si="16"/>
        <v>0</v>
      </c>
      <c r="J80" s="339">
        <f t="shared" si="17"/>
        <v>0</v>
      </c>
      <c r="K80" s="341">
        <f t="shared" si="17"/>
        <v>0</v>
      </c>
    </row>
    <row r="81" spans="2:14" s="331" customFormat="1" ht="20.25" customHeight="1">
      <c r="B81" s="337" t="s">
        <v>147</v>
      </c>
      <c r="C81" s="402" t="s">
        <v>20</v>
      </c>
      <c r="D81" s="410">
        <f t="shared" si="11"/>
        <v>0</v>
      </c>
      <c r="E81" s="339">
        <f t="shared" si="12"/>
        <v>0</v>
      </c>
      <c r="F81" s="339">
        <f t="shared" si="13"/>
        <v>0</v>
      </c>
      <c r="G81" s="339">
        <f t="shared" si="14"/>
        <v>0</v>
      </c>
      <c r="H81" s="339">
        <f t="shared" si="15"/>
        <v>0</v>
      </c>
      <c r="I81" s="339">
        <f t="shared" si="16"/>
        <v>0</v>
      </c>
      <c r="J81" s="339">
        <f t="shared" si="17"/>
        <v>0</v>
      </c>
      <c r="K81" s="341">
        <f t="shared" si="17"/>
        <v>0</v>
      </c>
    </row>
    <row r="82" spans="2:14" s="331" customFormat="1" ht="20.25" customHeight="1">
      <c r="B82" s="337" t="s">
        <v>149</v>
      </c>
      <c r="C82" s="402" t="s">
        <v>21</v>
      </c>
      <c r="D82" s="410">
        <f t="shared" si="11"/>
        <v>0</v>
      </c>
      <c r="E82" s="339">
        <f t="shared" si="12"/>
        <v>0</v>
      </c>
      <c r="F82" s="339">
        <f t="shared" si="13"/>
        <v>0</v>
      </c>
      <c r="G82" s="339">
        <f t="shared" si="14"/>
        <v>0</v>
      </c>
      <c r="H82" s="339">
        <f t="shared" si="15"/>
        <v>0</v>
      </c>
      <c r="I82" s="339">
        <f t="shared" si="16"/>
        <v>0</v>
      </c>
      <c r="J82" s="339">
        <f t="shared" si="17"/>
        <v>0</v>
      </c>
      <c r="K82" s="341">
        <f t="shared" si="17"/>
        <v>0</v>
      </c>
    </row>
    <row r="83" spans="2:14" s="331" customFormat="1" ht="20.25" customHeight="1">
      <c r="B83" s="337" t="s">
        <v>151</v>
      </c>
      <c r="C83" s="402" t="s">
        <v>32</v>
      </c>
      <c r="D83" s="410">
        <f t="shared" si="11"/>
        <v>0</v>
      </c>
      <c r="E83" s="339">
        <f t="shared" si="12"/>
        <v>0</v>
      </c>
      <c r="F83" s="339">
        <f t="shared" si="13"/>
        <v>0</v>
      </c>
      <c r="G83" s="339">
        <f t="shared" si="14"/>
        <v>0</v>
      </c>
      <c r="H83" s="339">
        <f t="shared" si="15"/>
        <v>0</v>
      </c>
      <c r="I83" s="339">
        <f t="shared" si="16"/>
        <v>0</v>
      </c>
      <c r="J83" s="339">
        <f t="shared" si="17"/>
        <v>0</v>
      </c>
      <c r="K83" s="341">
        <f t="shared" si="17"/>
        <v>0</v>
      </c>
    </row>
    <row r="84" spans="2:14" s="331" customFormat="1" ht="20.25" customHeight="1">
      <c r="B84" s="337" t="s">
        <v>153</v>
      </c>
      <c r="C84" s="402" t="s">
        <v>22</v>
      </c>
      <c r="D84" s="410">
        <f t="shared" si="11"/>
        <v>0</v>
      </c>
      <c r="E84" s="339">
        <f t="shared" si="12"/>
        <v>0</v>
      </c>
      <c r="F84" s="339">
        <f t="shared" si="13"/>
        <v>0</v>
      </c>
      <c r="G84" s="339">
        <f t="shared" si="14"/>
        <v>0</v>
      </c>
      <c r="H84" s="339">
        <f t="shared" si="15"/>
        <v>0</v>
      </c>
      <c r="I84" s="339">
        <f t="shared" si="16"/>
        <v>0</v>
      </c>
      <c r="J84" s="339">
        <f t="shared" si="17"/>
        <v>0</v>
      </c>
      <c r="K84" s="341">
        <f t="shared" si="17"/>
        <v>0</v>
      </c>
    </row>
    <row r="85" spans="2:14" s="331" customFormat="1" ht="20.25" customHeight="1">
      <c r="B85" s="337" t="s">
        <v>155</v>
      </c>
      <c r="C85" s="402" t="s">
        <v>23</v>
      </c>
      <c r="D85" s="410">
        <f t="shared" si="11"/>
        <v>0</v>
      </c>
      <c r="E85" s="339">
        <f t="shared" si="12"/>
        <v>0</v>
      </c>
      <c r="F85" s="339">
        <f t="shared" si="13"/>
        <v>0</v>
      </c>
      <c r="G85" s="339">
        <f t="shared" si="14"/>
        <v>0</v>
      </c>
      <c r="H85" s="339">
        <f t="shared" si="15"/>
        <v>0</v>
      </c>
      <c r="I85" s="339">
        <f t="shared" si="16"/>
        <v>0</v>
      </c>
      <c r="J85" s="339">
        <f t="shared" si="17"/>
        <v>0</v>
      </c>
      <c r="K85" s="341">
        <f t="shared" si="17"/>
        <v>0</v>
      </c>
    </row>
    <row r="86" spans="2:14" s="331" customFormat="1" ht="20.25" customHeight="1">
      <c r="B86" s="337" t="s">
        <v>156</v>
      </c>
      <c r="C86" s="402" t="s">
        <v>24</v>
      </c>
      <c r="D86" s="410">
        <f t="shared" si="11"/>
        <v>0</v>
      </c>
      <c r="E86" s="339">
        <f t="shared" si="12"/>
        <v>0</v>
      </c>
      <c r="F86" s="339">
        <f t="shared" si="13"/>
        <v>0</v>
      </c>
      <c r="G86" s="339">
        <f t="shared" si="14"/>
        <v>0</v>
      </c>
      <c r="H86" s="339">
        <f t="shared" si="15"/>
        <v>0</v>
      </c>
      <c r="I86" s="339">
        <f t="shared" si="16"/>
        <v>0</v>
      </c>
      <c r="J86" s="339">
        <f t="shared" si="17"/>
        <v>0</v>
      </c>
      <c r="K86" s="341">
        <f t="shared" si="17"/>
        <v>0</v>
      </c>
    </row>
    <row r="87" spans="2:14" s="331" customFormat="1" ht="20.25" customHeight="1">
      <c r="B87" s="337" t="s">
        <v>158</v>
      </c>
      <c r="C87" s="402" t="s">
        <v>31</v>
      </c>
      <c r="D87" s="410">
        <f t="shared" si="11"/>
        <v>0</v>
      </c>
      <c r="E87" s="339">
        <f t="shared" si="12"/>
        <v>0</v>
      </c>
      <c r="F87" s="339">
        <f t="shared" si="13"/>
        <v>0</v>
      </c>
      <c r="G87" s="339">
        <f t="shared" si="14"/>
        <v>0</v>
      </c>
      <c r="H87" s="339">
        <f t="shared" si="15"/>
        <v>0</v>
      </c>
      <c r="I87" s="339">
        <f t="shared" si="16"/>
        <v>0</v>
      </c>
      <c r="J87" s="339">
        <f t="shared" si="17"/>
        <v>0</v>
      </c>
      <c r="K87" s="341">
        <f t="shared" si="17"/>
        <v>0</v>
      </c>
    </row>
    <row r="88" spans="2:14" s="331" customFormat="1" ht="20.25" customHeight="1">
      <c r="B88" s="337" t="s">
        <v>160</v>
      </c>
      <c r="C88" s="402" t="s">
        <v>447</v>
      </c>
      <c r="D88" s="410">
        <f t="shared" si="11"/>
        <v>0</v>
      </c>
      <c r="E88" s="339">
        <f t="shared" si="12"/>
        <v>0</v>
      </c>
      <c r="F88" s="339">
        <f t="shared" si="13"/>
        <v>0</v>
      </c>
      <c r="G88" s="339">
        <f t="shared" si="14"/>
        <v>0</v>
      </c>
      <c r="H88" s="339">
        <f t="shared" si="15"/>
        <v>0</v>
      </c>
      <c r="I88" s="339">
        <f t="shared" si="16"/>
        <v>0</v>
      </c>
      <c r="J88" s="339">
        <f t="shared" si="17"/>
        <v>0</v>
      </c>
      <c r="K88" s="341">
        <f t="shared" si="17"/>
        <v>0</v>
      </c>
    </row>
    <row r="89" spans="2:14" s="331" customFormat="1" ht="20.25" customHeight="1">
      <c r="B89" s="337" t="s">
        <v>162</v>
      </c>
      <c r="C89" s="402" t="s">
        <v>25</v>
      </c>
      <c r="D89" s="410">
        <f t="shared" si="11"/>
        <v>0</v>
      </c>
      <c r="E89" s="339">
        <f t="shared" si="12"/>
        <v>0</v>
      </c>
      <c r="F89" s="339">
        <f t="shared" si="13"/>
        <v>0</v>
      </c>
      <c r="G89" s="339">
        <f t="shared" si="14"/>
        <v>0</v>
      </c>
      <c r="H89" s="339">
        <f t="shared" si="15"/>
        <v>0</v>
      </c>
      <c r="I89" s="339">
        <f t="shared" si="16"/>
        <v>0</v>
      </c>
      <c r="J89" s="339">
        <f t="shared" si="17"/>
        <v>0</v>
      </c>
      <c r="K89" s="341">
        <f t="shared" si="17"/>
        <v>0</v>
      </c>
    </row>
    <row r="90" spans="2:14" s="331" customFormat="1" ht="20.25" customHeight="1">
      <c r="B90" s="337" t="s">
        <v>164</v>
      </c>
      <c r="C90" s="402" t="s">
        <v>26</v>
      </c>
      <c r="D90" s="410">
        <f t="shared" si="11"/>
        <v>0</v>
      </c>
      <c r="E90" s="339">
        <f t="shared" si="12"/>
        <v>0</v>
      </c>
      <c r="F90" s="339">
        <f t="shared" si="13"/>
        <v>0</v>
      </c>
      <c r="G90" s="339">
        <f t="shared" si="14"/>
        <v>0</v>
      </c>
      <c r="H90" s="339">
        <f t="shared" si="15"/>
        <v>0</v>
      </c>
      <c r="I90" s="339">
        <f t="shared" si="16"/>
        <v>0</v>
      </c>
      <c r="J90" s="339">
        <f t="shared" si="17"/>
        <v>0</v>
      </c>
      <c r="K90" s="341">
        <f t="shared" si="17"/>
        <v>0</v>
      </c>
    </row>
    <row r="91" spans="2:14" s="331" customFormat="1" ht="20.25" customHeight="1">
      <c r="B91" s="337" t="s">
        <v>166</v>
      </c>
      <c r="C91" s="402" t="s">
        <v>27</v>
      </c>
      <c r="D91" s="410">
        <f t="shared" si="11"/>
        <v>0</v>
      </c>
      <c r="E91" s="339">
        <f t="shared" si="12"/>
        <v>0</v>
      </c>
      <c r="F91" s="339">
        <f t="shared" si="13"/>
        <v>0</v>
      </c>
      <c r="G91" s="339">
        <f t="shared" si="14"/>
        <v>0</v>
      </c>
      <c r="H91" s="339">
        <f t="shared" si="15"/>
        <v>0</v>
      </c>
      <c r="I91" s="339">
        <f t="shared" si="16"/>
        <v>0</v>
      </c>
      <c r="J91" s="339">
        <f t="shared" si="17"/>
        <v>0</v>
      </c>
      <c r="K91" s="341">
        <f t="shared" si="17"/>
        <v>0</v>
      </c>
    </row>
    <row r="92" spans="2:14" s="331" customFormat="1" ht="20.25" customHeight="1">
      <c r="B92" s="337" t="s">
        <v>168</v>
      </c>
      <c r="C92" s="402" t="s">
        <v>28</v>
      </c>
      <c r="D92" s="410">
        <f t="shared" si="11"/>
        <v>0</v>
      </c>
      <c r="E92" s="339">
        <f t="shared" si="12"/>
        <v>0</v>
      </c>
      <c r="F92" s="339">
        <f t="shared" si="13"/>
        <v>0</v>
      </c>
      <c r="G92" s="339">
        <f t="shared" si="14"/>
        <v>0</v>
      </c>
      <c r="H92" s="339">
        <f t="shared" si="15"/>
        <v>0</v>
      </c>
      <c r="I92" s="339">
        <f t="shared" si="16"/>
        <v>0</v>
      </c>
      <c r="J92" s="339">
        <f t="shared" si="17"/>
        <v>0</v>
      </c>
      <c r="K92" s="341">
        <f t="shared" si="17"/>
        <v>0</v>
      </c>
    </row>
    <row r="93" spans="2:14" s="331" customFormat="1" ht="20.25" customHeight="1">
      <c r="B93" s="343"/>
      <c r="C93" s="405" t="s">
        <v>571</v>
      </c>
      <c r="D93" s="406">
        <f>SUM(D54:D92)</f>
        <v>0</v>
      </c>
      <c r="E93" s="345">
        <f t="shared" ref="E93:K93" si="18">SUM(E54:E92)</f>
        <v>0</v>
      </c>
      <c r="F93" s="345">
        <f t="shared" si="18"/>
        <v>0</v>
      </c>
      <c r="G93" s="345">
        <f t="shared" si="18"/>
        <v>0</v>
      </c>
      <c r="H93" s="345">
        <f t="shared" si="18"/>
        <v>0</v>
      </c>
      <c r="I93" s="345">
        <f t="shared" si="18"/>
        <v>0</v>
      </c>
      <c r="J93" s="345">
        <f t="shared" si="18"/>
        <v>0</v>
      </c>
      <c r="K93" s="347">
        <f t="shared" si="18"/>
        <v>0</v>
      </c>
    </row>
    <row r="94" spans="2:14" s="331" customFormat="1" ht="20.25" customHeight="1">
      <c r="B94" s="411"/>
      <c r="C94" s="411"/>
      <c r="D94" s="412"/>
      <c r="E94" s="412"/>
      <c r="F94" s="412"/>
      <c r="G94" s="412"/>
      <c r="H94" s="412"/>
      <c r="I94" s="412"/>
      <c r="J94" s="412"/>
      <c r="K94" s="412"/>
    </row>
    <row r="95" spans="2:14" ht="20.25" customHeight="1">
      <c r="J95" s="316"/>
    </row>
    <row r="96" spans="2:14" ht="20.25" customHeight="1">
      <c r="B96" s="413"/>
      <c r="C96" s="414"/>
      <c r="D96" s="891" t="s">
        <v>849</v>
      </c>
      <c r="E96" s="914"/>
      <c r="F96" s="914"/>
      <c r="G96" s="914"/>
      <c r="H96" s="914"/>
      <c r="I96" s="914"/>
      <c r="J96" s="914"/>
      <c r="K96" s="914"/>
      <c r="L96" s="914"/>
      <c r="M96" s="914"/>
      <c r="N96" s="915"/>
    </row>
    <row r="97" spans="2:14" ht="36" customHeight="1">
      <c r="B97" s="415"/>
      <c r="C97" s="416"/>
      <c r="D97" s="417" t="s">
        <v>850</v>
      </c>
      <c r="E97" s="418" t="s">
        <v>851</v>
      </c>
      <c r="F97" s="418" t="s">
        <v>852</v>
      </c>
      <c r="G97" s="418" t="s">
        <v>789</v>
      </c>
      <c r="H97" s="418" t="s">
        <v>853</v>
      </c>
      <c r="I97" s="418" t="s">
        <v>769</v>
      </c>
      <c r="J97" s="419" t="s">
        <v>854</v>
      </c>
      <c r="K97" s="418" t="s">
        <v>771</v>
      </c>
      <c r="L97" s="419" t="s">
        <v>772</v>
      </c>
      <c r="M97" s="418" t="s">
        <v>855</v>
      </c>
      <c r="N97" s="420" t="s">
        <v>856</v>
      </c>
    </row>
    <row r="98" spans="2:14" s="369" customFormat="1" ht="20.25" customHeight="1">
      <c r="B98" s="363"/>
      <c r="C98" s="421"/>
      <c r="D98" s="422" t="s">
        <v>858</v>
      </c>
      <c r="E98" s="367" t="s">
        <v>859</v>
      </c>
      <c r="F98" s="367" t="s">
        <v>860</v>
      </c>
      <c r="G98" s="423" t="s">
        <v>861</v>
      </c>
      <c r="H98" s="423" t="s">
        <v>862</v>
      </c>
      <c r="I98" s="367" t="s">
        <v>863</v>
      </c>
      <c r="J98" s="424" t="s">
        <v>864</v>
      </c>
      <c r="K98" s="367" t="s">
        <v>865</v>
      </c>
      <c r="L98" s="425" t="s">
        <v>866</v>
      </c>
      <c r="M98" s="426" t="s">
        <v>867</v>
      </c>
      <c r="N98" s="427" t="s">
        <v>867</v>
      </c>
    </row>
    <row r="99" spans="2:14" ht="20.25" customHeight="1">
      <c r="B99" s="337" t="s">
        <v>263</v>
      </c>
      <c r="C99" s="401" t="s">
        <v>0</v>
      </c>
      <c r="D99" s="428">
        <f>県内自給率!E6</f>
        <v>0.51620899999999992</v>
      </c>
      <c r="E99" s="373">
        <f t="array" ref="E99:E137">TRANSPOSE(投入係数!D52:AP52)</f>
        <v>0.51296200000000003</v>
      </c>
      <c r="F99" s="373">
        <f t="array" ref="F99:F137">TRANSPOSE(投入係数!D47:AP47)</f>
        <v>0.149426</v>
      </c>
      <c r="G99" s="916" t="s">
        <v>868</v>
      </c>
      <c r="H99" s="916" t="s">
        <v>868</v>
      </c>
      <c r="I99" s="888"/>
      <c r="J99" s="374">
        <f>消費パターン!E6</f>
        <v>1.1224E-2</v>
      </c>
      <c r="K99" s="374">
        <f>雇用表!L8</f>
        <v>0.23086499999999999</v>
      </c>
      <c r="L99" s="371">
        <f>雇用表!M8</f>
        <v>5.1589999999999997E-2</v>
      </c>
      <c r="M99" s="709">
        <v>0.43747799999999998</v>
      </c>
      <c r="N99" s="682">
        <v>4.5379999999999997E-2</v>
      </c>
    </row>
    <row r="100" spans="2:14" ht="20.25" customHeight="1">
      <c r="B100" s="337" t="s">
        <v>265</v>
      </c>
      <c r="C100" s="402" t="s">
        <v>567</v>
      </c>
      <c r="D100" s="429">
        <f>県内自給率!E7</f>
        <v>0.73091600000000001</v>
      </c>
      <c r="E100" s="373">
        <v>0.62305299999999997</v>
      </c>
      <c r="F100" s="373">
        <v>0.22922999999999999</v>
      </c>
      <c r="G100" s="917"/>
      <c r="H100" s="917"/>
      <c r="I100" s="889"/>
      <c r="J100" s="374">
        <f>消費パターン!E7</f>
        <v>5.5800000000000001E-4</v>
      </c>
      <c r="K100" s="374">
        <f>雇用表!L9</f>
        <v>8.591E-2</v>
      </c>
      <c r="L100" s="374">
        <f>雇用表!M9</f>
        <v>8.0284999999999995E-2</v>
      </c>
      <c r="M100" s="709">
        <v>0.481184</v>
      </c>
      <c r="N100" s="682">
        <v>1.8371999999999999E-2</v>
      </c>
    </row>
    <row r="101" spans="2:14" ht="20.25" customHeight="1">
      <c r="B101" s="337" t="s">
        <v>267</v>
      </c>
      <c r="C101" s="402" t="s">
        <v>568</v>
      </c>
      <c r="D101" s="429">
        <f>県内自給率!E8</f>
        <v>0.24327200000000004</v>
      </c>
      <c r="E101" s="373">
        <v>0.66085499999999997</v>
      </c>
      <c r="F101" s="373">
        <v>0.18427399999999999</v>
      </c>
      <c r="G101" s="917"/>
      <c r="H101" s="917"/>
      <c r="I101" s="889"/>
      <c r="J101" s="374">
        <f>消費パターン!E8</f>
        <v>9.7900000000000005E-4</v>
      </c>
      <c r="K101" s="374">
        <f>雇用表!L10</f>
        <v>0.20581199999999999</v>
      </c>
      <c r="L101" s="374">
        <f>雇用表!M10</f>
        <v>6.4273999999999998E-2</v>
      </c>
      <c r="M101" s="709">
        <v>0.478879</v>
      </c>
      <c r="N101" s="682">
        <v>2.9420999999999999E-2</v>
      </c>
    </row>
    <row r="102" spans="2:14" ht="20.25" customHeight="1">
      <c r="B102" s="337" t="s">
        <v>268</v>
      </c>
      <c r="C102" s="402" t="s">
        <v>3</v>
      </c>
      <c r="D102" s="429">
        <f>県内自給率!E9</f>
        <v>4.134199999999999E-2</v>
      </c>
      <c r="E102" s="373">
        <v>0.568774</v>
      </c>
      <c r="F102" s="373">
        <v>0.18184800000000001</v>
      </c>
      <c r="G102" s="917"/>
      <c r="H102" s="917"/>
      <c r="I102" s="889"/>
      <c r="J102" s="374">
        <f>消費パターン!E9</f>
        <v>0</v>
      </c>
      <c r="K102" s="374">
        <f>雇用表!L11</f>
        <v>5.0134999999999999E-2</v>
      </c>
      <c r="L102" s="374">
        <f>雇用表!M11</f>
        <v>4.9055000000000001E-2</v>
      </c>
      <c r="M102" s="709">
        <v>0</v>
      </c>
      <c r="N102" s="682">
        <v>0</v>
      </c>
    </row>
    <row r="103" spans="2:14" ht="20.25" customHeight="1">
      <c r="B103" s="337" t="s">
        <v>269</v>
      </c>
      <c r="C103" s="402" t="s">
        <v>4</v>
      </c>
      <c r="D103" s="429">
        <f>県内自給率!E10</f>
        <v>0.17811699999999997</v>
      </c>
      <c r="E103" s="373">
        <v>0.31477899999999998</v>
      </c>
      <c r="F103" s="373">
        <v>0.13731099999999999</v>
      </c>
      <c r="G103" s="917"/>
      <c r="H103" s="917"/>
      <c r="I103" s="889"/>
      <c r="J103" s="374">
        <f>消費パターン!E10</f>
        <v>9.0998999999999997E-2</v>
      </c>
      <c r="K103" s="374">
        <f>雇用表!L12</f>
        <v>7.6066999999999996E-2</v>
      </c>
      <c r="L103" s="374">
        <f>雇用表!M12</f>
        <v>7.6020000000000004E-2</v>
      </c>
      <c r="M103" s="709">
        <v>0.37437900000000002</v>
      </c>
      <c r="N103" s="682">
        <v>2.8480999999999999E-2</v>
      </c>
    </row>
    <row r="104" spans="2:14" ht="20.25" customHeight="1">
      <c r="B104" s="337" t="s">
        <v>271</v>
      </c>
      <c r="C104" s="402" t="s">
        <v>5</v>
      </c>
      <c r="D104" s="429">
        <f>県内自給率!E11</f>
        <v>4.8938000000000037E-2</v>
      </c>
      <c r="E104" s="373">
        <v>0.43597799999999998</v>
      </c>
      <c r="F104" s="373">
        <v>0.32128099999999998</v>
      </c>
      <c r="G104" s="917"/>
      <c r="H104" s="917"/>
      <c r="I104" s="889"/>
      <c r="J104" s="374">
        <f>消費パターン!E11</f>
        <v>1.8828000000000001E-2</v>
      </c>
      <c r="K104" s="374">
        <f>雇用表!L13</f>
        <v>0.105836</v>
      </c>
      <c r="L104" s="374">
        <f>雇用表!M13</f>
        <v>0.10580000000000001</v>
      </c>
      <c r="M104" s="709">
        <v>0.53972299999999995</v>
      </c>
      <c r="N104" s="682">
        <v>2.8927999999999999E-2</v>
      </c>
    </row>
    <row r="105" spans="2:14" ht="20.25" customHeight="1">
      <c r="B105" s="337" t="s">
        <v>273</v>
      </c>
      <c r="C105" s="404" t="s">
        <v>6</v>
      </c>
      <c r="D105" s="429">
        <f>県内自給率!E12</f>
        <v>0.18819699999999995</v>
      </c>
      <c r="E105" s="373">
        <v>0.33929799999999999</v>
      </c>
      <c r="F105" s="373">
        <v>0.13960600000000001</v>
      </c>
      <c r="G105" s="917"/>
      <c r="H105" s="917"/>
      <c r="I105" s="889"/>
      <c r="J105" s="374">
        <f>消費パターン!E12</f>
        <v>1.2830000000000001E-3</v>
      </c>
      <c r="K105" s="374">
        <f>雇用表!L14</f>
        <v>3.2967999999999997E-2</v>
      </c>
      <c r="L105" s="374">
        <f>雇用表!M14</f>
        <v>3.295E-2</v>
      </c>
      <c r="M105" s="709">
        <v>0.61629599999999995</v>
      </c>
      <c r="N105" s="682">
        <v>4.3142E-2</v>
      </c>
    </row>
    <row r="106" spans="2:14" ht="20.25" customHeight="1">
      <c r="B106" s="337" t="s">
        <v>274</v>
      </c>
      <c r="C106" s="402" t="s">
        <v>7</v>
      </c>
      <c r="D106" s="429">
        <f>県内自給率!E13</f>
        <v>3.4070999999999962E-2</v>
      </c>
      <c r="E106" s="373">
        <v>0.41248800000000002</v>
      </c>
      <c r="F106" s="373">
        <v>0.108401</v>
      </c>
      <c r="G106" s="917"/>
      <c r="H106" s="917"/>
      <c r="I106" s="889"/>
      <c r="J106" s="374">
        <f>消費パターン!E13</f>
        <v>1.2918000000000001E-2</v>
      </c>
      <c r="K106" s="374">
        <f>雇用表!L15</f>
        <v>2.7455E-2</v>
      </c>
      <c r="L106" s="374">
        <f>雇用表!M15</f>
        <v>2.7455E-2</v>
      </c>
      <c r="M106" s="709">
        <v>0.60450199999999998</v>
      </c>
      <c r="N106" s="682">
        <v>1.2071E-2</v>
      </c>
    </row>
    <row r="107" spans="2:14" ht="20.25" customHeight="1">
      <c r="B107" s="337" t="s">
        <v>277</v>
      </c>
      <c r="C107" s="404" t="s">
        <v>8</v>
      </c>
      <c r="D107" s="429">
        <f>県内自給率!E14</f>
        <v>5.0819999999999976E-2</v>
      </c>
      <c r="E107" s="373">
        <v>0.469225</v>
      </c>
      <c r="F107" s="373">
        <v>8.6463999999999999E-2</v>
      </c>
      <c r="G107" s="917"/>
      <c r="H107" s="917"/>
      <c r="I107" s="889"/>
      <c r="J107" s="374">
        <f>消費パターン!E14</f>
        <v>1.2262E-2</v>
      </c>
      <c r="K107" s="374">
        <f>雇用表!L16</f>
        <v>1.7052999999999999E-2</v>
      </c>
      <c r="L107" s="374">
        <f>雇用表!M16</f>
        <v>1.7052999999999999E-2</v>
      </c>
      <c r="M107" s="709">
        <v>0.322459</v>
      </c>
      <c r="N107" s="682">
        <v>1.7259E-2</v>
      </c>
    </row>
    <row r="108" spans="2:14" ht="20.25" customHeight="1">
      <c r="B108" s="337" t="s">
        <v>120</v>
      </c>
      <c r="C108" s="404" t="s">
        <v>569</v>
      </c>
      <c r="D108" s="429">
        <f>県内自給率!E15</f>
        <v>0.133884</v>
      </c>
      <c r="E108" s="373">
        <v>0.44791799999999998</v>
      </c>
      <c r="F108" s="373">
        <v>0.24796799999999999</v>
      </c>
      <c r="G108" s="917"/>
      <c r="H108" s="917"/>
      <c r="I108" s="889"/>
      <c r="J108" s="374">
        <f>消費パターン!E15</f>
        <v>2.7810000000000001E-3</v>
      </c>
      <c r="K108" s="374">
        <f>雇用表!L17</f>
        <v>7.5322E-2</v>
      </c>
      <c r="L108" s="374">
        <f>雇用表!M17</f>
        <v>7.5322E-2</v>
      </c>
      <c r="M108" s="709">
        <v>0.50628899999999999</v>
      </c>
      <c r="N108" s="682">
        <v>4.6819E-2</v>
      </c>
    </row>
    <row r="109" spans="2:14" ht="20.25" customHeight="1">
      <c r="B109" s="337" t="s">
        <v>121</v>
      </c>
      <c r="C109" s="402" t="s">
        <v>9</v>
      </c>
      <c r="D109" s="429">
        <f>県内自給率!E16</f>
        <v>0.34493600000000002</v>
      </c>
      <c r="E109" s="373">
        <v>0.51767799999999997</v>
      </c>
      <c r="F109" s="373">
        <v>0.23307</v>
      </c>
      <c r="G109" s="917"/>
      <c r="H109" s="917"/>
      <c r="I109" s="889"/>
      <c r="J109" s="374">
        <f>消費パターン!E16</f>
        <v>3.4099999999999999E-4</v>
      </c>
      <c r="K109" s="374">
        <f>雇用表!L18</f>
        <v>3.7969999999999997E-2</v>
      </c>
      <c r="L109" s="374">
        <f>雇用表!M18</f>
        <v>3.7969999999999997E-2</v>
      </c>
      <c r="M109" s="709">
        <v>0.55290899999999998</v>
      </c>
      <c r="N109" s="682">
        <v>2.511E-2</v>
      </c>
    </row>
    <row r="110" spans="2:14" ht="20.25" customHeight="1">
      <c r="B110" s="337" t="s">
        <v>123</v>
      </c>
      <c r="C110" s="402" t="s">
        <v>10</v>
      </c>
      <c r="D110" s="429">
        <f>県内自給率!E17</f>
        <v>0.15676199999999996</v>
      </c>
      <c r="E110" s="373">
        <v>0.44448199999999999</v>
      </c>
      <c r="F110" s="373">
        <v>0.158583</v>
      </c>
      <c r="G110" s="917"/>
      <c r="H110" s="917"/>
      <c r="I110" s="889"/>
      <c r="J110" s="374">
        <f>消費パターン!E17</f>
        <v>2.1000000000000001E-4</v>
      </c>
      <c r="K110" s="374">
        <f>雇用表!L19</f>
        <v>4.1530999999999998E-2</v>
      </c>
      <c r="L110" s="374">
        <f>雇用表!M19</f>
        <v>4.1530999999999998E-2</v>
      </c>
      <c r="M110" s="709">
        <v>0</v>
      </c>
      <c r="N110" s="682">
        <v>0</v>
      </c>
    </row>
    <row r="111" spans="2:14" ht="20.25" customHeight="1">
      <c r="B111" s="337" t="s">
        <v>125</v>
      </c>
      <c r="C111" s="402" t="s">
        <v>11</v>
      </c>
      <c r="D111" s="429">
        <f>県内自給率!E18</f>
        <v>1.9214999999999982E-2</v>
      </c>
      <c r="E111" s="373">
        <v>0.234567</v>
      </c>
      <c r="F111" s="373">
        <v>7.4335999999999999E-2</v>
      </c>
      <c r="G111" s="917"/>
      <c r="H111" s="917"/>
      <c r="I111" s="889"/>
      <c r="J111" s="374">
        <f>消費パターン!E18</f>
        <v>5.6800000000000004E-4</v>
      </c>
      <c r="K111" s="374">
        <f>雇用表!L20</f>
        <v>1.8825000000000001E-2</v>
      </c>
      <c r="L111" s="374">
        <f>雇用表!M20</f>
        <v>1.8825000000000001E-2</v>
      </c>
      <c r="M111" s="709">
        <v>0.57782299999999998</v>
      </c>
      <c r="N111" s="682">
        <v>1.567E-2</v>
      </c>
    </row>
    <row r="112" spans="2:14" ht="20.25" customHeight="1">
      <c r="B112" s="337" t="s">
        <v>127</v>
      </c>
      <c r="C112" s="402" t="s">
        <v>12</v>
      </c>
      <c r="D112" s="429">
        <f>県内自給率!E19</f>
        <v>0.21021199999999995</v>
      </c>
      <c r="E112" s="373">
        <v>0.50836499999999996</v>
      </c>
      <c r="F112" s="373">
        <v>0.29224800000000001</v>
      </c>
      <c r="G112" s="917"/>
      <c r="H112" s="917"/>
      <c r="I112" s="889"/>
      <c r="J112" s="374">
        <f>消費パターン!E19</f>
        <v>8.2899999999999998E-4</v>
      </c>
      <c r="K112" s="374">
        <f>雇用表!L21</f>
        <v>6.2030000000000002E-2</v>
      </c>
      <c r="L112" s="374">
        <f>雇用表!M21</f>
        <v>6.2030000000000002E-2</v>
      </c>
      <c r="M112" s="709">
        <v>0.51708799999999999</v>
      </c>
      <c r="N112" s="682">
        <v>2.3061999999999999E-2</v>
      </c>
    </row>
    <row r="113" spans="2:14" ht="20.25" customHeight="1">
      <c r="B113" s="337" t="s">
        <v>128</v>
      </c>
      <c r="C113" s="402" t="s">
        <v>418</v>
      </c>
      <c r="D113" s="429">
        <f>県内自給率!E20</f>
        <v>1.6699999999999493E-3</v>
      </c>
      <c r="E113" s="373">
        <v>0.49989099999999997</v>
      </c>
      <c r="F113" s="373">
        <v>0.31005199999999999</v>
      </c>
      <c r="G113" s="917"/>
      <c r="H113" s="917"/>
      <c r="I113" s="889"/>
      <c r="J113" s="374">
        <f>消費パターン!E20</f>
        <v>4.1999999999999998E-5</v>
      </c>
      <c r="K113" s="374">
        <f>雇用表!L22</f>
        <v>8.3876999999999993E-2</v>
      </c>
      <c r="L113" s="374">
        <f>雇用表!M22</f>
        <v>8.3876999999999993E-2</v>
      </c>
      <c r="M113" s="709">
        <v>0.49161500000000002</v>
      </c>
      <c r="N113" s="682">
        <v>9.4330000000000004E-3</v>
      </c>
    </row>
    <row r="114" spans="2:14" ht="20.25" customHeight="1">
      <c r="B114" s="337" t="s">
        <v>129</v>
      </c>
      <c r="C114" s="402" t="s">
        <v>419</v>
      </c>
      <c r="D114" s="429">
        <f>県内自給率!E21</f>
        <v>0.11378500000000003</v>
      </c>
      <c r="E114" s="373">
        <v>0.46971499999999999</v>
      </c>
      <c r="F114" s="373">
        <v>0.29608200000000001</v>
      </c>
      <c r="G114" s="917"/>
      <c r="H114" s="917"/>
      <c r="I114" s="889"/>
      <c r="J114" s="374">
        <f>消費パターン!E21</f>
        <v>1.9000000000000001E-5</v>
      </c>
      <c r="K114" s="374">
        <f>雇用表!L23</f>
        <v>6.4284999999999995E-2</v>
      </c>
      <c r="L114" s="374">
        <f>雇用表!M23</f>
        <v>6.4270999999999995E-2</v>
      </c>
      <c r="M114" s="709">
        <v>0.72975100000000004</v>
      </c>
      <c r="N114" s="682">
        <v>5.169E-3</v>
      </c>
    </row>
    <row r="115" spans="2:14" ht="20.25" customHeight="1">
      <c r="B115" s="337" t="s">
        <v>131</v>
      </c>
      <c r="C115" s="402" t="s">
        <v>420</v>
      </c>
      <c r="D115" s="429">
        <f>県内自給率!E22</f>
        <v>0.103379</v>
      </c>
      <c r="E115" s="373">
        <v>0.38527600000000001</v>
      </c>
      <c r="F115" s="373">
        <v>0.29391499999999998</v>
      </c>
      <c r="G115" s="917"/>
      <c r="H115" s="917"/>
      <c r="I115" s="889"/>
      <c r="J115" s="374">
        <f>消費パターン!E22</f>
        <v>2.92E-4</v>
      </c>
      <c r="K115" s="374">
        <f>雇用表!L24</f>
        <v>4.6435999999999998E-2</v>
      </c>
      <c r="L115" s="374">
        <f>雇用表!M24</f>
        <v>4.6435999999999998E-2</v>
      </c>
      <c r="M115" s="709">
        <v>0.72611400000000004</v>
      </c>
      <c r="N115" s="682">
        <v>5.6100000000000004E-3</v>
      </c>
    </row>
    <row r="116" spans="2:14" ht="20.25" customHeight="1">
      <c r="B116" s="337" t="s">
        <v>133</v>
      </c>
      <c r="C116" s="402" t="s">
        <v>14</v>
      </c>
      <c r="D116" s="429">
        <f>県内自給率!E23</f>
        <v>0.12775899999999996</v>
      </c>
      <c r="E116" s="373">
        <v>0.33567000000000002</v>
      </c>
      <c r="F116" s="373">
        <v>0.246309</v>
      </c>
      <c r="G116" s="917"/>
      <c r="H116" s="917"/>
      <c r="I116" s="889"/>
      <c r="J116" s="374">
        <f>消費パターン!E23</f>
        <v>1.07E-4</v>
      </c>
      <c r="K116" s="374">
        <f>雇用表!L25</f>
        <v>3.6773E-2</v>
      </c>
      <c r="L116" s="374">
        <f>雇用表!M25</f>
        <v>3.6773E-2</v>
      </c>
      <c r="M116" s="709">
        <v>0.51190599999999997</v>
      </c>
      <c r="N116" s="682">
        <v>9.9439999999999997E-3</v>
      </c>
    </row>
    <row r="117" spans="2:14" ht="20.25" customHeight="1">
      <c r="B117" s="337" t="s">
        <v>135</v>
      </c>
      <c r="C117" s="402" t="s">
        <v>13</v>
      </c>
      <c r="D117" s="429">
        <f>県内自給率!E24</f>
        <v>1.2999999999996348E-4</v>
      </c>
      <c r="E117" s="373">
        <v>0.353829</v>
      </c>
      <c r="F117" s="373">
        <v>0.19761400000000001</v>
      </c>
      <c r="G117" s="917"/>
      <c r="H117" s="917"/>
      <c r="I117" s="889"/>
      <c r="J117" s="374">
        <f>消費パターン!E24</f>
        <v>1.1495999999999999E-2</v>
      </c>
      <c r="K117" s="374">
        <f>雇用表!L26</f>
        <v>7.4369000000000005E-2</v>
      </c>
      <c r="L117" s="374">
        <f>雇用表!M26</f>
        <v>7.4369000000000005E-2</v>
      </c>
      <c r="M117" s="709">
        <v>0.397121</v>
      </c>
      <c r="N117" s="682">
        <v>7.7470000000000004E-3</v>
      </c>
    </row>
    <row r="118" spans="2:14" ht="20.25" customHeight="1">
      <c r="B118" s="337" t="s">
        <v>136</v>
      </c>
      <c r="C118" s="402" t="s">
        <v>570</v>
      </c>
      <c r="D118" s="429">
        <f>県内自給率!E25</f>
        <v>0</v>
      </c>
      <c r="E118" s="373">
        <v>0.385791</v>
      </c>
      <c r="F118" s="373">
        <v>0.21624699999999999</v>
      </c>
      <c r="G118" s="917"/>
      <c r="H118" s="917"/>
      <c r="I118" s="889"/>
      <c r="J118" s="374">
        <f>消費パターン!E25</f>
        <v>1.1963E-2</v>
      </c>
      <c r="K118" s="374">
        <f>雇用表!L27</f>
        <v>0.12510599999999999</v>
      </c>
      <c r="L118" s="374">
        <f>雇用表!M27</f>
        <v>0.12510599999999999</v>
      </c>
      <c r="M118" s="709">
        <v>0.277694</v>
      </c>
      <c r="N118" s="682">
        <v>8.4119999999999993E-3</v>
      </c>
    </row>
    <row r="119" spans="2:14" ht="20.25" customHeight="1">
      <c r="B119" s="337" t="s">
        <v>138</v>
      </c>
      <c r="C119" s="402" t="s">
        <v>15</v>
      </c>
      <c r="D119" s="429">
        <f>県内自給率!E26</f>
        <v>5.4920000000000524E-3</v>
      </c>
      <c r="E119" s="373">
        <v>0.263013</v>
      </c>
      <c r="F119" s="373">
        <v>0.19570399999999999</v>
      </c>
      <c r="G119" s="917"/>
      <c r="H119" s="917"/>
      <c r="I119" s="889"/>
      <c r="J119" s="374">
        <f>消費パターン!E26</f>
        <v>1.8232000000000002E-2</v>
      </c>
      <c r="K119" s="374">
        <f>雇用表!L28</f>
        <v>4.5523000000000001E-2</v>
      </c>
      <c r="L119" s="374">
        <f>雇用表!M28</f>
        <v>4.5523000000000001E-2</v>
      </c>
      <c r="M119" s="709">
        <v>0.34811700000000001</v>
      </c>
      <c r="N119" s="682">
        <v>1.7246000000000001E-2</v>
      </c>
    </row>
    <row r="120" spans="2:14" ht="20.25" customHeight="1">
      <c r="B120" s="337" t="s">
        <v>139</v>
      </c>
      <c r="C120" s="402" t="s">
        <v>16</v>
      </c>
      <c r="D120" s="429">
        <f>県内自給率!E27</f>
        <v>0.15450900000000001</v>
      </c>
      <c r="E120" s="373">
        <v>0.44815300000000002</v>
      </c>
      <c r="F120" s="373">
        <v>0.28448200000000001</v>
      </c>
      <c r="G120" s="917"/>
      <c r="H120" s="917"/>
      <c r="I120" s="889"/>
      <c r="J120" s="374">
        <f>消費パターン!E27</f>
        <v>8.541E-3</v>
      </c>
      <c r="K120" s="374">
        <f>雇用表!L29</f>
        <v>9.5101000000000005E-2</v>
      </c>
      <c r="L120" s="374">
        <f>雇用表!M29</f>
        <v>9.4006000000000006E-2</v>
      </c>
      <c r="M120" s="709">
        <v>0.53820400000000002</v>
      </c>
      <c r="N120" s="682">
        <v>2.358E-2</v>
      </c>
    </row>
    <row r="121" spans="2:14" ht="20.25" customHeight="1">
      <c r="B121" s="337" t="s">
        <v>140</v>
      </c>
      <c r="C121" s="402" t="s">
        <v>17</v>
      </c>
      <c r="D121" s="429">
        <f>県内自給率!E28</f>
        <v>1</v>
      </c>
      <c r="E121" s="373">
        <v>0.49907600000000002</v>
      </c>
      <c r="F121" s="373">
        <v>0.34902100000000003</v>
      </c>
      <c r="G121" s="917"/>
      <c r="H121" s="917"/>
      <c r="I121" s="889"/>
      <c r="J121" s="374">
        <f>消費パターン!E28</f>
        <v>0</v>
      </c>
      <c r="K121" s="374">
        <f>雇用表!L30</f>
        <v>7.9978999999999995E-2</v>
      </c>
      <c r="L121" s="374">
        <f>雇用表!M30</f>
        <v>6.7444000000000004E-2</v>
      </c>
      <c r="M121" s="709">
        <v>0</v>
      </c>
      <c r="N121" s="682">
        <v>0</v>
      </c>
    </row>
    <row r="122" spans="2:14" ht="20.25" customHeight="1">
      <c r="B122" s="337" t="s">
        <v>141</v>
      </c>
      <c r="C122" s="402" t="s">
        <v>18</v>
      </c>
      <c r="D122" s="429">
        <f>県内自給率!E29</f>
        <v>0.80632999999999999</v>
      </c>
      <c r="E122" s="373">
        <v>0.46501599999999998</v>
      </c>
      <c r="F122" s="373">
        <v>7.6690999999999995E-2</v>
      </c>
      <c r="G122" s="917"/>
      <c r="H122" s="917"/>
      <c r="I122" s="889"/>
      <c r="J122" s="374">
        <f>消費パターン!E29</f>
        <v>2.0920000000000001E-2</v>
      </c>
      <c r="K122" s="374">
        <f>雇用表!L31</f>
        <v>5.6129999999999999E-3</v>
      </c>
      <c r="L122" s="374">
        <f>雇用表!M31</f>
        <v>5.6129999999999999E-3</v>
      </c>
      <c r="M122" s="709">
        <v>0</v>
      </c>
      <c r="N122" s="682">
        <v>0</v>
      </c>
    </row>
    <row r="123" spans="2:14" ht="20.25" customHeight="1">
      <c r="B123" s="337" t="s">
        <v>143</v>
      </c>
      <c r="C123" s="402" t="s">
        <v>29</v>
      </c>
      <c r="D123" s="429">
        <f>県内自給率!E30</f>
        <v>0.99995000000000001</v>
      </c>
      <c r="E123" s="373">
        <v>0.47894700000000001</v>
      </c>
      <c r="F123" s="373">
        <v>0.119759</v>
      </c>
      <c r="G123" s="917"/>
      <c r="H123" s="917"/>
      <c r="I123" s="889"/>
      <c r="J123" s="374">
        <f>消費パターン!E30</f>
        <v>9.2099999999999994E-3</v>
      </c>
      <c r="K123" s="374">
        <f>雇用表!L32</f>
        <v>1.0496999999999999E-2</v>
      </c>
      <c r="L123" s="374">
        <f>雇用表!M32</f>
        <v>1.0496999999999999E-2</v>
      </c>
      <c r="M123" s="709">
        <v>0</v>
      </c>
      <c r="N123" s="682">
        <v>0</v>
      </c>
    </row>
    <row r="124" spans="2:14" ht="20.25" customHeight="1">
      <c r="B124" s="337" t="s">
        <v>145</v>
      </c>
      <c r="C124" s="402" t="s">
        <v>30</v>
      </c>
      <c r="D124" s="429">
        <f>県内自給率!E31</f>
        <v>0.952762</v>
      </c>
      <c r="E124" s="373">
        <v>0.652617</v>
      </c>
      <c r="F124" s="373">
        <v>0.45719799999999999</v>
      </c>
      <c r="G124" s="917"/>
      <c r="H124" s="917"/>
      <c r="I124" s="889"/>
      <c r="J124" s="374">
        <f>消費パターン!E31</f>
        <v>1.0758999999999999E-2</v>
      </c>
      <c r="K124" s="374">
        <f>雇用表!L33</f>
        <v>5.5663999999999998E-2</v>
      </c>
      <c r="L124" s="374">
        <f>雇用表!M33</f>
        <v>5.1702999999999999E-2</v>
      </c>
      <c r="M124" s="709">
        <v>0</v>
      </c>
      <c r="N124" s="682">
        <v>0</v>
      </c>
    </row>
    <row r="125" spans="2:14" ht="20.25" customHeight="1">
      <c r="B125" s="337" t="s">
        <v>146</v>
      </c>
      <c r="C125" s="402" t="s">
        <v>19</v>
      </c>
      <c r="D125" s="429">
        <f>県内自給率!E32</f>
        <v>0.53067500000000001</v>
      </c>
      <c r="E125" s="373">
        <v>0.61299400000000004</v>
      </c>
      <c r="F125" s="373">
        <v>0.39685999999999999</v>
      </c>
      <c r="G125" s="917"/>
      <c r="H125" s="917"/>
      <c r="I125" s="889"/>
      <c r="J125" s="374">
        <f>消費パターン!E32</f>
        <v>0.14466399999999999</v>
      </c>
      <c r="K125" s="374">
        <f>雇用表!L34</f>
        <v>0.150866</v>
      </c>
      <c r="L125" s="374">
        <f>雇用表!M34</f>
        <v>0.135293</v>
      </c>
      <c r="M125" s="709">
        <v>0</v>
      </c>
      <c r="N125" s="682">
        <v>0</v>
      </c>
    </row>
    <row r="126" spans="2:14" ht="20.25" customHeight="1">
      <c r="B126" s="337" t="s">
        <v>147</v>
      </c>
      <c r="C126" s="402" t="s">
        <v>20</v>
      </c>
      <c r="D126" s="429">
        <f>県内自給率!E33</f>
        <v>0.81060500000000002</v>
      </c>
      <c r="E126" s="373">
        <v>0.63050700000000004</v>
      </c>
      <c r="F126" s="373">
        <v>0.30407299999999998</v>
      </c>
      <c r="G126" s="917"/>
      <c r="H126" s="917"/>
      <c r="I126" s="889"/>
      <c r="J126" s="374">
        <f>消費パターン!E33</f>
        <v>5.8931999999999998E-2</v>
      </c>
      <c r="K126" s="374">
        <f>雇用表!L35</f>
        <v>2.0900999999999999E-2</v>
      </c>
      <c r="L126" s="374">
        <f>雇用表!M35</f>
        <v>1.9324000000000001E-2</v>
      </c>
      <c r="M126" s="709">
        <v>0</v>
      </c>
      <c r="N126" s="682">
        <v>0</v>
      </c>
    </row>
    <row r="127" spans="2:14" ht="20.25" customHeight="1">
      <c r="B127" s="337" t="s">
        <v>149</v>
      </c>
      <c r="C127" s="402" t="s">
        <v>21</v>
      </c>
      <c r="D127" s="429">
        <f>県内自給率!E34</f>
        <v>0.88586200000000004</v>
      </c>
      <c r="E127" s="373">
        <v>0.84993399999999997</v>
      </c>
      <c r="F127" s="373">
        <v>2.6121999999999999E-2</v>
      </c>
      <c r="G127" s="917"/>
      <c r="H127" s="917"/>
      <c r="I127" s="889"/>
      <c r="J127" s="374">
        <f>消費パターン!E34</f>
        <v>0.219054</v>
      </c>
      <c r="K127" s="374">
        <f>雇用表!L36</f>
        <v>9.0830000000000008E-3</v>
      </c>
      <c r="L127" s="374">
        <f>雇用表!M36</f>
        <v>7.3889999999999997E-3</v>
      </c>
      <c r="M127" s="709">
        <v>0</v>
      </c>
      <c r="N127" s="682">
        <v>0</v>
      </c>
    </row>
    <row r="128" spans="2:14" ht="20.25" customHeight="1">
      <c r="B128" s="337" t="s">
        <v>151</v>
      </c>
      <c r="C128" s="402" t="s">
        <v>32</v>
      </c>
      <c r="D128" s="429">
        <f>県内自給率!E35</f>
        <v>0.68113699999999999</v>
      </c>
      <c r="E128" s="373">
        <v>0.45240599999999997</v>
      </c>
      <c r="F128" s="373">
        <v>0.30842999999999998</v>
      </c>
      <c r="G128" s="917"/>
      <c r="H128" s="917"/>
      <c r="I128" s="889"/>
      <c r="J128" s="374">
        <f>消費パターン!E35</f>
        <v>3.3269E-2</v>
      </c>
      <c r="K128" s="374">
        <f>雇用表!L37</f>
        <v>6.3157000000000005E-2</v>
      </c>
      <c r="L128" s="374">
        <f>雇用表!M37</f>
        <v>6.2574000000000005E-2</v>
      </c>
      <c r="M128" s="709">
        <v>0</v>
      </c>
      <c r="N128" s="682">
        <v>0</v>
      </c>
    </row>
    <row r="129" spans="2:15" ht="20.25" customHeight="1">
      <c r="B129" s="337" t="s">
        <v>153</v>
      </c>
      <c r="C129" s="402" t="s">
        <v>22</v>
      </c>
      <c r="D129" s="429">
        <f>県内自給率!E36</f>
        <v>0.57168700000000006</v>
      </c>
      <c r="E129" s="373">
        <v>0.48500799999999999</v>
      </c>
      <c r="F129" s="373">
        <v>0.14447299999999999</v>
      </c>
      <c r="G129" s="917"/>
      <c r="H129" s="917"/>
      <c r="I129" s="889"/>
      <c r="J129" s="374">
        <f>消費パターン!E36</f>
        <v>5.1503E-2</v>
      </c>
      <c r="K129" s="374">
        <f>雇用表!L38</f>
        <v>2.0421999999999999E-2</v>
      </c>
      <c r="L129" s="374">
        <f>雇用表!M38</f>
        <v>1.9474999999999999E-2</v>
      </c>
      <c r="M129" s="709">
        <v>8.6449999999999999E-2</v>
      </c>
      <c r="N129" s="682">
        <v>8.8369999999999994E-3</v>
      </c>
    </row>
    <row r="130" spans="2:15" ht="20.25" customHeight="1">
      <c r="B130" s="337" t="s">
        <v>155</v>
      </c>
      <c r="C130" s="402" t="s">
        <v>23</v>
      </c>
      <c r="D130" s="429">
        <f>県内自給率!E37</f>
        <v>1</v>
      </c>
      <c r="E130" s="373">
        <v>0.72101499999999996</v>
      </c>
      <c r="F130" s="373">
        <v>0.344167</v>
      </c>
      <c r="G130" s="917"/>
      <c r="H130" s="917"/>
      <c r="I130" s="889"/>
      <c r="J130" s="374">
        <f>消費パターン!E37</f>
        <v>3.7399999999999998E-3</v>
      </c>
      <c r="K130" s="374">
        <f>雇用表!L39</f>
        <v>6.5609000000000001E-2</v>
      </c>
      <c r="L130" s="374">
        <f>雇用表!M39</f>
        <v>6.5609000000000001E-2</v>
      </c>
      <c r="M130" s="709">
        <v>0</v>
      </c>
      <c r="N130" s="682">
        <v>0</v>
      </c>
    </row>
    <row r="131" spans="2:15" ht="20.25" customHeight="1">
      <c r="B131" s="337" t="s">
        <v>156</v>
      </c>
      <c r="C131" s="402" t="s">
        <v>24</v>
      </c>
      <c r="D131" s="429">
        <f>県内自給率!E38</f>
        <v>0.86503099999999999</v>
      </c>
      <c r="E131" s="373">
        <v>0.71847000000000005</v>
      </c>
      <c r="F131" s="373">
        <v>0.478045</v>
      </c>
      <c r="G131" s="917"/>
      <c r="H131" s="917"/>
      <c r="I131" s="889"/>
      <c r="J131" s="374">
        <f>消費パターン!E38</f>
        <v>3.2432999999999997E-2</v>
      </c>
      <c r="K131" s="374">
        <f>雇用表!L40</f>
        <v>4.7759999999999997E-2</v>
      </c>
      <c r="L131" s="374">
        <f>雇用表!M40</f>
        <v>4.5555999999999999E-2</v>
      </c>
      <c r="M131" s="709">
        <v>0</v>
      </c>
      <c r="N131" s="682">
        <v>0</v>
      </c>
    </row>
    <row r="132" spans="2:15" ht="20.25" customHeight="1">
      <c r="B132" s="337" t="s">
        <v>158</v>
      </c>
      <c r="C132" s="402" t="s">
        <v>31</v>
      </c>
      <c r="D132" s="429">
        <f>県内自給率!E39</f>
        <v>0.96843100000000004</v>
      </c>
      <c r="E132" s="373">
        <v>0.59179499999999996</v>
      </c>
      <c r="F132" s="373">
        <v>0.51492800000000005</v>
      </c>
      <c r="G132" s="917"/>
      <c r="H132" s="917"/>
      <c r="I132" s="889"/>
      <c r="J132" s="374">
        <f>消費パターン!E39</f>
        <v>7.9316999999999999E-2</v>
      </c>
      <c r="K132" s="374">
        <f>雇用表!L41</f>
        <v>0.10686</v>
      </c>
      <c r="L132" s="374">
        <f>雇用表!M41</f>
        <v>0.104764</v>
      </c>
      <c r="M132" s="709">
        <v>0</v>
      </c>
      <c r="N132" s="682">
        <v>0</v>
      </c>
    </row>
    <row r="133" spans="2:15" ht="20.25" customHeight="1">
      <c r="B133" s="337" t="s">
        <v>160</v>
      </c>
      <c r="C133" s="402" t="s">
        <v>447</v>
      </c>
      <c r="D133" s="429">
        <f>県内自給率!E40</f>
        <v>0.994452</v>
      </c>
      <c r="E133" s="373">
        <v>0.59497299999999997</v>
      </c>
      <c r="F133" s="373">
        <v>0.525088</v>
      </c>
      <c r="G133" s="917"/>
      <c r="H133" s="917"/>
      <c r="I133" s="889"/>
      <c r="J133" s="374">
        <f>消費パターン!E40</f>
        <v>2.0087000000000001E-2</v>
      </c>
      <c r="K133" s="374">
        <f>雇用表!L42</f>
        <v>0.12709500000000001</v>
      </c>
      <c r="L133" s="374">
        <f>雇用表!M42</f>
        <v>0.1197</v>
      </c>
      <c r="M133" s="709">
        <v>0</v>
      </c>
      <c r="N133" s="682">
        <v>0</v>
      </c>
    </row>
    <row r="134" spans="2:15" ht="20.25" customHeight="1">
      <c r="B134" s="337" t="s">
        <v>162</v>
      </c>
      <c r="C134" s="402" t="s">
        <v>25</v>
      </c>
      <c r="D134" s="429">
        <f>県内自給率!E41</f>
        <v>0.52847699999999997</v>
      </c>
      <c r="E134" s="373">
        <v>0.59412600000000004</v>
      </c>
      <c r="F134" s="373">
        <v>0.36177799999999999</v>
      </c>
      <c r="G134" s="917"/>
      <c r="H134" s="917"/>
      <c r="I134" s="889"/>
      <c r="J134" s="374">
        <f>消費パターン!E41</f>
        <v>1.4847000000000001E-2</v>
      </c>
      <c r="K134" s="374">
        <f>雇用表!L43</f>
        <v>9.7421999999999995E-2</v>
      </c>
      <c r="L134" s="374">
        <f>雇用表!M43</f>
        <v>8.5857000000000003E-2</v>
      </c>
      <c r="M134" s="709">
        <v>0</v>
      </c>
      <c r="N134" s="682">
        <v>0</v>
      </c>
    </row>
    <row r="135" spans="2:15" ht="20.25" customHeight="1">
      <c r="B135" s="337" t="s">
        <v>164</v>
      </c>
      <c r="C135" s="402" t="s">
        <v>26</v>
      </c>
      <c r="D135" s="429">
        <f>県内自給率!E42</f>
        <v>0.73982799999999993</v>
      </c>
      <c r="E135" s="373">
        <v>0.54114399999999996</v>
      </c>
      <c r="F135" s="373">
        <v>0.31149300000000002</v>
      </c>
      <c r="G135" s="430"/>
      <c r="H135" s="430"/>
      <c r="I135" s="889"/>
      <c r="J135" s="374">
        <f>消費パターン!E42</f>
        <v>9.6326999999999996E-2</v>
      </c>
      <c r="K135" s="374">
        <f>雇用表!L44</f>
        <v>0.23658799999999999</v>
      </c>
      <c r="L135" s="374">
        <f>雇用表!M44</f>
        <v>0.18510499999999999</v>
      </c>
      <c r="M135" s="709">
        <v>0</v>
      </c>
      <c r="N135" s="682">
        <v>0</v>
      </c>
    </row>
    <row r="136" spans="2:15" ht="20.25" customHeight="1">
      <c r="B136" s="337" t="s">
        <v>166</v>
      </c>
      <c r="C136" s="402" t="s">
        <v>27</v>
      </c>
      <c r="D136" s="429">
        <f>県内自給率!E43</f>
        <v>1</v>
      </c>
      <c r="E136" s="373">
        <v>0</v>
      </c>
      <c r="F136" s="373">
        <v>0</v>
      </c>
      <c r="G136" s="430"/>
      <c r="H136" s="430"/>
      <c r="I136" s="889"/>
      <c r="J136" s="374">
        <f>消費パターン!E43</f>
        <v>0</v>
      </c>
      <c r="K136" s="374">
        <f>雇用表!L45</f>
        <v>0</v>
      </c>
      <c r="L136" s="374">
        <f>雇用表!M45</f>
        <v>0</v>
      </c>
      <c r="M136" s="709">
        <v>0</v>
      </c>
      <c r="N136" s="682">
        <v>0</v>
      </c>
    </row>
    <row r="137" spans="2:15" ht="20.25" customHeight="1">
      <c r="B137" s="337" t="s">
        <v>168</v>
      </c>
      <c r="C137" s="402" t="s">
        <v>28</v>
      </c>
      <c r="D137" s="429">
        <f>県内自給率!E44</f>
        <v>0.64418399999999998</v>
      </c>
      <c r="E137" s="373">
        <v>0.65032500000000004</v>
      </c>
      <c r="F137" s="373">
        <v>7.4260000000000003E-3</v>
      </c>
      <c r="G137" s="430"/>
      <c r="H137" s="430"/>
      <c r="I137" s="890"/>
      <c r="J137" s="374">
        <f>消費パターン!E44</f>
        <v>4.66E-4</v>
      </c>
      <c r="K137" s="374">
        <f>雇用表!L46</f>
        <v>0.25379499999999999</v>
      </c>
      <c r="L137" s="374">
        <f>雇用表!M46</f>
        <v>0.20743200000000001</v>
      </c>
      <c r="M137" s="709">
        <v>2.9791000000000002E-2</v>
      </c>
      <c r="N137" s="682">
        <v>6.7527000000000004E-2</v>
      </c>
      <c r="O137" s="315" t="s">
        <v>1032</v>
      </c>
    </row>
    <row r="138" spans="2:15" ht="20.25" customHeight="1">
      <c r="B138" s="343"/>
      <c r="C138" s="405" t="s">
        <v>571</v>
      </c>
      <c r="D138" s="431" t="s">
        <v>780</v>
      </c>
      <c r="E138" s="376" t="s">
        <v>780</v>
      </c>
      <c r="F138" s="376" t="s">
        <v>780</v>
      </c>
      <c r="G138" s="376" t="s">
        <v>780</v>
      </c>
      <c r="H138" s="376" t="s">
        <v>780</v>
      </c>
      <c r="I138" s="432">
        <f>'（入力）データ入力表'!O8</f>
        <v>0.56056399999999995</v>
      </c>
      <c r="J138" s="378">
        <f>消費パターン!E45</f>
        <v>0.99999999999999989</v>
      </c>
      <c r="K138" s="378">
        <f>雇用表!L47</f>
        <v>7.8061000000000005E-2</v>
      </c>
      <c r="L138" s="378">
        <f>雇用表!M47</f>
        <v>6.5894999999999995E-2</v>
      </c>
      <c r="M138" s="433" t="s">
        <v>780</v>
      </c>
      <c r="N138" s="434" t="s">
        <v>780</v>
      </c>
    </row>
  </sheetData>
  <sheetProtection sheet="1" selectLockedCells="1" selectUnlockedCells="1"/>
  <mergeCells count="26">
    <mergeCell ref="B52:C52"/>
    <mergeCell ref="B53:C53"/>
    <mergeCell ref="D96:N96"/>
    <mergeCell ref="G99:G134"/>
    <mergeCell ref="H99:H134"/>
    <mergeCell ref="I99:I137"/>
    <mergeCell ref="B6:C6"/>
    <mergeCell ref="B7:C7"/>
    <mergeCell ref="M8:M46"/>
    <mergeCell ref="N8:N46"/>
    <mergeCell ref="D50:E50"/>
    <mergeCell ref="F50:G50"/>
    <mergeCell ref="H50:I50"/>
    <mergeCell ref="J50:K50"/>
    <mergeCell ref="T4:V4"/>
    <mergeCell ref="B2:C2"/>
    <mergeCell ref="D4:D5"/>
    <mergeCell ref="E4:G4"/>
    <mergeCell ref="H4:H5"/>
    <mergeCell ref="I4:I5"/>
    <mergeCell ref="J4:L4"/>
    <mergeCell ref="M4:M5"/>
    <mergeCell ref="N4:N5"/>
    <mergeCell ref="O4:O5"/>
    <mergeCell ref="P4:P5"/>
    <mergeCell ref="Q4:S4"/>
  </mergeCells>
  <phoneticPr fontId="26"/>
  <pageMargins left="0.78740157480314965" right="0.78740157480314965" top="0.78740157480314965" bottom="0.78740157480314965" header="0" footer="0.19685039370078741"/>
  <pageSetup paperSize="8" scale="80" fitToHeight="2" orientation="landscape" useFirstPageNumber="1" r:id="rId1"/>
  <headerFooter alignWithMargins="0">
    <oddFooter>&amp;C&amp;P / 3 ﾍﾟｰｼﾞ</oddFooter>
  </headerFooter>
  <rowBreaks count="2" manualBreakCount="2">
    <brk id="48" min="1" max="22" man="1"/>
    <brk id="94" min="1" max="2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pageSetUpPr autoPageBreaks="0"/>
  </sheetPr>
  <dimension ref="B2:BE53"/>
  <sheetViews>
    <sheetView showGridLines="0" view="pageBreakPreview" zoomScale="145" zoomScaleNormal="100" zoomScaleSheetLayoutView="145" workbookViewId="0">
      <pane xSplit="3" ySplit="5" topLeftCell="D6" activePane="bottomRight" state="frozen"/>
      <selection activeCell="A6" sqref="A6"/>
      <selection pane="topRight" activeCell="A6" sqref="A6"/>
      <selection pane="bottomLeft" activeCell="A6" sqref="A6"/>
      <selection pane="bottomRight" activeCell="E8" sqref="E8"/>
    </sheetView>
  </sheetViews>
  <sheetFormatPr defaultColWidth="13.5" defaultRowHeight="16.5" customHeight="1"/>
  <cols>
    <col min="1" max="1" width="2.1640625" style="369" customWidth="1"/>
    <col min="2" max="2" width="4" style="369" bestFit="1" customWidth="1"/>
    <col min="3" max="3" width="38.5" style="369" bestFit="1" customWidth="1"/>
    <col min="4" max="57" width="12.1640625" style="369" customWidth="1"/>
    <col min="58" max="16384" width="13.5" style="369"/>
  </cols>
  <sheetData>
    <row r="2" spans="2:57" ht="20.25" customHeight="1">
      <c r="B2" s="862" t="s">
        <v>891</v>
      </c>
      <c r="C2" s="863"/>
    </row>
    <row r="3" spans="2:57" ht="16.5" customHeight="1">
      <c r="B3" s="435"/>
      <c r="U3" s="436"/>
      <c r="BE3" s="436" t="s">
        <v>561</v>
      </c>
    </row>
    <row r="4" spans="2:57" ht="16.5" customHeight="1">
      <c r="B4" s="437"/>
      <c r="C4" s="438"/>
      <c r="D4" s="439" t="s">
        <v>263</v>
      </c>
      <c r="E4" s="440" t="s">
        <v>265</v>
      </c>
      <c r="F4" s="440" t="s">
        <v>267</v>
      </c>
      <c r="G4" s="440" t="s">
        <v>268</v>
      </c>
      <c r="H4" s="440" t="s">
        <v>269</v>
      </c>
      <c r="I4" s="440" t="s">
        <v>271</v>
      </c>
      <c r="J4" s="440" t="s">
        <v>273</v>
      </c>
      <c r="K4" s="440" t="s">
        <v>274</v>
      </c>
      <c r="L4" s="440" t="s">
        <v>277</v>
      </c>
      <c r="M4" s="440" t="s">
        <v>120</v>
      </c>
      <c r="N4" s="440" t="s">
        <v>121</v>
      </c>
      <c r="O4" s="440" t="s">
        <v>123</v>
      </c>
      <c r="P4" s="440" t="s">
        <v>125</v>
      </c>
      <c r="Q4" s="440" t="s">
        <v>127</v>
      </c>
      <c r="R4" s="440" t="s">
        <v>128</v>
      </c>
      <c r="S4" s="440" t="s">
        <v>129</v>
      </c>
      <c r="T4" s="440" t="s">
        <v>131</v>
      </c>
      <c r="U4" s="440" t="s">
        <v>133</v>
      </c>
      <c r="V4" s="440" t="s">
        <v>135</v>
      </c>
      <c r="W4" s="440" t="s">
        <v>136</v>
      </c>
      <c r="X4" s="440" t="s">
        <v>138</v>
      </c>
      <c r="Y4" s="440" t="s">
        <v>139</v>
      </c>
      <c r="Z4" s="440" t="s">
        <v>140</v>
      </c>
      <c r="AA4" s="440" t="s">
        <v>141</v>
      </c>
      <c r="AB4" s="440" t="s">
        <v>143</v>
      </c>
      <c r="AC4" s="440" t="s">
        <v>145</v>
      </c>
      <c r="AD4" s="440" t="s">
        <v>146</v>
      </c>
      <c r="AE4" s="440" t="s">
        <v>147</v>
      </c>
      <c r="AF4" s="440" t="s">
        <v>149</v>
      </c>
      <c r="AG4" s="440" t="s">
        <v>151</v>
      </c>
      <c r="AH4" s="440" t="s">
        <v>153</v>
      </c>
      <c r="AI4" s="440" t="s">
        <v>155</v>
      </c>
      <c r="AJ4" s="440" t="s">
        <v>156</v>
      </c>
      <c r="AK4" s="440" t="s">
        <v>158</v>
      </c>
      <c r="AL4" s="440" t="s">
        <v>160</v>
      </c>
      <c r="AM4" s="440" t="s">
        <v>162</v>
      </c>
      <c r="AN4" s="440">
        <v>37</v>
      </c>
      <c r="AO4" s="440">
        <v>38</v>
      </c>
      <c r="AP4" s="440">
        <v>39</v>
      </c>
      <c r="AQ4" s="441" t="s">
        <v>209</v>
      </c>
      <c r="AR4" s="440" t="s">
        <v>210</v>
      </c>
      <c r="AS4" s="440" t="s">
        <v>211</v>
      </c>
      <c r="AT4" s="440" t="s">
        <v>212</v>
      </c>
      <c r="AU4" s="440" t="s">
        <v>214</v>
      </c>
      <c r="AV4" s="440" t="s">
        <v>216</v>
      </c>
      <c r="AW4" s="440" t="s">
        <v>217</v>
      </c>
      <c r="AX4" s="442" t="s">
        <v>220</v>
      </c>
      <c r="AY4" s="442" t="s">
        <v>222</v>
      </c>
      <c r="AZ4" s="442" t="s">
        <v>226</v>
      </c>
      <c r="BA4" s="442" t="s">
        <v>227</v>
      </c>
      <c r="BB4" s="442" t="s">
        <v>229</v>
      </c>
      <c r="BC4" s="442" t="s">
        <v>234</v>
      </c>
      <c r="BD4" s="442" t="s">
        <v>235</v>
      </c>
      <c r="BE4" s="443" t="s">
        <v>246</v>
      </c>
    </row>
    <row r="5" spans="2:57" ht="36" customHeight="1">
      <c r="B5" s="444"/>
      <c r="C5" s="445"/>
      <c r="D5" s="446" t="s">
        <v>0</v>
      </c>
      <c r="E5" s="447" t="s">
        <v>995</v>
      </c>
      <c r="F5" s="447" t="s">
        <v>996</v>
      </c>
      <c r="G5" s="447" t="s">
        <v>3</v>
      </c>
      <c r="H5" s="447" t="s">
        <v>4</v>
      </c>
      <c r="I5" s="447" t="s">
        <v>5</v>
      </c>
      <c r="J5" s="447" t="s">
        <v>6</v>
      </c>
      <c r="K5" s="447" t="s">
        <v>7</v>
      </c>
      <c r="L5" s="447" t="s">
        <v>8</v>
      </c>
      <c r="M5" s="447" t="s">
        <v>569</v>
      </c>
      <c r="N5" s="447" t="s">
        <v>9</v>
      </c>
      <c r="O5" s="447" t="s">
        <v>10</v>
      </c>
      <c r="P5" s="447" t="s">
        <v>11</v>
      </c>
      <c r="Q5" s="447" t="s">
        <v>12</v>
      </c>
      <c r="R5" s="447" t="s">
        <v>418</v>
      </c>
      <c r="S5" s="447" t="s">
        <v>419</v>
      </c>
      <c r="T5" s="447" t="s">
        <v>420</v>
      </c>
      <c r="U5" s="447" t="s">
        <v>14</v>
      </c>
      <c r="V5" s="447" t="s">
        <v>13</v>
      </c>
      <c r="W5" s="447" t="s">
        <v>570</v>
      </c>
      <c r="X5" s="447" t="s">
        <v>15</v>
      </c>
      <c r="Y5" s="447" t="s">
        <v>16</v>
      </c>
      <c r="Z5" s="447" t="s">
        <v>17</v>
      </c>
      <c r="AA5" s="447" t="s">
        <v>18</v>
      </c>
      <c r="AB5" s="447" t="s">
        <v>29</v>
      </c>
      <c r="AC5" s="447" t="s">
        <v>30</v>
      </c>
      <c r="AD5" s="447" t="s">
        <v>19</v>
      </c>
      <c r="AE5" s="447" t="s">
        <v>20</v>
      </c>
      <c r="AF5" s="447" t="s">
        <v>21</v>
      </c>
      <c r="AG5" s="447" t="s">
        <v>32</v>
      </c>
      <c r="AH5" s="447" t="s">
        <v>22</v>
      </c>
      <c r="AI5" s="447" t="s">
        <v>23</v>
      </c>
      <c r="AJ5" s="447" t="s">
        <v>24</v>
      </c>
      <c r="AK5" s="447" t="s">
        <v>31</v>
      </c>
      <c r="AL5" s="447" t="s">
        <v>447</v>
      </c>
      <c r="AM5" s="447" t="s">
        <v>25</v>
      </c>
      <c r="AN5" s="447" t="s">
        <v>26</v>
      </c>
      <c r="AO5" s="447" t="s">
        <v>27</v>
      </c>
      <c r="AP5" s="447" t="s">
        <v>28</v>
      </c>
      <c r="AQ5" s="448" t="s">
        <v>33</v>
      </c>
      <c r="AR5" s="447" t="s">
        <v>892</v>
      </c>
      <c r="AS5" s="447" t="s">
        <v>893</v>
      </c>
      <c r="AT5" s="447" t="s">
        <v>894</v>
      </c>
      <c r="AU5" s="447" t="s">
        <v>895</v>
      </c>
      <c r="AV5" s="447" t="s">
        <v>896</v>
      </c>
      <c r="AW5" s="447" t="s">
        <v>897</v>
      </c>
      <c r="AX5" s="423" t="s">
        <v>898</v>
      </c>
      <c r="AY5" s="423" t="s">
        <v>899</v>
      </c>
      <c r="AZ5" s="423" t="s">
        <v>997</v>
      </c>
      <c r="BA5" s="423" t="s">
        <v>900</v>
      </c>
      <c r="BB5" s="423" t="s">
        <v>901</v>
      </c>
      <c r="BC5" s="423" t="s">
        <v>998</v>
      </c>
      <c r="BD5" s="423" t="s">
        <v>902</v>
      </c>
      <c r="BE5" s="449" t="s">
        <v>41</v>
      </c>
    </row>
    <row r="6" spans="2:57" ht="16.5" customHeight="1">
      <c r="B6" s="337" t="s">
        <v>263</v>
      </c>
      <c r="C6" s="401" t="s">
        <v>0</v>
      </c>
      <c r="D6" s="660">
        <v>20741</v>
      </c>
      <c r="E6" s="661">
        <v>28</v>
      </c>
      <c r="F6" s="661">
        <v>0</v>
      </c>
      <c r="G6" s="661">
        <v>0</v>
      </c>
      <c r="H6" s="661">
        <v>32376</v>
      </c>
      <c r="I6" s="661">
        <v>15</v>
      </c>
      <c r="J6" s="661">
        <v>332</v>
      </c>
      <c r="K6" s="661">
        <v>140</v>
      </c>
      <c r="L6" s="661">
        <v>0</v>
      </c>
      <c r="M6" s="661">
        <v>91</v>
      </c>
      <c r="N6" s="661">
        <v>0</v>
      </c>
      <c r="O6" s="661">
        <v>0</v>
      </c>
      <c r="P6" s="661">
        <v>0</v>
      </c>
      <c r="Q6" s="661">
        <v>0</v>
      </c>
      <c r="R6" s="661">
        <v>0</v>
      </c>
      <c r="S6" s="661">
        <v>0</v>
      </c>
      <c r="T6" s="661">
        <v>0</v>
      </c>
      <c r="U6" s="661">
        <v>0</v>
      </c>
      <c r="V6" s="661">
        <v>0</v>
      </c>
      <c r="W6" s="661">
        <v>0</v>
      </c>
      <c r="X6" s="661">
        <v>0</v>
      </c>
      <c r="Y6" s="661">
        <v>73</v>
      </c>
      <c r="Z6" s="661">
        <v>529</v>
      </c>
      <c r="AA6" s="661">
        <v>0</v>
      </c>
      <c r="AB6" s="661">
        <v>0</v>
      </c>
      <c r="AC6" s="661">
        <v>0</v>
      </c>
      <c r="AD6" s="661">
        <v>90</v>
      </c>
      <c r="AE6" s="661">
        <v>0</v>
      </c>
      <c r="AF6" s="661">
        <v>2</v>
      </c>
      <c r="AG6" s="661">
        <v>5</v>
      </c>
      <c r="AH6" s="661">
        <v>0</v>
      </c>
      <c r="AI6" s="661">
        <v>5</v>
      </c>
      <c r="AJ6" s="661">
        <v>383</v>
      </c>
      <c r="AK6" s="661">
        <v>1154</v>
      </c>
      <c r="AL6" s="661">
        <v>82</v>
      </c>
      <c r="AM6" s="661">
        <v>1</v>
      </c>
      <c r="AN6" s="661">
        <v>2478</v>
      </c>
      <c r="AO6" s="661">
        <v>0</v>
      </c>
      <c r="AP6" s="661">
        <v>0</v>
      </c>
      <c r="AQ6" s="662">
        <v>58525</v>
      </c>
      <c r="AR6" s="661">
        <v>284</v>
      </c>
      <c r="AS6" s="661">
        <v>19582</v>
      </c>
      <c r="AT6" s="661">
        <v>0</v>
      </c>
      <c r="AU6" s="661">
        <v>0</v>
      </c>
      <c r="AV6" s="661">
        <v>146</v>
      </c>
      <c r="AW6" s="661">
        <v>1837</v>
      </c>
      <c r="AX6" s="670">
        <v>21849</v>
      </c>
      <c r="AY6" s="670">
        <v>80374</v>
      </c>
      <c r="AZ6" s="670">
        <v>170742.19999999998</v>
      </c>
      <c r="BA6" s="670">
        <v>192591.19999999998</v>
      </c>
      <c r="BB6" s="670">
        <v>251116.19999999998</v>
      </c>
      <c r="BC6" s="670">
        <v>-38884.199999999997</v>
      </c>
      <c r="BD6" s="670">
        <v>153707</v>
      </c>
      <c r="BE6" s="671">
        <v>212232</v>
      </c>
    </row>
    <row r="7" spans="2:57" ht="16.5" customHeight="1">
      <c r="B7" s="337" t="s">
        <v>265</v>
      </c>
      <c r="C7" s="402" t="s">
        <v>995</v>
      </c>
      <c r="D7" s="663">
        <v>74</v>
      </c>
      <c r="E7" s="661">
        <v>5753</v>
      </c>
      <c r="F7" s="661">
        <v>0</v>
      </c>
      <c r="G7" s="661">
        <v>1</v>
      </c>
      <c r="H7" s="661">
        <v>105</v>
      </c>
      <c r="I7" s="661">
        <v>0</v>
      </c>
      <c r="J7" s="661">
        <v>8643</v>
      </c>
      <c r="K7" s="661">
        <v>39</v>
      </c>
      <c r="L7" s="661">
        <v>0</v>
      </c>
      <c r="M7" s="661">
        <v>0</v>
      </c>
      <c r="N7" s="661">
        <v>0</v>
      </c>
      <c r="O7" s="661">
        <v>0</v>
      </c>
      <c r="P7" s="661">
        <v>0</v>
      </c>
      <c r="Q7" s="661">
        <v>0</v>
      </c>
      <c r="R7" s="661">
        <v>0</v>
      </c>
      <c r="S7" s="661">
        <v>0</v>
      </c>
      <c r="T7" s="661">
        <v>0</v>
      </c>
      <c r="U7" s="661">
        <v>0</v>
      </c>
      <c r="V7" s="661">
        <v>0</v>
      </c>
      <c r="W7" s="661">
        <v>0</v>
      </c>
      <c r="X7" s="661">
        <v>0</v>
      </c>
      <c r="Y7" s="661">
        <v>3</v>
      </c>
      <c r="Z7" s="661">
        <v>48</v>
      </c>
      <c r="AA7" s="661">
        <v>0</v>
      </c>
      <c r="AB7" s="661">
        <v>0</v>
      </c>
      <c r="AC7" s="661">
        <v>0</v>
      </c>
      <c r="AD7" s="661">
        <v>0</v>
      </c>
      <c r="AE7" s="661">
        <v>0</v>
      </c>
      <c r="AF7" s="661">
        <v>0</v>
      </c>
      <c r="AG7" s="661">
        <v>0</v>
      </c>
      <c r="AH7" s="661">
        <v>0</v>
      </c>
      <c r="AI7" s="661">
        <v>1</v>
      </c>
      <c r="AJ7" s="661">
        <v>12</v>
      </c>
      <c r="AK7" s="661">
        <v>37</v>
      </c>
      <c r="AL7" s="661">
        <v>0</v>
      </c>
      <c r="AM7" s="661">
        <v>0</v>
      </c>
      <c r="AN7" s="661">
        <v>236</v>
      </c>
      <c r="AO7" s="661">
        <v>0</v>
      </c>
      <c r="AP7" s="661">
        <v>0</v>
      </c>
      <c r="AQ7" s="662">
        <v>14952</v>
      </c>
      <c r="AR7" s="661">
        <v>18</v>
      </c>
      <c r="AS7" s="661">
        <v>973</v>
      </c>
      <c r="AT7" s="661">
        <v>0</v>
      </c>
      <c r="AU7" s="661">
        <v>0</v>
      </c>
      <c r="AV7" s="661">
        <v>0</v>
      </c>
      <c r="AW7" s="661">
        <v>-2125</v>
      </c>
      <c r="AX7" s="670">
        <v>-1134</v>
      </c>
      <c r="AY7" s="670">
        <v>13818</v>
      </c>
      <c r="AZ7" s="670">
        <v>19233.199999999997</v>
      </c>
      <c r="BA7" s="670">
        <v>18099.199999999997</v>
      </c>
      <c r="BB7" s="670">
        <v>33051.199999999997</v>
      </c>
      <c r="BC7" s="670">
        <v>-3718.2</v>
      </c>
      <c r="BD7" s="670">
        <v>14381</v>
      </c>
      <c r="BE7" s="671">
        <v>29333</v>
      </c>
    </row>
    <row r="8" spans="2:57" ht="16.5" customHeight="1">
      <c r="B8" s="337" t="s">
        <v>267</v>
      </c>
      <c r="C8" s="402" t="s">
        <v>996</v>
      </c>
      <c r="D8" s="663">
        <v>0</v>
      </c>
      <c r="E8" s="661">
        <v>0</v>
      </c>
      <c r="F8" s="661">
        <v>22</v>
      </c>
      <c r="G8" s="661">
        <v>0</v>
      </c>
      <c r="H8" s="661">
        <v>744</v>
      </c>
      <c r="I8" s="661">
        <v>0</v>
      </c>
      <c r="J8" s="661">
        <v>0</v>
      </c>
      <c r="K8" s="661">
        <v>8</v>
      </c>
      <c r="L8" s="661">
        <v>0</v>
      </c>
      <c r="M8" s="661">
        <v>0</v>
      </c>
      <c r="N8" s="661">
        <v>0</v>
      </c>
      <c r="O8" s="661">
        <v>0</v>
      </c>
      <c r="P8" s="661">
        <v>0</v>
      </c>
      <c r="Q8" s="661">
        <v>0</v>
      </c>
      <c r="R8" s="661">
        <v>0</v>
      </c>
      <c r="S8" s="661">
        <v>0</v>
      </c>
      <c r="T8" s="661">
        <v>0</v>
      </c>
      <c r="U8" s="661">
        <v>0</v>
      </c>
      <c r="V8" s="661">
        <v>0</v>
      </c>
      <c r="W8" s="661">
        <v>0</v>
      </c>
      <c r="X8" s="661">
        <v>0</v>
      </c>
      <c r="Y8" s="661">
        <v>8</v>
      </c>
      <c r="Z8" s="661">
        <v>0</v>
      </c>
      <c r="AA8" s="661">
        <v>0</v>
      </c>
      <c r="AB8" s="661">
        <v>0</v>
      </c>
      <c r="AC8" s="661">
        <v>0</v>
      </c>
      <c r="AD8" s="661">
        <v>0</v>
      </c>
      <c r="AE8" s="661">
        <v>0</v>
      </c>
      <c r="AF8" s="661">
        <v>0</v>
      </c>
      <c r="AG8" s="661">
        <v>0</v>
      </c>
      <c r="AH8" s="661">
        <v>0</v>
      </c>
      <c r="AI8" s="661">
        <v>1</v>
      </c>
      <c r="AJ8" s="661">
        <v>20</v>
      </c>
      <c r="AK8" s="661">
        <v>219</v>
      </c>
      <c r="AL8" s="661">
        <v>0</v>
      </c>
      <c r="AM8" s="661">
        <v>0</v>
      </c>
      <c r="AN8" s="661">
        <v>757</v>
      </c>
      <c r="AO8" s="661">
        <v>0</v>
      </c>
      <c r="AP8" s="661">
        <v>0</v>
      </c>
      <c r="AQ8" s="662">
        <v>1779</v>
      </c>
      <c r="AR8" s="661">
        <v>73</v>
      </c>
      <c r="AS8" s="661">
        <v>1708</v>
      </c>
      <c r="AT8" s="661">
        <v>0</v>
      </c>
      <c r="AU8" s="661">
        <v>0</v>
      </c>
      <c r="AV8" s="661">
        <v>0</v>
      </c>
      <c r="AW8" s="661">
        <v>-223</v>
      </c>
      <c r="AX8" s="670">
        <v>1558</v>
      </c>
      <c r="AY8" s="670">
        <v>3337</v>
      </c>
      <c r="AZ8" s="670">
        <v>2113.1999999999998</v>
      </c>
      <c r="BA8" s="670">
        <v>3671.2</v>
      </c>
      <c r="BB8" s="670">
        <v>5450.2</v>
      </c>
      <c r="BC8" s="670">
        <v>-2525.1999999999998</v>
      </c>
      <c r="BD8" s="670">
        <v>1145.9999999999998</v>
      </c>
      <c r="BE8" s="671">
        <v>2925</v>
      </c>
    </row>
    <row r="9" spans="2:57" ht="16.5" customHeight="1">
      <c r="B9" s="337" t="s">
        <v>268</v>
      </c>
      <c r="C9" s="402" t="s">
        <v>3</v>
      </c>
      <c r="D9" s="663">
        <v>1</v>
      </c>
      <c r="E9" s="661">
        <v>13</v>
      </c>
      <c r="F9" s="661">
        <v>0</v>
      </c>
      <c r="G9" s="661">
        <v>7</v>
      </c>
      <c r="H9" s="661">
        <v>23</v>
      </c>
      <c r="I9" s="661">
        <v>0</v>
      </c>
      <c r="J9" s="661">
        <v>388</v>
      </c>
      <c r="K9" s="661">
        <v>531</v>
      </c>
      <c r="L9" s="661">
        <v>381</v>
      </c>
      <c r="M9" s="661">
        <v>2</v>
      </c>
      <c r="N9" s="661">
        <v>1401</v>
      </c>
      <c r="O9" s="661">
        <v>19</v>
      </c>
      <c r="P9" s="661">
        <v>26661</v>
      </c>
      <c r="Q9" s="661">
        <v>4</v>
      </c>
      <c r="R9" s="661">
        <v>0</v>
      </c>
      <c r="S9" s="661">
        <v>2</v>
      </c>
      <c r="T9" s="661">
        <v>17</v>
      </c>
      <c r="U9" s="661">
        <v>26</v>
      </c>
      <c r="V9" s="661">
        <v>0</v>
      </c>
      <c r="W9" s="661">
        <v>0</v>
      </c>
      <c r="X9" s="661">
        <v>6</v>
      </c>
      <c r="Y9" s="661">
        <v>11</v>
      </c>
      <c r="Z9" s="661">
        <v>1405</v>
      </c>
      <c r="AA9" s="661">
        <v>69990</v>
      </c>
      <c r="AB9" s="661">
        <v>0</v>
      </c>
      <c r="AC9" s="661">
        <v>0</v>
      </c>
      <c r="AD9" s="661">
        <v>1</v>
      </c>
      <c r="AE9" s="661">
        <v>0</v>
      </c>
      <c r="AF9" s="661">
        <v>0</v>
      </c>
      <c r="AG9" s="661">
        <v>0</v>
      </c>
      <c r="AH9" s="661">
        <v>0</v>
      </c>
      <c r="AI9" s="661">
        <v>2</v>
      </c>
      <c r="AJ9" s="661">
        <v>7</v>
      </c>
      <c r="AK9" s="661">
        <v>3</v>
      </c>
      <c r="AL9" s="661">
        <v>2</v>
      </c>
      <c r="AM9" s="661">
        <v>1</v>
      </c>
      <c r="AN9" s="661">
        <v>2</v>
      </c>
      <c r="AO9" s="661">
        <v>0</v>
      </c>
      <c r="AP9" s="661">
        <v>4</v>
      </c>
      <c r="AQ9" s="662">
        <v>100910</v>
      </c>
      <c r="AR9" s="661">
        <v>-26</v>
      </c>
      <c r="AS9" s="661">
        <v>0</v>
      </c>
      <c r="AT9" s="661">
        <v>0</v>
      </c>
      <c r="AU9" s="661">
        <v>380</v>
      </c>
      <c r="AV9" s="661">
        <v>1055</v>
      </c>
      <c r="AW9" s="661">
        <v>260</v>
      </c>
      <c r="AX9" s="670">
        <v>1669</v>
      </c>
      <c r="AY9" s="670">
        <v>102579</v>
      </c>
      <c r="AZ9" s="670">
        <v>5014.2</v>
      </c>
      <c r="BA9" s="670">
        <v>6683.2</v>
      </c>
      <c r="BB9" s="670">
        <v>107593.2</v>
      </c>
      <c r="BC9" s="670">
        <v>-98338.2</v>
      </c>
      <c r="BD9" s="670">
        <v>-91655</v>
      </c>
      <c r="BE9" s="671">
        <v>9255</v>
      </c>
    </row>
    <row r="10" spans="2:57" ht="16.5" customHeight="1">
      <c r="B10" s="337" t="s">
        <v>269</v>
      </c>
      <c r="C10" s="402" t="s">
        <v>4</v>
      </c>
      <c r="D10" s="663">
        <v>16981</v>
      </c>
      <c r="E10" s="661">
        <v>379</v>
      </c>
      <c r="F10" s="661">
        <v>125</v>
      </c>
      <c r="G10" s="661">
        <v>0</v>
      </c>
      <c r="H10" s="661">
        <v>23965</v>
      </c>
      <c r="I10" s="661">
        <v>52</v>
      </c>
      <c r="J10" s="661">
        <v>300</v>
      </c>
      <c r="K10" s="661">
        <v>709</v>
      </c>
      <c r="L10" s="661">
        <v>0</v>
      </c>
      <c r="M10" s="661">
        <v>1</v>
      </c>
      <c r="N10" s="661">
        <v>15</v>
      </c>
      <c r="O10" s="661">
        <v>0</v>
      </c>
      <c r="P10" s="661">
        <v>0</v>
      </c>
      <c r="Q10" s="661">
        <v>0</v>
      </c>
      <c r="R10" s="661">
        <v>0</v>
      </c>
      <c r="S10" s="661">
        <v>0</v>
      </c>
      <c r="T10" s="661">
        <v>0</v>
      </c>
      <c r="U10" s="661">
        <v>0</v>
      </c>
      <c r="V10" s="661">
        <v>0</v>
      </c>
      <c r="W10" s="661">
        <v>0</v>
      </c>
      <c r="X10" s="661">
        <v>0</v>
      </c>
      <c r="Y10" s="661">
        <v>39</v>
      </c>
      <c r="Z10" s="661">
        <v>65</v>
      </c>
      <c r="AA10" s="661">
        <v>0</v>
      </c>
      <c r="AB10" s="661">
        <v>0</v>
      </c>
      <c r="AC10" s="661">
        <v>0</v>
      </c>
      <c r="AD10" s="661">
        <v>74</v>
      </c>
      <c r="AE10" s="661">
        <v>0</v>
      </c>
      <c r="AF10" s="661">
        <v>0</v>
      </c>
      <c r="AG10" s="661">
        <v>18</v>
      </c>
      <c r="AH10" s="661">
        <v>0</v>
      </c>
      <c r="AI10" s="661">
        <v>242</v>
      </c>
      <c r="AJ10" s="661">
        <v>1464</v>
      </c>
      <c r="AK10" s="661">
        <v>4981</v>
      </c>
      <c r="AL10" s="661">
        <v>60</v>
      </c>
      <c r="AM10" s="661">
        <v>1</v>
      </c>
      <c r="AN10" s="661">
        <v>22111</v>
      </c>
      <c r="AO10" s="661">
        <v>0</v>
      </c>
      <c r="AP10" s="661">
        <v>118</v>
      </c>
      <c r="AQ10" s="662">
        <v>71700</v>
      </c>
      <c r="AR10" s="661">
        <v>4872</v>
      </c>
      <c r="AS10" s="661">
        <v>158764</v>
      </c>
      <c r="AT10" s="661">
        <v>0</v>
      </c>
      <c r="AU10" s="661">
        <v>0</v>
      </c>
      <c r="AV10" s="661">
        <v>1175.5</v>
      </c>
      <c r="AW10" s="661">
        <v>-4854</v>
      </c>
      <c r="AX10" s="670">
        <v>159957.5</v>
      </c>
      <c r="AY10" s="670">
        <v>231657.5</v>
      </c>
      <c r="AZ10" s="670">
        <v>86309.900000000009</v>
      </c>
      <c r="BA10" s="670">
        <v>246267.40000000002</v>
      </c>
      <c r="BB10" s="670">
        <v>317967.40000000002</v>
      </c>
      <c r="BC10" s="670">
        <v>-190395.4</v>
      </c>
      <c r="BD10" s="670">
        <v>55872</v>
      </c>
      <c r="BE10" s="671">
        <v>127572</v>
      </c>
    </row>
    <row r="11" spans="2:57" ht="16.5" customHeight="1">
      <c r="B11" s="337" t="s">
        <v>271</v>
      </c>
      <c r="C11" s="402" t="s">
        <v>5</v>
      </c>
      <c r="D11" s="663">
        <v>765</v>
      </c>
      <c r="E11" s="661">
        <v>30</v>
      </c>
      <c r="F11" s="661">
        <v>75</v>
      </c>
      <c r="G11" s="661">
        <v>30</v>
      </c>
      <c r="H11" s="661">
        <v>124</v>
      </c>
      <c r="I11" s="661">
        <v>14668</v>
      </c>
      <c r="J11" s="661">
        <v>225</v>
      </c>
      <c r="K11" s="661">
        <v>128</v>
      </c>
      <c r="L11" s="661">
        <v>4</v>
      </c>
      <c r="M11" s="661">
        <v>91</v>
      </c>
      <c r="N11" s="661">
        <v>76</v>
      </c>
      <c r="O11" s="661">
        <v>29</v>
      </c>
      <c r="P11" s="661">
        <v>12</v>
      </c>
      <c r="Q11" s="661">
        <v>70</v>
      </c>
      <c r="R11" s="661">
        <v>12</v>
      </c>
      <c r="S11" s="661">
        <v>81</v>
      </c>
      <c r="T11" s="661">
        <v>174</v>
      </c>
      <c r="U11" s="661">
        <v>961</v>
      </c>
      <c r="V11" s="661">
        <v>24</v>
      </c>
      <c r="W11" s="661">
        <v>3</v>
      </c>
      <c r="X11" s="661">
        <v>66</v>
      </c>
      <c r="Y11" s="661">
        <v>111</v>
      </c>
      <c r="Z11" s="661">
        <v>1904</v>
      </c>
      <c r="AA11" s="661">
        <v>55</v>
      </c>
      <c r="AB11" s="661">
        <v>26</v>
      </c>
      <c r="AC11" s="661">
        <v>159</v>
      </c>
      <c r="AD11" s="661">
        <v>2268</v>
      </c>
      <c r="AE11" s="661">
        <v>232</v>
      </c>
      <c r="AF11" s="661">
        <v>7</v>
      </c>
      <c r="AG11" s="661">
        <v>360</v>
      </c>
      <c r="AH11" s="661">
        <v>104</v>
      </c>
      <c r="AI11" s="661">
        <v>1472</v>
      </c>
      <c r="AJ11" s="661">
        <v>164</v>
      </c>
      <c r="AK11" s="661">
        <v>2250</v>
      </c>
      <c r="AL11" s="661">
        <v>1116</v>
      </c>
      <c r="AM11" s="661">
        <v>594</v>
      </c>
      <c r="AN11" s="661">
        <v>949</v>
      </c>
      <c r="AO11" s="661">
        <v>193</v>
      </c>
      <c r="AP11" s="661">
        <v>4</v>
      </c>
      <c r="AQ11" s="662">
        <v>29616</v>
      </c>
      <c r="AR11" s="661">
        <v>669</v>
      </c>
      <c r="AS11" s="661">
        <v>32848.400000000001</v>
      </c>
      <c r="AT11" s="661">
        <v>0</v>
      </c>
      <c r="AU11" s="661">
        <v>128</v>
      </c>
      <c r="AV11" s="661">
        <v>396</v>
      </c>
      <c r="AW11" s="661">
        <v>-4119</v>
      </c>
      <c r="AX11" s="670">
        <v>29922.400000000001</v>
      </c>
      <c r="AY11" s="670">
        <v>59538.400000000001</v>
      </c>
      <c r="AZ11" s="670">
        <v>51708.3</v>
      </c>
      <c r="BA11" s="670">
        <v>81630.7</v>
      </c>
      <c r="BB11" s="670">
        <v>111246.7</v>
      </c>
      <c r="BC11" s="670">
        <v>-56624.7</v>
      </c>
      <c r="BD11" s="670">
        <v>25006</v>
      </c>
      <c r="BE11" s="671">
        <v>54622</v>
      </c>
    </row>
    <row r="12" spans="2:57" ht="16.5" customHeight="1">
      <c r="B12" s="337" t="s">
        <v>273</v>
      </c>
      <c r="C12" s="404" t="s">
        <v>6</v>
      </c>
      <c r="D12" s="663">
        <v>4071</v>
      </c>
      <c r="E12" s="661">
        <v>506</v>
      </c>
      <c r="F12" s="661">
        <v>5</v>
      </c>
      <c r="G12" s="661">
        <v>20</v>
      </c>
      <c r="H12" s="661">
        <v>1916</v>
      </c>
      <c r="I12" s="661">
        <v>159</v>
      </c>
      <c r="J12" s="661">
        <v>31044</v>
      </c>
      <c r="K12" s="661">
        <v>1534</v>
      </c>
      <c r="L12" s="661">
        <v>5</v>
      </c>
      <c r="M12" s="661">
        <v>194</v>
      </c>
      <c r="N12" s="661">
        <v>907</v>
      </c>
      <c r="O12" s="661">
        <v>21</v>
      </c>
      <c r="P12" s="661">
        <v>25</v>
      </c>
      <c r="Q12" s="661">
        <v>168</v>
      </c>
      <c r="R12" s="661">
        <v>18</v>
      </c>
      <c r="S12" s="661">
        <v>50</v>
      </c>
      <c r="T12" s="661">
        <v>710</v>
      </c>
      <c r="U12" s="661">
        <v>1200</v>
      </c>
      <c r="V12" s="661">
        <v>144</v>
      </c>
      <c r="W12" s="661">
        <v>21</v>
      </c>
      <c r="X12" s="661">
        <v>82</v>
      </c>
      <c r="Y12" s="661">
        <v>1517</v>
      </c>
      <c r="Z12" s="661">
        <v>21015</v>
      </c>
      <c r="AA12" s="661">
        <v>1732</v>
      </c>
      <c r="AB12" s="661">
        <v>109</v>
      </c>
      <c r="AC12" s="661">
        <v>266</v>
      </c>
      <c r="AD12" s="661">
        <v>3804</v>
      </c>
      <c r="AE12" s="661">
        <v>821</v>
      </c>
      <c r="AF12" s="661">
        <v>173</v>
      </c>
      <c r="AG12" s="661">
        <v>901</v>
      </c>
      <c r="AH12" s="661">
        <v>2390</v>
      </c>
      <c r="AI12" s="661">
        <v>416</v>
      </c>
      <c r="AJ12" s="661">
        <v>2198</v>
      </c>
      <c r="AK12" s="661">
        <v>4246</v>
      </c>
      <c r="AL12" s="661">
        <v>799</v>
      </c>
      <c r="AM12" s="661">
        <v>1981</v>
      </c>
      <c r="AN12" s="661">
        <v>1035</v>
      </c>
      <c r="AO12" s="661">
        <v>4166</v>
      </c>
      <c r="AP12" s="661">
        <v>18</v>
      </c>
      <c r="AQ12" s="662">
        <v>90387</v>
      </c>
      <c r="AR12" s="661">
        <v>520</v>
      </c>
      <c r="AS12" s="661">
        <v>2239</v>
      </c>
      <c r="AT12" s="661">
        <v>20</v>
      </c>
      <c r="AU12" s="661">
        <v>0</v>
      </c>
      <c r="AV12" s="661">
        <v>0</v>
      </c>
      <c r="AW12" s="661">
        <v>-5253</v>
      </c>
      <c r="AX12" s="670">
        <v>-2474</v>
      </c>
      <c r="AY12" s="670">
        <v>87913</v>
      </c>
      <c r="AZ12" s="670">
        <v>99023</v>
      </c>
      <c r="BA12" s="670">
        <v>96549</v>
      </c>
      <c r="BB12" s="670">
        <v>186936</v>
      </c>
      <c r="BC12" s="670">
        <v>-71368</v>
      </c>
      <c r="BD12" s="670">
        <v>25181</v>
      </c>
      <c r="BE12" s="671">
        <v>115568</v>
      </c>
    </row>
    <row r="13" spans="2:57" ht="16.5" customHeight="1">
      <c r="B13" s="337" t="s">
        <v>274</v>
      </c>
      <c r="C13" s="402" t="s">
        <v>7</v>
      </c>
      <c r="D13" s="663">
        <v>13626</v>
      </c>
      <c r="E13" s="661">
        <v>25</v>
      </c>
      <c r="F13" s="661">
        <v>8</v>
      </c>
      <c r="G13" s="661">
        <v>28</v>
      </c>
      <c r="H13" s="661">
        <v>774</v>
      </c>
      <c r="I13" s="661">
        <v>1748</v>
      </c>
      <c r="J13" s="661">
        <v>6150</v>
      </c>
      <c r="K13" s="661">
        <v>15462</v>
      </c>
      <c r="L13" s="661">
        <v>274</v>
      </c>
      <c r="M13" s="661">
        <v>4819</v>
      </c>
      <c r="N13" s="661">
        <v>1069</v>
      </c>
      <c r="O13" s="661">
        <v>73</v>
      </c>
      <c r="P13" s="661">
        <v>227</v>
      </c>
      <c r="Q13" s="661">
        <v>634</v>
      </c>
      <c r="R13" s="661">
        <v>43</v>
      </c>
      <c r="S13" s="661">
        <v>296</v>
      </c>
      <c r="T13" s="661">
        <v>1095</v>
      </c>
      <c r="U13" s="661">
        <v>3472</v>
      </c>
      <c r="V13" s="661">
        <v>275</v>
      </c>
      <c r="W13" s="661">
        <v>30</v>
      </c>
      <c r="X13" s="661">
        <v>967</v>
      </c>
      <c r="Y13" s="661">
        <v>785</v>
      </c>
      <c r="Z13" s="661">
        <v>2566</v>
      </c>
      <c r="AA13" s="661">
        <v>191</v>
      </c>
      <c r="AB13" s="661">
        <v>285</v>
      </c>
      <c r="AC13" s="661">
        <v>892</v>
      </c>
      <c r="AD13" s="661">
        <v>5</v>
      </c>
      <c r="AE13" s="661">
        <v>4</v>
      </c>
      <c r="AF13" s="661">
        <v>15</v>
      </c>
      <c r="AG13" s="661">
        <v>128</v>
      </c>
      <c r="AH13" s="661">
        <v>147</v>
      </c>
      <c r="AI13" s="661">
        <v>315</v>
      </c>
      <c r="AJ13" s="661">
        <v>2050</v>
      </c>
      <c r="AK13" s="661">
        <v>97998</v>
      </c>
      <c r="AL13" s="661">
        <v>104</v>
      </c>
      <c r="AM13" s="661">
        <v>1450</v>
      </c>
      <c r="AN13" s="661">
        <v>1884</v>
      </c>
      <c r="AO13" s="661">
        <v>90</v>
      </c>
      <c r="AP13" s="661">
        <v>112</v>
      </c>
      <c r="AQ13" s="662">
        <v>160116</v>
      </c>
      <c r="AR13" s="661">
        <v>1134</v>
      </c>
      <c r="AS13" s="661">
        <v>22538</v>
      </c>
      <c r="AT13" s="661">
        <v>0</v>
      </c>
      <c r="AU13" s="661">
        <v>80</v>
      </c>
      <c r="AV13" s="661">
        <v>2516</v>
      </c>
      <c r="AW13" s="661">
        <v>-196</v>
      </c>
      <c r="AX13" s="670">
        <v>26072</v>
      </c>
      <c r="AY13" s="670">
        <v>186188</v>
      </c>
      <c r="AZ13" s="670">
        <v>59910.400000000001</v>
      </c>
      <c r="BA13" s="670">
        <v>85982.399999999994</v>
      </c>
      <c r="BB13" s="670">
        <v>246098.4</v>
      </c>
      <c r="BC13" s="670">
        <v>-179844.4</v>
      </c>
      <c r="BD13" s="670">
        <v>-93862</v>
      </c>
      <c r="BE13" s="671">
        <v>66254</v>
      </c>
    </row>
    <row r="14" spans="2:57" ht="16.5" customHeight="1">
      <c r="B14" s="337" t="s">
        <v>277</v>
      </c>
      <c r="C14" s="404" t="s">
        <v>8</v>
      </c>
      <c r="D14" s="663">
        <v>1563</v>
      </c>
      <c r="E14" s="661">
        <v>253</v>
      </c>
      <c r="F14" s="661">
        <v>155</v>
      </c>
      <c r="G14" s="661">
        <v>105</v>
      </c>
      <c r="H14" s="661">
        <v>266</v>
      </c>
      <c r="I14" s="661">
        <v>91</v>
      </c>
      <c r="J14" s="661">
        <v>579</v>
      </c>
      <c r="K14" s="661">
        <v>473</v>
      </c>
      <c r="L14" s="661">
        <v>1768</v>
      </c>
      <c r="M14" s="661">
        <v>35</v>
      </c>
      <c r="N14" s="661">
        <v>586</v>
      </c>
      <c r="O14" s="661">
        <v>207</v>
      </c>
      <c r="P14" s="661">
        <v>856</v>
      </c>
      <c r="Q14" s="661">
        <v>188</v>
      </c>
      <c r="R14" s="661">
        <v>10</v>
      </c>
      <c r="S14" s="661">
        <v>54</v>
      </c>
      <c r="T14" s="661">
        <v>113</v>
      </c>
      <c r="U14" s="661">
        <v>265</v>
      </c>
      <c r="V14" s="661">
        <v>14</v>
      </c>
      <c r="W14" s="661">
        <v>0</v>
      </c>
      <c r="X14" s="661">
        <v>88</v>
      </c>
      <c r="Y14" s="661">
        <v>54</v>
      </c>
      <c r="Z14" s="661">
        <v>8822</v>
      </c>
      <c r="AA14" s="661">
        <v>12900</v>
      </c>
      <c r="AB14" s="661">
        <v>356</v>
      </c>
      <c r="AC14" s="661">
        <v>721</v>
      </c>
      <c r="AD14" s="661">
        <v>776</v>
      </c>
      <c r="AE14" s="661">
        <v>73</v>
      </c>
      <c r="AF14" s="661">
        <v>72</v>
      </c>
      <c r="AG14" s="661">
        <v>37066</v>
      </c>
      <c r="AH14" s="661">
        <v>128</v>
      </c>
      <c r="AI14" s="661">
        <v>2837</v>
      </c>
      <c r="AJ14" s="661">
        <v>985</v>
      </c>
      <c r="AK14" s="661">
        <v>1258</v>
      </c>
      <c r="AL14" s="661">
        <v>141</v>
      </c>
      <c r="AM14" s="661">
        <v>738</v>
      </c>
      <c r="AN14" s="661">
        <v>811</v>
      </c>
      <c r="AO14" s="661">
        <v>0</v>
      </c>
      <c r="AP14" s="661">
        <v>269</v>
      </c>
      <c r="AQ14" s="662">
        <v>75676</v>
      </c>
      <c r="AR14" s="661">
        <v>88</v>
      </c>
      <c r="AS14" s="661">
        <v>21394</v>
      </c>
      <c r="AT14" s="661">
        <v>0</v>
      </c>
      <c r="AU14" s="661">
        <v>0</v>
      </c>
      <c r="AV14" s="661">
        <v>0</v>
      </c>
      <c r="AW14" s="661">
        <v>-291</v>
      </c>
      <c r="AX14" s="670">
        <v>21191</v>
      </c>
      <c r="AY14" s="670">
        <v>96867</v>
      </c>
      <c r="AZ14" s="670">
        <v>2583.1999999999998</v>
      </c>
      <c r="BA14" s="670">
        <v>23774.2</v>
      </c>
      <c r="BB14" s="670">
        <v>99450.2</v>
      </c>
      <c r="BC14" s="670">
        <v>-91944.2</v>
      </c>
      <c r="BD14" s="670">
        <v>-68170</v>
      </c>
      <c r="BE14" s="671">
        <v>7506</v>
      </c>
    </row>
    <row r="15" spans="2:57" ht="16.5" customHeight="1">
      <c r="B15" s="337" t="s">
        <v>120</v>
      </c>
      <c r="C15" s="404" t="s">
        <v>569</v>
      </c>
      <c r="D15" s="663">
        <v>1171</v>
      </c>
      <c r="E15" s="661">
        <v>191</v>
      </c>
      <c r="F15" s="661">
        <v>55</v>
      </c>
      <c r="G15" s="661">
        <v>55</v>
      </c>
      <c r="H15" s="661">
        <v>1638</v>
      </c>
      <c r="I15" s="661">
        <v>185</v>
      </c>
      <c r="J15" s="661">
        <v>769</v>
      </c>
      <c r="K15" s="661">
        <v>3207</v>
      </c>
      <c r="L15" s="661">
        <v>6</v>
      </c>
      <c r="M15" s="661">
        <v>6291</v>
      </c>
      <c r="N15" s="661">
        <v>269</v>
      </c>
      <c r="O15" s="661">
        <v>39</v>
      </c>
      <c r="P15" s="661">
        <v>118</v>
      </c>
      <c r="Q15" s="661">
        <v>201</v>
      </c>
      <c r="R15" s="661">
        <v>87</v>
      </c>
      <c r="S15" s="661">
        <v>970</v>
      </c>
      <c r="T15" s="661">
        <v>5108</v>
      </c>
      <c r="U15" s="661">
        <v>4044</v>
      </c>
      <c r="V15" s="661">
        <v>1465</v>
      </c>
      <c r="W15" s="661">
        <v>164</v>
      </c>
      <c r="X15" s="661">
        <v>2862</v>
      </c>
      <c r="Y15" s="661">
        <v>1448</v>
      </c>
      <c r="Z15" s="661">
        <v>8090</v>
      </c>
      <c r="AA15" s="661">
        <v>0</v>
      </c>
      <c r="AB15" s="661">
        <v>1243</v>
      </c>
      <c r="AC15" s="661">
        <v>1186</v>
      </c>
      <c r="AD15" s="661">
        <v>3298</v>
      </c>
      <c r="AE15" s="661">
        <v>495</v>
      </c>
      <c r="AF15" s="661">
        <v>248</v>
      </c>
      <c r="AG15" s="661">
        <v>1340</v>
      </c>
      <c r="AH15" s="661">
        <v>334</v>
      </c>
      <c r="AI15" s="661">
        <v>585</v>
      </c>
      <c r="AJ15" s="661">
        <v>873</v>
      </c>
      <c r="AK15" s="661">
        <v>1393</v>
      </c>
      <c r="AL15" s="661">
        <v>363</v>
      </c>
      <c r="AM15" s="661">
        <v>4328</v>
      </c>
      <c r="AN15" s="661">
        <v>588</v>
      </c>
      <c r="AO15" s="661">
        <v>445</v>
      </c>
      <c r="AP15" s="661">
        <v>61</v>
      </c>
      <c r="AQ15" s="662">
        <v>55213</v>
      </c>
      <c r="AR15" s="661">
        <v>135</v>
      </c>
      <c r="AS15" s="661">
        <v>4852.8</v>
      </c>
      <c r="AT15" s="661">
        <v>30</v>
      </c>
      <c r="AU15" s="661">
        <v>0</v>
      </c>
      <c r="AV15" s="661">
        <v>0</v>
      </c>
      <c r="AW15" s="661">
        <v>-2790</v>
      </c>
      <c r="AX15" s="670">
        <v>2227.8000000000002</v>
      </c>
      <c r="AY15" s="670">
        <v>57440.800000000003</v>
      </c>
      <c r="AZ15" s="670">
        <v>24172.6</v>
      </c>
      <c r="BA15" s="670">
        <v>26400.400000000001</v>
      </c>
      <c r="BB15" s="670">
        <v>81613.399999999994</v>
      </c>
      <c r="BC15" s="670">
        <v>-49750.400000000001</v>
      </c>
      <c r="BD15" s="670">
        <v>-23350</v>
      </c>
      <c r="BE15" s="671">
        <v>31863</v>
      </c>
    </row>
    <row r="16" spans="2:57" ht="16.5" customHeight="1">
      <c r="B16" s="337" t="s">
        <v>121</v>
      </c>
      <c r="C16" s="402" t="s">
        <v>9</v>
      </c>
      <c r="D16" s="663">
        <v>550</v>
      </c>
      <c r="E16" s="661">
        <v>8</v>
      </c>
      <c r="F16" s="661">
        <v>0</v>
      </c>
      <c r="G16" s="661">
        <v>12</v>
      </c>
      <c r="H16" s="661">
        <v>402</v>
      </c>
      <c r="I16" s="661">
        <v>7</v>
      </c>
      <c r="J16" s="661">
        <v>112</v>
      </c>
      <c r="K16" s="661">
        <v>880</v>
      </c>
      <c r="L16" s="661">
        <v>193</v>
      </c>
      <c r="M16" s="661">
        <v>89</v>
      </c>
      <c r="N16" s="661">
        <v>4235</v>
      </c>
      <c r="O16" s="661">
        <v>268</v>
      </c>
      <c r="P16" s="661">
        <v>97</v>
      </c>
      <c r="Q16" s="661">
        <v>364</v>
      </c>
      <c r="R16" s="661">
        <v>121</v>
      </c>
      <c r="S16" s="661">
        <v>353</v>
      </c>
      <c r="T16" s="661">
        <v>1596</v>
      </c>
      <c r="U16" s="661">
        <v>13035</v>
      </c>
      <c r="V16" s="661">
        <v>157</v>
      </c>
      <c r="W16" s="661">
        <v>8</v>
      </c>
      <c r="X16" s="661">
        <v>146</v>
      </c>
      <c r="Y16" s="661">
        <v>154</v>
      </c>
      <c r="Z16" s="661">
        <v>31634</v>
      </c>
      <c r="AA16" s="661">
        <v>19</v>
      </c>
      <c r="AB16" s="661">
        <v>162</v>
      </c>
      <c r="AC16" s="661">
        <v>28</v>
      </c>
      <c r="AD16" s="661">
        <v>110</v>
      </c>
      <c r="AE16" s="661">
        <v>2</v>
      </c>
      <c r="AF16" s="661">
        <v>34</v>
      </c>
      <c r="AG16" s="661">
        <v>9</v>
      </c>
      <c r="AH16" s="661">
        <v>1</v>
      </c>
      <c r="AI16" s="661">
        <v>72</v>
      </c>
      <c r="AJ16" s="661">
        <v>772</v>
      </c>
      <c r="AK16" s="661">
        <v>462</v>
      </c>
      <c r="AL16" s="661">
        <v>24</v>
      </c>
      <c r="AM16" s="661">
        <v>454</v>
      </c>
      <c r="AN16" s="661">
        <v>217</v>
      </c>
      <c r="AO16" s="661">
        <v>52</v>
      </c>
      <c r="AP16" s="661">
        <v>84</v>
      </c>
      <c r="AQ16" s="662">
        <v>56923</v>
      </c>
      <c r="AR16" s="661">
        <v>55</v>
      </c>
      <c r="AS16" s="661">
        <v>595</v>
      </c>
      <c r="AT16" s="661">
        <v>0</v>
      </c>
      <c r="AU16" s="661">
        <v>0</v>
      </c>
      <c r="AV16" s="661">
        <v>44</v>
      </c>
      <c r="AW16" s="661">
        <v>-825</v>
      </c>
      <c r="AX16" s="670">
        <v>-131</v>
      </c>
      <c r="AY16" s="670">
        <v>56792</v>
      </c>
      <c r="AZ16" s="670">
        <v>22496.400000000001</v>
      </c>
      <c r="BA16" s="670">
        <v>22365.4</v>
      </c>
      <c r="BB16" s="670">
        <v>79288.399999999994</v>
      </c>
      <c r="BC16" s="670">
        <v>-37202.400000000001</v>
      </c>
      <c r="BD16" s="670">
        <v>-14837</v>
      </c>
      <c r="BE16" s="671">
        <v>42086</v>
      </c>
    </row>
    <row r="17" spans="2:57" ht="16.5" customHeight="1">
      <c r="B17" s="337" t="s">
        <v>123</v>
      </c>
      <c r="C17" s="402" t="s">
        <v>10</v>
      </c>
      <c r="D17" s="663">
        <v>4</v>
      </c>
      <c r="E17" s="661">
        <v>1</v>
      </c>
      <c r="F17" s="661">
        <v>0</v>
      </c>
      <c r="G17" s="661">
        <v>56</v>
      </c>
      <c r="H17" s="661">
        <v>0</v>
      </c>
      <c r="I17" s="661">
        <v>2</v>
      </c>
      <c r="J17" s="661">
        <v>101</v>
      </c>
      <c r="K17" s="661">
        <v>0</v>
      </c>
      <c r="L17" s="661">
        <v>0</v>
      </c>
      <c r="M17" s="661">
        <v>73</v>
      </c>
      <c r="N17" s="661">
        <v>434</v>
      </c>
      <c r="O17" s="661">
        <v>6758</v>
      </c>
      <c r="P17" s="661">
        <v>18</v>
      </c>
      <c r="Q17" s="661">
        <v>12497</v>
      </c>
      <c r="R17" s="661">
        <v>905</v>
      </c>
      <c r="S17" s="661">
        <v>6397</v>
      </c>
      <c r="T17" s="661">
        <v>1304</v>
      </c>
      <c r="U17" s="661">
        <v>3665</v>
      </c>
      <c r="V17" s="661">
        <v>1041</v>
      </c>
      <c r="W17" s="661">
        <v>39</v>
      </c>
      <c r="X17" s="661">
        <v>2546</v>
      </c>
      <c r="Y17" s="661">
        <v>164</v>
      </c>
      <c r="Z17" s="661">
        <v>10450</v>
      </c>
      <c r="AA17" s="661">
        <v>0</v>
      </c>
      <c r="AB17" s="661">
        <v>1</v>
      </c>
      <c r="AC17" s="661">
        <v>0</v>
      </c>
      <c r="AD17" s="661">
        <v>0</v>
      </c>
      <c r="AE17" s="661">
        <v>0</v>
      </c>
      <c r="AF17" s="661">
        <v>0</v>
      </c>
      <c r="AG17" s="661">
        <v>34</v>
      </c>
      <c r="AH17" s="661">
        <v>0</v>
      </c>
      <c r="AI17" s="661">
        <v>10</v>
      </c>
      <c r="AJ17" s="661">
        <v>0</v>
      </c>
      <c r="AK17" s="661">
        <v>2</v>
      </c>
      <c r="AL17" s="661">
        <v>0</v>
      </c>
      <c r="AM17" s="661">
        <v>73</v>
      </c>
      <c r="AN17" s="661">
        <v>6</v>
      </c>
      <c r="AO17" s="661">
        <v>0</v>
      </c>
      <c r="AP17" s="661">
        <v>77</v>
      </c>
      <c r="AQ17" s="662">
        <v>46658</v>
      </c>
      <c r="AR17" s="661">
        <v>0</v>
      </c>
      <c r="AS17" s="661">
        <v>366.4</v>
      </c>
      <c r="AT17" s="661">
        <v>0</v>
      </c>
      <c r="AU17" s="661">
        <v>0</v>
      </c>
      <c r="AV17" s="661">
        <v>110</v>
      </c>
      <c r="AW17" s="661">
        <v>-1742</v>
      </c>
      <c r="AX17" s="670">
        <v>-1265.5999999999999</v>
      </c>
      <c r="AY17" s="670">
        <v>45392.4</v>
      </c>
      <c r="AZ17" s="670">
        <v>13832.199999999999</v>
      </c>
      <c r="BA17" s="670">
        <v>12566.6</v>
      </c>
      <c r="BB17" s="670">
        <v>59224.600000000006</v>
      </c>
      <c r="BC17" s="670">
        <v>-38276.6</v>
      </c>
      <c r="BD17" s="670">
        <v>-25710</v>
      </c>
      <c r="BE17" s="671">
        <v>20948</v>
      </c>
    </row>
    <row r="18" spans="2:57" ht="16.5" customHeight="1">
      <c r="B18" s="337" t="s">
        <v>125</v>
      </c>
      <c r="C18" s="402" t="s">
        <v>11</v>
      </c>
      <c r="D18" s="663">
        <v>0</v>
      </c>
      <c r="E18" s="661">
        <v>0</v>
      </c>
      <c r="F18" s="661">
        <v>0</v>
      </c>
      <c r="G18" s="661">
        <v>12</v>
      </c>
      <c r="H18" s="661">
        <v>275</v>
      </c>
      <c r="I18" s="661">
        <v>0</v>
      </c>
      <c r="J18" s="661">
        <v>54</v>
      </c>
      <c r="K18" s="661">
        <v>383</v>
      </c>
      <c r="L18" s="661">
        <v>0</v>
      </c>
      <c r="M18" s="661">
        <v>71</v>
      </c>
      <c r="N18" s="661">
        <v>178</v>
      </c>
      <c r="O18" s="661">
        <v>19</v>
      </c>
      <c r="P18" s="661">
        <v>18947</v>
      </c>
      <c r="Q18" s="661">
        <v>2932</v>
      </c>
      <c r="R18" s="661">
        <v>293</v>
      </c>
      <c r="S18" s="661">
        <v>1520</v>
      </c>
      <c r="T18" s="661">
        <v>5665</v>
      </c>
      <c r="U18" s="661">
        <v>23329</v>
      </c>
      <c r="V18" s="661">
        <v>1653</v>
      </c>
      <c r="W18" s="661">
        <v>186</v>
      </c>
      <c r="X18" s="661">
        <v>1515</v>
      </c>
      <c r="Y18" s="661">
        <v>422</v>
      </c>
      <c r="Z18" s="661">
        <v>5882</v>
      </c>
      <c r="AA18" s="661">
        <v>213</v>
      </c>
      <c r="AB18" s="661">
        <v>7</v>
      </c>
      <c r="AC18" s="661">
        <v>0</v>
      </c>
      <c r="AD18" s="661">
        <v>7</v>
      </c>
      <c r="AE18" s="661">
        <v>0</v>
      </c>
      <c r="AF18" s="661">
        <v>0</v>
      </c>
      <c r="AG18" s="661">
        <v>3</v>
      </c>
      <c r="AH18" s="661">
        <v>24</v>
      </c>
      <c r="AI18" s="661">
        <v>61</v>
      </c>
      <c r="AJ18" s="661">
        <v>18</v>
      </c>
      <c r="AK18" s="661">
        <v>921</v>
      </c>
      <c r="AL18" s="661">
        <v>10</v>
      </c>
      <c r="AM18" s="661">
        <v>147</v>
      </c>
      <c r="AN18" s="661">
        <v>74</v>
      </c>
      <c r="AO18" s="661">
        <v>9</v>
      </c>
      <c r="AP18" s="661">
        <v>65</v>
      </c>
      <c r="AQ18" s="662">
        <v>64895</v>
      </c>
      <c r="AR18" s="661">
        <v>7</v>
      </c>
      <c r="AS18" s="661">
        <v>991</v>
      </c>
      <c r="AT18" s="661">
        <v>0</v>
      </c>
      <c r="AU18" s="661">
        <v>0</v>
      </c>
      <c r="AV18" s="661">
        <v>0</v>
      </c>
      <c r="AW18" s="661">
        <v>-2563</v>
      </c>
      <c r="AX18" s="670">
        <v>-1565</v>
      </c>
      <c r="AY18" s="670">
        <v>63330</v>
      </c>
      <c r="AZ18" s="670">
        <v>85901.200000000012</v>
      </c>
      <c r="BA18" s="670">
        <v>84336.200000000012</v>
      </c>
      <c r="BB18" s="670">
        <v>149231.20000000001</v>
      </c>
      <c r="BC18" s="670">
        <v>-62113.100000000006</v>
      </c>
      <c r="BD18" s="670">
        <v>22223.1</v>
      </c>
      <c r="BE18" s="671">
        <v>87118</v>
      </c>
    </row>
    <row r="19" spans="2:57" ht="16.5" customHeight="1">
      <c r="B19" s="337" t="s">
        <v>127</v>
      </c>
      <c r="C19" s="402" t="s">
        <v>12</v>
      </c>
      <c r="D19" s="663">
        <v>650</v>
      </c>
      <c r="E19" s="661">
        <v>34</v>
      </c>
      <c r="F19" s="661">
        <v>5</v>
      </c>
      <c r="G19" s="661">
        <v>163</v>
      </c>
      <c r="H19" s="661">
        <v>673</v>
      </c>
      <c r="I19" s="661">
        <v>151</v>
      </c>
      <c r="J19" s="661">
        <v>506</v>
      </c>
      <c r="K19" s="661">
        <v>1118</v>
      </c>
      <c r="L19" s="661">
        <v>1</v>
      </c>
      <c r="M19" s="661">
        <v>274</v>
      </c>
      <c r="N19" s="661">
        <v>368</v>
      </c>
      <c r="O19" s="661">
        <v>78</v>
      </c>
      <c r="P19" s="661">
        <v>41</v>
      </c>
      <c r="Q19" s="661">
        <v>3593</v>
      </c>
      <c r="R19" s="661">
        <v>307</v>
      </c>
      <c r="S19" s="661">
        <v>2151</v>
      </c>
      <c r="T19" s="661">
        <v>2320</v>
      </c>
      <c r="U19" s="661">
        <v>8083</v>
      </c>
      <c r="V19" s="661">
        <v>868</v>
      </c>
      <c r="W19" s="661">
        <v>98</v>
      </c>
      <c r="X19" s="661">
        <v>490</v>
      </c>
      <c r="Y19" s="661">
        <v>414</v>
      </c>
      <c r="Z19" s="661">
        <v>46579</v>
      </c>
      <c r="AA19" s="661">
        <v>159</v>
      </c>
      <c r="AB19" s="661">
        <v>25</v>
      </c>
      <c r="AC19" s="661">
        <v>8</v>
      </c>
      <c r="AD19" s="661">
        <v>1297</v>
      </c>
      <c r="AE19" s="661">
        <v>21</v>
      </c>
      <c r="AF19" s="661">
        <v>139</v>
      </c>
      <c r="AG19" s="661">
        <v>314</v>
      </c>
      <c r="AH19" s="661">
        <v>92</v>
      </c>
      <c r="AI19" s="661">
        <v>1175</v>
      </c>
      <c r="AJ19" s="661">
        <v>62</v>
      </c>
      <c r="AK19" s="661">
        <v>246</v>
      </c>
      <c r="AL19" s="661">
        <v>107</v>
      </c>
      <c r="AM19" s="661">
        <v>485</v>
      </c>
      <c r="AN19" s="661">
        <v>515</v>
      </c>
      <c r="AO19" s="661">
        <v>4</v>
      </c>
      <c r="AP19" s="661">
        <v>93</v>
      </c>
      <c r="AQ19" s="662">
        <v>73707</v>
      </c>
      <c r="AR19" s="661">
        <v>176</v>
      </c>
      <c r="AS19" s="661">
        <v>1446</v>
      </c>
      <c r="AT19" s="661">
        <v>5</v>
      </c>
      <c r="AU19" s="661">
        <v>0</v>
      </c>
      <c r="AV19" s="661">
        <v>0</v>
      </c>
      <c r="AW19" s="661">
        <v>-1293</v>
      </c>
      <c r="AX19" s="670">
        <v>334</v>
      </c>
      <c r="AY19" s="670">
        <v>74041</v>
      </c>
      <c r="AZ19" s="670">
        <v>44148.7</v>
      </c>
      <c r="BA19" s="670">
        <v>44482.7</v>
      </c>
      <c r="BB19" s="670">
        <v>118189.70000000001</v>
      </c>
      <c r="BC19" s="670">
        <v>-58476.700000000004</v>
      </c>
      <c r="BD19" s="670">
        <v>-13994.000000000002</v>
      </c>
      <c r="BE19" s="671">
        <v>59713</v>
      </c>
    </row>
    <row r="20" spans="2:57" ht="16.5" customHeight="1">
      <c r="B20" s="337" t="s">
        <v>128</v>
      </c>
      <c r="C20" s="402" t="s">
        <v>418</v>
      </c>
      <c r="D20" s="663">
        <v>0</v>
      </c>
      <c r="E20" s="661">
        <v>1</v>
      </c>
      <c r="F20" s="661">
        <v>0</v>
      </c>
      <c r="G20" s="661">
        <v>24</v>
      </c>
      <c r="H20" s="661">
        <v>0</v>
      </c>
      <c r="I20" s="661">
        <v>0</v>
      </c>
      <c r="J20" s="661">
        <v>7</v>
      </c>
      <c r="K20" s="661">
        <v>0</v>
      </c>
      <c r="L20" s="661">
        <v>0</v>
      </c>
      <c r="M20" s="661">
        <v>11</v>
      </c>
      <c r="N20" s="661">
        <v>8</v>
      </c>
      <c r="O20" s="661">
        <v>9</v>
      </c>
      <c r="P20" s="661">
        <v>0</v>
      </c>
      <c r="Q20" s="661">
        <v>62</v>
      </c>
      <c r="R20" s="661">
        <v>1285</v>
      </c>
      <c r="S20" s="661">
        <v>3870</v>
      </c>
      <c r="T20" s="661">
        <v>773</v>
      </c>
      <c r="U20" s="661">
        <v>857</v>
      </c>
      <c r="V20" s="661">
        <v>234</v>
      </c>
      <c r="W20" s="661">
        <v>6</v>
      </c>
      <c r="X20" s="661">
        <v>573</v>
      </c>
      <c r="Y20" s="661">
        <v>145</v>
      </c>
      <c r="Z20" s="661">
        <v>3220</v>
      </c>
      <c r="AA20" s="661">
        <v>0</v>
      </c>
      <c r="AB20" s="661">
        <v>349</v>
      </c>
      <c r="AC20" s="661">
        <v>0</v>
      </c>
      <c r="AD20" s="661">
        <v>3</v>
      </c>
      <c r="AE20" s="661">
        <v>0</v>
      </c>
      <c r="AF20" s="661">
        <v>0</v>
      </c>
      <c r="AG20" s="661">
        <v>13</v>
      </c>
      <c r="AH20" s="661">
        <v>0</v>
      </c>
      <c r="AI20" s="661">
        <v>92</v>
      </c>
      <c r="AJ20" s="661">
        <v>0</v>
      </c>
      <c r="AK20" s="661">
        <v>0</v>
      </c>
      <c r="AL20" s="661">
        <v>0</v>
      </c>
      <c r="AM20" s="661">
        <v>3012</v>
      </c>
      <c r="AN20" s="661">
        <v>2</v>
      </c>
      <c r="AO20" s="661">
        <v>0</v>
      </c>
      <c r="AP20" s="661">
        <v>0</v>
      </c>
      <c r="AQ20" s="662">
        <v>14556</v>
      </c>
      <c r="AR20" s="661">
        <v>0</v>
      </c>
      <c r="AS20" s="661">
        <v>73</v>
      </c>
      <c r="AT20" s="661">
        <v>0</v>
      </c>
      <c r="AU20" s="661">
        <v>496</v>
      </c>
      <c r="AV20" s="661">
        <v>0</v>
      </c>
      <c r="AW20" s="661">
        <v>-155</v>
      </c>
      <c r="AX20" s="670">
        <v>414</v>
      </c>
      <c r="AY20" s="670">
        <v>14970</v>
      </c>
      <c r="AZ20" s="670">
        <v>9167</v>
      </c>
      <c r="BA20" s="670">
        <v>9581</v>
      </c>
      <c r="BB20" s="670">
        <v>24137</v>
      </c>
      <c r="BC20" s="670">
        <v>-14945</v>
      </c>
      <c r="BD20" s="670">
        <v>-5364</v>
      </c>
      <c r="BE20" s="671">
        <v>9192</v>
      </c>
    </row>
    <row r="21" spans="2:57" ht="16.5" customHeight="1">
      <c r="B21" s="337" t="s">
        <v>129</v>
      </c>
      <c r="C21" s="402" t="s">
        <v>419</v>
      </c>
      <c r="D21" s="663">
        <v>0</v>
      </c>
      <c r="E21" s="661">
        <v>6</v>
      </c>
      <c r="F21" s="661">
        <v>0</v>
      </c>
      <c r="G21" s="661">
        <v>13</v>
      </c>
      <c r="H21" s="661">
        <v>0</v>
      </c>
      <c r="I21" s="661">
        <v>0</v>
      </c>
      <c r="J21" s="661">
        <v>8</v>
      </c>
      <c r="K21" s="661">
        <v>0</v>
      </c>
      <c r="L21" s="661">
        <v>1</v>
      </c>
      <c r="M21" s="661">
        <v>84</v>
      </c>
      <c r="N21" s="661">
        <v>17</v>
      </c>
      <c r="O21" s="661">
        <v>12</v>
      </c>
      <c r="P21" s="661">
        <v>0</v>
      </c>
      <c r="Q21" s="661">
        <v>29</v>
      </c>
      <c r="R21" s="661">
        <v>56</v>
      </c>
      <c r="S21" s="661">
        <v>10720</v>
      </c>
      <c r="T21" s="661">
        <v>57</v>
      </c>
      <c r="U21" s="661">
        <v>790</v>
      </c>
      <c r="V21" s="661">
        <v>49</v>
      </c>
      <c r="W21" s="661">
        <v>2</v>
      </c>
      <c r="X21" s="661">
        <v>51</v>
      </c>
      <c r="Y21" s="661">
        <v>24</v>
      </c>
      <c r="Z21" s="661">
        <v>43</v>
      </c>
      <c r="AA21" s="661">
        <v>0</v>
      </c>
      <c r="AB21" s="661">
        <v>9</v>
      </c>
      <c r="AC21" s="661">
        <v>0</v>
      </c>
      <c r="AD21" s="661">
        <v>2</v>
      </c>
      <c r="AE21" s="661">
        <v>0</v>
      </c>
      <c r="AF21" s="661">
        <v>0</v>
      </c>
      <c r="AG21" s="661">
        <v>10</v>
      </c>
      <c r="AH21" s="661">
        <v>0</v>
      </c>
      <c r="AI21" s="661">
        <v>5</v>
      </c>
      <c r="AJ21" s="661">
        <v>0</v>
      </c>
      <c r="AK21" s="661">
        <v>0</v>
      </c>
      <c r="AL21" s="661">
        <v>0</v>
      </c>
      <c r="AM21" s="661">
        <v>4716</v>
      </c>
      <c r="AN21" s="661">
        <v>1</v>
      </c>
      <c r="AO21" s="661">
        <v>0</v>
      </c>
      <c r="AP21" s="661">
        <v>0</v>
      </c>
      <c r="AQ21" s="662">
        <v>16705</v>
      </c>
      <c r="AR21" s="661">
        <v>0</v>
      </c>
      <c r="AS21" s="661">
        <v>33</v>
      </c>
      <c r="AT21" s="661">
        <v>0</v>
      </c>
      <c r="AU21" s="661">
        <v>3784</v>
      </c>
      <c r="AV21" s="661">
        <v>5640.7</v>
      </c>
      <c r="AW21" s="661">
        <v>1130</v>
      </c>
      <c r="AX21" s="670">
        <v>10587.7</v>
      </c>
      <c r="AY21" s="670">
        <v>27292.699999999997</v>
      </c>
      <c r="AZ21" s="670">
        <v>72542.5</v>
      </c>
      <c r="BA21" s="670">
        <v>83130.2</v>
      </c>
      <c r="BB21" s="670">
        <v>99835.199999999997</v>
      </c>
      <c r="BC21" s="670">
        <v>-24187.199999999997</v>
      </c>
      <c r="BD21" s="670">
        <v>58943</v>
      </c>
      <c r="BE21" s="671">
        <v>75648</v>
      </c>
    </row>
    <row r="22" spans="2:57" ht="16.5" customHeight="1">
      <c r="B22" s="337" t="s">
        <v>131</v>
      </c>
      <c r="C22" s="402" t="s">
        <v>420</v>
      </c>
      <c r="D22" s="663">
        <v>4</v>
      </c>
      <c r="E22" s="661">
        <v>1</v>
      </c>
      <c r="F22" s="661">
        <v>0</v>
      </c>
      <c r="G22" s="661">
        <v>0</v>
      </c>
      <c r="H22" s="661">
        <v>0</v>
      </c>
      <c r="I22" s="661">
        <v>0</v>
      </c>
      <c r="J22" s="661">
        <v>0</v>
      </c>
      <c r="K22" s="661">
        <v>0</v>
      </c>
      <c r="L22" s="661">
        <v>0</v>
      </c>
      <c r="M22" s="661">
        <v>0</v>
      </c>
      <c r="N22" s="661">
        <v>0</v>
      </c>
      <c r="O22" s="661">
        <v>0</v>
      </c>
      <c r="P22" s="661">
        <v>0</v>
      </c>
      <c r="Q22" s="661">
        <v>1</v>
      </c>
      <c r="R22" s="661">
        <v>14</v>
      </c>
      <c r="S22" s="661">
        <v>449</v>
      </c>
      <c r="T22" s="661">
        <v>6630</v>
      </c>
      <c r="U22" s="661">
        <v>0</v>
      </c>
      <c r="V22" s="661">
        <v>12</v>
      </c>
      <c r="W22" s="661">
        <v>2</v>
      </c>
      <c r="X22" s="661">
        <v>19</v>
      </c>
      <c r="Y22" s="661">
        <v>3</v>
      </c>
      <c r="Z22" s="661">
        <v>70</v>
      </c>
      <c r="AA22" s="661">
        <v>0</v>
      </c>
      <c r="AB22" s="661">
        <v>3</v>
      </c>
      <c r="AC22" s="661">
        <v>1</v>
      </c>
      <c r="AD22" s="661">
        <v>395</v>
      </c>
      <c r="AE22" s="661">
        <v>2</v>
      </c>
      <c r="AF22" s="661">
        <v>0</v>
      </c>
      <c r="AG22" s="661">
        <v>4</v>
      </c>
      <c r="AH22" s="661">
        <v>16</v>
      </c>
      <c r="AI22" s="661">
        <v>1071</v>
      </c>
      <c r="AJ22" s="661">
        <v>0</v>
      </c>
      <c r="AK22" s="661">
        <v>6579</v>
      </c>
      <c r="AL22" s="661">
        <v>0</v>
      </c>
      <c r="AM22" s="661">
        <v>1378</v>
      </c>
      <c r="AN22" s="661">
        <v>242</v>
      </c>
      <c r="AO22" s="661">
        <v>226</v>
      </c>
      <c r="AP22" s="661">
        <v>0</v>
      </c>
      <c r="AQ22" s="662">
        <v>17122</v>
      </c>
      <c r="AR22" s="661">
        <v>13</v>
      </c>
      <c r="AS22" s="661">
        <v>509</v>
      </c>
      <c r="AT22" s="661">
        <v>2</v>
      </c>
      <c r="AU22" s="661">
        <v>3185</v>
      </c>
      <c r="AV22" s="661">
        <v>3318.6</v>
      </c>
      <c r="AW22" s="661">
        <v>-789</v>
      </c>
      <c r="AX22" s="670">
        <v>6238.5999999999995</v>
      </c>
      <c r="AY22" s="670">
        <v>23360.600000000002</v>
      </c>
      <c r="AZ22" s="670">
        <v>76339</v>
      </c>
      <c r="BA22" s="670">
        <v>82577.599999999991</v>
      </c>
      <c r="BB22" s="670">
        <v>99699.599999999991</v>
      </c>
      <c r="BC22" s="670">
        <v>-20945.600000000002</v>
      </c>
      <c r="BD22" s="670">
        <v>61632</v>
      </c>
      <c r="BE22" s="671">
        <v>78754</v>
      </c>
    </row>
    <row r="23" spans="2:57" ht="16.5" customHeight="1">
      <c r="B23" s="337" t="s">
        <v>133</v>
      </c>
      <c r="C23" s="402" t="s">
        <v>14</v>
      </c>
      <c r="D23" s="663">
        <v>0</v>
      </c>
      <c r="E23" s="661">
        <v>0</v>
      </c>
      <c r="F23" s="661">
        <v>0</v>
      </c>
      <c r="G23" s="661">
        <v>0</v>
      </c>
      <c r="H23" s="661">
        <v>0</v>
      </c>
      <c r="I23" s="661">
        <v>0</v>
      </c>
      <c r="J23" s="661">
        <v>0</v>
      </c>
      <c r="K23" s="661">
        <v>0</v>
      </c>
      <c r="L23" s="661">
        <v>0</v>
      </c>
      <c r="M23" s="661">
        <v>0</v>
      </c>
      <c r="N23" s="661">
        <v>0</v>
      </c>
      <c r="O23" s="661">
        <v>0</v>
      </c>
      <c r="P23" s="661">
        <v>2</v>
      </c>
      <c r="Q23" s="661">
        <v>2</v>
      </c>
      <c r="R23" s="661">
        <v>23</v>
      </c>
      <c r="S23" s="661">
        <v>723</v>
      </c>
      <c r="T23" s="661">
        <v>8946</v>
      </c>
      <c r="U23" s="661">
        <v>110698</v>
      </c>
      <c r="V23" s="661">
        <v>5003</v>
      </c>
      <c r="W23" s="661">
        <v>975</v>
      </c>
      <c r="X23" s="661">
        <v>1117</v>
      </c>
      <c r="Y23" s="661">
        <v>673</v>
      </c>
      <c r="Z23" s="661">
        <v>134</v>
      </c>
      <c r="AA23" s="661">
        <v>1</v>
      </c>
      <c r="AB23" s="661">
        <v>1</v>
      </c>
      <c r="AC23" s="661">
        <v>0</v>
      </c>
      <c r="AD23" s="661">
        <v>15</v>
      </c>
      <c r="AE23" s="661">
        <v>7</v>
      </c>
      <c r="AF23" s="661">
        <v>0</v>
      </c>
      <c r="AG23" s="661">
        <v>1</v>
      </c>
      <c r="AH23" s="661">
        <v>109</v>
      </c>
      <c r="AI23" s="661">
        <v>533</v>
      </c>
      <c r="AJ23" s="661">
        <v>196</v>
      </c>
      <c r="AK23" s="661">
        <v>1</v>
      </c>
      <c r="AL23" s="661">
        <v>0</v>
      </c>
      <c r="AM23" s="661">
        <v>4798</v>
      </c>
      <c r="AN23" s="661">
        <v>4</v>
      </c>
      <c r="AO23" s="661">
        <v>308</v>
      </c>
      <c r="AP23" s="661">
        <v>0</v>
      </c>
      <c r="AQ23" s="662">
        <v>134270</v>
      </c>
      <c r="AR23" s="661">
        <v>2</v>
      </c>
      <c r="AS23" s="661">
        <v>186</v>
      </c>
      <c r="AT23" s="661">
        <v>0</v>
      </c>
      <c r="AU23" s="661">
        <v>0</v>
      </c>
      <c r="AV23" s="661">
        <v>203</v>
      </c>
      <c r="AW23" s="661">
        <v>-225</v>
      </c>
      <c r="AX23" s="670">
        <v>166</v>
      </c>
      <c r="AY23" s="670">
        <v>134436</v>
      </c>
      <c r="AZ23" s="670">
        <v>321118.59999999998</v>
      </c>
      <c r="BA23" s="670">
        <v>321284.59999999998</v>
      </c>
      <c r="BB23" s="670">
        <v>455554.6</v>
      </c>
      <c r="BC23" s="670">
        <v>-117260.59999999999</v>
      </c>
      <c r="BD23" s="670">
        <v>204023.99999999997</v>
      </c>
      <c r="BE23" s="671">
        <v>338294</v>
      </c>
    </row>
    <row r="24" spans="2:57" ht="16.5" customHeight="1">
      <c r="B24" s="337" t="s">
        <v>135</v>
      </c>
      <c r="C24" s="402" t="s">
        <v>13</v>
      </c>
      <c r="D24" s="663">
        <v>3</v>
      </c>
      <c r="E24" s="661">
        <v>0</v>
      </c>
      <c r="F24" s="661">
        <v>5</v>
      </c>
      <c r="G24" s="661">
        <v>0</v>
      </c>
      <c r="H24" s="661">
        <v>0</v>
      </c>
      <c r="I24" s="661">
        <v>0</v>
      </c>
      <c r="J24" s="661">
        <v>3</v>
      </c>
      <c r="K24" s="661">
        <v>0</v>
      </c>
      <c r="L24" s="661">
        <v>0</v>
      </c>
      <c r="M24" s="661">
        <v>1</v>
      </c>
      <c r="N24" s="661">
        <v>1</v>
      </c>
      <c r="O24" s="661">
        <v>0</v>
      </c>
      <c r="P24" s="661">
        <v>0</v>
      </c>
      <c r="Q24" s="661">
        <v>16</v>
      </c>
      <c r="R24" s="661">
        <v>65</v>
      </c>
      <c r="S24" s="661">
        <v>2127</v>
      </c>
      <c r="T24" s="661">
        <v>981</v>
      </c>
      <c r="U24" s="661">
        <v>3297</v>
      </c>
      <c r="V24" s="661">
        <v>3482</v>
      </c>
      <c r="W24" s="661">
        <v>81</v>
      </c>
      <c r="X24" s="661">
        <v>2158</v>
      </c>
      <c r="Y24" s="661">
        <v>207</v>
      </c>
      <c r="Z24" s="661">
        <v>4082</v>
      </c>
      <c r="AA24" s="661">
        <v>1</v>
      </c>
      <c r="AB24" s="661">
        <v>7</v>
      </c>
      <c r="AC24" s="661">
        <v>0</v>
      </c>
      <c r="AD24" s="661">
        <v>97</v>
      </c>
      <c r="AE24" s="661">
        <v>0</v>
      </c>
      <c r="AF24" s="661">
        <v>3</v>
      </c>
      <c r="AG24" s="661">
        <v>42</v>
      </c>
      <c r="AH24" s="661">
        <v>27</v>
      </c>
      <c r="AI24" s="661">
        <v>517</v>
      </c>
      <c r="AJ24" s="661">
        <v>331</v>
      </c>
      <c r="AK24" s="661">
        <v>34</v>
      </c>
      <c r="AL24" s="661">
        <v>0</v>
      </c>
      <c r="AM24" s="661">
        <v>2537</v>
      </c>
      <c r="AN24" s="661">
        <v>24</v>
      </c>
      <c r="AO24" s="661">
        <v>0</v>
      </c>
      <c r="AP24" s="661">
        <v>7</v>
      </c>
      <c r="AQ24" s="662">
        <v>20136</v>
      </c>
      <c r="AR24" s="661">
        <v>399</v>
      </c>
      <c r="AS24" s="661">
        <v>20057.099999999999</v>
      </c>
      <c r="AT24" s="661">
        <v>0</v>
      </c>
      <c r="AU24" s="661">
        <v>844</v>
      </c>
      <c r="AV24" s="661">
        <v>13864.400000000001</v>
      </c>
      <c r="AW24" s="661">
        <v>-1575</v>
      </c>
      <c r="AX24" s="670">
        <v>33589.5</v>
      </c>
      <c r="AY24" s="670">
        <v>53725.5</v>
      </c>
      <c r="AZ24" s="670">
        <v>29414</v>
      </c>
      <c r="BA24" s="670">
        <v>63003.5</v>
      </c>
      <c r="BB24" s="670">
        <v>83139.5</v>
      </c>
      <c r="BC24" s="670">
        <v>-53718.5</v>
      </c>
      <c r="BD24" s="670">
        <v>9285</v>
      </c>
      <c r="BE24" s="671">
        <v>29421</v>
      </c>
    </row>
    <row r="25" spans="2:57" ht="16.5" customHeight="1">
      <c r="B25" s="337" t="s">
        <v>136</v>
      </c>
      <c r="C25" s="402" t="s">
        <v>570</v>
      </c>
      <c r="D25" s="663">
        <v>0</v>
      </c>
      <c r="E25" s="661">
        <v>3</v>
      </c>
      <c r="F25" s="661">
        <v>0</v>
      </c>
      <c r="G25" s="661">
        <v>0</v>
      </c>
      <c r="H25" s="661">
        <v>0</v>
      </c>
      <c r="I25" s="661">
        <v>0</v>
      </c>
      <c r="J25" s="661">
        <v>0</v>
      </c>
      <c r="K25" s="661">
        <v>5</v>
      </c>
      <c r="L25" s="661">
        <v>0</v>
      </c>
      <c r="M25" s="661">
        <v>0</v>
      </c>
      <c r="N25" s="661">
        <v>1</v>
      </c>
      <c r="O25" s="661">
        <v>0</v>
      </c>
      <c r="P25" s="661">
        <v>0</v>
      </c>
      <c r="Q25" s="661">
        <v>2</v>
      </c>
      <c r="R25" s="661">
        <v>2</v>
      </c>
      <c r="S25" s="661">
        <v>24</v>
      </c>
      <c r="T25" s="661">
        <v>1</v>
      </c>
      <c r="U25" s="661">
        <v>10</v>
      </c>
      <c r="V25" s="661">
        <v>0</v>
      </c>
      <c r="W25" s="661">
        <v>48</v>
      </c>
      <c r="X25" s="661">
        <v>0</v>
      </c>
      <c r="Y25" s="661">
        <v>0</v>
      </c>
      <c r="Z25" s="661">
        <v>1024</v>
      </c>
      <c r="AA25" s="661">
        <v>5</v>
      </c>
      <c r="AB25" s="661">
        <v>0</v>
      </c>
      <c r="AC25" s="661">
        <v>2</v>
      </c>
      <c r="AD25" s="661">
        <v>109</v>
      </c>
      <c r="AE25" s="661">
        <v>18</v>
      </c>
      <c r="AF25" s="661">
        <v>9</v>
      </c>
      <c r="AG25" s="661">
        <v>20</v>
      </c>
      <c r="AH25" s="661">
        <v>13</v>
      </c>
      <c r="AI25" s="661">
        <v>555</v>
      </c>
      <c r="AJ25" s="661">
        <v>19</v>
      </c>
      <c r="AK25" s="661">
        <v>9</v>
      </c>
      <c r="AL25" s="661">
        <v>3</v>
      </c>
      <c r="AM25" s="661">
        <v>337</v>
      </c>
      <c r="AN25" s="661">
        <v>19</v>
      </c>
      <c r="AO25" s="661">
        <v>0</v>
      </c>
      <c r="AP25" s="661">
        <v>0</v>
      </c>
      <c r="AQ25" s="662">
        <v>2238</v>
      </c>
      <c r="AR25" s="661">
        <v>201</v>
      </c>
      <c r="AS25" s="661">
        <v>20871</v>
      </c>
      <c r="AT25" s="661">
        <v>0</v>
      </c>
      <c r="AU25" s="661">
        <v>1073</v>
      </c>
      <c r="AV25" s="661">
        <v>6513</v>
      </c>
      <c r="AW25" s="661">
        <v>-332</v>
      </c>
      <c r="AX25" s="670">
        <v>28326</v>
      </c>
      <c r="AY25" s="670">
        <v>30564</v>
      </c>
      <c r="AZ25" s="670">
        <v>3533</v>
      </c>
      <c r="BA25" s="670">
        <v>31859</v>
      </c>
      <c r="BB25" s="670">
        <v>34097</v>
      </c>
      <c r="BC25" s="670">
        <v>-30564</v>
      </c>
      <c r="BD25" s="670">
        <v>1295.0000000000009</v>
      </c>
      <c r="BE25" s="671">
        <v>3533</v>
      </c>
    </row>
    <row r="26" spans="2:57" ht="16.5" customHeight="1">
      <c r="B26" s="337" t="s">
        <v>138</v>
      </c>
      <c r="C26" s="402" t="s">
        <v>15</v>
      </c>
      <c r="D26" s="663">
        <v>0</v>
      </c>
      <c r="E26" s="661">
        <v>0</v>
      </c>
      <c r="F26" s="661">
        <v>139</v>
      </c>
      <c r="G26" s="661">
        <v>1</v>
      </c>
      <c r="H26" s="661">
        <v>0</v>
      </c>
      <c r="I26" s="661">
        <v>0</v>
      </c>
      <c r="J26" s="661">
        <v>0</v>
      </c>
      <c r="K26" s="661">
        <v>0</v>
      </c>
      <c r="L26" s="661">
        <v>0</v>
      </c>
      <c r="M26" s="661">
        <v>0</v>
      </c>
      <c r="N26" s="661">
        <v>0</v>
      </c>
      <c r="O26" s="661">
        <v>0</v>
      </c>
      <c r="P26" s="661">
        <v>0</v>
      </c>
      <c r="Q26" s="661">
        <v>0</v>
      </c>
      <c r="R26" s="661">
        <v>0</v>
      </c>
      <c r="S26" s="661">
        <v>10</v>
      </c>
      <c r="T26" s="661">
        <v>0</v>
      </c>
      <c r="U26" s="661">
        <v>0</v>
      </c>
      <c r="V26" s="661">
        <v>0</v>
      </c>
      <c r="W26" s="661">
        <v>0</v>
      </c>
      <c r="X26" s="661">
        <v>19623</v>
      </c>
      <c r="Y26" s="661">
        <v>0</v>
      </c>
      <c r="Z26" s="661">
        <v>0</v>
      </c>
      <c r="AA26" s="661">
        <v>0</v>
      </c>
      <c r="AB26" s="661">
        <v>0</v>
      </c>
      <c r="AC26" s="661">
        <v>0</v>
      </c>
      <c r="AD26" s="661">
        <v>0</v>
      </c>
      <c r="AE26" s="661">
        <v>0</v>
      </c>
      <c r="AF26" s="661">
        <v>0</v>
      </c>
      <c r="AG26" s="661">
        <v>1785</v>
      </c>
      <c r="AH26" s="661">
        <v>0</v>
      </c>
      <c r="AI26" s="661">
        <v>2338</v>
      </c>
      <c r="AJ26" s="661">
        <v>63</v>
      </c>
      <c r="AK26" s="661">
        <v>0</v>
      </c>
      <c r="AL26" s="661">
        <v>0</v>
      </c>
      <c r="AM26" s="661">
        <v>12643</v>
      </c>
      <c r="AN26" s="661">
        <v>10</v>
      </c>
      <c r="AO26" s="661">
        <v>0</v>
      </c>
      <c r="AP26" s="661">
        <v>0</v>
      </c>
      <c r="AQ26" s="662">
        <v>36612</v>
      </c>
      <c r="AR26" s="661">
        <v>0</v>
      </c>
      <c r="AS26" s="661">
        <v>31809</v>
      </c>
      <c r="AT26" s="661">
        <v>0</v>
      </c>
      <c r="AU26" s="661">
        <v>4140</v>
      </c>
      <c r="AV26" s="661">
        <v>5634</v>
      </c>
      <c r="AW26" s="661">
        <v>-986</v>
      </c>
      <c r="AX26" s="670">
        <v>40597</v>
      </c>
      <c r="AY26" s="670">
        <v>77209</v>
      </c>
      <c r="AZ26" s="670">
        <v>51813</v>
      </c>
      <c r="BA26" s="670">
        <v>92410</v>
      </c>
      <c r="BB26" s="670">
        <v>129022</v>
      </c>
      <c r="BC26" s="670">
        <v>-76785</v>
      </c>
      <c r="BD26" s="670">
        <v>15625</v>
      </c>
      <c r="BE26" s="671">
        <v>52237</v>
      </c>
    </row>
    <row r="27" spans="2:57" ht="16.5" customHeight="1">
      <c r="B27" s="337" t="s">
        <v>139</v>
      </c>
      <c r="C27" s="402" t="s">
        <v>16</v>
      </c>
      <c r="D27" s="663">
        <v>137</v>
      </c>
      <c r="E27" s="661">
        <v>64</v>
      </c>
      <c r="F27" s="661">
        <v>28</v>
      </c>
      <c r="G27" s="661">
        <v>23</v>
      </c>
      <c r="H27" s="661">
        <v>823</v>
      </c>
      <c r="I27" s="661">
        <v>1578</v>
      </c>
      <c r="J27" s="661">
        <v>2171</v>
      </c>
      <c r="K27" s="661">
        <v>369</v>
      </c>
      <c r="L27" s="661">
        <v>8</v>
      </c>
      <c r="M27" s="661">
        <v>146</v>
      </c>
      <c r="N27" s="661">
        <v>312</v>
      </c>
      <c r="O27" s="661">
        <v>108</v>
      </c>
      <c r="P27" s="661">
        <v>3804</v>
      </c>
      <c r="Q27" s="661">
        <v>52</v>
      </c>
      <c r="R27" s="661">
        <v>6</v>
      </c>
      <c r="S27" s="661">
        <v>213</v>
      </c>
      <c r="T27" s="661">
        <v>418</v>
      </c>
      <c r="U27" s="661">
        <v>542</v>
      </c>
      <c r="V27" s="661">
        <v>101</v>
      </c>
      <c r="W27" s="661">
        <v>25</v>
      </c>
      <c r="X27" s="661">
        <v>57</v>
      </c>
      <c r="Y27" s="661">
        <v>2315</v>
      </c>
      <c r="Z27" s="661">
        <v>1807</v>
      </c>
      <c r="AA27" s="661">
        <v>2685</v>
      </c>
      <c r="AB27" s="661">
        <v>107</v>
      </c>
      <c r="AC27" s="661">
        <v>313</v>
      </c>
      <c r="AD27" s="661">
        <v>2987</v>
      </c>
      <c r="AE27" s="661">
        <v>2592</v>
      </c>
      <c r="AF27" s="661">
        <v>8</v>
      </c>
      <c r="AG27" s="661">
        <v>413</v>
      </c>
      <c r="AH27" s="661">
        <v>3165</v>
      </c>
      <c r="AI27" s="661">
        <v>2271</v>
      </c>
      <c r="AJ27" s="661">
        <v>4332</v>
      </c>
      <c r="AK27" s="661">
        <v>2265</v>
      </c>
      <c r="AL27" s="661">
        <v>1526</v>
      </c>
      <c r="AM27" s="661">
        <v>2188</v>
      </c>
      <c r="AN27" s="661">
        <v>1150</v>
      </c>
      <c r="AO27" s="661">
        <v>1242</v>
      </c>
      <c r="AP27" s="661">
        <v>23</v>
      </c>
      <c r="AQ27" s="662">
        <v>42374</v>
      </c>
      <c r="AR27" s="661">
        <v>1166</v>
      </c>
      <c r="AS27" s="661">
        <v>14901.2</v>
      </c>
      <c r="AT27" s="661">
        <v>0</v>
      </c>
      <c r="AU27" s="661">
        <v>20</v>
      </c>
      <c r="AV27" s="661">
        <v>6631.9000000000005</v>
      </c>
      <c r="AW27" s="661">
        <v>-3327.3</v>
      </c>
      <c r="AX27" s="670">
        <v>19391.800000000003</v>
      </c>
      <c r="AY27" s="670">
        <v>61765.8</v>
      </c>
      <c r="AZ27" s="670">
        <v>19667.600000000002</v>
      </c>
      <c r="BA27" s="670">
        <v>39059.399999999994</v>
      </c>
      <c r="BB27" s="670">
        <v>81433.399999999994</v>
      </c>
      <c r="BC27" s="670">
        <v>-52222.400000000001</v>
      </c>
      <c r="BD27" s="670">
        <v>-13163</v>
      </c>
      <c r="BE27" s="671">
        <v>29211</v>
      </c>
    </row>
    <row r="28" spans="2:57" ht="16.5" customHeight="1">
      <c r="B28" s="337" t="s">
        <v>140</v>
      </c>
      <c r="C28" s="402" t="s">
        <v>17</v>
      </c>
      <c r="D28" s="663">
        <v>942</v>
      </c>
      <c r="E28" s="661">
        <v>11</v>
      </c>
      <c r="F28" s="661">
        <v>0</v>
      </c>
      <c r="G28" s="661">
        <v>33</v>
      </c>
      <c r="H28" s="661">
        <v>112</v>
      </c>
      <c r="I28" s="661">
        <v>139</v>
      </c>
      <c r="J28" s="661">
        <v>544</v>
      </c>
      <c r="K28" s="661">
        <v>172</v>
      </c>
      <c r="L28" s="661">
        <v>51</v>
      </c>
      <c r="M28" s="661">
        <v>156</v>
      </c>
      <c r="N28" s="661">
        <v>296</v>
      </c>
      <c r="O28" s="661">
        <v>106</v>
      </c>
      <c r="P28" s="661">
        <v>497</v>
      </c>
      <c r="Q28" s="661">
        <v>275</v>
      </c>
      <c r="R28" s="661">
        <v>26</v>
      </c>
      <c r="S28" s="661">
        <v>180</v>
      </c>
      <c r="T28" s="661">
        <v>161</v>
      </c>
      <c r="U28" s="661">
        <v>1937</v>
      </c>
      <c r="V28" s="661">
        <v>76</v>
      </c>
      <c r="W28" s="661">
        <v>9</v>
      </c>
      <c r="X28" s="661">
        <v>45</v>
      </c>
      <c r="Y28" s="661">
        <v>60</v>
      </c>
      <c r="Z28" s="661">
        <v>447</v>
      </c>
      <c r="AA28" s="661">
        <v>7124</v>
      </c>
      <c r="AB28" s="661">
        <v>1650</v>
      </c>
      <c r="AC28" s="661">
        <v>175</v>
      </c>
      <c r="AD28" s="661">
        <v>2024</v>
      </c>
      <c r="AE28" s="661">
        <v>651</v>
      </c>
      <c r="AF28" s="661">
        <v>6233</v>
      </c>
      <c r="AG28" s="661">
        <v>2884</v>
      </c>
      <c r="AH28" s="661">
        <v>907</v>
      </c>
      <c r="AI28" s="661">
        <v>2928</v>
      </c>
      <c r="AJ28" s="661">
        <v>2017</v>
      </c>
      <c r="AK28" s="661">
        <v>1864</v>
      </c>
      <c r="AL28" s="661">
        <v>83</v>
      </c>
      <c r="AM28" s="661">
        <v>617</v>
      </c>
      <c r="AN28" s="661">
        <v>619</v>
      </c>
      <c r="AO28" s="661">
        <v>0</v>
      </c>
      <c r="AP28" s="661">
        <v>444</v>
      </c>
      <c r="AQ28" s="662">
        <v>36495</v>
      </c>
      <c r="AR28" s="661">
        <v>0</v>
      </c>
      <c r="AS28" s="661">
        <v>0</v>
      </c>
      <c r="AT28" s="661">
        <v>0</v>
      </c>
      <c r="AU28" s="661">
        <v>252861</v>
      </c>
      <c r="AV28" s="661">
        <v>293884</v>
      </c>
      <c r="AW28" s="661">
        <v>0</v>
      </c>
      <c r="AX28" s="670">
        <v>546745</v>
      </c>
      <c r="AY28" s="670">
        <v>583240</v>
      </c>
      <c r="AZ28" s="670">
        <v>0</v>
      </c>
      <c r="BA28" s="670">
        <v>546745</v>
      </c>
      <c r="BB28" s="670">
        <v>583240</v>
      </c>
      <c r="BC28" s="670">
        <v>0</v>
      </c>
      <c r="BD28" s="670">
        <v>546745</v>
      </c>
      <c r="BE28" s="671">
        <v>583240</v>
      </c>
    </row>
    <row r="29" spans="2:57" ht="16.5" customHeight="1">
      <c r="B29" s="337" t="s">
        <v>141</v>
      </c>
      <c r="C29" s="402" t="s">
        <v>18</v>
      </c>
      <c r="D29" s="663">
        <v>2541</v>
      </c>
      <c r="E29" s="661">
        <v>178</v>
      </c>
      <c r="F29" s="661">
        <v>8</v>
      </c>
      <c r="G29" s="661">
        <v>432</v>
      </c>
      <c r="H29" s="661">
        <v>1612</v>
      </c>
      <c r="I29" s="661">
        <v>986</v>
      </c>
      <c r="J29" s="661">
        <v>5641</v>
      </c>
      <c r="K29" s="661">
        <v>1416</v>
      </c>
      <c r="L29" s="661">
        <v>143</v>
      </c>
      <c r="M29" s="661">
        <v>871</v>
      </c>
      <c r="N29" s="661">
        <v>1663</v>
      </c>
      <c r="O29" s="661">
        <v>1593</v>
      </c>
      <c r="P29" s="661">
        <v>9141</v>
      </c>
      <c r="Q29" s="661">
        <v>979</v>
      </c>
      <c r="R29" s="661">
        <v>152</v>
      </c>
      <c r="S29" s="661">
        <v>833</v>
      </c>
      <c r="T29" s="661">
        <v>1012</v>
      </c>
      <c r="U29" s="661">
        <v>8633</v>
      </c>
      <c r="V29" s="661">
        <v>272</v>
      </c>
      <c r="W29" s="661">
        <v>20</v>
      </c>
      <c r="X29" s="661">
        <v>687</v>
      </c>
      <c r="Y29" s="661">
        <v>527</v>
      </c>
      <c r="Z29" s="661">
        <v>1397</v>
      </c>
      <c r="AA29" s="661">
        <v>45651</v>
      </c>
      <c r="AB29" s="661">
        <v>1781</v>
      </c>
      <c r="AC29" s="661">
        <v>4069</v>
      </c>
      <c r="AD29" s="661">
        <v>14735</v>
      </c>
      <c r="AE29" s="661">
        <v>969</v>
      </c>
      <c r="AF29" s="661">
        <v>758</v>
      </c>
      <c r="AG29" s="661">
        <v>1909</v>
      </c>
      <c r="AH29" s="661">
        <v>1528</v>
      </c>
      <c r="AI29" s="661">
        <v>3674</v>
      </c>
      <c r="AJ29" s="661">
        <v>5413</v>
      </c>
      <c r="AK29" s="661">
        <v>8084</v>
      </c>
      <c r="AL29" s="661">
        <v>167</v>
      </c>
      <c r="AM29" s="661">
        <v>1895</v>
      </c>
      <c r="AN29" s="661">
        <v>6513</v>
      </c>
      <c r="AO29" s="661">
        <v>0</v>
      </c>
      <c r="AP29" s="661">
        <v>83</v>
      </c>
      <c r="AQ29" s="662">
        <v>137966</v>
      </c>
      <c r="AR29" s="661">
        <v>33</v>
      </c>
      <c r="AS29" s="661">
        <v>36499</v>
      </c>
      <c r="AT29" s="661">
        <v>0</v>
      </c>
      <c r="AU29" s="661">
        <v>0</v>
      </c>
      <c r="AV29" s="661">
        <v>0</v>
      </c>
      <c r="AW29" s="661">
        <v>0</v>
      </c>
      <c r="AX29" s="670">
        <v>36532</v>
      </c>
      <c r="AY29" s="670">
        <v>174498</v>
      </c>
      <c r="AZ29" s="670">
        <v>256931</v>
      </c>
      <c r="BA29" s="670">
        <v>293463</v>
      </c>
      <c r="BB29" s="670">
        <v>431429</v>
      </c>
      <c r="BC29" s="670">
        <v>-33795</v>
      </c>
      <c r="BD29" s="670">
        <v>259668</v>
      </c>
      <c r="BE29" s="671">
        <v>397634</v>
      </c>
    </row>
    <row r="30" spans="2:57" ht="16.5" customHeight="1">
      <c r="B30" s="337" t="s">
        <v>143</v>
      </c>
      <c r="C30" s="402" t="s">
        <v>29</v>
      </c>
      <c r="D30" s="663">
        <v>68</v>
      </c>
      <c r="E30" s="661">
        <v>7</v>
      </c>
      <c r="F30" s="661">
        <v>0</v>
      </c>
      <c r="G30" s="661">
        <v>27</v>
      </c>
      <c r="H30" s="661">
        <v>248</v>
      </c>
      <c r="I30" s="661">
        <v>59</v>
      </c>
      <c r="J30" s="661">
        <v>368</v>
      </c>
      <c r="K30" s="661">
        <v>229</v>
      </c>
      <c r="L30" s="661">
        <v>4</v>
      </c>
      <c r="M30" s="661">
        <v>22</v>
      </c>
      <c r="N30" s="661">
        <v>40</v>
      </c>
      <c r="O30" s="661">
        <v>27</v>
      </c>
      <c r="P30" s="661">
        <v>105</v>
      </c>
      <c r="Q30" s="661">
        <v>25</v>
      </c>
      <c r="R30" s="661">
        <v>8</v>
      </c>
      <c r="S30" s="661">
        <v>49</v>
      </c>
      <c r="T30" s="661">
        <v>32</v>
      </c>
      <c r="U30" s="661">
        <v>352</v>
      </c>
      <c r="V30" s="661">
        <v>13</v>
      </c>
      <c r="W30" s="661">
        <v>0</v>
      </c>
      <c r="X30" s="661">
        <v>15</v>
      </c>
      <c r="Y30" s="661">
        <v>18</v>
      </c>
      <c r="Z30" s="661">
        <v>490</v>
      </c>
      <c r="AA30" s="661">
        <v>184</v>
      </c>
      <c r="AB30" s="661">
        <v>2850</v>
      </c>
      <c r="AC30" s="661">
        <v>475</v>
      </c>
      <c r="AD30" s="661">
        <v>1516</v>
      </c>
      <c r="AE30" s="661">
        <v>216</v>
      </c>
      <c r="AF30" s="661">
        <v>75</v>
      </c>
      <c r="AG30" s="661">
        <v>1472</v>
      </c>
      <c r="AH30" s="661">
        <v>557</v>
      </c>
      <c r="AI30" s="661">
        <v>1312</v>
      </c>
      <c r="AJ30" s="661">
        <v>2994</v>
      </c>
      <c r="AK30" s="661">
        <v>2940</v>
      </c>
      <c r="AL30" s="661">
        <v>88</v>
      </c>
      <c r="AM30" s="661">
        <v>383</v>
      </c>
      <c r="AN30" s="661">
        <v>1844</v>
      </c>
      <c r="AO30" s="661">
        <v>0</v>
      </c>
      <c r="AP30" s="661">
        <v>25</v>
      </c>
      <c r="AQ30" s="662">
        <v>19137</v>
      </c>
      <c r="AR30" s="661">
        <v>15</v>
      </c>
      <c r="AS30" s="661">
        <v>16067.7</v>
      </c>
      <c r="AT30" s="661">
        <v>-1232</v>
      </c>
      <c r="AU30" s="661">
        <v>0</v>
      </c>
      <c r="AV30" s="661">
        <v>0</v>
      </c>
      <c r="AW30" s="661">
        <v>0</v>
      </c>
      <c r="AX30" s="670">
        <v>14850.7</v>
      </c>
      <c r="AY30" s="670">
        <v>33987.699999999997</v>
      </c>
      <c r="AZ30" s="670">
        <v>24</v>
      </c>
      <c r="BA30" s="670">
        <v>14874.7</v>
      </c>
      <c r="BB30" s="670">
        <v>34011.699999999997</v>
      </c>
      <c r="BC30" s="670">
        <v>-1.7</v>
      </c>
      <c r="BD30" s="670">
        <v>14873</v>
      </c>
      <c r="BE30" s="671">
        <v>34010</v>
      </c>
    </row>
    <row r="31" spans="2:57" ht="16.5" customHeight="1">
      <c r="B31" s="337" t="s">
        <v>145</v>
      </c>
      <c r="C31" s="402" t="s">
        <v>30</v>
      </c>
      <c r="D31" s="663">
        <v>24</v>
      </c>
      <c r="E31" s="661">
        <v>3</v>
      </c>
      <c r="F31" s="661">
        <v>0</v>
      </c>
      <c r="G31" s="661">
        <v>27</v>
      </c>
      <c r="H31" s="661">
        <v>185</v>
      </c>
      <c r="I31" s="661">
        <v>33</v>
      </c>
      <c r="J31" s="661">
        <v>137</v>
      </c>
      <c r="K31" s="661">
        <v>229</v>
      </c>
      <c r="L31" s="661">
        <v>0</v>
      </c>
      <c r="M31" s="661">
        <v>2</v>
      </c>
      <c r="N31" s="661">
        <v>130</v>
      </c>
      <c r="O31" s="661">
        <v>1</v>
      </c>
      <c r="P31" s="661">
        <v>3</v>
      </c>
      <c r="Q31" s="661">
        <v>7</v>
      </c>
      <c r="R31" s="661">
        <v>4</v>
      </c>
      <c r="S31" s="661">
        <v>1</v>
      </c>
      <c r="T31" s="661">
        <v>19</v>
      </c>
      <c r="U31" s="661">
        <v>319</v>
      </c>
      <c r="V31" s="661">
        <v>10</v>
      </c>
      <c r="W31" s="661">
        <v>1</v>
      </c>
      <c r="X31" s="661">
        <v>7</v>
      </c>
      <c r="Y31" s="661">
        <v>8</v>
      </c>
      <c r="Z31" s="661">
        <v>1911</v>
      </c>
      <c r="AA31" s="661">
        <v>6127</v>
      </c>
      <c r="AB31" s="661">
        <v>100</v>
      </c>
      <c r="AC31" s="661">
        <v>0</v>
      </c>
      <c r="AD31" s="661">
        <v>829</v>
      </c>
      <c r="AE31" s="661">
        <v>822</v>
      </c>
      <c r="AF31" s="661">
        <v>4</v>
      </c>
      <c r="AG31" s="661">
        <v>1121</v>
      </c>
      <c r="AH31" s="661">
        <v>1739</v>
      </c>
      <c r="AI31" s="661">
        <v>11135</v>
      </c>
      <c r="AJ31" s="661">
        <v>2828</v>
      </c>
      <c r="AK31" s="661">
        <v>3164</v>
      </c>
      <c r="AL31" s="661">
        <v>2</v>
      </c>
      <c r="AM31" s="661">
        <v>826</v>
      </c>
      <c r="AN31" s="661">
        <v>4720</v>
      </c>
      <c r="AO31" s="661">
        <v>0</v>
      </c>
      <c r="AP31" s="661">
        <v>382</v>
      </c>
      <c r="AQ31" s="662">
        <v>36860</v>
      </c>
      <c r="AR31" s="661">
        <v>0</v>
      </c>
      <c r="AS31" s="661">
        <v>18770.5</v>
      </c>
      <c r="AT31" s="661">
        <v>6089</v>
      </c>
      <c r="AU31" s="661">
        <v>0</v>
      </c>
      <c r="AV31" s="661">
        <v>0</v>
      </c>
      <c r="AW31" s="661">
        <v>0</v>
      </c>
      <c r="AX31" s="670">
        <v>24859.5</v>
      </c>
      <c r="AY31" s="670">
        <v>61719.5</v>
      </c>
      <c r="AZ31" s="670">
        <v>13</v>
      </c>
      <c r="BA31" s="670">
        <v>24872.5</v>
      </c>
      <c r="BB31" s="670">
        <v>61732.5</v>
      </c>
      <c r="BC31" s="670">
        <v>-2915.5</v>
      </c>
      <c r="BD31" s="670">
        <v>21957</v>
      </c>
      <c r="BE31" s="671">
        <v>58817</v>
      </c>
    </row>
    <row r="32" spans="2:57" ht="16.5" customHeight="1">
      <c r="B32" s="337" t="s">
        <v>146</v>
      </c>
      <c r="C32" s="402" t="s">
        <v>19</v>
      </c>
      <c r="D32" s="663">
        <v>11458</v>
      </c>
      <c r="E32" s="661">
        <v>453</v>
      </c>
      <c r="F32" s="661">
        <v>107</v>
      </c>
      <c r="G32" s="661">
        <v>115</v>
      </c>
      <c r="H32" s="661">
        <v>8019</v>
      </c>
      <c r="I32" s="661">
        <v>4516</v>
      </c>
      <c r="J32" s="661">
        <v>7617</v>
      </c>
      <c r="K32" s="661">
        <v>3369</v>
      </c>
      <c r="L32" s="661">
        <v>170</v>
      </c>
      <c r="M32" s="661">
        <v>1738</v>
      </c>
      <c r="N32" s="661">
        <v>1304</v>
      </c>
      <c r="O32" s="661">
        <v>523</v>
      </c>
      <c r="P32" s="661">
        <v>922</v>
      </c>
      <c r="Q32" s="661">
        <v>1724</v>
      </c>
      <c r="R32" s="661">
        <v>335</v>
      </c>
      <c r="S32" s="661">
        <v>2976</v>
      </c>
      <c r="T32" s="661">
        <v>4101</v>
      </c>
      <c r="U32" s="661">
        <v>12874</v>
      </c>
      <c r="V32" s="661">
        <v>1554</v>
      </c>
      <c r="W32" s="661">
        <v>173</v>
      </c>
      <c r="X32" s="661">
        <v>2459</v>
      </c>
      <c r="Y32" s="661">
        <v>2198</v>
      </c>
      <c r="Z32" s="661">
        <v>27218</v>
      </c>
      <c r="AA32" s="661">
        <v>1740</v>
      </c>
      <c r="AB32" s="661">
        <v>604</v>
      </c>
      <c r="AC32" s="661">
        <v>1027</v>
      </c>
      <c r="AD32" s="661">
        <v>4923</v>
      </c>
      <c r="AE32" s="661">
        <v>955</v>
      </c>
      <c r="AF32" s="661">
        <v>476</v>
      </c>
      <c r="AG32" s="661">
        <v>10657</v>
      </c>
      <c r="AH32" s="661">
        <v>1559</v>
      </c>
      <c r="AI32" s="661">
        <v>3086</v>
      </c>
      <c r="AJ32" s="661">
        <v>4748</v>
      </c>
      <c r="AK32" s="661">
        <v>27066</v>
      </c>
      <c r="AL32" s="661">
        <v>1567</v>
      </c>
      <c r="AM32" s="661">
        <v>7543</v>
      </c>
      <c r="AN32" s="661">
        <v>13124</v>
      </c>
      <c r="AO32" s="661">
        <v>2302</v>
      </c>
      <c r="AP32" s="661">
        <v>123</v>
      </c>
      <c r="AQ32" s="662">
        <v>177423</v>
      </c>
      <c r="AR32" s="661">
        <v>9503</v>
      </c>
      <c r="AS32" s="661">
        <v>252392</v>
      </c>
      <c r="AT32" s="661">
        <v>87</v>
      </c>
      <c r="AU32" s="661">
        <v>0</v>
      </c>
      <c r="AV32" s="661">
        <v>0</v>
      </c>
      <c r="AW32" s="661">
        <v>7445</v>
      </c>
      <c r="AX32" s="670">
        <v>269427</v>
      </c>
      <c r="AY32" s="670">
        <v>446850</v>
      </c>
      <c r="AZ32" s="670">
        <v>275852</v>
      </c>
      <c r="BA32" s="670">
        <v>545279</v>
      </c>
      <c r="BB32" s="670">
        <v>722702</v>
      </c>
      <c r="BC32" s="670">
        <v>-209718</v>
      </c>
      <c r="BD32" s="670">
        <v>335561</v>
      </c>
      <c r="BE32" s="671">
        <v>512984</v>
      </c>
    </row>
    <row r="33" spans="2:57" ht="16.5" customHeight="1">
      <c r="B33" s="337" t="s">
        <v>147</v>
      </c>
      <c r="C33" s="402" t="s">
        <v>20</v>
      </c>
      <c r="D33" s="663">
        <v>1488</v>
      </c>
      <c r="E33" s="661">
        <v>330</v>
      </c>
      <c r="F33" s="661">
        <v>30</v>
      </c>
      <c r="G33" s="661">
        <v>422</v>
      </c>
      <c r="H33" s="661">
        <v>848</v>
      </c>
      <c r="I33" s="661">
        <v>1139</v>
      </c>
      <c r="J33" s="661">
        <v>1088</v>
      </c>
      <c r="K33" s="661">
        <v>564</v>
      </c>
      <c r="L33" s="661">
        <v>12</v>
      </c>
      <c r="M33" s="661">
        <v>153</v>
      </c>
      <c r="N33" s="661">
        <v>470</v>
      </c>
      <c r="O33" s="661">
        <v>140</v>
      </c>
      <c r="P33" s="661">
        <v>603</v>
      </c>
      <c r="Q33" s="661">
        <v>724</v>
      </c>
      <c r="R33" s="661">
        <v>63</v>
      </c>
      <c r="S33" s="661">
        <v>530</v>
      </c>
      <c r="T33" s="661">
        <v>1156</v>
      </c>
      <c r="U33" s="661">
        <v>2412</v>
      </c>
      <c r="V33" s="661">
        <v>215</v>
      </c>
      <c r="W33" s="661">
        <v>18</v>
      </c>
      <c r="X33" s="661">
        <v>226</v>
      </c>
      <c r="Y33" s="661">
        <v>623</v>
      </c>
      <c r="Z33" s="661">
        <v>7118</v>
      </c>
      <c r="AA33" s="661">
        <v>8692</v>
      </c>
      <c r="AB33" s="661">
        <v>598</v>
      </c>
      <c r="AC33" s="661">
        <v>1445</v>
      </c>
      <c r="AD33" s="661">
        <v>9347</v>
      </c>
      <c r="AE33" s="661">
        <v>14577</v>
      </c>
      <c r="AF33" s="661">
        <v>30285</v>
      </c>
      <c r="AG33" s="661">
        <v>8073</v>
      </c>
      <c r="AH33" s="661">
        <v>1308</v>
      </c>
      <c r="AI33" s="661">
        <v>5589</v>
      </c>
      <c r="AJ33" s="661">
        <v>3062</v>
      </c>
      <c r="AK33" s="661">
        <v>5237</v>
      </c>
      <c r="AL33" s="661">
        <v>966</v>
      </c>
      <c r="AM33" s="661">
        <v>2965</v>
      </c>
      <c r="AN33" s="661">
        <v>2689</v>
      </c>
      <c r="AO33" s="661">
        <v>0</v>
      </c>
      <c r="AP33" s="661">
        <v>1052</v>
      </c>
      <c r="AQ33" s="662">
        <v>116257</v>
      </c>
      <c r="AR33" s="661">
        <v>2</v>
      </c>
      <c r="AS33" s="661">
        <v>102816.9</v>
      </c>
      <c r="AT33" s="661">
        <v>0</v>
      </c>
      <c r="AU33" s="661">
        <v>0</v>
      </c>
      <c r="AV33" s="661">
        <v>0</v>
      </c>
      <c r="AW33" s="661">
        <v>0</v>
      </c>
      <c r="AX33" s="670">
        <v>102818.9</v>
      </c>
      <c r="AY33" s="670">
        <v>219075.9</v>
      </c>
      <c r="AZ33" s="670">
        <v>3172</v>
      </c>
      <c r="BA33" s="670">
        <v>105990.9</v>
      </c>
      <c r="BB33" s="670">
        <v>222247.9</v>
      </c>
      <c r="BC33" s="670">
        <v>-41491.9</v>
      </c>
      <c r="BD33" s="670">
        <v>64499</v>
      </c>
      <c r="BE33" s="671">
        <v>180756</v>
      </c>
    </row>
    <row r="34" spans="2:57" ht="16.5" customHeight="1">
      <c r="B34" s="337" t="s">
        <v>149</v>
      </c>
      <c r="C34" s="402" t="s">
        <v>21</v>
      </c>
      <c r="D34" s="663">
        <v>56</v>
      </c>
      <c r="E34" s="661">
        <v>44</v>
      </c>
      <c r="F34" s="661">
        <v>2</v>
      </c>
      <c r="G34" s="661">
        <v>166</v>
      </c>
      <c r="H34" s="661">
        <v>499</v>
      </c>
      <c r="I34" s="661">
        <v>348</v>
      </c>
      <c r="J34" s="661">
        <v>249</v>
      </c>
      <c r="K34" s="661">
        <v>324</v>
      </c>
      <c r="L34" s="661">
        <v>15</v>
      </c>
      <c r="M34" s="661">
        <v>139</v>
      </c>
      <c r="N34" s="661">
        <v>197</v>
      </c>
      <c r="O34" s="661">
        <v>45</v>
      </c>
      <c r="P34" s="661">
        <v>55</v>
      </c>
      <c r="Q34" s="661">
        <v>325</v>
      </c>
      <c r="R34" s="661">
        <v>39</v>
      </c>
      <c r="S34" s="661">
        <v>272</v>
      </c>
      <c r="T34" s="661">
        <v>173</v>
      </c>
      <c r="U34" s="661">
        <v>699</v>
      </c>
      <c r="V34" s="661">
        <v>55</v>
      </c>
      <c r="W34" s="661">
        <v>8</v>
      </c>
      <c r="X34" s="661">
        <v>30</v>
      </c>
      <c r="Y34" s="661">
        <v>105</v>
      </c>
      <c r="Z34" s="661">
        <v>2477</v>
      </c>
      <c r="AA34" s="661">
        <v>2672</v>
      </c>
      <c r="AB34" s="661">
        <v>42</v>
      </c>
      <c r="AC34" s="661">
        <v>86</v>
      </c>
      <c r="AD34" s="661">
        <v>18811</v>
      </c>
      <c r="AE34" s="661">
        <v>3178</v>
      </c>
      <c r="AF34" s="661">
        <v>15759</v>
      </c>
      <c r="AG34" s="661">
        <v>7123</v>
      </c>
      <c r="AH34" s="661">
        <v>3296</v>
      </c>
      <c r="AI34" s="661">
        <v>1182</v>
      </c>
      <c r="AJ34" s="661">
        <v>1765</v>
      </c>
      <c r="AK34" s="661">
        <v>11168</v>
      </c>
      <c r="AL34" s="661">
        <v>770</v>
      </c>
      <c r="AM34" s="661">
        <v>3501</v>
      </c>
      <c r="AN34" s="661">
        <v>7329</v>
      </c>
      <c r="AO34" s="661">
        <v>0</v>
      </c>
      <c r="AP34" s="661">
        <v>582</v>
      </c>
      <c r="AQ34" s="662">
        <v>83586</v>
      </c>
      <c r="AR34" s="661">
        <v>0</v>
      </c>
      <c r="AS34" s="661">
        <v>382178</v>
      </c>
      <c r="AT34" s="661">
        <v>41</v>
      </c>
      <c r="AU34" s="661">
        <v>0</v>
      </c>
      <c r="AV34" s="661">
        <v>0</v>
      </c>
      <c r="AW34" s="661">
        <v>0</v>
      </c>
      <c r="AX34" s="670">
        <v>382219</v>
      </c>
      <c r="AY34" s="670">
        <v>465805</v>
      </c>
      <c r="AZ34" s="670">
        <v>5</v>
      </c>
      <c r="BA34" s="670">
        <v>382224</v>
      </c>
      <c r="BB34" s="670">
        <v>465810</v>
      </c>
      <c r="BC34" s="670">
        <v>-53166</v>
      </c>
      <c r="BD34" s="670">
        <v>329058</v>
      </c>
      <c r="BE34" s="671">
        <v>412644</v>
      </c>
    </row>
    <row r="35" spans="2:57" ht="16.5" customHeight="1">
      <c r="B35" s="337" t="s">
        <v>151</v>
      </c>
      <c r="C35" s="402" t="s">
        <v>32</v>
      </c>
      <c r="D35" s="663">
        <v>13054</v>
      </c>
      <c r="E35" s="661">
        <v>1858</v>
      </c>
      <c r="F35" s="661">
        <v>114</v>
      </c>
      <c r="G35" s="661">
        <v>1381</v>
      </c>
      <c r="H35" s="661">
        <v>4595</v>
      </c>
      <c r="I35" s="661">
        <v>1275</v>
      </c>
      <c r="J35" s="661">
        <v>5299</v>
      </c>
      <c r="K35" s="661">
        <v>1716</v>
      </c>
      <c r="L35" s="661">
        <v>523</v>
      </c>
      <c r="M35" s="661">
        <v>599</v>
      </c>
      <c r="N35" s="661">
        <v>3242</v>
      </c>
      <c r="O35" s="661">
        <v>603</v>
      </c>
      <c r="P35" s="661">
        <v>2940</v>
      </c>
      <c r="Q35" s="661">
        <v>1719</v>
      </c>
      <c r="R35" s="661">
        <v>194</v>
      </c>
      <c r="S35" s="661">
        <v>1373</v>
      </c>
      <c r="T35" s="661">
        <v>1977</v>
      </c>
      <c r="U35" s="661">
        <v>4861</v>
      </c>
      <c r="V35" s="661">
        <v>596</v>
      </c>
      <c r="W35" s="661">
        <v>56</v>
      </c>
      <c r="X35" s="661">
        <v>804</v>
      </c>
      <c r="Y35" s="661">
        <v>2772</v>
      </c>
      <c r="Z35" s="661">
        <v>23803</v>
      </c>
      <c r="AA35" s="661">
        <v>10050</v>
      </c>
      <c r="AB35" s="661">
        <v>742</v>
      </c>
      <c r="AC35" s="661">
        <v>4488</v>
      </c>
      <c r="AD35" s="661">
        <v>62788</v>
      </c>
      <c r="AE35" s="661">
        <v>6229</v>
      </c>
      <c r="AF35" s="661">
        <v>684</v>
      </c>
      <c r="AG35" s="661">
        <v>28428</v>
      </c>
      <c r="AH35" s="661">
        <v>4072</v>
      </c>
      <c r="AI35" s="661">
        <v>11076</v>
      </c>
      <c r="AJ35" s="661">
        <v>10040</v>
      </c>
      <c r="AK35" s="661">
        <v>10718</v>
      </c>
      <c r="AL35" s="661">
        <v>1682</v>
      </c>
      <c r="AM35" s="661">
        <v>5354</v>
      </c>
      <c r="AN35" s="661">
        <v>8226</v>
      </c>
      <c r="AO35" s="661">
        <v>593</v>
      </c>
      <c r="AP35" s="661">
        <v>1550</v>
      </c>
      <c r="AQ35" s="662">
        <v>242074</v>
      </c>
      <c r="AR35" s="661">
        <v>2133</v>
      </c>
      <c r="AS35" s="661">
        <v>58043.5</v>
      </c>
      <c r="AT35" s="661">
        <v>746</v>
      </c>
      <c r="AU35" s="661">
        <v>3485</v>
      </c>
      <c r="AV35" s="661">
        <v>509</v>
      </c>
      <c r="AW35" s="661">
        <v>1605</v>
      </c>
      <c r="AX35" s="670">
        <v>66521.5</v>
      </c>
      <c r="AY35" s="670">
        <v>308595.5</v>
      </c>
      <c r="AZ35" s="670">
        <v>83138.3</v>
      </c>
      <c r="BA35" s="670">
        <v>149659.79999999999</v>
      </c>
      <c r="BB35" s="670">
        <v>391733.8</v>
      </c>
      <c r="BC35" s="670">
        <v>-98399.8</v>
      </c>
      <c r="BD35" s="670">
        <v>51260</v>
      </c>
      <c r="BE35" s="671">
        <v>293334</v>
      </c>
    </row>
    <row r="36" spans="2:57" ht="16.5" customHeight="1">
      <c r="B36" s="337" t="s">
        <v>153</v>
      </c>
      <c r="C36" s="402" t="s">
        <v>22</v>
      </c>
      <c r="D36" s="663">
        <v>689</v>
      </c>
      <c r="E36" s="661">
        <v>82</v>
      </c>
      <c r="F36" s="661">
        <v>13</v>
      </c>
      <c r="G36" s="661">
        <v>101</v>
      </c>
      <c r="H36" s="661">
        <v>585</v>
      </c>
      <c r="I36" s="661">
        <v>263</v>
      </c>
      <c r="J36" s="661">
        <v>502</v>
      </c>
      <c r="K36" s="661">
        <v>1061</v>
      </c>
      <c r="L36" s="661">
        <v>26</v>
      </c>
      <c r="M36" s="661">
        <v>123</v>
      </c>
      <c r="N36" s="661">
        <v>191</v>
      </c>
      <c r="O36" s="661">
        <v>76</v>
      </c>
      <c r="P36" s="661">
        <v>195</v>
      </c>
      <c r="Q36" s="661">
        <v>557</v>
      </c>
      <c r="R36" s="661">
        <v>59</v>
      </c>
      <c r="S36" s="661">
        <v>731</v>
      </c>
      <c r="T36" s="661">
        <v>459</v>
      </c>
      <c r="U36" s="661">
        <v>1747</v>
      </c>
      <c r="V36" s="661">
        <v>272</v>
      </c>
      <c r="W36" s="661">
        <v>25</v>
      </c>
      <c r="X36" s="661">
        <v>133</v>
      </c>
      <c r="Y36" s="661">
        <v>144</v>
      </c>
      <c r="Z36" s="661">
        <v>4717</v>
      </c>
      <c r="AA36" s="661">
        <v>4691</v>
      </c>
      <c r="AB36" s="661">
        <v>1150</v>
      </c>
      <c r="AC36" s="661">
        <v>579</v>
      </c>
      <c r="AD36" s="661">
        <v>22012</v>
      </c>
      <c r="AE36" s="661">
        <v>10109</v>
      </c>
      <c r="AF36" s="661">
        <v>594</v>
      </c>
      <c r="AG36" s="661">
        <v>1986</v>
      </c>
      <c r="AH36" s="661">
        <v>41067</v>
      </c>
      <c r="AI36" s="661">
        <v>9653</v>
      </c>
      <c r="AJ36" s="661">
        <v>8127</v>
      </c>
      <c r="AK36" s="661">
        <v>8195</v>
      </c>
      <c r="AL36" s="661">
        <v>2822</v>
      </c>
      <c r="AM36" s="661">
        <v>13065</v>
      </c>
      <c r="AN36" s="661">
        <v>4824</v>
      </c>
      <c r="AO36" s="661">
        <v>0</v>
      </c>
      <c r="AP36" s="661">
        <v>1322</v>
      </c>
      <c r="AQ36" s="662">
        <v>142947</v>
      </c>
      <c r="AR36" s="661">
        <v>1053</v>
      </c>
      <c r="AS36" s="661">
        <v>89856.5</v>
      </c>
      <c r="AT36" s="661">
        <v>367</v>
      </c>
      <c r="AU36" s="661">
        <v>0</v>
      </c>
      <c r="AV36" s="661">
        <v>0</v>
      </c>
      <c r="AW36" s="661">
        <v>-1864</v>
      </c>
      <c r="AX36" s="670">
        <v>89412.5</v>
      </c>
      <c r="AY36" s="670">
        <v>232359.5</v>
      </c>
      <c r="AZ36" s="670">
        <v>49861.200000000004</v>
      </c>
      <c r="BA36" s="670">
        <v>139273.70000000001</v>
      </c>
      <c r="BB36" s="670">
        <v>282220.7</v>
      </c>
      <c r="BC36" s="670">
        <v>-99522.7</v>
      </c>
      <c r="BD36" s="670">
        <v>39751</v>
      </c>
      <c r="BE36" s="671">
        <v>182698</v>
      </c>
    </row>
    <row r="37" spans="2:57" ht="16.5" customHeight="1">
      <c r="B37" s="337" t="s">
        <v>155</v>
      </c>
      <c r="C37" s="402" t="s">
        <v>23</v>
      </c>
      <c r="D37" s="663">
        <v>0</v>
      </c>
      <c r="E37" s="661">
        <v>0</v>
      </c>
      <c r="F37" s="661">
        <v>0</v>
      </c>
      <c r="G37" s="661">
        <v>0</v>
      </c>
      <c r="H37" s="661">
        <v>0</v>
      </c>
      <c r="I37" s="661">
        <v>0</v>
      </c>
      <c r="J37" s="661">
        <v>0</v>
      </c>
      <c r="K37" s="661">
        <v>0</v>
      </c>
      <c r="L37" s="661">
        <v>0</v>
      </c>
      <c r="M37" s="661">
        <v>0</v>
      </c>
      <c r="N37" s="661">
        <v>0</v>
      </c>
      <c r="O37" s="661">
        <v>0</v>
      </c>
      <c r="P37" s="661">
        <v>0</v>
      </c>
      <c r="Q37" s="661">
        <v>0</v>
      </c>
      <c r="R37" s="661">
        <v>0</v>
      </c>
      <c r="S37" s="661">
        <v>0</v>
      </c>
      <c r="T37" s="661">
        <v>0</v>
      </c>
      <c r="U37" s="661">
        <v>0</v>
      </c>
      <c r="V37" s="661">
        <v>0</v>
      </c>
      <c r="W37" s="661">
        <v>0</v>
      </c>
      <c r="X37" s="661">
        <v>0</v>
      </c>
      <c r="Y37" s="661">
        <v>0</v>
      </c>
      <c r="Z37" s="661">
        <v>0</v>
      </c>
      <c r="AA37" s="661">
        <v>0</v>
      </c>
      <c r="AB37" s="661">
        <v>0</v>
      </c>
      <c r="AC37" s="661">
        <v>0</v>
      </c>
      <c r="AD37" s="661">
        <v>0</v>
      </c>
      <c r="AE37" s="661">
        <v>0</v>
      </c>
      <c r="AF37" s="661">
        <v>0</v>
      </c>
      <c r="AG37" s="661">
        <v>0</v>
      </c>
      <c r="AH37" s="661">
        <v>0</v>
      </c>
      <c r="AI37" s="661">
        <v>0</v>
      </c>
      <c r="AJ37" s="661">
        <v>0</v>
      </c>
      <c r="AK37" s="661">
        <v>0</v>
      </c>
      <c r="AL37" s="661">
        <v>0</v>
      </c>
      <c r="AM37" s="661">
        <v>0</v>
      </c>
      <c r="AN37" s="661">
        <v>0</v>
      </c>
      <c r="AO37" s="661">
        <v>0</v>
      </c>
      <c r="AP37" s="661">
        <v>3088</v>
      </c>
      <c r="AQ37" s="662">
        <v>3088</v>
      </c>
      <c r="AR37" s="661">
        <v>0</v>
      </c>
      <c r="AS37" s="661">
        <v>6525</v>
      </c>
      <c r="AT37" s="661">
        <v>331893</v>
      </c>
      <c r="AU37" s="661">
        <v>0</v>
      </c>
      <c r="AV37" s="661">
        <v>0</v>
      </c>
      <c r="AW37" s="661">
        <v>0</v>
      </c>
      <c r="AX37" s="670">
        <v>338418</v>
      </c>
      <c r="AY37" s="670">
        <v>341506</v>
      </c>
      <c r="AZ37" s="670">
        <v>0</v>
      </c>
      <c r="BA37" s="670">
        <v>338418</v>
      </c>
      <c r="BB37" s="670">
        <v>341506</v>
      </c>
      <c r="BC37" s="670">
        <v>0</v>
      </c>
      <c r="BD37" s="670">
        <v>338418</v>
      </c>
      <c r="BE37" s="671">
        <v>341506</v>
      </c>
    </row>
    <row r="38" spans="2:57" ht="16.5" customHeight="1">
      <c r="B38" s="337" t="s">
        <v>156</v>
      </c>
      <c r="C38" s="402" t="s">
        <v>24</v>
      </c>
      <c r="D38" s="663">
        <v>0</v>
      </c>
      <c r="E38" s="661">
        <v>19</v>
      </c>
      <c r="F38" s="661">
        <v>0</v>
      </c>
      <c r="G38" s="661">
        <v>0</v>
      </c>
      <c r="H38" s="661">
        <v>21</v>
      </c>
      <c r="I38" s="661">
        <v>3</v>
      </c>
      <c r="J38" s="661">
        <v>18</v>
      </c>
      <c r="K38" s="661">
        <v>16</v>
      </c>
      <c r="L38" s="661">
        <v>0</v>
      </c>
      <c r="M38" s="661">
        <v>6</v>
      </c>
      <c r="N38" s="661">
        <v>7</v>
      </c>
      <c r="O38" s="661">
        <v>3</v>
      </c>
      <c r="P38" s="661">
        <v>0</v>
      </c>
      <c r="Q38" s="661">
        <v>41</v>
      </c>
      <c r="R38" s="661">
        <v>7</v>
      </c>
      <c r="S38" s="661">
        <v>34</v>
      </c>
      <c r="T38" s="661">
        <v>30</v>
      </c>
      <c r="U38" s="661">
        <v>533</v>
      </c>
      <c r="V38" s="661">
        <v>30</v>
      </c>
      <c r="W38" s="661">
        <v>10</v>
      </c>
      <c r="X38" s="661">
        <v>8</v>
      </c>
      <c r="Y38" s="661">
        <v>6</v>
      </c>
      <c r="Z38" s="661">
        <v>85</v>
      </c>
      <c r="AA38" s="661">
        <v>271</v>
      </c>
      <c r="AB38" s="661">
        <v>4</v>
      </c>
      <c r="AC38" s="661">
        <v>14</v>
      </c>
      <c r="AD38" s="661">
        <v>121</v>
      </c>
      <c r="AE38" s="661">
        <v>40</v>
      </c>
      <c r="AF38" s="661">
        <v>0</v>
      </c>
      <c r="AG38" s="661">
        <v>128</v>
      </c>
      <c r="AH38" s="661">
        <v>991</v>
      </c>
      <c r="AI38" s="661">
        <v>40</v>
      </c>
      <c r="AJ38" s="661">
        <v>0</v>
      </c>
      <c r="AK38" s="661">
        <v>57</v>
      </c>
      <c r="AL38" s="661">
        <v>0</v>
      </c>
      <c r="AM38" s="661">
        <v>130</v>
      </c>
      <c r="AN38" s="661">
        <v>113</v>
      </c>
      <c r="AO38" s="661">
        <v>0</v>
      </c>
      <c r="AP38" s="661">
        <v>75</v>
      </c>
      <c r="AQ38" s="662">
        <v>2861</v>
      </c>
      <c r="AR38" s="661">
        <v>0</v>
      </c>
      <c r="AS38" s="661">
        <v>56584.2</v>
      </c>
      <c r="AT38" s="661">
        <v>173636</v>
      </c>
      <c r="AU38" s="661">
        <v>111542</v>
      </c>
      <c r="AV38" s="661">
        <v>2059.4</v>
      </c>
      <c r="AW38" s="661">
        <v>0</v>
      </c>
      <c r="AX38" s="670">
        <v>343821.6</v>
      </c>
      <c r="AY38" s="670">
        <v>346682.6</v>
      </c>
      <c r="AZ38" s="670">
        <v>35390.800000000003</v>
      </c>
      <c r="BA38" s="670">
        <v>379212.4</v>
      </c>
      <c r="BB38" s="670">
        <v>382073.4</v>
      </c>
      <c r="BC38" s="670">
        <v>-46791.4</v>
      </c>
      <c r="BD38" s="670">
        <v>332421</v>
      </c>
      <c r="BE38" s="671">
        <v>335282</v>
      </c>
    </row>
    <row r="39" spans="2:57" ht="16.5" customHeight="1">
      <c r="B39" s="337" t="s">
        <v>158</v>
      </c>
      <c r="C39" s="402" t="s">
        <v>31</v>
      </c>
      <c r="D39" s="663">
        <v>0</v>
      </c>
      <c r="E39" s="661">
        <v>0</v>
      </c>
      <c r="F39" s="661">
        <v>0</v>
      </c>
      <c r="G39" s="661">
        <v>0</v>
      </c>
      <c r="H39" s="661">
        <v>0</v>
      </c>
      <c r="I39" s="661">
        <v>0</v>
      </c>
      <c r="J39" s="661">
        <v>0</v>
      </c>
      <c r="K39" s="661">
        <v>1</v>
      </c>
      <c r="L39" s="661">
        <v>0</v>
      </c>
      <c r="M39" s="661">
        <v>0</v>
      </c>
      <c r="N39" s="661">
        <v>0</v>
      </c>
      <c r="O39" s="661">
        <v>0</v>
      </c>
      <c r="P39" s="661">
        <v>0</v>
      </c>
      <c r="Q39" s="661">
        <v>0</v>
      </c>
      <c r="R39" s="661">
        <v>0</v>
      </c>
      <c r="S39" s="661">
        <v>0</v>
      </c>
      <c r="T39" s="661">
        <v>0</v>
      </c>
      <c r="U39" s="661">
        <v>0</v>
      </c>
      <c r="V39" s="661">
        <v>0</v>
      </c>
      <c r="W39" s="661">
        <v>0</v>
      </c>
      <c r="X39" s="661">
        <v>0</v>
      </c>
      <c r="Y39" s="661">
        <v>0</v>
      </c>
      <c r="Z39" s="661">
        <v>0</v>
      </c>
      <c r="AA39" s="661">
        <v>0</v>
      </c>
      <c r="AB39" s="661">
        <v>4</v>
      </c>
      <c r="AC39" s="661">
        <v>0</v>
      </c>
      <c r="AD39" s="661">
        <v>11</v>
      </c>
      <c r="AE39" s="661">
        <v>21</v>
      </c>
      <c r="AF39" s="661">
        <v>2</v>
      </c>
      <c r="AG39" s="661">
        <v>120</v>
      </c>
      <c r="AH39" s="661">
        <v>81</v>
      </c>
      <c r="AI39" s="661">
        <v>6</v>
      </c>
      <c r="AJ39" s="661">
        <v>2</v>
      </c>
      <c r="AK39" s="661">
        <v>8144</v>
      </c>
      <c r="AL39" s="661">
        <v>0</v>
      </c>
      <c r="AM39" s="661">
        <v>8</v>
      </c>
      <c r="AN39" s="661">
        <v>51</v>
      </c>
      <c r="AO39" s="661">
        <v>0</v>
      </c>
      <c r="AP39" s="661">
        <v>4</v>
      </c>
      <c r="AQ39" s="662">
        <v>8455</v>
      </c>
      <c r="AR39" s="661">
        <v>3652</v>
      </c>
      <c r="AS39" s="661">
        <v>138382.9</v>
      </c>
      <c r="AT39" s="661">
        <v>508619</v>
      </c>
      <c r="AU39" s="661">
        <v>0</v>
      </c>
      <c r="AV39" s="661">
        <v>0</v>
      </c>
      <c r="AW39" s="661">
        <v>0</v>
      </c>
      <c r="AX39" s="670">
        <v>650653.9</v>
      </c>
      <c r="AY39" s="670">
        <v>659108.9</v>
      </c>
      <c r="AZ39" s="670">
        <v>713.8</v>
      </c>
      <c r="BA39" s="670">
        <v>651367.69999999995</v>
      </c>
      <c r="BB39" s="670">
        <v>659822.69999999995</v>
      </c>
      <c r="BC39" s="670">
        <v>-20807.699999999997</v>
      </c>
      <c r="BD39" s="670">
        <v>630560</v>
      </c>
      <c r="BE39" s="671">
        <v>639015</v>
      </c>
    </row>
    <row r="40" spans="2:57" ht="16.5" customHeight="1">
      <c r="B40" s="337" t="s">
        <v>160</v>
      </c>
      <c r="C40" s="402" t="s">
        <v>447</v>
      </c>
      <c r="D40" s="663">
        <v>425</v>
      </c>
      <c r="E40" s="661">
        <v>43</v>
      </c>
      <c r="F40" s="661">
        <v>34</v>
      </c>
      <c r="G40" s="661">
        <v>37</v>
      </c>
      <c r="H40" s="661">
        <v>103</v>
      </c>
      <c r="I40" s="661">
        <v>85</v>
      </c>
      <c r="J40" s="661">
        <v>167</v>
      </c>
      <c r="K40" s="661">
        <v>116</v>
      </c>
      <c r="L40" s="661">
        <v>3</v>
      </c>
      <c r="M40" s="661">
        <v>14</v>
      </c>
      <c r="N40" s="661">
        <v>34</v>
      </c>
      <c r="O40" s="661">
        <v>9</v>
      </c>
      <c r="P40" s="661">
        <v>76</v>
      </c>
      <c r="Q40" s="661">
        <v>18</v>
      </c>
      <c r="R40" s="661">
        <v>21</v>
      </c>
      <c r="S40" s="661">
        <v>33</v>
      </c>
      <c r="T40" s="661">
        <v>52</v>
      </c>
      <c r="U40" s="661">
        <v>130</v>
      </c>
      <c r="V40" s="661">
        <v>12</v>
      </c>
      <c r="W40" s="661">
        <v>0</v>
      </c>
      <c r="X40" s="661">
        <v>4</v>
      </c>
      <c r="Y40" s="661">
        <v>22</v>
      </c>
      <c r="Z40" s="661">
        <v>596</v>
      </c>
      <c r="AA40" s="661">
        <v>516</v>
      </c>
      <c r="AB40" s="661">
        <v>291</v>
      </c>
      <c r="AC40" s="661">
        <v>110</v>
      </c>
      <c r="AD40" s="661">
        <v>336</v>
      </c>
      <c r="AE40" s="661">
        <v>596</v>
      </c>
      <c r="AF40" s="661">
        <v>47</v>
      </c>
      <c r="AG40" s="661">
        <v>285</v>
      </c>
      <c r="AH40" s="661">
        <v>277</v>
      </c>
      <c r="AI40" s="661">
        <v>1</v>
      </c>
      <c r="AJ40" s="661">
        <v>377</v>
      </c>
      <c r="AK40" s="661">
        <v>619</v>
      </c>
      <c r="AL40" s="661">
        <v>0</v>
      </c>
      <c r="AM40" s="661">
        <v>702</v>
      </c>
      <c r="AN40" s="661">
        <v>554</v>
      </c>
      <c r="AO40" s="661">
        <v>0</v>
      </c>
      <c r="AP40" s="661">
        <v>7</v>
      </c>
      <c r="AQ40" s="662">
        <v>6752</v>
      </c>
      <c r="AR40" s="661">
        <v>0</v>
      </c>
      <c r="AS40" s="661">
        <v>35045.9</v>
      </c>
      <c r="AT40" s="661">
        <v>0</v>
      </c>
      <c r="AU40" s="661">
        <v>0</v>
      </c>
      <c r="AV40" s="661">
        <v>0</v>
      </c>
      <c r="AW40" s="661">
        <v>0</v>
      </c>
      <c r="AX40" s="670">
        <v>35045.9</v>
      </c>
      <c r="AY40" s="670">
        <v>41797.9</v>
      </c>
      <c r="AZ40" s="670">
        <v>88</v>
      </c>
      <c r="BA40" s="670">
        <v>35133.9</v>
      </c>
      <c r="BB40" s="670">
        <v>41885.9</v>
      </c>
      <c r="BC40" s="670">
        <v>-231.89999999999998</v>
      </c>
      <c r="BD40" s="670">
        <v>34902</v>
      </c>
      <c r="BE40" s="671">
        <v>41654</v>
      </c>
    </row>
    <row r="41" spans="2:57" ht="16.5" customHeight="1">
      <c r="B41" s="337" t="s">
        <v>162</v>
      </c>
      <c r="C41" s="402" t="s">
        <v>25</v>
      </c>
      <c r="D41" s="663">
        <v>10441</v>
      </c>
      <c r="E41" s="661">
        <v>589</v>
      </c>
      <c r="F41" s="661">
        <v>32</v>
      </c>
      <c r="G41" s="661">
        <v>612</v>
      </c>
      <c r="H41" s="661">
        <v>5409</v>
      </c>
      <c r="I41" s="661">
        <v>2978</v>
      </c>
      <c r="J41" s="661">
        <v>2279</v>
      </c>
      <c r="K41" s="661">
        <v>4614</v>
      </c>
      <c r="L41" s="661">
        <v>248</v>
      </c>
      <c r="M41" s="661">
        <v>1415</v>
      </c>
      <c r="N41" s="661">
        <v>2468</v>
      </c>
      <c r="O41" s="661">
        <v>582</v>
      </c>
      <c r="P41" s="661">
        <v>1029</v>
      </c>
      <c r="Q41" s="661">
        <v>1801</v>
      </c>
      <c r="R41" s="661">
        <v>367</v>
      </c>
      <c r="S41" s="661">
        <v>2625</v>
      </c>
      <c r="T41" s="661">
        <v>3030</v>
      </c>
      <c r="U41" s="661">
        <v>15369</v>
      </c>
      <c r="V41" s="661">
        <v>1249</v>
      </c>
      <c r="W41" s="661">
        <v>153</v>
      </c>
      <c r="X41" s="661">
        <v>1662</v>
      </c>
      <c r="Y41" s="661">
        <v>973</v>
      </c>
      <c r="Z41" s="661">
        <v>64029</v>
      </c>
      <c r="AA41" s="661">
        <v>35715</v>
      </c>
      <c r="AB41" s="661">
        <v>4938</v>
      </c>
      <c r="AC41" s="661">
        <v>3761</v>
      </c>
      <c r="AD41" s="661">
        <v>42770</v>
      </c>
      <c r="AE41" s="661">
        <v>21773</v>
      </c>
      <c r="AF41" s="661">
        <v>5322</v>
      </c>
      <c r="AG41" s="661">
        <v>52813</v>
      </c>
      <c r="AH41" s="661">
        <v>27162</v>
      </c>
      <c r="AI41" s="661">
        <v>30030</v>
      </c>
      <c r="AJ41" s="661">
        <v>32990</v>
      </c>
      <c r="AK41" s="661">
        <v>29449</v>
      </c>
      <c r="AL41" s="661">
        <v>3533</v>
      </c>
      <c r="AM41" s="661">
        <v>46968</v>
      </c>
      <c r="AN41" s="661">
        <v>7979</v>
      </c>
      <c r="AO41" s="661">
        <v>0</v>
      </c>
      <c r="AP41" s="661">
        <v>861</v>
      </c>
      <c r="AQ41" s="662">
        <v>470018</v>
      </c>
      <c r="AR41" s="661">
        <v>457</v>
      </c>
      <c r="AS41" s="661">
        <v>25903.3</v>
      </c>
      <c r="AT41" s="661">
        <v>119</v>
      </c>
      <c r="AU41" s="661">
        <v>0</v>
      </c>
      <c r="AV41" s="661">
        <v>0</v>
      </c>
      <c r="AW41" s="661">
        <v>0</v>
      </c>
      <c r="AX41" s="670">
        <v>26479.3</v>
      </c>
      <c r="AY41" s="670">
        <v>496497.3</v>
      </c>
      <c r="AZ41" s="670">
        <v>54942.7</v>
      </c>
      <c r="BA41" s="670">
        <v>81422</v>
      </c>
      <c r="BB41" s="670">
        <v>551440</v>
      </c>
      <c r="BC41" s="670">
        <v>-234110</v>
      </c>
      <c r="BD41" s="670">
        <v>-152688</v>
      </c>
      <c r="BE41" s="671">
        <v>317330</v>
      </c>
    </row>
    <row r="42" spans="2:57" ht="16.5" customHeight="1">
      <c r="B42" s="337">
        <v>37</v>
      </c>
      <c r="C42" s="402" t="s">
        <v>26</v>
      </c>
      <c r="D42" s="663">
        <v>237</v>
      </c>
      <c r="E42" s="661">
        <v>2</v>
      </c>
      <c r="F42" s="661">
        <v>3</v>
      </c>
      <c r="G42" s="661">
        <v>0</v>
      </c>
      <c r="H42" s="661">
        <v>38</v>
      </c>
      <c r="I42" s="661">
        <v>12</v>
      </c>
      <c r="J42" s="661">
        <v>17</v>
      </c>
      <c r="K42" s="661">
        <v>12</v>
      </c>
      <c r="L42" s="661">
        <v>0</v>
      </c>
      <c r="M42" s="661">
        <v>1</v>
      </c>
      <c r="N42" s="661">
        <v>4</v>
      </c>
      <c r="O42" s="661">
        <v>1</v>
      </c>
      <c r="P42" s="661">
        <v>1</v>
      </c>
      <c r="Q42" s="661">
        <v>2</v>
      </c>
      <c r="R42" s="661">
        <v>1</v>
      </c>
      <c r="S42" s="661">
        <v>11</v>
      </c>
      <c r="T42" s="661">
        <v>9</v>
      </c>
      <c r="U42" s="661">
        <v>115</v>
      </c>
      <c r="V42" s="661">
        <v>0</v>
      </c>
      <c r="W42" s="661">
        <v>0</v>
      </c>
      <c r="X42" s="661">
        <v>5</v>
      </c>
      <c r="Y42" s="661">
        <v>3</v>
      </c>
      <c r="Z42" s="661">
        <v>183</v>
      </c>
      <c r="AA42" s="661">
        <v>41</v>
      </c>
      <c r="AB42" s="661">
        <v>11</v>
      </c>
      <c r="AC42" s="661">
        <v>4</v>
      </c>
      <c r="AD42" s="661">
        <v>325</v>
      </c>
      <c r="AE42" s="661">
        <v>50</v>
      </c>
      <c r="AF42" s="661">
        <v>242</v>
      </c>
      <c r="AG42" s="661">
        <v>95</v>
      </c>
      <c r="AH42" s="661">
        <v>1732</v>
      </c>
      <c r="AI42" s="661">
        <v>146</v>
      </c>
      <c r="AJ42" s="661">
        <v>2835</v>
      </c>
      <c r="AK42" s="661">
        <v>15274</v>
      </c>
      <c r="AL42" s="661">
        <v>99</v>
      </c>
      <c r="AM42" s="661">
        <v>690</v>
      </c>
      <c r="AN42" s="661">
        <v>2624</v>
      </c>
      <c r="AO42" s="661">
        <v>0</v>
      </c>
      <c r="AP42" s="661">
        <v>105</v>
      </c>
      <c r="AQ42" s="662">
        <v>24930</v>
      </c>
      <c r="AR42" s="661">
        <v>27499</v>
      </c>
      <c r="AS42" s="661">
        <v>168058.6</v>
      </c>
      <c r="AT42" s="661">
        <v>0</v>
      </c>
      <c r="AU42" s="661">
        <v>0</v>
      </c>
      <c r="AV42" s="661">
        <v>0</v>
      </c>
      <c r="AW42" s="661">
        <v>0</v>
      </c>
      <c r="AX42" s="670">
        <v>195557.6</v>
      </c>
      <c r="AY42" s="670">
        <v>220487.6</v>
      </c>
      <c r="AZ42" s="670">
        <v>45742.1</v>
      </c>
      <c r="BA42" s="670">
        <v>241299.7</v>
      </c>
      <c r="BB42" s="670">
        <v>266229.7</v>
      </c>
      <c r="BC42" s="670">
        <v>-57364.7</v>
      </c>
      <c r="BD42" s="670">
        <v>183935</v>
      </c>
      <c r="BE42" s="671">
        <v>208865</v>
      </c>
    </row>
    <row r="43" spans="2:57" ht="16.5" customHeight="1">
      <c r="B43" s="337">
        <v>38</v>
      </c>
      <c r="C43" s="402" t="s">
        <v>27</v>
      </c>
      <c r="D43" s="663">
        <v>47</v>
      </c>
      <c r="E43" s="661">
        <v>118</v>
      </c>
      <c r="F43" s="661">
        <v>3</v>
      </c>
      <c r="G43" s="661">
        <v>6</v>
      </c>
      <c r="H43" s="661">
        <v>115</v>
      </c>
      <c r="I43" s="661">
        <v>78</v>
      </c>
      <c r="J43" s="661">
        <v>73</v>
      </c>
      <c r="K43" s="661">
        <v>54</v>
      </c>
      <c r="L43" s="661">
        <v>2</v>
      </c>
      <c r="M43" s="661">
        <v>5</v>
      </c>
      <c r="N43" s="661">
        <v>48</v>
      </c>
      <c r="O43" s="661">
        <v>7</v>
      </c>
      <c r="P43" s="661">
        <v>16</v>
      </c>
      <c r="Q43" s="661">
        <v>44</v>
      </c>
      <c r="R43" s="661">
        <v>5</v>
      </c>
      <c r="S43" s="661">
        <v>118</v>
      </c>
      <c r="T43" s="661">
        <v>108</v>
      </c>
      <c r="U43" s="661">
        <v>267</v>
      </c>
      <c r="V43" s="661">
        <v>23</v>
      </c>
      <c r="W43" s="661">
        <v>4</v>
      </c>
      <c r="X43" s="661">
        <v>16</v>
      </c>
      <c r="Y43" s="661">
        <v>46</v>
      </c>
      <c r="Z43" s="661">
        <v>584</v>
      </c>
      <c r="AA43" s="661">
        <v>17</v>
      </c>
      <c r="AB43" s="661">
        <v>30</v>
      </c>
      <c r="AC43" s="661">
        <v>169</v>
      </c>
      <c r="AD43" s="661">
        <v>553</v>
      </c>
      <c r="AE43" s="661">
        <v>499</v>
      </c>
      <c r="AF43" s="661">
        <v>60</v>
      </c>
      <c r="AG43" s="661">
        <v>503</v>
      </c>
      <c r="AH43" s="661">
        <v>411</v>
      </c>
      <c r="AI43" s="661">
        <v>735</v>
      </c>
      <c r="AJ43" s="661">
        <v>890</v>
      </c>
      <c r="AK43" s="661">
        <v>2878</v>
      </c>
      <c r="AL43" s="661">
        <v>203</v>
      </c>
      <c r="AM43" s="661">
        <v>537</v>
      </c>
      <c r="AN43" s="661">
        <v>359</v>
      </c>
      <c r="AO43" s="661">
        <v>0</v>
      </c>
      <c r="AP43" s="661">
        <v>4</v>
      </c>
      <c r="AQ43" s="662">
        <v>9635</v>
      </c>
      <c r="AR43" s="661">
        <v>0</v>
      </c>
      <c r="AS43" s="661">
        <v>0</v>
      </c>
      <c r="AT43" s="661">
        <v>0</v>
      </c>
      <c r="AU43" s="661">
        <v>0</v>
      </c>
      <c r="AV43" s="661">
        <v>0</v>
      </c>
      <c r="AW43" s="661">
        <v>0</v>
      </c>
      <c r="AX43" s="670">
        <v>0</v>
      </c>
      <c r="AY43" s="670">
        <v>9635</v>
      </c>
      <c r="AZ43" s="670">
        <v>0</v>
      </c>
      <c r="BA43" s="670">
        <v>0</v>
      </c>
      <c r="BB43" s="670">
        <v>9635</v>
      </c>
      <c r="BC43" s="670">
        <v>0</v>
      </c>
      <c r="BD43" s="670">
        <v>0</v>
      </c>
      <c r="BE43" s="671">
        <v>9635</v>
      </c>
    </row>
    <row r="44" spans="2:57" ht="16.5" customHeight="1">
      <c r="B44" s="337">
        <v>39</v>
      </c>
      <c r="C44" s="402" t="s">
        <v>28</v>
      </c>
      <c r="D44" s="663">
        <v>1554</v>
      </c>
      <c r="E44" s="661">
        <v>24</v>
      </c>
      <c r="F44" s="661">
        <v>24</v>
      </c>
      <c r="G44" s="661">
        <v>82</v>
      </c>
      <c r="H44" s="661">
        <v>922</v>
      </c>
      <c r="I44" s="661">
        <v>238</v>
      </c>
      <c r="J44" s="661">
        <v>965</v>
      </c>
      <c r="K44" s="661">
        <v>46</v>
      </c>
      <c r="L44" s="661">
        <v>146</v>
      </c>
      <c r="M44" s="661">
        <v>74</v>
      </c>
      <c r="N44" s="661">
        <v>328</v>
      </c>
      <c r="O44" s="661">
        <v>281</v>
      </c>
      <c r="P44" s="661">
        <v>292</v>
      </c>
      <c r="Q44" s="661">
        <v>301</v>
      </c>
      <c r="R44" s="661">
        <v>69</v>
      </c>
      <c r="S44" s="661">
        <v>339</v>
      </c>
      <c r="T44" s="661">
        <v>185</v>
      </c>
      <c r="U44" s="661">
        <v>217</v>
      </c>
      <c r="V44" s="661">
        <v>112</v>
      </c>
      <c r="W44" s="661">
        <v>5</v>
      </c>
      <c r="X44" s="661">
        <v>31</v>
      </c>
      <c r="Y44" s="661">
        <v>45</v>
      </c>
      <c r="Z44" s="661">
        <v>7735</v>
      </c>
      <c r="AA44" s="661">
        <v>1286</v>
      </c>
      <c r="AB44" s="661">
        <v>236</v>
      </c>
      <c r="AC44" s="661">
        <v>454</v>
      </c>
      <c r="AD44" s="661">
        <v>2089</v>
      </c>
      <c r="AE44" s="661">
        <v>1836</v>
      </c>
      <c r="AF44" s="661">
        <v>673</v>
      </c>
      <c r="AG44" s="661">
        <v>565</v>
      </c>
      <c r="AH44" s="661">
        <v>851</v>
      </c>
      <c r="AI44" s="661">
        <v>106</v>
      </c>
      <c r="AJ44" s="661">
        <v>2355</v>
      </c>
      <c r="AK44" s="661">
        <v>1934</v>
      </c>
      <c r="AL44" s="661">
        <v>552</v>
      </c>
      <c r="AM44" s="661">
        <v>1750</v>
      </c>
      <c r="AN44" s="661">
        <v>1156</v>
      </c>
      <c r="AO44" s="661">
        <v>5</v>
      </c>
      <c r="AP44" s="661">
        <v>0</v>
      </c>
      <c r="AQ44" s="662">
        <v>29863</v>
      </c>
      <c r="AR44" s="661">
        <v>0</v>
      </c>
      <c r="AS44" s="661">
        <v>813</v>
      </c>
      <c r="AT44" s="661">
        <v>0</v>
      </c>
      <c r="AU44" s="661">
        <v>0</v>
      </c>
      <c r="AV44" s="661">
        <v>0</v>
      </c>
      <c r="AW44" s="661">
        <v>0</v>
      </c>
      <c r="AX44" s="670">
        <v>813</v>
      </c>
      <c r="AY44" s="670">
        <v>30676</v>
      </c>
      <c r="AZ44" s="670">
        <v>10673</v>
      </c>
      <c r="BA44" s="670">
        <v>11486</v>
      </c>
      <c r="BB44" s="670">
        <v>41349</v>
      </c>
      <c r="BC44" s="670">
        <v>-10915</v>
      </c>
      <c r="BD44" s="670">
        <v>571</v>
      </c>
      <c r="BE44" s="671">
        <v>30434</v>
      </c>
    </row>
    <row r="45" spans="2:57" ht="16.5" customHeight="1">
      <c r="B45" s="452" t="s">
        <v>209</v>
      </c>
      <c r="C45" s="453" t="s">
        <v>33</v>
      </c>
      <c r="D45" s="664">
        <v>103365</v>
      </c>
      <c r="E45" s="665">
        <v>11057</v>
      </c>
      <c r="F45" s="665">
        <v>992</v>
      </c>
      <c r="G45" s="665">
        <v>3991</v>
      </c>
      <c r="H45" s="665">
        <v>87415</v>
      </c>
      <c r="I45" s="665">
        <v>30808</v>
      </c>
      <c r="J45" s="665">
        <v>76356</v>
      </c>
      <c r="K45" s="665">
        <v>38925</v>
      </c>
      <c r="L45" s="665">
        <v>3984</v>
      </c>
      <c r="M45" s="665">
        <v>17591</v>
      </c>
      <c r="N45" s="665">
        <v>20299</v>
      </c>
      <c r="O45" s="665">
        <v>11637</v>
      </c>
      <c r="P45" s="665">
        <v>66683</v>
      </c>
      <c r="Q45" s="665">
        <v>29357</v>
      </c>
      <c r="R45" s="665">
        <v>4597</v>
      </c>
      <c r="S45" s="665">
        <v>40115</v>
      </c>
      <c r="T45" s="665">
        <v>48412</v>
      </c>
      <c r="U45" s="665">
        <v>224739</v>
      </c>
      <c r="V45" s="665">
        <v>19011</v>
      </c>
      <c r="W45" s="665">
        <v>2170</v>
      </c>
      <c r="X45" s="665">
        <v>38498</v>
      </c>
      <c r="Y45" s="665">
        <v>16120</v>
      </c>
      <c r="Z45" s="665">
        <v>292159</v>
      </c>
      <c r="AA45" s="665">
        <v>212728</v>
      </c>
      <c r="AB45" s="665">
        <v>17721</v>
      </c>
      <c r="AC45" s="665">
        <v>20432</v>
      </c>
      <c r="AD45" s="665">
        <v>198528</v>
      </c>
      <c r="AE45" s="665">
        <v>66788</v>
      </c>
      <c r="AF45" s="665">
        <v>61924</v>
      </c>
      <c r="AG45" s="665">
        <v>160628</v>
      </c>
      <c r="AH45" s="665">
        <v>94088</v>
      </c>
      <c r="AI45" s="665">
        <v>95275</v>
      </c>
      <c r="AJ45" s="665">
        <v>94392</v>
      </c>
      <c r="AK45" s="665">
        <v>260849</v>
      </c>
      <c r="AL45" s="665">
        <v>16871</v>
      </c>
      <c r="AM45" s="665">
        <v>128796</v>
      </c>
      <c r="AN45" s="665">
        <v>95839</v>
      </c>
      <c r="AO45" s="665">
        <v>9635</v>
      </c>
      <c r="AP45" s="665">
        <v>10642</v>
      </c>
      <c r="AQ45" s="666">
        <v>2733417</v>
      </c>
      <c r="AR45" s="672">
        <v>54133</v>
      </c>
      <c r="AS45" s="673">
        <v>1744673.8999999997</v>
      </c>
      <c r="AT45" s="673">
        <v>1020422</v>
      </c>
      <c r="AU45" s="673">
        <v>382018</v>
      </c>
      <c r="AV45" s="673">
        <v>343700.5</v>
      </c>
      <c r="AW45" s="673">
        <v>-23250.3</v>
      </c>
      <c r="AX45" s="674">
        <v>3521697.1</v>
      </c>
      <c r="AY45" s="674">
        <v>6255114.1000000024</v>
      </c>
      <c r="AZ45" s="674">
        <v>2087330.3000000005</v>
      </c>
      <c r="BA45" s="674">
        <v>5609027.3999999994</v>
      </c>
      <c r="BB45" s="674">
        <v>8342444.3999999994</v>
      </c>
      <c r="BC45" s="674">
        <v>-2279321.2999999989</v>
      </c>
      <c r="BD45" s="674">
        <v>3329706.1</v>
      </c>
      <c r="BE45" s="675">
        <v>6063123.0999999996</v>
      </c>
    </row>
    <row r="46" spans="2:57" ht="16.5" customHeight="1">
      <c r="B46" s="456" t="s">
        <v>210</v>
      </c>
      <c r="C46" s="457" t="s">
        <v>34</v>
      </c>
      <c r="D46" s="663">
        <v>317</v>
      </c>
      <c r="E46" s="661">
        <v>380</v>
      </c>
      <c r="F46" s="661">
        <v>102</v>
      </c>
      <c r="G46" s="661">
        <v>161</v>
      </c>
      <c r="H46" s="661">
        <v>740</v>
      </c>
      <c r="I46" s="661">
        <v>465</v>
      </c>
      <c r="J46" s="661">
        <v>719</v>
      </c>
      <c r="K46" s="661">
        <v>626</v>
      </c>
      <c r="L46" s="661">
        <v>43</v>
      </c>
      <c r="M46" s="661">
        <v>444</v>
      </c>
      <c r="N46" s="661">
        <v>488</v>
      </c>
      <c r="O46" s="661">
        <v>73</v>
      </c>
      <c r="P46" s="661">
        <v>428</v>
      </c>
      <c r="Q46" s="661">
        <v>737</v>
      </c>
      <c r="R46" s="661">
        <v>90</v>
      </c>
      <c r="S46" s="661">
        <v>866</v>
      </c>
      <c r="T46" s="661">
        <v>898</v>
      </c>
      <c r="U46" s="661">
        <v>3385</v>
      </c>
      <c r="V46" s="661">
        <v>335</v>
      </c>
      <c r="W46" s="661">
        <v>33</v>
      </c>
      <c r="X46" s="661">
        <v>268</v>
      </c>
      <c r="Y46" s="661">
        <v>326</v>
      </c>
      <c r="Z46" s="661">
        <v>6729</v>
      </c>
      <c r="AA46" s="661">
        <v>2004</v>
      </c>
      <c r="AB46" s="661">
        <v>296</v>
      </c>
      <c r="AC46" s="661">
        <v>1002</v>
      </c>
      <c r="AD46" s="661">
        <v>6893</v>
      </c>
      <c r="AE46" s="661">
        <v>4527</v>
      </c>
      <c r="AF46" s="661">
        <v>331</v>
      </c>
      <c r="AG46" s="661">
        <v>1478</v>
      </c>
      <c r="AH46" s="661">
        <v>1067</v>
      </c>
      <c r="AI46" s="661">
        <v>3097</v>
      </c>
      <c r="AJ46" s="661">
        <v>1346</v>
      </c>
      <c r="AK46" s="661">
        <v>5520</v>
      </c>
      <c r="AL46" s="661">
        <v>1458</v>
      </c>
      <c r="AM46" s="661">
        <v>3180</v>
      </c>
      <c r="AN46" s="661">
        <v>3068</v>
      </c>
      <c r="AO46" s="661">
        <v>0</v>
      </c>
      <c r="AP46" s="661">
        <v>213</v>
      </c>
      <c r="AQ46" s="662">
        <v>54133</v>
      </c>
      <c r="AR46" s="357"/>
      <c r="AS46" s="357"/>
      <c r="AT46" s="357"/>
      <c r="AU46" s="357"/>
      <c r="AV46" s="357"/>
      <c r="AW46" s="357"/>
      <c r="AX46" s="357"/>
      <c r="AY46" s="357"/>
      <c r="AZ46" s="357"/>
      <c r="BA46" s="357"/>
      <c r="BB46" s="357"/>
      <c r="BC46" s="357"/>
      <c r="BD46" s="357"/>
      <c r="BE46" s="357"/>
    </row>
    <row r="47" spans="2:57" ht="16.5" customHeight="1">
      <c r="B47" s="456" t="s">
        <v>238</v>
      </c>
      <c r="C47" s="457" t="s">
        <v>35</v>
      </c>
      <c r="D47" s="663">
        <v>31713</v>
      </c>
      <c r="E47" s="661">
        <v>6724</v>
      </c>
      <c r="F47" s="661">
        <v>539</v>
      </c>
      <c r="G47" s="661">
        <v>1683</v>
      </c>
      <c r="H47" s="661">
        <v>17517</v>
      </c>
      <c r="I47" s="661">
        <v>17549</v>
      </c>
      <c r="J47" s="661">
        <v>16134</v>
      </c>
      <c r="K47" s="661">
        <v>7182</v>
      </c>
      <c r="L47" s="661">
        <v>649</v>
      </c>
      <c r="M47" s="661">
        <v>7901</v>
      </c>
      <c r="N47" s="661">
        <v>9809</v>
      </c>
      <c r="O47" s="661">
        <v>3322</v>
      </c>
      <c r="P47" s="661">
        <v>6476</v>
      </c>
      <c r="Q47" s="661">
        <v>17451</v>
      </c>
      <c r="R47" s="661">
        <v>2850</v>
      </c>
      <c r="S47" s="661">
        <v>22398</v>
      </c>
      <c r="T47" s="661">
        <v>23147</v>
      </c>
      <c r="U47" s="661">
        <v>83325</v>
      </c>
      <c r="V47" s="661">
        <v>5814</v>
      </c>
      <c r="W47" s="661">
        <v>764</v>
      </c>
      <c r="X47" s="661">
        <v>10223</v>
      </c>
      <c r="Y47" s="661">
        <v>8310</v>
      </c>
      <c r="Z47" s="661">
        <v>203563</v>
      </c>
      <c r="AA47" s="661">
        <v>30495</v>
      </c>
      <c r="AB47" s="661">
        <v>4073</v>
      </c>
      <c r="AC47" s="661">
        <v>26891</v>
      </c>
      <c r="AD47" s="661">
        <v>203583</v>
      </c>
      <c r="AE47" s="661">
        <v>54963</v>
      </c>
      <c r="AF47" s="661">
        <v>10779</v>
      </c>
      <c r="AG47" s="661">
        <v>90473</v>
      </c>
      <c r="AH47" s="661">
        <v>26395</v>
      </c>
      <c r="AI47" s="661">
        <v>117535</v>
      </c>
      <c r="AJ47" s="661">
        <v>160280</v>
      </c>
      <c r="AK47" s="661">
        <v>329047</v>
      </c>
      <c r="AL47" s="661">
        <v>21872</v>
      </c>
      <c r="AM47" s="661">
        <v>114803</v>
      </c>
      <c r="AN47" s="661">
        <v>65060</v>
      </c>
      <c r="AO47" s="661">
        <v>0</v>
      </c>
      <c r="AP47" s="661">
        <v>226</v>
      </c>
      <c r="AQ47" s="662">
        <v>1761518</v>
      </c>
      <c r="AR47" s="357"/>
      <c r="AS47" s="357"/>
      <c r="AT47" s="357"/>
      <c r="AU47" s="357"/>
      <c r="AV47" s="357"/>
      <c r="AW47" s="357"/>
      <c r="AX47" s="357"/>
      <c r="AY47" s="357"/>
      <c r="AZ47" s="357"/>
      <c r="BA47" s="357"/>
      <c r="BB47" s="357"/>
      <c r="BC47" s="357"/>
      <c r="BD47" s="357"/>
      <c r="BE47" s="357"/>
    </row>
    <row r="48" spans="2:57" ht="16.5" customHeight="1">
      <c r="B48" s="456" t="s">
        <v>240</v>
      </c>
      <c r="C48" s="457" t="s">
        <v>36</v>
      </c>
      <c r="D48" s="663">
        <v>42765</v>
      </c>
      <c r="E48" s="661">
        <v>8272</v>
      </c>
      <c r="F48" s="661">
        <v>714</v>
      </c>
      <c r="G48" s="661">
        <v>1180</v>
      </c>
      <c r="H48" s="661">
        <v>8203</v>
      </c>
      <c r="I48" s="661">
        <v>-1327</v>
      </c>
      <c r="J48" s="661">
        <v>10248</v>
      </c>
      <c r="K48" s="661">
        <v>4193</v>
      </c>
      <c r="L48" s="661">
        <v>1569</v>
      </c>
      <c r="M48" s="661">
        <v>1880</v>
      </c>
      <c r="N48" s="661">
        <v>4202</v>
      </c>
      <c r="O48" s="661">
        <v>4130</v>
      </c>
      <c r="P48" s="661">
        <v>6112</v>
      </c>
      <c r="Q48" s="661">
        <v>4445</v>
      </c>
      <c r="R48" s="661">
        <v>648</v>
      </c>
      <c r="S48" s="661">
        <v>3470</v>
      </c>
      <c r="T48" s="661">
        <v>-3273</v>
      </c>
      <c r="U48" s="661">
        <v>-23203</v>
      </c>
      <c r="V48" s="661">
        <v>-126</v>
      </c>
      <c r="W48" s="661">
        <v>40</v>
      </c>
      <c r="X48" s="661">
        <v>-1598</v>
      </c>
      <c r="Y48" s="661">
        <v>554</v>
      </c>
      <c r="Z48" s="661">
        <v>20073</v>
      </c>
      <c r="AA48" s="661">
        <v>33308</v>
      </c>
      <c r="AB48" s="661">
        <v>4511</v>
      </c>
      <c r="AC48" s="661">
        <v>3508</v>
      </c>
      <c r="AD48" s="661">
        <v>25580</v>
      </c>
      <c r="AE48" s="661">
        <v>39905</v>
      </c>
      <c r="AF48" s="661">
        <v>163377</v>
      </c>
      <c r="AG48" s="661">
        <v>4976</v>
      </c>
      <c r="AH48" s="661">
        <v>25458</v>
      </c>
      <c r="AI48" s="661">
        <v>0</v>
      </c>
      <c r="AJ48" s="661">
        <v>3299</v>
      </c>
      <c r="AK48" s="661">
        <v>8729</v>
      </c>
      <c r="AL48" s="661">
        <v>-517</v>
      </c>
      <c r="AM48" s="661">
        <v>25878</v>
      </c>
      <c r="AN48" s="661">
        <v>5470</v>
      </c>
      <c r="AO48" s="661">
        <v>0</v>
      </c>
      <c r="AP48" s="661">
        <v>17516</v>
      </c>
      <c r="AQ48" s="662">
        <v>454169</v>
      </c>
      <c r="AR48" s="357"/>
      <c r="AS48" s="357"/>
      <c r="AT48" s="357"/>
      <c r="AU48" s="357"/>
      <c r="AV48" s="357"/>
      <c r="AW48" s="357"/>
      <c r="AX48" s="357"/>
      <c r="AY48" s="357"/>
      <c r="AZ48" s="357"/>
      <c r="BA48" s="357"/>
      <c r="BB48" s="357"/>
      <c r="BC48" s="357"/>
      <c r="BD48" s="357"/>
      <c r="BE48" s="357"/>
    </row>
    <row r="49" spans="2:57" ht="16.5" customHeight="1">
      <c r="B49" s="456" t="s">
        <v>242</v>
      </c>
      <c r="C49" s="457" t="s">
        <v>37</v>
      </c>
      <c r="D49" s="663">
        <v>43354</v>
      </c>
      <c r="E49" s="661">
        <v>2218</v>
      </c>
      <c r="F49" s="661">
        <v>443</v>
      </c>
      <c r="G49" s="661">
        <v>1521</v>
      </c>
      <c r="H49" s="661">
        <v>7551</v>
      </c>
      <c r="I49" s="661">
        <v>5493</v>
      </c>
      <c r="J49" s="661">
        <v>8216</v>
      </c>
      <c r="K49" s="661">
        <v>14565</v>
      </c>
      <c r="L49" s="661">
        <v>896</v>
      </c>
      <c r="M49" s="661">
        <v>3218</v>
      </c>
      <c r="N49" s="661">
        <v>5492</v>
      </c>
      <c r="O49" s="661">
        <v>974</v>
      </c>
      <c r="P49" s="661">
        <v>4708</v>
      </c>
      <c r="Q49" s="661">
        <v>5209</v>
      </c>
      <c r="R49" s="661">
        <v>964</v>
      </c>
      <c r="S49" s="661">
        <v>8559</v>
      </c>
      <c r="T49" s="661">
        <v>11904</v>
      </c>
      <c r="U49" s="661">
        <v>55357</v>
      </c>
      <c r="V49" s="661">
        <v>4928</v>
      </c>
      <c r="W49" s="661">
        <v>672</v>
      </c>
      <c r="X49" s="661">
        <v>5013</v>
      </c>
      <c r="Y49" s="661">
        <v>3465</v>
      </c>
      <c r="Z49" s="661">
        <v>33348</v>
      </c>
      <c r="AA49" s="661">
        <v>101587</v>
      </c>
      <c r="AB49" s="661">
        <v>7510</v>
      </c>
      <c r="AC49" s="661">
        <v>4318</v>
      </c>
      <c r="AD49" s="661">
        <v>50113</v>
      </c>
      <c r="AE49" s="661">
        <v>13855</v>
      </c>
      <c r="AF49" s="661">
        <v>147019</v>
      </c>
      <c r="AG49" s="661">
        <v>24079</v>
      </c>
      <c r="AH49" s="661">
        <v>31032</v>
      </c>
      <c r="AI49" s="661">
        <v>124982</v>
      </c>
      <c r="AJ49" s="661">
        <v>73826</v>
      </c>
      <c r="AK49" s="661">
        <v>37038</v>
      </c>
      <c r="AL49" s="661">
        <v>1743</v>
      </c>
      <c r="AM49" s="661">
        <v>27634</v>
      </c>
      <c r="AN49" s="661">
        <v>28582</v>
      </c>
      <c r="AO49" s="661">
        <v>0</v>
      </c>
      <c r="AP49" s="661">
        <v>1070</v>
      </c>
      <c r="AQ49" s="662">
        <v>902456</v>
      </c>
      <c r="AR49" s="357"/>
      <c r="AS49" s="357"/>
      <c r="AT49" s="357"/>
      <c r="AU49" s="357"/>
      <c r="AV49" s="357"/>
      <c r="AW49" s="357"/>
      <c r="AX49" s="357"/>
      <c r="AY49" s="357"/>
      <c r="AZ49" s="357"/>
      <c r="BA49" s="357"/>
      <c r="BB49" s="357"/>
      <c r="BC49" s="357"/>
      <c r="BD49" s="357"/>
      <c r="BE49" s="357"/>
    </row>
    <row r="50" spans="2:57" ht="16.5" customHeight="1">
      <c r="B50" s="456" t="s">
        <v>243</v>
      </c>
      <c r="C50" s="676" t="s">
        <v>38</v>
      </c>
      <c r="D50" s="663">
        <v>6140</v>
      </c>
      <c r="E50" s="661">
        <v>1063</v>
      </c>
      <c r="F50" s="661">
        <v>144</v>
      </c>
      <c r="G50" s="661">
        <v>727</v>
      </c>
      <c r="H50" s="661">
        <v>6403</v>
      </c>
      <c r="I50" s="661">
        <v>1634</v>
      </c>
      <c r="J50" s="661">
        <v>3895</v>
      </c>
      <c r="K50" s="661">
        <v>763</v>
      </c>
      <c r="L50" s="661">
        <v>366</v>
      </c>
      <c r="M50" s="661">
        <v>829</v>
      </c>
      <c r="N50" s="661">
        <v>1796</v>
      </c>
      <c r="O50" s="661">
        <v>812</v>
      </c>
      <c r="P50" s="661">
        <v>2711</v>
      </c>
      <c r="Q50" s="661">
        <v>2514</v>
      </c>
      <c r="R50" s="661">
        <v>43</v>
      </c>
      <c r="S50" s="661">
        <v>240</v>
      </c>
      <c r="T50" s="661">
        <v>-2334</v>
      </c>
      <c r="U50" s="661">
        <v>-5307</v>
      </c>
      <c r="V50" s="661">
        <v>-541</v>
      </c>
      <c r="W50" s="661">
        <v>-146</v>
      </c>
      <c r="X50" s="661">
        <v>-167</v>
      </c>
      <c r="Y50" s="661">
        <v>436</v>
      </c>
      <c r="Z50" s="661">
        <v>29314</v>
      </c>
      <c r="AA50" s="661">
        <v>17530</v>
      </c>
      <c r="AB50" s="661">
        <v>1253</v>
      </c>
      <c r="AC50" s="661">
        <v>2666</v>
      </c>
      <c r="AD50" s="661">
        <v>28660</v>
      </c>
      <c r="AE50" s="661">
        <v>2916</v>
      </c>
      <c r="AF50" s="661">
        <v>29282</v>
      </c>
      <c r="AG50" s="661">
        <v>12054</v>
      </c>
      <c r="AH50" s="661">
        <v>4658</v>
      </c>
      <c r="AI50" s="661">
        <v>617</v>
      </c>
      <c r="AJ50" s="661">
        <v>2231</v>
      </c>
      <c r="AK50" s="661">
        <v>5298</v>
      </c>
      <c r="AL50" s="661">
        <v>1235</v>
      </c>
      <c r="AM50" s="661">
        <v>17052</v>
      </c>
      <c r="AN50" s="661">
        <v>10846</v>
      </c>
      <c r="AO50" s="661">
        <v>0</v>
      </c>
      <c r="AP50" s="661">
        <v>857</v>
      </c>
      <c r="AQ50" s="662">
        <v>188490</v>
      </c>
      <c r="AR50" s="357"/>
      <c r="AS50" s="357"/>
      <c r="AT50" s="357"/>
      <c r="AU50" s="357"/>
      <c r="AV50" s="357"/>
      <c r="AW50" s="357"/>
      <c r="AX50" s="357"/>
      <c r="AY50" s="357"/>
      <c r="AZ50" s="357"/>
      <c r="BA50" s="357"/>
      <c r="BB50" s="357"/>
      <c r="BC50" s="357"/>
      <c r="BD50" s="357"/>
      <c r="BE50" s="357"/>
    </row>
    <row r="51" spans="2:57" ht="16.5" customHeight="1">
      <c r="B51" s="456" t="s">
        <v>244</v>
      </c>
      <c r="C51" s="457" t="s">
        <v>39</v>
      </c>
      <c r="D51" s="663">
        <v>-15422</v>
      </c>
      <c r="E51" s="661">
        <v>-381</v>
      </c>
      <c r="F51" s="661">
        <v>-9</v>
      </c>
      <c r="G51" s="661">
        <v>-8</v>
      </c>
      <c r="H51" s="661">
        <v>-257</v>
      </c>
      <c r="I51" s="661">
        <v>0</v>
      </c>
      <c r="J51" s="661">
        <v>0</v>
      </c>
      <c r="K51" s="661">
        <v>0</v>
      </c>
      <c r="L51" s="661">
        <v>-1</v>
      </c>
      <c r="M51" s="661">
        <v>0</v>
      </c>
      <c r="N51" s="661">
        <v>0</v>
      </c>
      <c r="O51" s="661">
        <v>0</v>
      </c>
      <c r="P51" s="661">
        <v>0</v>
      </c>
      <c r="Q51" s="661">
        <v>0</v>
      </c>
      <c r="R51" s="661">
        <v>0</v>
      </c>
      <c r="S51" s="661">
        <v>0</v>
      </c>
      <c r="T51" s="661">
        <v>0</v>
      </c>
      <c r="U51" s="661">
        <v>-2</v>
      </c>
      <c r="V51" s="661">
        <v>0</v>
      </c>
      <c r="W51" s="661">
        <v>0</v>
      </c>
      <c r="X51" s="661">
        <v>0</v>
      </c>
      <c r="Y51" s="661">
        <v>0</v>
      </c>
      <c r="Z51" s="661">
        <v>-1946</v>
      </c>
      <c r="AA51" s="661">
        <v>-18</v>
      </c>
      <c r="AB51" s="661">
        <v>-1354</v>
      </c>
      <c r="AC51" s="661">
        <v>0</v>
      </c>
      <c r="AD51" s="661">
        <v>-373</v>
      </c>
      <c r="AE51" s="661">
        <v>-2198</v>
      </c>
      <c r="AF51" s="661">
        <v>-68</v>
      </c>
      <c r="AG51" s="661">
        <v>-354</v>
      </c>
      <c r="AH51" s="661">
        <v>0</v>
      </c>
      <c r="AI51" s="661">
        <v>0</v>
      </c>
      <c r="AJ51" s="661">
        <v>-92</v>
      </c>
      <c r="AK51" s="661">
        <v>-7466</v>
      </c>
      <c r="AL51" s="661">
        <v>-1008</v>
      </c>
      <c r="AM51" s="661">
        <v>-13</v>
      </c>
      <c r="AN51" s="661">
        <v>0</v>
      </c>
      <c r="AO51" s="661">
        <v>0</v>
      </c>
      <c r="AP51" s="661">
        <v>-90</v>
      </c>
      <c r="AQ51" s="662">
        <v>-31060</v>
      </c>
      <c r="AR51" s="357"/>
      <c r="AS51" s="357"/>
      <c r="AT51" s="357"/>
      <c r="AU51" s="357"/>
      <c r="AV51" s="357"/>
      <c r="AW51" s="357"/>
      <c r="AX51" s="357"/>
      <c r="AY51" s="357"/>
      <c r="AZ51" s="357"/>
      <c r="BA51" s="357"/>
      <c r="BB51" s="357"/>
      <c r="BC51" s="357"/>
      <c r="BD51" s="357"/>
      <c r="BE51" s="357"/>
    </row>
    <row r="52" spans="2:57" ht="16.5" customHeight="1">
      <c r="B52" s="458" t="s">
        <v>245</v>
      </c>
      <c r="C52" s="459" t="s">
        <v>40</v>
      </c>
      <c r="D52" s="664">
        <v>108867</v>
      </c>
      <c r="E52" s="665">
        <v>18276</v>
      </c>
      <c r="F52" s="665">
        <v>1933</v>
      </c>
      <c r="G52" s="665">
        <v>5264</v>
      </c>
      <c r="H52" s="665">
        <v>40157</v>
      </c>
      <c r="I52" s="665">
        <v>23814</v>
      </c>
      <c r="J52" s="665">
        <v>39212</v>
      </c>
      <c r="K52" s="665">
        <v>27329</v>
      </c>
      <c r="L52" s="665">
        <v>3522</v>
      </c>
      <c r="M52" s="665">
        <v>14272</v>
      </c>
      <c r="N52" s="665">
        <v>21787</v>
      </c>
      <c r="O52" s="665">
        <v>9311</v>
      </c>
      <c r="P52" s="665">
        <v>20435</v>
      </c>
      <c r="Q52" s="665">
        <v>30356</v>
      </c>
      <c r="R52" s="665">
        <v>4595</v>
      </c>
      <c r="S52" s="665">
        <v>35533</v>
      </c>
      <c r="T52" s="665">
        <v>30342</v>
      </c>
      <c r="U52" s="665">
        <v>113555</v>
      </c>
      <c r="V52" s="665">
        <v>10410</v>
      </c>
      <c r="W52" s="665">
        <v>1363</v>
      </c>
      <c r="X52" s="665">
        <v>13739</v>
      </c>
      <c r="Y52" s="665">
        <v>13091</v>
      </c>
      <c r="Z52" s="665">
        <v>291081</v>
      </c>
      <c r="AA52" s="665">
        <v>184906</v>
      </c>
      <c r="AB52" s="665">
        <v>16289</v>
      </c>
      <c r="AC52" s="665">
        <v>38385</v>
      </c>
      <c r="AD52" s="665">
        <v>314456</v>
      </c>
      <c r="AE52" s="665">
        <v>113968</v>
      </c>
      <c r="AF52" s="665">
        <v>350720</v>
      </c>
      <c r="AG52" s="665">
        <v>132706</v>
      </c>
      <c r="AH52" s="665">
        <v>88610</v>
      </c>
      <c r="AI52" s="665">
        <v>246231</v>
      </c>
      <c r="AJ52" s="665">
        <v>240890</v>
      </c>
      <c r="AK52" s="665">
        <v>378166</v>
      </c>
      <c r="AL52" s="665">
        <v>24783</v>
      </c>
      <c r="AM52" s="665">
        <v>188534</v>
      </c>
      <c r="AN52" s="665">
        <v>113026</v>
      </c>
      <c r="AO52" s="665">
        <v>0</v>
      </c>
      <c r="AP52" s="665">
        <v>19792</v>
      </c>
      <c r="AQ52" s="666">
        <v>3329706</v>
      </c>
      <c r="AR52" s="357"/>
      <c r="AS52" s="357"/>
      <c r="AT52" s="357"/>
      <c r="AU52" s="357"/>
      <c r="AV52" s="357"/>
      <c r="AW52" s="357"/>
      <c r="AX52" s="357"/>
      <c r="AY52" s="357"/>
      <c r="AZ52" s="357"/>
      <c r="BA52" s="357"/>
      <c r="BB52" s="357"/>
      <c r="BC52" s="357"/>
      <c r="BD52" s="357"/>
      <c r="BE52" s="357"/>
    </row>
    <row r="53" spans="2:57" ht="16.5" customHeight="1">
      <c r="B53" s="460" t="s">
        <v>246</v>
      </c>
      <c r="C53" s="461" t="s">
        <v>41</v>
      </c>
      <c r="D53" s="667">
        <v>212232</v>
      </c>
      <c r="E53" s="668">
        <v>29333</v>
      </c>
      <c r="F53" s="668">
        <v>2925</v>
      </c>
      <c r="G53" s="668">
        <v>9255</v>
      </c>
      <c r="H53" s="668">
        <v>127572</v>
      </c>
      <c r="I53" s="668">
        <v>54622</v>
      </c>
      <c r="J53" s="668">
        <v>115568</v>
      </c>
      <c r="K53" s="668">
        <v>66254</v>
      </c>
      <c r="L53" s="668">
        <v>7506</v>
      </c>
      <c r="M53" s="668">
        <v>31863</v>
      </c>
      <c r="N53" s="668">
        <v>42086</v>
      </c>
      <c r="O53" s="668">
        <v>20948</v>
      </c>
      <c r="P53" s="668">
        <v>87118</v>
      </c>
      <c r="Q53" s="668">
        <v>59713</v>
      </c>
      <c r="R53" s="668">
        <v>9192</v>
      </c>
      <c r="S53" s="668">
        <v>75648</v>
      </c>
      <c r="T53" s="668">
        <v>78754</v>
      </c>
      <c r="U53" s="668">
        <v>338294</v>
      </c>
      <c r="V53" s="668">
        <v>29421</v>
      </c>
      <c r="W53" s="668">
        <v>3533</v>
      </c>
      <c r="X53" s="668">
        <v>52237</v>
      </c>
      <c r="Y53" s="668">
        <v>29211</v>
      </c>
      <c r="Z53" s="668">
        <v>583240</v>
      </c>
      <c r="AA53" s="668">
        <v>397634</v>
      </c>
      <c r="AB53" s="668">
        <v>34010</v>
      </c>
      <c r="AC53" s="668">
        <v>58817</v>
      </c>
      <c r="AD53" s="668">
        <v>512984</v>
      </c>
      <c r="AE53" s="668">
        <v>180756</v>
      </c>
      <c r="AF53" s="668">
        <v>412644</v>
      </c>
      <c r="AG53" s="668">
        <v>293334</v>
      </c>
      <c r="AH53" s="668">
        <v>182698</v>
      </c>
      <c r="AI53" s="668">
        <v>341506</v>
      </c>
      <c r="AJ53" s="668">
        <v>335282</v>
      </c>
      <c r="AK53" s="668">
        <v>639015</v>
      </c>
      <c r="AL53" s="668">
        <v>41654</v>
      </c>
      <c r="AM53" s="668">
        <v>317330</v>
      </c>
      <c r="AN53" s="668">
        <v>208865</v>
      </c>
      <c r="AO53" s="668">
        <v>9635</v>
      </c>
      <c r="AP53" s="668">
        <v>30434</v>
      </c>
      <c r="AQ53" s="669">
        <v>6063123</v>
      </c>
      <c r="AR53" s="357"/>
      <c r="AS53" s="357"/>
      <c r="AT53" s="357"/>
      <c r="AU53" s="357"/>
      <c r="AV53" s="357"/>
      <c r="AW53" s="357"/>
      <c r="AX53" s="357"/>
      <c r="AY53" s="357"/>
      <c r="AZ53" s="357"/>
      <c r="BA53" s="357"/>
      <c r="BB53" s="357"/>
      <c r="BC53" s="357"/>
      <c r="BD53" s="357"/>
      <c r="BE53" s="357"/>
    </row>
  </sheetData>
  <sheetProtection sheet="1" selectLockedCells="1" selectUnlockedCells="1"/>
  <mergeCells count="1">
    <mergeCell ref="B2:C2"/>
  </mergeCells>
  <phoneticPr fontId="26"/>
  <pageMargins left="0.78740157480314965" right="0.78740157480314965" top="0.78740157480314965" bottom="0.78740157480314965" header="0" footer="0.19685039370078741"/>
  <pageSetup paperSize="8" scale="72" orientation="landscape" useFirstPageNumber="1" r:id="rId1"/>
  <headerFooter alignWithMargins="0">
    <oddFooter>&amp;C&amp;P / 3 ﾍﾟｰｼﾞ</oddFooter>
  </headerFooter>
  <colBreaks count="2" manualBreakCount="2">
    <brk id="23" min="1" max="52" man="1"/>
    <brk id="43" min="1" max="4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B2:BE53"/>
  <sheetViews>
    <sheetView showGridLines="0" view="pageBreakPreview" zoomScale="85" zoomScaleNormal="100" zoomScaleSheetLayoutView="85" workbookViewId="0">
      <selection activeCell="F21" sqref="F21"/>
    </sheetView>
  </sheetViews>
  <sheetFormatPr defaultColWidth="13.5" defaultRowHeight="16.5" customHeight="1"/>
  <cols>
    <col min="1" max="1" width="2.1640625" style="369" customWidth="1"/>
    <col min="2" max="2" width="3.5" style="369" bestFit="1" customWidth="1"/>
    <col min="3" max="3" width="38.5" style="369" bestFit="1" customWidth="1"/>
    <col min="4" max="43" width="12.1640625" style="369" customWidth="1"/>
    <col min="44" max="16384" width="13.5" style="369"/>
  </cols>
  <sheetData>
    <row r="2" spans="2:43" ht="20.25" customHeight="1">
      <c r="B2" s="862" t="s">
        <v>903</v>
      </c>
      <c r="C2" s="863"/>
    </row>
    <row r="3" spans="2:43" ht="16.5" customHeight="1">
      <c r="B3" s="435"/>
      <c r="U3" s="436"/>
    </row>
    <row r="4" spans="2:43" ht="16.5" customHeight="1">
      <c r="B4" s="437"/>
      <c r="C4" s="438"/>
      <c r="D4" s="439" t="s">
        <v>263</v>
      </c>
      <c r="E4" s="440" t="s">
        <v>265</v>
      </c>
      <c r="F4" s="440" t="s">
        <v>267</v>
      </c>
      <c r="G4" s="440" t="s">
        <v>268</v>
      </c>
      <c r="H4" s="440" t="s">
        <v>269</v>
      </c>
      <c r="I4" s="440" t="s">
        <v>271</v>
      </c>
      <c r="J4" s="440" t="s">
        <v>273</v>
      </c>
      <c r="K4" s="440" t="s">
        <v>274</v>
      </c>
      <c r="L4" s="440" t="s">
        <v>277</v>
      </c>
      <c r="M4" s="440" t="s">
        <v>120</v>
      </c>
      <c r="N4" s="440" t="s">
        <v>121</v>
      </c>
      <c r="O4" s="440" t="s">
        <v>123</v>
      </c>
      <c r="P4" s="440" t="s">
        <v>125</v>
      </c>
      <c r="Q4" s="440" t="s">
        <v>127</v>
      </c>
      <c r="R4" s="440" t="s">
        <v>128</v>
      </c>
      <c r="S4" s="440" t="s">
        <v>129</v>
      </c>
      <c r="T4" s="440" t="s">
        <v>131</v>
      </c>
      <c r="U4" s="440" t="s">
        <v>133</v>
      </c>
      <c r="V4" s="440" t="s">
        <v>135</v>
      </c>
      <c r="W4" s="440" t="s">
        <v>136</v>
      </c>
      <c r="X4" s="440" t="s">
        <v>138</v>
      </c>
      <c r="Y4" s="440" t="s">
        <v>139</v>
      </c>
      <c r="Z4" s="440" t="s">
        <v>140</v>
      </c>
      <c r="AA4" s="440" t="s">
        <v>141</v>
      </c>
      <c r="AB4" s="440" t="s">
        <v>143</v>
      </c>
      <c r="AC4" s="440" t="s">
        <v>145</v>
      </c>
      <c r="AD4" s="440" t="s">
        <v>146</v>
      </c>
      <c r="AE4" s="440" t="s">
        <v>147</v>
      </c>
      <c r="AF4" s="440" t="s">
        <v>149</v>
      </c>
      <c r="AG4" s="440" t="s">
        <v>151</v>
      </c>
      <c r="AH4" s="440" t="s">
        <v>153</v>
      </c>
      <c r="AI4" s="440" t="s">
        <v>155</v>
      </c>
      <c r="AJ4" s="440" t="s">
        <v>156</v>
      </c>
      <c r="AK4" s="440" t="s">
        <v>158</v>
      </c>
      <c r="AL4" s="440" t="s">
        <v>160</v>
      </c>
      <c r="AM4" s="440" t="s">
        <v>162</v>
      </c>
      <c r="AN4" s="440">
        <v>37</v>
      </c>
      <c r="AO4" s="440">
        <v>38</v>
      </c>
      <c r="AP4" s="440">
        <v>39</v>
      </c>
      <c r="AQ4" s="443" t="s">
        <v>209</v>
      </c>
    </row>
    <row r="5" spans="2:43" ht="36" customHeight="1">
      <c r="B5" s="444"/>
      <c r="C5" s="445"/>
      <c r="D5" s="446" t="s">
        <v>0</v>
      </c>
      <c r="E5" s="464" t="s">
        <v>1</v>
      </c>
      <c r="F5" s="464" t="s">
        <v>2</v>
      </c>
      <c r="G5" s="464" t="s">
        <v>3</v>
      </c>
      <c r="H5" s="464" t="s">
        <v>4</v>
      </c>
      <c r="I5" s="464" t="s">
        <v>5</v>
      </c>
      <c r="J5" s="464" t="s">
        <v>6</v>
      </c>
      <c r="K5" s="464" t="s">
        <v>7</v>
      </c>
      <c r="L5" s="464" t="s">
        <v>8</v>
      </c>
      <c r="M5" s="464" t="s">
        <v>569</v>
      </c>
      <c r="N5" s="464" t="s">
        <v>9</v>
      </c>
      <c r="O5" s="464" t="s">
        <v>10</v>
      </c>
      <c r="P5" s="464" t="s">
        <v>11</v>
      </c>
      <c r="Q5" s="464" t="s">
        <v>12</v>
      </c>
      <c r="R5" s="464" t="s">
        <v>418</v>
      </c>
      <c r="S5" s="464" t="s">
        <v>419</v>
      </c>
      <c r="T5" s="464" t="s">
        <v>420</v>
      </c>
      <c r="U5" s="464" t="s">
        <v>14</v>
      </c>
      <c r="V5" s="464" t="s">
        <v>13</v>
      </c>
      <c r="W5" s="464" t="s">
        <v>570</v>
      </c>
      <c r="X5" s="464" t="s">
        <v>15</v>
      </c>
      <c r="Y5" s="464" t="s">
        <v>16</v>
      </c>
      <c r="Z5" s="464" t="s">
        <v>17</v>
      </c>
      <c r="AA5" s="464" t="s">
        <v>18</v>
      </c>
      <c r="AB5" s="464" t="s">
        <v>29</v>
      </c>
      <c r="AC5" s="464" t="s">
        <v>30</v>
      </c>
      <c r="AD5" s="464" t="s">
        <v>19</v>
      </c>
      <c r="AE5" s="464" t="s">
        <v>20</v>
      </c>
      <c r="AF5" s="464" t="s">
        <v>21</v>
      </c>
      <c r="AG5" s="464" t="s">
        <v>32</v>
      </c>
      <c r="AH5" s="464" t="s">
        <v>22</v>
      </c>
      <c r="AI5" s="464" t="s">
        <v>23</v>
      </c>
      <c r="AJ5" s="464" t="s">
        <v>24</v>
      </c>
      <c r="AK5" s="464" t="s">
        <v>31</v>
      </c>
      <c r="AL5" s="464" t="s">
        <v>447</v>
      </c>
      <c r="AM5" s="464" t="s">
        <v>25</v>
      </c>
      <c r="AN5" s="464" t="s">
        <v>26</v>
      </c>
      <c r="AO5" s="464" t="s">
        <v>27</v>
      </c>
      <c r="AP5" s="464" t="s">
        <v>28</v>
      </c>
      <c r="AQ5" s="465" t="s">
        <v>33</v>
      </c>
    </row>
    <row r="6" spans="2:43" ht="16.5" customHeight="1">
      <c r="B6" s="332" t="s">
        <v>263</v>
      </c>
      <c r="C6" s="401" t="s">
        <v>0</v>
      </c>
      <c r="D6" s="677">
        <v>9.7727999999999995E-2</v>
      </c>
      <c r="E6" s="678">
        <v>9.5500000000000001E-4</v>
      </c>
      <c r="F6" s="678">
        <v>0</v>
      </c>
      <c r="G6" s="678">
        <v>0</v>
      </c>
      <c r="H6" s="678">
        <v>0.25378600000000001</v>
      </c>
      <c r="I6" s="678">
        <v>2.7500000000000002E-4</v>
      </c>
      <c r="J6" s="678">
        <v>2.8730000000000001E-3</v>
      </c>
      <c r="K6" s="678">
        <v>2.1129999999999999E-3</v>
      </c>
      <c r="L6" s="678">
        <v>0</v>
      </c>
      <c r="M6" s="678">
        <v>2.856E-3</v>
      </c>
      <c r="N6" s="678">
        <v>0</v>
      </c>
      <c r="O6" s="678">
        <v>0</v>
      </c>
      <c r="P6" s="678">
        <v>0</v>
      </c>
      <c r="Q6" s="678">
        <v>0</v>
      </c>
      <c r="R6" s="678">
        <v>0</v>
      </c>
      <c r="S6" s="678">
        <v>0</v>
      </c>
      <c r="T6" s="678">
        <v>0</v>
      </c>
      <c r="U6" s="678">
        <v>0</v>
      </c>
      <c r="V6" s="678">
        <v>0</v>
      </c>
      <c r="W6" s="678">
        <v>0</v>
      </c>
      <c r="X6" s="678">
        <v>0</v>
      </c>
      <c r="Y6" s="678">
        <v>2.4989999999999999E-3</v>
      </c>
      <c r="Z6" s="678">
        <v>9.0700000000000004E-4</v>
      </c>
      <c r="AA6" s="678">
        <v>0</v>
      </c>
      <c r="AB6" s="678">
        <v>0</v>
      </c>
      <c r="AC6" s="678">
        <v>0</v>
      </c>
      <c r="AD6" s="678">
        <v>1.75E-4</v>
      </c>
      <c r="AE6" s="678">
        <v>0</v>
      </c>
      <c r="AF6" s="678">
        <v>5.0000000000000004E-6</v>
      </c>
      <c r="AG6" s="678">
        <v>1.7E-5</v>
      </c>
      <c r="AH6" s="678">
        <v>0</v>
      </c>
      <c r="AI6" s="678">
        <v>1.5E-5</v>
      </c>
      <c r="AJ6" s="678">
        <v>1.142E-3</v>
      </c>
      <c r="AK6" s="678">
        <v>1.8060000000000001E-3</v>
      </c>
      <c r="AL6" s="678">
        <v>1.9689999999999998E-3</v>
      </c>
      <c r="AM6" s="678">
        <v>3.0000000000000001E-6</v>
      </c>
      <c r="AN6" s="678">
        <v>1.1864E-2</v>
      </c>
      <c r="AO6" s="678">
        <v>0</v>
      </c>
      <c r="AP6" s="678">
        <v>0</v>
      </c>
      <c r="AQ6" s="679">
        <v>9.6530000000000001E-3</v>
      </c>
    </row>
    <row r="7" spans="2:43" ht="16.5" customHeight="1">
      <c r="B7" s="337" t="s">
        <v>265</v>
      </c>
      <c r="C7" s="402" t="s">
        <v>1</v>
      </c>
      <c r="D7" s="680">
        <v>3.4900000000000003E-4</v>
      </c>
      <c r="E7" s="681">
        <v>0.196127</v>
      </c>
      <c r="F7" s="681">
        <v>0</v>
      </c>
      <c r="G7" s="681">
        <v>1.08E-4</v>
      </c>
      <c r="H7" s="681">
        <v>8.2299999999999995E-4</v>
      </c>
      <c r="I7" s="681">
        <v>0</v>
      </c>
      <c r="J7" s="681">
        <v>7.4787000000000006E-2</v>
      </c>
      <c r="K7" s="681">
        <v>5.8900000000000001E-4</v>
      </c>
      <c r="L7" s="681">
        <v>0</v>
      </c>
      <c r="M7" s="681">
        <v>0</v>
      </c>
      <c r="N7" s="681">
        <v>0</v>
      </c>
      <c r="O7" s="681">
        <v>0</v>
      </c>
      <c r="P7" s="681">
        <v>0</v>
      </c>
      <c r="Q7" s="681">
        <v>0</v>
      </c>
      <c r="R7" s="681">
        <v>0</v>
      </c>
      <c r="S7" s="681">
        <v>0</v>
      </c>
      <c r="T7" s="681">
        <v>0</v>
      </c>
      <c r="U7" s="681">
        <v>0</v>
      </c>
      <c r="V7" s="681">
        <v>0</v>
      </c>
      <c r="W7" s="681">
        <v>0</v>
      </c>
      <c r="X7" s="681">
        <v>0</v>
      </c>
      <c r="Y7" s="681">
        <v>1.03E-4</v>
      </c>
      <c r="Z7" s="681">
        <v>8.2000000000000001E-5</v>
      </c>
      <c r="AA7" s="681">
        <v>0</v>
      </c>
      <c r="AB7" s="681">
        <v>0</v>
      </c>
      <c r="AC7" s="681">
        <v>0</v>
      </c>
      <c r="AD7" s="681">
        <v>0</v>
      </c>
      <c r="AE7" s="681">
        <v>0</v>
      </c>
      <c r="AF7" s="681">
        <v>0</v>
      </c>
      <c r="AG7" s="681">
        <v>0</v>
      </c>
      <c r="AH7" s="681">
        <v>0</v>
      </c>
      <c r="AI7" s="681">
        <v>3.0000000000000001E-6</v>
      </c>
      <c r="AJ7" s="681">
        <v>3.6000000000000001E-5</v>
      </c>
      <c r="AK7" s="681">
        <v>5.8E-5</v>
      </c>
      <c r="AL7" s="681">
        <v>0</v>
      </c>
      <c r="AM7" s="681">
        <v>0</v>
      </c>
      <c r="AN7" s="681">
        <v>1.1299999999999999E-3</v>
      </c>
      <c r="AO7" s="681">
        <v>0</v>
      </c>
      <c r="AP7" s="681">
        <v>0</v>
      </c>
      <c r="AQ7" s="682">
        <v>2.4659999999999999E-3</v>
      </c>
    </row>
    <row r="8" spans="2:43" ht="16.5" customHeight="1">
      <c r="B8" s="337" t="s">
        <v>267</v>
      </c>
      <c r="C8" s="402" t="s">
        <v>2</v>
      </c>
      <c r="D8" s="680">
        <v>0</v>
      </c>
      <c r="E8" s="681">
        <v>0</v>
      </c>
      <c r="F8" s="681">
        <v>7.5209999999999999E-3</v>
      </c>
      <c r="G8" s="681">
        <v>0</v>
      </c>
      <c r="H8" s="681">
        <v>5.8320000000000004E-3</v>
      </c>
      <c r="I8" s="681">
        <v>0</v>
      </c>
      <c r="J8" s="681">
        <v>0</v>
      </c>
      <c r="K8" s="681">
        <v>1.21E-4</v>
      </c>
      <c r="L8" s="681">
        <v>0</v>
      </c>
      <c r="M8" s="681">
        <v>0</v>
      </c>
      <c r="N8" s="681">
        <v>0</v>
      </c>
      <c r="O8" s="681">
        <v>0</v>
      </c>
      <c r="P8" s="681">
        <v>0</v>
      </c>
      <c r="Q8" s="681">
        <v>0</v>
      </c>
      <c r="R8" s="681">
        <v>0</v>
      </c>
      <c r="S8" s="681">
        <v>0</v>
      </c>
      <c r="T8" s="681">
        <v>0</v>
      </c>
      <c r="U8" s="681">
        <v>0</v>
      </c>
      <c r="V8" s="681">
        <v>0</v>
      </c>
      <c r="W8" s="681">
        <v>0</v>
      </c>
      <c r="X8" s="681">
        <v>0</v>
      </c>
      <c r="Y8" s="681">
        <v>2.7399999999999999E-4</v>
      </c>
      <c r="Z8" s="681">
        <v>0</v>
      </c>
      <c r="AA8" s="681">
        <v>0</v>
      </c>
      <c r="AB8" s="681">
        <v>0</v>
      </c>
      <c r="AC8" s="681">
        <v>0</v>
      </c>
      <c r="AD8" s="681">
        <v>0</v>
      </c>
      <c r="AE8" s="681">
        <v>0</v>
      </c>
      <c r="AF8" s="681">
        <v>0</v>
      </c>
      <c r="AG8" s="681">
        <v>0</v>
      </c>
      <c r="AH8" s="681">
        <v>0</v>
      </c>
      <c r="AI8" s="681">
        <v>3.0000000000000001E-6</v>
      </c>
      <c r="AJ8" s="681">
        <v>6.0000000000000002E-5</v>
      </c>
      <c r="AK8" s="681">
        <v>3.4299999999999999E-4</v>
      </c>
      <c r="AL8" s="681">
        <v>0</v>
      </c>
      <c r="AM8" s="681">
        <v>0</v>
      </c>
      <c r="AN8" s="681">
        <v>3.6240000000000001E-3</v>
      </c>
      <c r="AO8" s="681">
        <v>0</v>
      </c>
      <c r="AP8" s="681">
        <v>0</v>
      </c>
      <c r="AQ8" s="682">
        <v>2.9300000000000002E-4</v>
      </c>
    </row>
    <row r="9" spans="2:43" ht="16.5" customHeight="1">
      <c r="B9" s="337" t="s">
        <v>268</v>
      </c>
      <c r="C9" s="402" t="s">
        <v>3</v>
      </c>
      <c r="D9" s="680">
        <v>5.0000000000000004E-6</v>
      </c>
      <c r="E9" s="681">
        <v>4.4299999999999998E-4</v>
      </c>
      <c r="F9" s="681">
        <v>0</v>
      </c>
      <c r="G9" s="681">
        <v>7.5600000000000005E-4</v>
      </c>
      <c r="H9" s="681">
        <v>1.8000000000000001E-4</v>
      </c>
      <c r="I9" s="681">
        <v>0</v>
      </c>
      <c r="J9" s="681">
        <v>3.3570000000000002E-3</v>
      </c>
      <c r="K9" s="681">
        <v>8.0149999999999996E-3</v>
      </c>
      <c r="L9" s="681">
        <v>5.0758999999999999E-2</v>
      </c>
      <c r="M9" s="681">
        <v>6.3E-5</v>
      </c>
      <c r="N9" s="681">
        <v>3.3288999999999999E-2</v>
      </c>
      <c r="O9" s="681">
        <v>9.0700000000000004E-4</v>
      </c>
      <c r="P9" s="681">
        <v>0.306033</v>
      </c>
      <c r="Q9" s="681">
        <v>6.7000000000000002E-5</v>
      </c>
      <c r="R9" s="681">
        <v>0</v>
      </c>
      <c r="S9" s="681">
        <v>2.5999999999999998E-5</v>
      </c>
      <c r="T9" s="681">
        <v>2.1599999999999999E-4</v>
      </c>
      <c r="U9" s="681">
        <v>7.7000000000000001E-5</v>
      </c>
      <c r="V9" s="681">
        <v>0</v>
      </c>
      <c r="W9" s="681">
        <v>0</v>
      </c>
      <c r="X9" s="681">
        <v>1.15E-4</v>
      </c>
      <c r="Y9" s="681">
        <v>3.77E-4</v>
      </c>
      <c r="Z9" s="681">
        <v>2.4090000000000001E-3</v>
      </c>
      <c r="AA9" s="681">
        <v>0.17601600000000001</v>
      </c>
      <c r="AB9" s="681">
        <v>0</v>
      </c>
      <c r="AC9" s="681">
        <v>0</v>
      </c>
      <c r="AD9" s="681">
        <v>1.9999999999999999E-6</v>
      </c>
      <c r="AE9" s="681">
        <v>0</v>
      </c>
      <c r="AF9" s="681">
        <v>0</v>
      </c>
      <c r="AG9" s="681">
        <v>0</v>
      </c>
      <c r="AH9" s="681">
        <v>0</v>
      </c>
      <c r="AI9" s="681">
        <v>6.0000000000000002E-6</v>
      </c>
      <c r="AJ9" s="681">
        <v>2.0999999999999999E-5</v>
      </c>
      <c r="AK9" s="681">
        <v>5.0000000000000004E-6</v>
      </c>
      <c r="AL9" s="681">
        <v>4.8000000000000001E-5</v>
      </c>
      <c r="AM9" s="681">
        <v>3.0000000000000001E-6</v>
      </c>
      <c r="AN9" s="681">
        <v>1.0000000000000001E-5</v>
      </c>
      <c r="AO9" s="681">
        <v>0</v>
      </c>
      <c r="AP9" s="681">
        <v>1.3100000000000001E-4</v>
      </c>
      <c r="AQ9" s="682">
        <v>1.6643000000000002E-2</v>
      </c>
    </row>
    <row r="10" spans="2:43" ht="16.5" customHeight="1">
      <c r="B10" s="337" t="s">
        <v>269</v>
      </c>
      <c r="C10" s="402" t="s">
        <v>4</v>
      </c>
      <c r="D10" s="680">
        <v>8.0010999999999999E-2</v>
      </c>
      <c r="E10" s="681">
        <v>1.2921E-2</v>
      </c>
      <c r="F10" s="681">
        <v>4.2735000000000002E-2</v>
      </c>
      <c r="G10" s="681">
        <v>0</v>
      </c>
      <c r="H10" s="681">
        <v>0.18785499999999999</v>
      </c>
      <c r="I10" s="681">
        <v>9.5200000000000005E-4</v>
      </c>
      <c r="J10" s="681">
        <v>2.5959999999999998E-3</v>
      </c>
      <c r="K10" s="681">
        <v>1.0701E-2</v>
      </c>
      <c r="L10" s="681">
        <v>0</v>
      </c>
      <c r="M10" s="681">
        <v>3.1000000000000001E-5</v>
      </c>
      <c r="N10" s="681">
        <v>3.5599999999999998E-4</v>
      </c>
      <c r="O10" s="681">
        <v>0</v>
      </c>
      <c r="P10" s="681">
        <v>0</v>
      </c>
      <c r="Q10" s="681">
        <v>0</v>
      </c>
      <c r="R10" s="681">
        <v>0</v>
      </c>
      <c r="S10" s="681">
        <v>0</v>
      </c>
      <c r="T10" s="681">
        <v>0</v>
      </c>
      <c r="U10" s="681">
        <v>0</v>
      </c>
      <c r="V10" s="681">
        <v>0</v>
      </c>
      <c r="W10" s="681">
        <v>0</v>
      </c>
      <c r="X10" s="681">
        <v>0</v>
      </c>
      <c r="Y10" s="681">
        <v>1.335E-3</v>
      </c>
      <c r="Z10" s="681">
        <v>1.11E-4</v>
      </c>
      <c r="AA10" s="681">
        <v>0</v>
      </c>
      <c r="AB10" s="681">
        <v>0</v>
      </c>
      <c r="AC10" s="681">
        <v>0</v>
      </c>
      <c r="AD10" s="681">
        <v>1.44E-4</v>
      </c>
      <c r="AE10" s="681">
        <v>0</v>
      </c>
      <c r="AF10" s="681">
        <v>0</v>
      </c>
      <c r="AG10" s="681">
        <v>6.0999999999999999E-5</v>
      </c>
      <c r="AH10" s="681">
        <v>0</v>
      </c>
      <c r="AI10" s="681">
        <v>7.0899999999999999E-4</v>
      </c>
      <c r="AJ10" s="681">
        <v>4.3660000000000001E-3</v>
      </c>
      <c r="AK10" s="681">
        <v>7.7949999999999998E-3</v>
      </c>
      <c r="AL10" s="681">
        <v>1.4400000000000001E-3</v>
      </c>
      <c r="AM10" s="681">
        <v>3.0000000000000001E-6</v>
      </c>
      <c r="AN10" s="681">
        <v>0.105863</v>
      </c>
      <c r="AO10" s="681">
        <v>0</v>
      </c>
      <c r="AP10" s="681">
        <v>3.8769999999999998E-3</v>
      </c>
      <c r="AQ10" s="682">
        <v>1.1826E-2</v>
      </c>
    </row>
    <row r="11" spans="2:43" ht="16.5" customHeight="1">
      <c r="B11" s="337" t="s">
        <v>271</v>
      </c>
      <c r="C11" s="402" t="s">
        <v>5</v>
      </c>
      <c r="D11" s="680">
        <v>3.6050000000000001E-3</v>
      </c>
      <c r="E11" s="681">
        <v>1.023E-3</v>
      </c>
      <c r="F11" s="681">
        <v>2.5641000000000001E-2</v>
      </c>
      <c r="G11" s="681">
        <v>3.241E-3</v>
      </c>
      <c r="H11" s="681">
        <v>9.7199999999999999E-4</v>
      </c>
      <c r="I11" s="681">
        <v>0.268536</v>
      </c>
      <c r="J11" s="681">
        <v>1.9469999999999999E-3</v>
      </c>
      <c r="K11" s="681">
        <v>1.9319999999999999E-3</v>
      </c>
      <c r="L11" s="681">
        <v>5.3300000000000005E-4</v>
      </c>
      <c r="M11" s="681">
        <v>2.856E-3</v>
      </c>
      <c r="N11" s="681">
        <v>1.8060000000000001E-3</v>
      </c>
      <c r="O11" s="681">
        <v>1.384E-3</v>
      </c>
      <c r="P11" s="681">
        <v>1.3799999999999999E-4</v>
      </c>
      <c r="Q11" s="681">
        <v>1.1720000000000001E-3</v>
      </c>
      <c r="R11" s="681">
        <v>1.305E-3</v>
      </c>
      <c r="S11" s="681">
        <v>1.0709999999999999E-3</v>
      </c>
      <c r="T11" s="681">
        <v>2.209E-3</v>
      </c>
      <c r="U11" s="681">
        <v>2.8410000000000002E-3</v>
      </c>
      <c r="V11" s="681">
        <v>8.1599999999999999E-4</v>
      </c>
      <c r="W11" s="681">
        <v>8.4900000000000004E-4</v>
      </c>
      <c r="X11" s="681">
        <v>1.263E-3</v>
      </c>
      <c r="Y11" s="681">
        <v>3.8E-3</v>
      </c>
      <c r="Z11" s="681">
        <v>3.2650000000000001E-3</v>
      </c>
      <c r="AA11" s="681">
        <v>1.3799999999999999E-4</v>
      </c>
      <c r="AB11" s="681">
        <v>7.6400000000000003E-4</v>
      </c>
      <c r="AC11" s="681">
        <v>2.7030000000000001E-3</v>
      </c>
      <c r="AD11" s="681">
        <v>4.4209999999999996E-3</v>
      </c>
      <c r="AE11" s="681">
        <v>1.2830000000000001E-3</v>
      </c>
      <c r="AF11" s="681">
        <v>1.7E-5</v>
      </c>
      <c r="AG11" s="681">
        <v>1.227E-3</v>
      </c>
      <c r="AH11" s="681">
        <v>5.6899999999999995E-4</v>
      </c>
      <c r="AI11" s="681">
        <v>4.3099999999999996E-3</v>
      </c>
      <c r="AJ11" s="681">
        <v>4.8899999999999996E-4</v>
      </c>
      <c r="AK11" s="681">
        <v>3.5209999999999998E-3</v>
      </c>
      <c r="AL11" s="681">
        <v>2.6792E-2</v>
      </c>
      <c r="AM11" s="681">
        <v>1.872E-3</v>
      </c>
      <c r="AN11" s="681">
        <v>4.5440000000000003E-3</v>
      </c>
      <c r="AO11" s="681">
        <v>2.0031E-2</v>
      </c>
      <c r="AP11" s="681">
        <v>1.3100000000000001E-4</v>
      </c>
      <c r="AQ11" s="682">
        <v>4.8849999999999996E-3</v>
      </c>
    </row>
    <row r="12" spans="2:43" ht="16.5" customHeight="1">
      <c r="B12" s="337" t="s">
        <v>273</v>
      </c>
      <c r="C12" s="404" t="s">
        <v>6</v>
      </c>
      <c r="D12" s="680">
        <v>1.9182000000000001E-2</v>
      </c>
      <c r="E12" s="681">
        <v>1.7250000000000001E-2</v>
      </c>
      <c r="F12" s="681">
        <v>1.709E-3</v>
      </c>
      <c r="G12" s="681">
        <v>2.1610000000000002E-3</v>
      </c>
      <c r="H12" s="681">
        <v>1.5018999999999999E-2</v>
      </c>
      <c r="I12" s="681">
        <v>2.911E-3</v>
      </c>
      <c r="J12" s="681">
        <v>0.268621</v>
      </c>
      <c r="K12" s="681">
        <v>2.3153E-2</v>
      </c>
      <c r="L12" s="681">
        <v>6.6600000000000003E-4</v>
      </c>
      <c r="M12" s="681">
        <v>6.0889999999999998E-3</v>
      </c>
      <c r="N12" s="681">
        <v>2.1551000000000001E-2</v>
      </c>
      <c r="O12" s="681">
        <v>1.0020000000000001E-3</v>
      </c>
      <c r="P12" s="681">
        <v>2.8699999999999998E-4</v>
      </c>
      <c r="Q12" s="681">
        <v>2.813E-3</v>
      </c>
      <c r="R12" s="681">
        <v>1.9580000000000001E-3</v>
      </c>
      <c r="S12" s="681">
        <v>6.6100000000000002E-4</v>
      </c>
      <c r="T12" s="681">
        <v>9.0150000000000004E-3</v>
      </c>
      <c r="U12" s="681">
        <v>3.5469999999999998E-3</v>
      </c>
      <c r="V12" s="681">
        <v>4.8939999999999999E-3</v>
      </c>
      <c r="W12" s="681">
        <v>5.9439999999999996E-3</v>
      </c>
      <c r="X12" s="681">
        <v>1.57E-3</v>
      </c>
      <c r="Y12" s="681">
        <v>5.1931999999999999E-2</v>
      </c>
      <c r="Z12" s="681">
        <v>3.6031000000000001E-2</v>
      </c>
      <c r="AA12" s="681">
        <v>4.3559999999999996E-3</v>
      </c>
      <c r="AB12" s="681">
        <v>3.2049999999999999E-3</v>
      </c>
      <c r="AC12" s="681">
        <v>4.5230000000000001E-3</v>
      </c>
      <c r="AD12" s="681">
        <v>7.4149999999999997E-3</v>
      </c>
      <c r="AE12" s="681">
        <v>4.542E-3</v>
      </c>
      <c r="AF12" s="681">
        <v>4.1899999999999999E-4</v>
      </c>
      <c r="AG12" s="681">
        <v>3.0720000000000001E-3</v>
      </c>
      <c r="AH12" s="681">
        <v>1.3082E-2</v>
      </c>
      <c r="AI12" s="681">
        <v>1.2179999999999999E-3</v>
      </c>
      <c r="AJ12" s="681">
        <v>6.5560000000000002E-3</v>
      </c>
      <c r="AK12" s="681">
        <v>6.6449999999999999E-3</v>
      </c>
      <c r="AL12" s="681">
        <v>1.9182000000000001E-2</v>
      </c>
      <c r="AM12" s="681">
        <v>6.2430000000000003E-3</v>
      </c>
      <c r="AN12" s="681">
        <v>4.9550000000000002E-3</v>
      </c>
      <c r="AO12" s="681">
        <v>0.43238199999999999</v>
      </c>
      <c r="AP12" s="681">
        <v>5.9100000000000005E-4</v>
      </c>
      <c r="AQ12" s="682">
        <v>1.4907999999999999E-2</v>
      </c>
    </row>
    <row r="13" spans="2:43" ht="16.5" customHeight="1">
      <c r="B13" s="337" t="s">
        <v>274</v>
      </c>
      <c r="C13" s="402" t="s">
        <v>7</v>
      </c>
      <c r="D13" s="680">
        <v>6.4202999999999996E-2</v>
      </c>
      <c r="E13" s="681">
        <v>8.52E-4</v>
      </c>
      <c r="F13" s="681">
        <v>2.735E-3</v>
      </c>
      <c r="G13" s="681">
        <v>3.0249999999999999E-3</v>
      </c>
      <c r="H13" s="681">
        <v>6.0670000000000003E-3</v>
      </c>
      <c r="I13" s="681">
        <v>3.2002000000000003E-2</v>
      </c>
      <c r="J13" s="681">
        <v>5.3214999999999998E-2</v>
      </c>
      <c r="K13" s="681">
        <v>0.233375</v>
      </c>
      <c r="L13" s="681">
        <v>3.6504000000000002E-2</v>
      </c>
      <c r="M13" s="681">
        <v>0.15124099999999999</v>
      </c>
      <c r="N13" s="681">
        <v>2.5399999999999999E-2</v>
      </c>
      <c r="O13" s="681">
        <v>3.4849999999999998E-3</v>
      </c>
      <c r="P13" s="681">
        <v>2.6059999999999998E-3</v>
      </c>
      <c r="Q13" s="681">
        <v>1.0617E-2</v>
      </c>
      <c r="R13" s="681">
        <v>4.6779999999999999E-3</v>
      </c>
      <c r="S13" s="681">
        <v>3.9129999999999998E-3</v>
      </c>
      <c r="T13" s="681">
        <v>1.3904E-2</v>
      </c>
      <c r="U13" s="681">
        <v>1.0263E-2</v>
      </c>
      <c r="V13" s="681">
        <v>9.3469999999999994E-3</v>
      </c>
      <c r="W13" s="681">
        <v>8.4910000000000003E-3</v>
      </c>
      <c r="X13" s="681">
        <v>1.8512000000000001E-2</v>
      </c>
      <c r="Y13" s="681">
        <v>2.6873000000000001E-2</v>
      </c>
      <c r="Z13" s="681">
        <v>4.4000000000000003E-3</v>
      </c>
      <c r="AA13" s="681">
        <v>4.8000000000000001E-4</v>
      </c>
      <c r="AB13" s="681">
        <v>8.3800000000000003E-3</v>
      </c>
      <c r="AC13" s="681">
        <v>1.5166000000000001E-2</v>
      </c>
      <c r="AD13" s="681">
        <v>1.0000000000000001E-5</v>
      </c>
      <c r="AE13" s="681">
        <v>2.1999999999999999E-5</v>
      </c>
      <c r="AF13" s="681">
        <v>3.6000000000000001E-5</v>
      </c>
      <c r="AG13" s="681">
        <v>4.3600000000000003E-4</v>
      </c>
      <c r="AH13" s="681">
        <v>8.0500000000000005E-4</v>
      </c>
      <c r="AI13" s="681">
        <v>9.2199999999999997E-4</v>
      </c>
      <c r="AJ13" s="681">
        <v>6.1139999999999996E-3</v>
      </c>
      <c r="AK13" s="681">
        <v>0.15335799999999999</v>
      </c>
      <c r="AL13" s="681">
        <v>2.4970000000000001E-3</v>
      </c>
      <c r="AM13" s="681">
        <v>4.5690000000000001E-3</v>
      </c>
      <c r="AN13" s="681">
        <v>9.0200000000000002E-3</v>
      </c>
      <c r="AO13" s="681">
        <v>9.3410000000000003E-3</v>
      </c>
      <c r="AP13" s="681">
        <v>3.6800000000000001E-3</v>
      </c>
      <c r="AQ13" s="682">
        <v>2.6408000000000001E-2</v>
      </c>
    </row>
    <row r="14" spans="2:43" ht="16.5" customHeight="1">
      <c r="B14" s="337" t="s">
        <v>277</v>
      </c>
      <c r="C14" s="404" t="s">
        <v>8</v>
      </c>
      <c r="D14" s="680">
        <v>7.365E-3</v>
      </c>
      <c r="E14" s="681">
        <v>8.6250000000000007E-3</v>
      </c>
      <c r="F14" s="681">
        <v>5.2991000000000003E-2</v>
      </c>
      <c r="G14" s="681">
        <v>1.1344999999999999E-2</v>
      </c>
      <c r="H14" s="681">
        <v>2.085E-3</v>
      </c>
      <c r="I14" s="681">
        <v>1.6659999999999999E-3</v>
      </c>
      <c r="J14" s="681">
        <v>5.0099999999999997E-3</v>
      </c>
      <c r="K14" s="681">
        <v>7.1390000000000004E-3</v>
      </c>
      <c r="L14" s="681">
        <v>0.235545</v>
      </c>
      <c r="M14" s="681">
        <v>1.098E-3</v>
      </c>
      <c r="N14" s="681">
        <v>1.3924000000000001E-2</v>
      </c>
      <c r="O14" s="681">
        <v>9.8820000000000002E-3</v>
      </c>
      <c r="P14" s="681">
        <v>9.8259999999999997E-3</v>
      </c>
      <c r="Q14" s="681">
        <v>3.1480000000000002E-3</v>
      </c>
      <c r="R14" s="681">
        <v>1.088E-3</v>
      </c>
      <c r="S14" s="681">
        <v>7.1400000000000001E-4</v>
      </c>
      <c r="T14" s="681">
        <v>1.4350000000000001E-3</v>
      </c>
      <c r="U14" s="681">
        <v>7.8299999999999995E-4</v>
      </c>
      <c r="V14" s="681">
        <v>4.7600000000000002E-4</v>
      </c>
      <c r="W14" s="681">
        <v>0</v>
      </c>
      <c r="X14" s="681">
        <v>1.6850000000000001E-3</v>
      </c>
      <c r="Y14" s="681">
        <v>1.8489999999999999E-3</v>
      </c>
      <c r="Z14" s="681">
        <v>1.5126000000000001E-2</v>
      </c>
      <c r="AA14" s="681">
        <v>3.2441999999999999E-2</v>
      </c>
      <c r="AB14" s="681">
        <v>1.0468E-2</v>
      </c>
      <c r="AC14" s="681">
        <v>1.2258E-2</v>
      </c>
      <c r="AD14" s="681">
        <v>1.513E-3</v>
      </c>
      <c r="AE14" s="681">
        <v>4.0400000000000001E-4</v>
      </c>
      <c r="AF14" s="681">
        <v>1.74E-4</v>
      </c>
      <c r="AG14" s="681">
        <v>0.126361</v>
      </c>
      <c r="AH14" s="681">
        <v>7.0100000000000002E-4</v>
      </c>
      <c r="AI14" s="681">
        <v>8.3070000000000001E-3</v>
      </c>
      <c r="AJ14" s="681">
        <v>2.9380000000000001E-3</v>
      </c>
      <c r="AK14" s="681">
        <v>1.9689999999999998E-3</v>
      </c>
      <c r="AL14" s="681">
        <v>3.385E-3</v>
      </c>
      <c r="AM14" s="681">
        <v>2.3259999999999999E-3</v>
      </c>
      <c r="AN14" s="681">
        <v>3.8830000000000002E-3</v>
      </c>
      <c r="AO14" s="681">
        <v>0</v>
      </c>
      <c r="AP14" s="681">
        <v>8.8389999999999996E-3</v>
      </c>
      <c r="AQ14" s="682">
        <v>1.2481000000000001E-2</v>
      </c>
    </row>
    <row r="15" spans="2:43" ht="16.5" customHeight="1">
      <c r="B15" s="337" t="s">
        <v>120</v>
      </c>
      <c r="C15" s="404" t="s">
        <v>569</v>
      </c>
      <c r="D15" s="680">
        <v>5.5180000000000003E-3</v>
      </c>
      <c r="E15" s="681">
        <v>6.5110000000000003E-3</v>
      </c>
      <c r="F15" s="681">
        <v>1.8803E-2</v>
      </c>
      <c r="G15" s="681">
        <v>5.9430000000000004E-3</v>
      </c>
      <c r="H15" s="681">
        <v>1.2840000000000001E-2</v>
      </c>
      <c r="I15" s="681">
        <v>3.3869999999999998E-3</v>
      </c>
      <c r="J15" s="681">
        <v>6.6540000000000002E-3</v>
      </c>
      <c r="K15" s="681">
        <v>4.8404999999999997E-2</v>
      </c>
      <c r="L15" s="681">
        <v>7.9900000000000001E-4</v>
      </c>
      <c r="M15" s="681">
        <v>0.197439</v>
      </c>
      <c r="N15" s="681">
        <v>6.3920000000000001E-3</v>
      </c>
      <c r="O15" s="681">
        <v>1.8619999999999999E-3</v>
      </c>
      <c r="P15" s="681">
        <v>1.354E-3</v>
      </c>
      <c r="Q15" s="681">
        <v>3.3660000000000001E-3</v>
      </c>
      <c r="R15" s="681">
        <v>9.4649999999999995E-3</v>
      </c>
      <c r="S15" s="681">
        <v>1.2822999999999999E-2</v>
      </c>
      <c r="T15" s="681">
        <v>6.4860000000000001E-2</v>
      </c>
      <c r="U15" s="681">
        <v>1.1953999999999999E-2</v>
      </c>
      <c r="V15" s="681">
        <v>4.9793999999999998E-2</v>
      </c>
      <c r="W15" s="681">
        <v>4.6419000000000002E-2</v>
      </c>
      <c r="X15" s="681">
        <v>5.4788999999999997E-2</v>
      </c>
      <c r="Y15" s="681">
        <v>4.9570000000000003E-2</v>
      </c>
      <c r="Z15" s="681">
        <v>1.3871E-2</v>
      </c>
      <c r="AA15" s="681">
        <v>0</v>
      </c>
      <c r="AB15" s="681">
        <v>3.6547999999999997E-2</v>
      </c>
      <c r="AC15" s="681">
        <v>2.0164000000000001E-2</v>
      </c>
      <c r="AD15" s="681">
        <v>6.4289999999999998E-3</v>
      </c>
      <c r="AE15" s="681">
        <v>2.738E-3</v>
      </c>
      <c r="AF15" s="681">
        <v>6.0099999999999997E-4</v>
      </c>
      <c r="AG15" s="681">
        <v>4.568E-3</v>
      </c>
      <c r="AH15" s="681">
        <v>1.828E-3</v>
      </c>
      <c r="AI15" s="681">
        <v>1.7129999999999999E-3</v>
      </c>
      <c r="AJ15" s="681">
        <v>2.604E-3</v>
      </c>
      <c r="AK15" s="681">
        <v>2.1800000000000001E-3</v>
      </c>
      <c r="AL15" s="681">
        <v>8.7150000000000005E-3</v>
      </c>
      <c r="AM15" s="681">
        <v>1.3639E-2</v>
      </c>
      <c r="AN15" s="681">
        <v>2.8149999999999998E-3</v>
      </c>
      <c r="AO15" s="681">
        <v>4.6185999999999998E-2</v>
      </c>
      <c r="AP15" s="681">
        <v>2.0040000000000001E-3</v>
      </c>
      <c r="AQ15" s="682">
        <v>9.1059999999999995E-3</v>
      </c>
    </row>
    <row r="16" spans="2:43" ht="16.5" customHeight="1">
      <c r="B16" s="337" t="s">
        <v>121</v>
      </c>
      <c r="C16" s="402" t="s">
        <v>9</v>
      </c>
      <c r="D16" s="680">
        <v>2.5920000000000001E-3</v>
      </c>
      <c r="E16" s="681">
        <v>2.7300000000000002E-4</v>
      </c>
      <c r="F16" s="681">
        <v>0</v>
      </c>
      <c r="G16" s="681">
        <v>1.297E-3</v>
      </c>
      <c r="H16" s="681">
        <v>3.1510000000000002E-3</v>
      </c>
      <c r="I16" s="681">
        <v>1.2799999999999999E-4</v>
      </c>
      <c r="J16" s="681">
        <v>9.6900000000000003E-4</v>
      </c>
      <c r="K16" s="681">
        <v>1.3282E-2</v>
      </c>
      <c r="L16" s="681">
        <v>2.5713E-2</v>
      </c>
      <c r="M16" s="681">
        <v>2.7929999999999999E-3</v>
      </c>
      <c r="N16" s="681">
        <v>0.10062699999999999</v>
      </c>
      <c r="O16" s="681">
        <v>1.2794E-2</v>
      </c>
      <c r="P16" s="681">
        <v>1.1130000000000001E-3</v>
      </c>
      <c r="Q16" s="681">
        <v>6.0959999999999999E-3</v>
      </c>
      <c r="R16" s="681">
        <v>1.3164E-2</v>
      </c>
      <c r="S16" s="681">
        <v>4.666E-3</v>
      </c>
      <c r="T16" s="681">
        <v>2.0265999999999999E-2</v>
      </c>
      <c r="U16" s="681">
        <v>3.8531999999999997E-2</v>
      </c>
      <c r="V16" s="681">
        <v>5.3359999999999996E-3</v>
      </c>
      <c r="W16" s="681">
        <v>2.264E-3</v>
      </c>
      <c r="X16" s="681">
        <v>2.7950000000000002E-3</v>
      </c>
      <c r="Y16" s="681">
        <v>5.2719999999999998E-3</v>
      </c>
      <c r="Z16" s="681">
        <v>5.4238000000000001E-2</v>
      </c>
      <c r="AA16" s="681">
        <v>4.8000000000000001E-5</v>
      </c>
      <c r="AB16" s="681">
        <v>4.7629999999999999E-3</v>
      </c>
      <c r="AC16" s="681">
        <v>4.7600000000000002E-4</v>
      </c>
      <c r="AD16" s="681">
        <v>2.14E-4</v>
      </c>
      <c r="AE16" s="681">
        <v>1.1E-5</v>
      </c>
      <c r="AF16" s="681">
        <v>8.2000000000000001E-5</v>
      </c>
      <c r="AG16" s="681">
        <v>3.1000000000000001E-5</v>
      </c>
      <c r="AH16" s="681">
        <v>5.0000000000000004E-6</v>
      </c>
      <c r="AI16" s="681">
        <v>2.1100000000000001E-4</v>
      </c>
      <c r="AJ16" s="681">
        <v>2.3029999999999999E-3</v>
      </c>
      <c r="AK16" s="681">
        <v>7.2300000000000001E-4</v>
      </c>
      <c r="AL16" s="681">
        <v>5.7600000000000001E-4</v>
      </c>
      <c r="AM16" s="681">
        <v>1.431E-3</v>
      </c>
      <c r="AN16" s="681">
        <v>1.039E-3</v>
      </c>
      <c r="AO16" s="681">
        <v>5.3969999999999999E-3</v>
      </c>
      <c r="AP16" s="681">
        <v>2.7599999999999999E-3</v>
      </c>
      <c r="AQ16" s="682">
        <v>9.3880000000000005E-3</v>
      </c>
    </row>
    <row r="17" spans="2:43" ht="16.5" customHeight="1">
      <c r="B17" s="337" t="s">
        <v>123</v>
      </c>
      <c r="C17" s="402" t="s">
        <v>10</v>
      </c>
      <c r="D17" s="680">
        <v>1.9000000000000001E-5</v>
      </c>
      <c r="E17" s="681">
        <v>3.4E-5</v>
      </c>
      <c r="F17" s="681">
        <v>0</v>
      </c>
      <c r="G17" s="681">
        <v>6.051E-3</v>
      </c>
      <c r="H17" s="681">
        <v>0</v>
      </c>
      <c r="I17" s="681">
        <v>3.6999999999999998E-5</v>
      </c>
      <c r="J17" s="681">
        <v>8.7399999999999999E-4</v>
      </c>
      <c r="K17" s="681">
        <v>0</v>
      </c>
      <c r="L17" s="681">
        <v>0</v>
      </c>
      <c r="M17" s="681">
        <v>2.2910000000000001E-3</v>
      </c>
      <c r="N17" s="681">
        <v>1.0312E-2</v>
      </c>
      <c r="O17" s="681">
        <v>0.32260800000000001</v>
      </c>
      <c r="P17" s="681">
        <v>2.0699999999999999E-4</v>
      </c>
      <c r="Q17" s="681">
        <v>0.209284</v>
      </c>
      <c r="R17" s="681">
        <v>9.8455000000000001E-2</v>
      </c>
      <c r="S17" s="681">
        <v>8.4562999999999999E-2</v>
      </c>
      <c r="T17" s="681">
        <v>1.6558E-2</v>
      </c>
      <c r="U17" s="681">
        <v>1.0834E-2</v>
      </c>
      <c r="V17" s="681">
        <v>3.5382999999999998E-2</v>
      </c>
      <c r="W17" s="681">
        <v>1.1039E-2</v>
      </c>
      <c r="X17" s="681">
        <v>4.8738999999999998E-2</v>
      </c>
      <c r="Y17" s="681">
        <v>5.6140000000000001E-3</v>
      </c>
      <c r="Z17" s="681">
        <v>1.7916999999999999E-2</v>
      </c>
      <c r="AA17" s="681">
        <v>0</v>
      </c>
      <c r="AB17" s="681">
        <v>2.9E-5</v>
      </c>
      <c r="AC17" s="681">
        <v>0</v>
      </c>
      <c r="AD17" s="681">
        <v>0</v>
      </c>
      <c r="AE17" s="681">
        <v>0</v>
      </c>
      <c r="AF17" s="681">
        <v>0</v>
      </c>
      <c r="AG17" s="681">
        <v>1.16E-4</v>
      </c>
      <c r="AH17" s="681">
        <v>0</v>
      </c>
      <c r="AI17" s="681">
        <v>2.9E-5</v>
      </c>
      <c r="AJ17" s="681">
        <v>0</v>
      </c>
      <c r="AK17" s="681">
        <v>3.0000000000000001E-6</v>
      </c>
      <c r="AL17" s="681">
        <v>0</v>
      </c>
      <c r="AM17" s="681">
        <v>2.3000000000000001E-4</v>
      </c>
      <c r="AN17" s="681">
        <v>2.9E-5</v>
      </c>
      <c r="AO17" s="681">
        <v>0</v>
      </c>
      <c r="AP17" s="681">
        <v>2.5300000000000001E-3</v>
      </c>
      <c r="AQ17" s="682">
        <v>7.6949999999999996E-3</v>
      </c>
    </row>
    <row r="18" spans="2:43" ht="16.5" customHeight="1">
      <c r="B18" s="337" t="s">
        <v>125</v>
      </c>
      <c r="C18" s="402" t="s">
        <v>11</v>
      </c>
      <c r="D18" s="680">
        <v>0</v>
      </c>
      <c r="E18" s="681">
        <v>0</v>
      </c>
      <c r="F18" s="681">
        <v>0</v>
      </c>
      <c r="G18" s="681">
        <v>1.297E-3</v>
      </c>
      <c r="H18" s="681">
        <v>2.1559999999999999E-3</v>
      </c>
      <c r="I18" s="681">
        <v>0</v>
      </c>
      <c r="J18" s="681">
        <v>4.6700000000000002E-4</v>
      </c>
      <c r="K18" s="681">
        <v>5.7809999999999997E-3</v>
      </c>
      <c r="L18" s="681">
        <v>0</v>
      </c>
      <c r="M18" s="681">
        <v>2.2279999999999999E-3</v>
      </c>
      <c r="N18" s="681">
        <v>4.2290000000000001E-3</v>
      </c>
      <c r="O18" s="681">
        <v>9.0700000000000004E-4</v>
      </c>
      <c r="P18" s="681">
        <v>0.21748700000000001</v>
      </c>
      <c r="Q18" s="681">
        <v>4.9102E-2</v>
      </c>
      <c r="R18" s="681">
        <v>3.1876000000000002E-2</v>
      </c>
      <c r="S18" s="681">
        <v>2.0093E-2</v>
      </c>
      <c r="T18" s="681">
        <v>7.1932999999999997E-2</v>
      </c>
      <c r="U18" s="681">
        <v>6.8960999999999995E-2</v>
      </c>
      <c r="V18" s="681">
        <v>5.6183999999999998E-2</v>
      </c>
      <c r="W18" s="681">
        <v>5.2645999999999998E-2</v>
      </c>
      <c r="X18" s="681">
        <v>2.9002E-2</v>
      </c>
      <c r="Y18" s="681">
        <v>1.4447E-2</v>
      </c>
      <c r="Z18" s="681">
        <v>1.0085E-2</v>
      </c>
      <c r="AA18" s="681">
        <v>5.3600000000000002E-4</v>
      </c>
      <c r="AB18" s="681">
        <v>2.0599999999999999E-4</v>
      </c>
      <c r="AC18" s="681">
        <v>0</v>
      </c>
      <c r="AD18" s="681">
        <v>1.4E-5</v>
      </c>
      <c r="AE18" s="681">
        <v>0</v>
      </c>
      <c r="AF18" s="681">
        <v>0</v>
      </c>
      <c r="AG18" s="681">
        <v>1.0000000000000001E-5</v>
      </c>
      <c r="AH18" s="681">
        <v>1.3100000000000001E-4</v>
      </c>
      <c r="AI18" s="681">
        <v>1.7899999999999999E-4</v>
      </c>
      <c r="AJ18" s="681">
        <v>5.3999999999999998E-5</v>
      </c>
      <c r="AK18" s="681">
        <v>1.441E-3</v>
      </c>
      <c r="AL18" s="681">
        <v>2.4000000000000001E-4</v>
      </c>
      <c r="AM18" s="681">
        <v>4.6299999999999998E-4</v>
      </c>
      <c r="AN18" s="681">
        <v>3.5399999999999999E-4</v>
      </c>
      <c r="AO18" s="681">
        <v>9.3400000000000004E-4</v>
      </c>
      <c r="AP18" s="681">
        <v>2.1359999999999999E-3</v>
      </c>
      <c r="AQ18" s="682">
        <v>1.0703000000000001E-2</v>
      </c>
    </row>
    <row r="19" spans="2:43" ht="16.5" customHeight="1">
      <c r="B19" s="337" t="s">
        <v>127</v>
      </c>
      <c r="C19" s="402" t="s">
        <v>12</v>
      </c>
      <c r="D19" s="680">
        <v>3.0630000000000002E-3</v>
      </c>
      <c r="E19" s="681">
        <v>1.1590000000000001E-3</v>
      </c>
      <c r="F19" s="681">
        <v>1.709E-3</v>
      </c>
      <c r="G19" s="681">
        <v>1.7611999999999999E-2</v>
      </c>
      <c r="H19" s="681">
        <v>5.2750000000000002E-3</v>
      </c>
      <c r="I19" s="681">
        <v>2.764E-3</v>
      </c>
      <c r="J19" s="681">
        <v>4.3779999999999999E-3</v>
      </c>
      <c r="K19" s="681">
        <v>1.6874E-2</v>
      </c>
      <c r="L19" s="681">
        <v>1.3300000000000001E-4</v>
      </c>
      <c r="M19" s="681">
        <v>8.5990000000000007E-3</v>
      </c>
      <c r="N19" s="681">
        <v>8.744E-3</v>
      </c>
      <c r="O19" s="681">
        <v>3.7239999999999999E-3</v>
      </c>
      <c r="P19" s="681">
        <v>4.7100000000000001E-4</v>
      </c>
      <c r="Q19" s="681">
        <v>6.0171000000000002E-2</v>
      </c>
      <c r="R19" s="681">
        <v>3.3398999999999998E-2</v>
      </c>
      <c r="S19" s="681">
        <v>2.8434000000000001E-2</v>
      </c>
      <c r="T19" s="681">
        <v>2.9458999999999999E-2</v>
      </c>
      <c r="U19" s="681">
        <v>2.3893000000000001E-2</v>
      </c>
      <c r="V19" s="681">
        <v>2.9503000000000001E-2</v>
      </c>
      <c r="W19" s="681">
        <v>2.7737999999999999E-2</v>
      </c>
      <c r="X19" s="681">
        <v>9.3799999999999994E-3</v>
      </c>
      <c r="Y19" s="681">
        <v>1.4173E-2</v>
      </c>
      <c r="Z19" s="681">
        <v>7.9862000000000002E-2</v>
      </c>
      <c r="AA19" s="681">
        <v>4.0000000000000002E-4</v>
      </c>
      <c r="AB19" s="681">
        <v>7.3499999999999998E-4</v>
      </c>
      <c r="AC19" s="681">
        <v>1.36E-4</v>
      </c>
      <c r="AD19" s="681">
        <v>2.5279999999999999E-3</v>
      </c>
      <c r="AE19" s="681">
        <v>1.16E-4</v>
      </c>
      <c r="AF19" s="681">
        <v>3.3700000000000001E-4</v>
      </c>
      <c r="AG19" s="681">
        <v>1.07E-3</v>
      </c>
      <c r="AH19" s="681">
        <v>5.04E-4</v>
      </c>
      <c r="AI19" s="681">
        <v>3.441E-3</v>
      </c>
      <c r="AJ19" s="681">
        <v>1.85E-4</v>
      </c>
      <c r="AK19" s="681">
        <v>3.8499999999999998E-4</v>
      </c>
      <c r="AL19" s="681">
        <v>2.5690000000000001E-3</v>
      </c>
      <c r="AM19" s="681">
        <v>1.5280000000000001E-3</v>
      </c>
      <c r="AN19" s="681">
        <v>2.4659999999999999E-3</v>
      </c>
      <c r="AO19" s="681">
        <v>4.15E-4</v>
      </c>
      <c r="AP19" s="681">
        <v>3.0560000000000001E-3</v>
      </c>
      <c r="AQ19" s="682">
        <v>1.2156999999999999E-2</v>
      </c>
    </row>
    <row r="20" spans="2:43" ht="16.5" customHeight="1">
      <c r="B20" s="337" t="s">
        <v>128</v>
      </c>
      <c r="C20" s="402" t="s">
        <v>418</v>
      </c>
      <c r="D20" s="680">
        <v>0</v>
      </c>
      <c r="E20" s="681">
        <v>3.4E-5</v>
      </c>
      <c r="F20" s="681">
        <v>0</v>
      </c>
      <c r="G20" s="681">
        <v>2.5929999999999998E-3</v>
      </c>
      <c r="H20" s="681">
        <v>0</v>
      </c>
      <c r="I20" s="681">
        <v>0</v>
      </c>
      <c r="J20" s="681">
        <v>6.0999999999999999E-5</v>
      </c>
      <c r="K20" s="681">
        <v>0</v>
      </c>
      <c r="L20" s="681">
        <v>0</v>
      </c>
      <c r="M20" s="681">
        <v>3.4499999999999998E-4</v>
      </c>
      <c r="N20" s="681">
        <v>1.9000000000000001E-4</v>
      </c>
      <c r="O20" s="681">
        <v>4.2999999999999999E-4</v>
      </c>
      <c r="P20" s="681">
        <v>0</v>
      </c>
      <c r="Q20" s="681">
        <v>1.0380000000000001E-3</v>
      </c>
      <c r="R20" s="681">
        <v>0.139795</v>
      </c>
      <c r="S20" s="681">
        <v>5.1158000000000002E-2</v>
      </c>
      <c r="T20" s="681">
        <v>9.8150000000000008E-3</v>
      </c>
      <c r="U20" s="681">
        <v>2.5330000000000001E-3</v>
      </c>
      <c r="V20" s="681">
        <v>7.9539999999999993E-3</v>
      </c>
      <c r="W20" s="681">
        <v>1.6980000000000001E-3</v>
      </c>
      <c r="X20" s="681">
        <v>1.0969E-2</v>
      </c>
      <c r="Y20" s="681">
        <v>4.9639999999999997E-3</v>
      </c>
      <c r="Z20" s="681">
        <v>5.5209999999999999E-3</v>
      </c>
      <c r="AA20" s="681">
        <v>0</v>
      </c>
      <c r="AB20" s="681">
        <v>1.0262E-2</v>
      </c>
      <c r="AC20" s="681">
        <v>0</v>
      </c>
      <c r="AD20" s="681">
        <v>6.0000000000000002E-6</v>
      </c>
      <c r="AE20" s="681">
        <v>0</v>
      </c>
      <c r="AF20" s="681">
        <v>0</v>
      </c>
      <c r="AG20" s="681">
        <v>4.3999999999999999E-5</v>
      </c>
      <c r="AH20" s="681">
        <v>0</v>
      </c>
      <c r="AI20" s="681">
        <v>2.6899999999999998E-4</v>
      </c>
      <c r="AJ20" s="681">
        <v>0</v>
      </c>
      <c r="AK20" s="681">
        <v>0</v>
      </c>
      <c r="AL20" s="681">
        <v>0</v>
      </c>
      <c r="AM20" s="681">
        <v>9.4920000000000004E-3</v>
      </c>
      <c r="AN20" s="681">
        <v>1.0000000000000001E-5</v>
      </c>
      <c r="AO20" s="681">
        <v>0</v>
      </c>
      <c r="AP20" s="681">
        <v>0</v>
      </c>
      <c r="AQ20" s="682">
        <v>2.4009999999999999E-3</v>
      </c>
    </row>
    <row r="21" spans="2:43" ht="16.5" customHeight="1">
      <c r="B21" s="337" t="s">
        <v>129</v>
      </c>
      <c r="C21" s="402" t="s">
        <v>419</v>
      </c>
      <c r="D21" s="680">
        <v>0</v>
      </c>
      <c r="E21" s="681">
        <v>2.05E-4</v>
      </c>
      <c r="F21" s="681">
        <v>0</v>
      </c>
      <c r="G21" s="681">
        <v>1.405E-3</v>
      </c>
      <c r="H21" s="681">
        <v>0</v>
      </c>
      <c r="I21" s="681">
        <v>0</v>
      </c>
      <c r="J21" s="681">
        <v>6.8999999999999997E-5</v>
      </c>
      <c r="K21" s="681">
        <v>0</v>
      </c>
      <c r="L21" s="681">
        <v>1.3300000000000001E-4</v>
      </c>
      <c r="M21" s="681">
        <v>2.6359999999999999E-3</v>
      </c>
      <c r="N21" s="681">
        <v>4.0400000000000001E-4</v>
      </c>
      <c r="O21" s="681">
        <v>5.7300000000000005E-4</v>
      </c>
      <c r="P21" s="681">
        <v>0</v>
      </c>
      <c r="Q21" s="681">
        <v>4.86E-4</v>
      </c>
      <c r="R21" s="681">
        <v>6.0920000000000002E-3</v>
      </c>
      <c r="S21" s="681">
        <v>0.141709</v>
      </c>
      <c r="T21" s="681">
        <v>7.2400000000000003E-4</v>
      </c>
      <c r="U21" s="681">
        <v>2.3349999999999998E-3</v>
      </c>
      <c r="V21" s="681">
        <v>1.665E-3</v>
      </c>
      <c r="W21" s="681">
        <v>5.6599999999999999E-4</v>
      </c>
      <c r="X21" s="681">
        <v>9.7599999999999998E-4</v>
      </c>
      <c r="Y21" s="681">
        <v>8.2200000000000003E-4</v>
      </c>
      <c r="Z21" s="681">
        <v>7.3999999999999996E-5</v>
      </c>
      <c r="AA21" s="681">
        <v>0</v>
      </c>
      <c r="AB21" s="681">
        <v>2.6499999999999999E-4</v>
      </c>
      <c r="AC21" s="681">
        <v>0</v>
      </c>
      <c r="AD21" s="681">
        <v>3.9999999999999998E-6</v>
      </c>
      <c r="AE21" s="681">
        <v>0</v>
      </c>
      <c r="AF21" s="681">
        <v>0</v>
      </c>
      <c r="AG21" s="681">
        <v>3.4E-5</v>
      </c>
      <c r="AH21" s="681">
        <v>0</v>
      </c>
      <c r="AI21" s="681">
        <v>1.5E-5</v>
      </c>
      <c r="AJ21" s="681">
        <v>0</v>
      </c>
      <c r="AK21" s="681">
        <v>0</v>
      </c>
      <c r="AL21" s="681">
        <v>0</v>
      </c>
      <c r="AM21" s="681">
        <v>1.4862E-2</v>
      </c>
      <c r="AN21" s="681">
        <v>5.0000000000000004E-6</v>
      </c>
      <c r="AO21" s="681">
        <v>0</v>
      </c>
      <c r="AP21" s="681">
        <v>0</v>
      </c>
      <c r="AQ21" s="682">
        <v>2.7550000000000001E-3</v>
      </c>
    </row>
    <row r="22" spans="2:43" ht="16.5" customHeight="1">
      <c r="B22" s="337" t="s">
        <v>131</v>
      </c>
      <c r="C22" s="402" t="s">
        <v>420</v>
      </c>
      <c r="D22" s="680">
        <v>1.9000000000000001E-5</v>
      </c>
      <c r="E22" s="681">
        <v>3.4E-5</v>
      </c>
      <c r="F22" s="681">
        <v>0</v>
      </c>
      <c r="G22" s="681">
        <v>0</v>
      </c>
      <c r="H22" s="681">
        <v>0</v>
      </c>
      <c r="I22" s="681">
        <v>0</v>
      </c>
      <c r="J22" s="681">
        <v>0</v>
      </c>
      <c r="K22" s="681">
        <v>0</v>
      </c>
      <c r="L22" s="681">
        <v>0</v>
      </c>
      <c r="M22" s="681">
        <v>0</v>
      </c>
      <c r="N22" s="681">
        <v>0</v>
      </c>
      <c r="O22" s="681">
        <v>0</v>
      </c>
      <c r="P22" s="681">
        <v>0</v>
      </c>
      <c r="Q22" s="681">
        <v>1.7E-5</v>
      </c>
      <c r="R22" s="681">
        <v>1.523E-3</v>
      </c>
      <c r="S22" s="681">
        <v>5.9350000000000002E-3</v>
      </c>
      <c r="T22" s="681">
        <v>8.4185999999999997E-2</v>
      </c>
      <c r="U22" s="681">
        <v>0</v>
      </c>
      <c r="V22" s="681">
        <v>4.08E-4</v>
      </c>
      <c r="W22" s="681">
        <v>5.6599999999999999E-4</v>
      </c>
      <c r="X22" s="681">
        <v>3.6400000000000001E-4</v>
      </c>
      <c r="Y22" s="681">
        <v>1.03E-4</v>
      </c>
      <c r="Z22" s="681">
        <v>1.2E-4</v>
      </c>
      <c r="AA22" s="681">
        <v>0</v>
      </c>
      <c r="AB22" s="681">
        <v>8.7999999999999998E-5</v>
      </c>
      <c r="AC22" s="681">
        <v>1.7E-5</v>
      </c>
      <c r="AD22" s="681">
        <v>7.6999999999999996E-4</v>
      </c>
      <c r="AE22" s="681">
        <v>1.1E-5</v>
      </c>
      <c r="AF22" s="681">
        <v>0</v>
      </c>
      <c r="AG22" s="681">
        <v>1.4E-5</v>
      </c>
      <c r="AH22" s="681">
        <v>8.7999999999999998E-5</v>
      </c>
      <c r="AI22" s="681">
        <v>3.1359999999999999E-3</v>
      </c>
      <c r="AJ22" s="681">
        <v>0</v>
      </c>
      <c r="AK22" s="681">
        <v>1.0296E-2</v>
      </c>
      <c r="AL22" s="681">
        <v>0</v>
      </c>
      <c r="AM22" s="681">
        <v>4.3420000000000004E-3</v>
      </c>
      <c r="AN22" s="681">
        <v>1.1590000000000001E-3</v>
      </c>
      <c r="AO22" s="681">
        <v>2.3456000000000001E-2</v>
      </c>
      <c r="AP22" s="681">
        <v>0</v>
      </c>
      <c r="AQ22" s="682">
        <v>2.8240000000000001E-3</v>
      </c>
    </row>
    <row r="23" spans="2:43" ht="16.5" customHeight="1">
      <c r="B23" s="337" t="s">
        <v>133</v>
      </c>
      <c r="C23" s="402" t="s">
        <v>14</v>
      </c>
      <c r="D23" s="680">
        <v>0</v>
      </c>
      <c r="E23" s="681">
        <v>0</v>
      </c>
      <c r="F23" s="681">
        <v>0</v>
      </c>
      <c r="G23" s="681">
        <v>0</v>
      </c>
      <c r="H23" s="681">
        <v>0</v>
      </c>
      <c r="I23" s="681">
        <v>0</v>
      </c>
      <c r="J23" s="681">
        <v>0</v>
      </c>
      <c r="K23" s="681">
        <v>0</v>
      </c>
      <c r="L23" s="681">
        <v>0</v>
      </c>
      <c r="M23" s="681">
        <v>0</v>
      </c>
      <c r="N23" s="681">
        <v>0</v>
      </c>
      <c r="O23" s="681">
        <v>0</v>
      </c>
      <c r="P23" s="681">
        <v>2.3E-5</v>
      </c>
      <c r="Q23" s="681">
        <v>3.3000000000000003E-5</v>
      </c>
      <c r="R23" s="681">
        <v>2.5019999999999999E-3</v>
      </c>
      <c r="S23" s="681">
        <v>9.5569999999999995E-3</v>
      </c>
      <c r="T23" s="681">
        <v>0.113594</v>
      </c>
      <c r="U23" s="681">
        <v>0.32722400000000001</v>
      </c>
      <c r="V23" s="681">
        <v>0.17004900000000001</v>
      </c>
      <c r="W23" s="681">
        <v>0.27596900000000002</v>
      </c>
      <c r="X23" s="681">
        <v>2.1382999999999999E-2</v>
      </c>
      <c r="Y23" s="681">
        <v>2.3039E-2</v>
      </c>
      <c r="Z23" s="681">
        <v>2.3000000000000001E-4</v>
      </c>
      <c r="AA23" s="681">
        <v>3.0000000000000001E-6</v>
      </c>
      <c r="AB23" s="681">
        <v>2.9E-5</v>
      </c>
      <c r="AC23" s="681">
        <v>0</v>
      </c>
      <c r="AD23" s="681">
        <v>2.9E-5</v>
      </c>
      <c r="AE23" s="681">
        <v>3.8999999999999999E-5</v>
      </c>
      <c r="AF23" s="681">
        <v>0</v>
      </c>
      <c r="AG23" s="681">
        <v>3.0000000000000001E-6</v>
      </c>
      <c r="AH23" s="681">
        <v>5.9699999999999998E-4</v>
      </c>
      <c r="AI23" s="681">
        <v>1.5610000000000001E-3</v>
      </c>
      <c r="AJ23" s="681">
        <v>5.8500000000000002E-4</v>
      </c>
      <c r="AK23" s="681">
        <v>1.9999999999999999E-6</v>
      </c>
      <c r="AL23" s="681">
        <v>0</v>
      </c>
      <c r="AM23" s="681">
        <v>1.512E-2</v>
      </c>
      <c r="AN23" s="681">
        <v>1.9000000000000001E-5</v>
      </c>
      <c r="AO23" s="681">
        <v>3.1967000000000002E-2</v>
      </c>
      <c r="AP23" s="681">
        <v>0</v>
      </c>
      <c r="AQ23" s="682">
        <v>2.2145000000000001E-2</v>
      </c>
    </row>
    <row r="24" spans="2:43" ht="16.5" customHeight="1">
      <c r="B24" s="337" t="s">
        <v>135</v>
      </c>
      <c r="C24" s="402" t="s">
        <v>13</v>
      </c>
      <c r="D24" s="680">
        <v>1.4E-5</v>
      </c>
      <c r="E24" s="681">
        <v>0</v>
      </c>
      <c r="F24" s="681">
        <v>1.709E-3</v>
      </c>
      <c r="G24" s="681">
        <v>0</v>
      </c>
      <c r="H24" s="681">
        <v>0</v>
      </c>
      <c r="I24" s="681">
        <v>0</v>
      </c>
      <c r="J24" s="681">
        <v>2.5999999999999998E-5</v>
      </c>
      <c r="K24" s="681">
        <v>0</v>
      </c>
      <c r="L24" s="681">
        <v>0</v>
      </c>
      <c r="M24" s="681">
        <v>3.1000000000000001E-5</v>
      </c>
      <c r="N24" s="681">
        <v>2.4000000000000001E-5</v>
      </c>
      <c r="O24" s="681">
        <v>0</v>
      </c>
      <c r="P24" s="681">
        <v>0</v>
      </c>
      <c r="Q24" s="681">
        <v>2.6800000000000001E-4</v>
      </c>
      <c r="R24" s="681">
        <v>7.071E-3</v>
      </c>
      <c r="S24" s="681">
        <v>2.8117E-2</v>
      </c>
      <c r="T24" s="681">
        <v>1.2456999999999999E-2</v>
      </c>
      <c r="U24" s="681">
        <v>9.7459999999999995E-3</v>
      </c>
      <c r="V24" s="681">
        <v>0.118351</v>
      </c>
      <c r="W24" s="681">
        <v>2.2926999999999999E-2</v>
      </c>
      <c r="X24" s="681">
        <v>4.1312000000000001E-2</v>
      </c>
      <c r="Y24" s="681">
        <v>7.0860000000000003E-3</v>
      </c>
      <c r="Z24" s="681">
        <v>6.999E-3</v>
      </c>
      <c r="AA24" s="681">
        <v>3.0000000000000001E-6</v>
      </c>
      <c r="AB24" s="681">
        <v>2.0599999999999999E-4</v>
      </c>
      <c r="AC24" s="681">
        <v>0</v>
      </c>
      <c r="AD24" s="681">
        <v>1.8900000000000001E-4</v>
      </c>
      <c r="AE24" s="681">
        <v>0</v>
      </c>
      <c r="AF24" s="681">
        <v>6.9999999999999999E-6</v>
      </c>
      <c r="AG24" s="681">
        <v>1.4300000000000001E-4</v>
      </c>
      <c r="AH24" s="681">
        <v>1.4799999999999999E-4</v>
      </c>
      <c r="AI24" s="681">
        <v>1.5139999999999999E-3</v>
      </c>
      <c r="AJ24" s="681">
        <v>9.8700000000000003E-4</v>
      </c>
      <c r="AK24" s="681">
        <v>5.3000000000000001E-5</v>
      </c>
      <c r="AL24" s="681">
        <v>0</v>
      </c>
      <c r="AM24" s="681">
        <v>7.9950000000000004E-3</v>
      </c>
      <c r="AN24" s="681">
        <v>1.15E-4</v>
      </c>
      <c r="AO24" s="681">
        <v>0</v>
      </c>
      <c r="AP24" s="681">
        <v>2.3000000000000001E-4</v>
      </c>
      <c r="AQ24" s="682">
        <v>3.3210000000000002E-3</v>
      </c>
    </row>
    <row r="25" spans="2:43" ht="16.5" customHeight="1">
      <c r="B25" s="337" t="s">
        <v>136</v>
      </c>
      <c r="C25" s="402" t="s">
        <v>570</v>
      </c>
      <c r="D25" s="680">
        <v>0</v>
      </c>
      <c r="E25" s="681">
        <v>1.02E-4</v>
      </c>
      <c r="F25" s="681">
        <v>0</v>
      </c>
      <c r="G25" s="681">
        <v>0</v>
      </c>
      <c r="H25" s="681">
        <v>0</v>
      </c>
      <c r="I25" s="681">
        <v>0</v>
      </c>
      <c r="J25" s="681">
        <v>0</v>
      </c>
      <c r="K25" s="681">
        <v>7.4999999999999993E-5</v>
      </c>
      <c r="L25" s="681">
        <v>0</v>
      </c>
      <c r="M25" s="681">
        <v>0</v>
      </c>
      <c r="N25" s="681">
        <v>2.4000000000000001E-5</v>
      </c>
      <c r="O25" s="681">
        <v>0</v>
      </c>
      <c r="P25" s="681">
        <v>0</v>
      </c>
      <c r="Q25" s="681">
        <v>3.3000000000000003E-5</v>
      </c>
      <c r="R25" s="681">
        <v>2.1800000000000001E-4</v>
      </c>
      <c r="S25" s="681">
        <v>3.1700000000000001E-4</v>
      </c>
      <c r="T25" s="681">
        <v>1.2999999999999999E-5</v>
      </c>
      <c r="U25" s="681">
        <v>3.0000000000000001E-5</v>
      </c>
      <c r="V25" s="681">
        <v>0</v>
      </c>
      <c r="W25" s="681">
        <v>1.3586000000000001E-2</v>
      </c>
      <c r="X25" s="681">
        <v>0</v>
      </c>
      <c r="Y25" s="681">
        <v>0</v>
      </c>
      <c r="Z25" s="681">
        <v>1.756E-3</v>
      </c>
      <c r="AA25" s="681">
        <v>1.2999999999999999E-5</v>
      </c>
      <c r="AB25" s="681">
        <v>0</v>
      </c>
      <c r="AC25" s="681">
        <v>3.4E-5</v>
      </c>
      <c r="AD25" s="681">
        <v>2.12E-4</v>
      </c>
      <c r="AE25" s="681">
        <v>1E-4</v>
      </c>
      <c r="AF25" s="681">
        <v>2.1999999999999999E-5</v>
      </c>
      <c r="AG25" s="681">
        <v>6.7999999999999999E-5</v>
      </c>
      <c r="AH25" s="681">
        <v>7.1000000000000005E-5</v>
      </c>
      <c r="AI25" s="681">
        <v>1.6249999999999999E-3</v>
      </c>
      <c r="AJ25" s="681">
        <v>5.7000000000000003E-5</v>
      </c>
      <c r="AK25" s="681">
        <v>1.4E-5</v>
      </c>
      <c r="AL25" s="681">
        <v>7.2000000000000002E-5</v>
      </c>
      <c r="AM25" s="681">
        <v>1.062E-3</v>
      </c>
      <c r="AN25" s="681">
        <v>9.1000000000000003E-5</v>
      </c>
      <c r="AO25" s="681">
        <v>0</v>
      </c>
      <c r="AP25" s="681">
        <v>0</v>
      </c>
      <c r="AQ25" s="682">
        <v>3.6900000000000002E-4</v>
      </c>
    </row>
    <row r="26" spans="2:43" ht="16.5" customHeight="1">
      <c r="B26" s="337" t="s">
        <v>138</v>
      </c>
      <c r="C26" s="402" t="s">
        <v>15</v>
      </c>
      <c r="D26" s="680">
        <v>0</v>
      </c>
      <c r="E26" s="681">
        <v>0</v>
      </c>
      <c r="F26" s="681">
        <v>4.7521000000000001E-2</v>
      </c>
      <c r="G26" s="681">
        <v>1.08E-4</v>
      </c>
      <c r="H26" s="681">
        <v>0</v>
      </c>
      <c r="I26" s="681">
        <v>0</v>
      </c>
      <c r="J26" s="681">
        <v>0</v>
      </c>
      <c r="K26" s="681">
        <v>0</v>
      </c>
      <c r="L26" s="681">
        <v>0</v>
      </c>
      <c r="M26" s="681">
        <v>0</v>
      </c>
      <c r="N26" s="681">
        <v>0</v>
      </c>
      <c r="O26" s="681">
        <v>0</v>
      </c>
      <c r="P26" s="681">
        <v>0</v>
      </c>
      <c r="Q26" s="681">
        <v>0</v>
      </c>
      <c r="R26" s="681">
        <v>0</v>
      </c>
      <c r="S26" s="681">
        <v>1.3200000000000001E-4</v>
      </c>
      <c r="T26" s="681">
        <v>0</v>
      </c>
      <c r="U26" s="681">
        <v>0</v>
      </c>
      <c r="V26" s="681">
        <v>0</v>
      </c>
      <c r="W26" s="681">
        <v>0</v>
      </c>
      <c r="X26" s="681">
        <v>0.37565300000000001</v>
      </c>
      <c r="Y26" s="681">
        <v>0</v>
      </c>
      <c r="Z26" s="681">
        <v>0</v>
      </c>
      <c r="AA26" s="681">
        <v>0</v>
      </c>
      <c r="AB26" s="681">
        <v>0</v>
      </c>
      <c r="AC26" s="681">
        <v>0</v>
      </c>
      <c r="AD26" s="681">
        <v>0</v>
      </c>
      <c r="AE26" s="681">
        <v>0</v>
      </c>
      <c r="AF26" s="681">
        <v>0</v>
      </c>
      <c r="AG26" s="681">
        <v>6.0850000000000001E-3</v>
      </c>
      <c r="AH26" s="681">
        <v>0</v>
      </c>
      <c r="AI26" s="681">
        <v>6.8459999999999997E-3</v>
      </c>
      <c r="AJ26" s="681">
        <v>1.8799999999999999E-4</v>
      </c>
      <c r="AK26" s="681">
        <v>0</v>
      </c>
      <c r="AL26" s="681">
        <v>0</v>
      </c>
      <c r="AM26" s="681">
        <v>3.9842000000000002E-2</v>
      </c>
      <c r="AN26" s="681">
        <v>4.8000000000000001E-5</v>
      </c>
      <c r="AO26" s="681">
        <v>0</v>
      </c>
      <c r="AP26" s="681">
        <v>0</v>
      </c>
      <c r="AQ26" s="682">
        <v>6.038E-3</v>
      </c>
    </row>
    <row r="27" spans="2:43" ht="16.5" customHeight="1">
      <c r="B27" s="337" t="s">
        <v>139</v>
      </c>
      <c r="C27" s="402" t="s">
        <v>16</v>
      </c>
      <c r="D27" s="680">
        <v>6.4599999999999998E-4</v>
      </c>
      <c r="E27" s="681">
        <v>2.1819999999999999E-3</v>
      </c>
      <c r="F27" s="681">
        <v>9.5729999999999999E-3</v>
      </c>
      <c r="G27" s="681">
        <v>2.4849999999999998E-3</v>
      </c>
      <c r="H27" s="681">
        <v>6.4510000000000001E-3</v>
      </c>
      <c r="I27" s="681">
        <v>2.8889000000000001E-2</v>
      </c>
      <c r="J27" s="681">
        <v>1.8785E-2</v>
      </c>
      <c r="K27" s="681">
        <v>5.5690000000000002E-3</v>
      </c>
      <c r="L27" s="681">
        <v>1.0660000000000001E-3</v>
      </c>
      <c r="M27" s="681">
        <v>4.5820000000000001E-3</v>
      </c>
      <c r="N27" s="681">
        <v>7.4130000000000003E-3</v>
      </c>
      <c r="O27" s="681">
        <v>5.156E-3</v>
      </c>
      <c r="P27" s="681">
        <v>4.3665000000000002E-2</v>
      </c>
      <c r="Q27" s="681">
        <v>8.7100000000000003E-4</v>
      </c>
      <c r="R27" s="681">
        <v>6.5300000000000004E-4</v>
      </c>
      <c r="S27" s="681">
        <v>2.8159999999999999E-3</v>
      </c>
      <c r="T27" s="681">
        <v>5.3080000000000002E-3</v>
      </c>
      <c r="U27" s="681">
        <v>1.6019999999999999E-3</v>
      </c>
      <c r="V27" s="681">
        <v>3.4329999999999999E-3</v>
      </c>
      <c r="W27" s="681">
        <v>7.0759999999999998E-3</v>
      </c>
      <c r="X27" s="681">
        <v>1.091E-3</v>
      </c>
      <c r="Y27" s="681">
        <v>7.9251000000000002E-2</v>
      </c>
      <c r="Z27" s="681">
        <v>3.0980000000000001E-3</v>
      </c>
      <c r="AA27" s="681">
        <v>6.7520000000000002E-3</v>
      </c>
      <c r="AB27" s="681">
        <v>3.1459999999999999E-3</v>
      </c>
      <c r="AC27" s="681">
        <v>5.3220000000000003E-3</v>
      </c>
      <c r="AD27" s="681">
        <v>5.8230000000000001E-3</v>
      </c>
      <c r="AE27" s="681">
        <v>1.434E-2</v>
      </c>
      <c r="AF27" s="681">
        <v>1.9000000000000001E-5</v>
      </c>
      <c r="AG27" s="681">
        <v>1.408E-3</v>
      </c>
      <c r="AH27" s="681">
        <v>1.7323999999999999E-2</v>
      </c>
      <c r="AI27" s="681">
        <v>6.6499999999999997E-3</v>
      </c>
      <c r="AJ27" s="681">
        <v>1.2919999999999999E-2</v>
      </c>
      <c r="AK27" s="681">
        <v>3.545E-3</v>
      </c>
      <c r="AL27" s="681">
        <v>3.6635000000000001E-2</v>
      </c>
      <c r="AM27" s="681">
        <v>6.8950000000000001E-3</v>
      </c>
      <c r="AN27" s="681">
        <v>5.5059999999999996E-3</v>
      </c>
      <c r="AO27" s="681">
        <v>0.12890499999999999</v>
      </c>
      <c r="AP27" s="681">
        <v>7.5600000000000005E-4</v>
      </c>
      <c r="AQ27" s="682">
        <v>6.9890000000000004E-3</v>
      </c>
    </row>
    <row r="28" spans="2:43" ht="16.5" customHeight="1">
      <c r="B28" s="337" t="s">
        <v>140</v>
      </c>
      <c r="C28" s="402" t="s">
        <v>17</v>
      </c>
      <c r="D28" s="680">
        <v>4.4390000000000002E-3</v>
      </c>
      <c r="E28" s="681">
        <v>3.7500000000000001E-4</v>
      </c>
      <c r="F28" s="681">
        <v>0</v>
      </c>
      <c r="G28" s="681">
        <v>3.5660000000000002E-3</v>
      </c>
      <c r="H28" s="681">
        <v>8.7799999999999998E-4</v>
      </c>
      <c r="I28" s="681">
        <v>2.545E-3</v>
      </c>
      <c r="J28" s="681">
        <v>4.7070000000000002E-3</v>
      </c>
      <c r="K28" s="681">
        <v>2.5959999999999998E-3</v>
      </c>
      <c r="L28" s="681">
        <v>6.7949999999999998E-3</v>
      </c>
      <c r="M28" s="681">
        <v>4.8960000000000002E-3</v>
      </c>
      <c r="N28" s="681">
        <v>7.0330000000000002E-3</v>
      </c>
      <c r="O28" s="681">
        <v>5.0600000000000003E-3</v>
      </c>
      <c r="P28" s="681">
        <v>5.705E-3</v>
      </c>
      <c r="Q28" s="681">
        <v>4.6049999999999997E-3</v>
      </c>
      <c r="R28" s="681">
        <v>2.8289999999999999E-3</v>
      </c>
      <c r="S28" s="681">
        <v>2.379E-3</v>
      </c>
      <c r="T28" s="681">
        <v>2.0439999999999998E-3</v>
      </c>
      <c r="U28" s="681">
        <v>5.7260000000000002E-3</v>
      </c>
      <c r="V28" s="681">
        <v>2.5829999999999998E-3</v>
      </c>
      <c r="W28" s="681">
        <v>2.5469999999999998E-3</v>
      </c>
      <c r="X28" s="681">
        <v>8.61E-4</v>
      </c>
      <c r="Y28" s="681">
        <v>2.0539999999999998E-3</v>
      </c>
      <c r="Z28" s="681">
        <v>7.6599999999999997E-4</v>
      </c>
      <c r="AA28" s="681">
        <v>1.7916000000000001E-2</v>
      </c>
      <c r="AB28" s="681">
        <v>4.8515000000000003E-2</v>
      </c>
      <c r="AC28" s="681">
        <v>2.9750000000000002E-3</v>
      </c>
      <c r="AD28" s="681">
        <v>3.9459999999999999E-3</v>
      </c>
      <c r="AE28" s="681">
        <v>3.6020000000000002E-3</v>
      </c>
      <c r="AF28" s="681">
        <v>1.5105E-2</v>
      </c>
      <c r="AG28" s="681">
        <v>9.8320000000000005E-3</v>
      </c>
      <c r="AH28" s="681">
        <v>4.9639999999999997E-3</v>
      </c>
      <c r="AI28" s="681">
        <v>8.574E-3</v>
      </c>
      <c r="AJ28" s="681">
        <v>6.0159999999999996E-3</v>
      </c>
      <c r="AK28" s="681">
        <v>2.9169999999999999E-3</v>
      </c>
      <c r="AL28" s="681">
        <v>1.993E-3</v>
      </c>
      <c r="AM28" s="681">
        <v>1.944E-3</v>
      </c>
      <c r="AN28" s="681">
        <v>2.9640000000000001E-3</v>
      </c>
      <c r="AO28" s="681">
        <v>0</v>
      </c>
      <c r="AP28" s="681">
        <v>1.4589E-2</v>
      </c>
      <c r="AQ28" s="682">
        <v>6.019E-3</v>
      </c>
    </row>
    <row r="29" spans="2:43" ht="16.5" customHeight="1">
      <c r="B29" s="337" t="s">
        <v>141</v>
      </c>
      <c r="C29" s="402" t="s">
        <v>18</v>
      </c>
      <c r="D29" s="680">
        <v>1.1972999999999999E-2</v>
      </c>
      <c r="E29" s="681">
        <v>6.0679999999999996E-3</v>
      </c>
      <c r="F29" s="681">
        <v>2.735E-3</v>
      </c>
      <c r="G29" s="681">
        <v>4.6677000000000003E-2</v>
      </c>
      <c r="H29" s="681">
        <v>1.2636E-2</v>
      </c>
      <c r="I29" s="681">
        <v>1.8051000000000001E-2</v>
      </c>
      <c r="J29" s="681">
        <v>4.8811E-2</v>
      </c>
      <c r="K29" s="681">
        <v>2.1371999999999999E-2</v>
      </c>
      <c r="L29" s="681">
        <v>1.9050999999999998E-2</v>
      </c>
      <c r="M29" s="681">
        <v>2.7335999999999999E-2</v>
      </c>
      <c r="N29" s="681">
        <v>3.9514000000000001E-2</v>
      </c>
      <c r="O29" s="681">
        <v>7.6045000000000001E-2</v>
      </c>
      <c r="P29" s="681">
        <v>0.10492700000000001</v>
      </c>
      <c r="Q29" s="681">
        <v>1.6395E-2</v>
      </c>
      <c r="R29" s="681">
        <v>1.6535999999999999E-2</v>
      </c>
      <c r="S29" s="681">
        <v>1.1011999999999999E-2</v>
      </c>
      <c r="T29" s="681">
        <v>1.285E-2</v>
      </c>
      <c r="U29" s="681">
        <v>2.5519E-2</v>
      </c>
      <c r="V29" s="681">
        <v>9.2449999999999997E-3</v>
      </c>
      <c r="W29" s="681">
        <v>5.6610000000000002E-3</v>
      </c>
      <c r="X29" s="681">
        <v>1.3152E-2</v>
      </c>
      <c r="Y29" s="681">
        <v>1.8041000000000001E-2</v>
      </c>
      <c r="Z29" s="681">
        <v>2.395E-3</v>
      </c>
      <c r="AA29" s="681">
        <v>0.11480700000000001</v>
      </c>
      <c r="AB29" s="681">
        <v>5.2366999999999997E-2</v>
      </c>
      <c r="AC29" s="681">
        <v>6.9181000000000006E-2</v>
      </c>
      <c r="AD29" s="681">
        <v>2.8724E-2</v>
      </c>
      <c r="AE29" s="681">
        <v>5.3610000000000003E-3</v>
      </c>
      <c r="AF29" s="681">
        <v>1.8370000000000001E-3</v>
      </c>
      <c r="AG29" s="681">
        <v>6.5079999999999999E-3</v>
      </c>
      <c r="AH29" s="681">
        <v>8.3639999999999999E-3</v>
      </c>
      <c r="AI29" s="681">
        <v>1.0758E-2</v>
      </c>
      <c r="AJ29" s="681">
        <v>1.6145E-2</v>
      </c>
      <c r="AK29" s="681">
        <v>1.2651000000000001E-2</v>
      </c>
      <c r="AL29" s="681">
        <v>4.0090000000000004E-3</v>
      </c>
      <c r="AM29" s="681">
        <v>5.9719999999999999E-3</v>
      </c>
      <c r="AN29" s="681">
        <v>3.1182999999999999E-2</v>
      </c>
      <c r="AO29" s="681">
        <v>0</v>
      </c>
      <c r="AP29" s="681">
        <v>2.7269999999999998E-3</v>
      </c>
      <c r="AQ29" s="682">
        <v>2.2755000000000001E-2</v>
      </c>
    </row>
    <row r="30" spans="2:43" ht="16.5" customHeight="1">
      <c r="B30" s="337" t="s">
        <v>143</v>
      </c>
      <c r="C30" s="402" t="s">
        <v>29</v>
      </c>
      <c r="D30" s="680">
        <v>3.2000000000000003E-4</v>
      </c>
      <c r="E30" s="681">
        <v>2.3900000000000001E-4</v>
      </c>
      <c r="F30" s="681">
        <v>0</v>
      </c>
      <c r="G30" s="681">
        <v>2.9169999999999999E-3</v>
      </c>
      <c r="H30" s="681">
        <v>1.944E-3</v>
      </c>
      <c r="I30" s="681">
        <v>1.08E-3</v>
      </c>
      <c r="J30" s="681">
        <v>3.1840000000000002E-3</v>
      </c>
      <c r="K30" s="681">
        <v>3.4559999999999999E-3</v>
      </c>
      <c r="L30" s="681">
        <v>5.3300000000000005E-4</v>
      </c>
      <c r="M30" s="681">
        <v>6.8999999999999997E-4</v>
      </c>
      <c r="N30" s="681">
        <v>9.5E-4</v>
      </c>
      <c r="O30" s="681">
        <v>1.289E-3</v>
      </c>
      <c r="P30" s="681">
        <v>1.2049999999999999E-3</v>
      </c>
      <c r="Q30" s="681">
        <v>4.1899999999999999E-4</v>
      </c>
      <c r="R30" s="681">
        <v>8.7000000000000001E-4</v>
      </c>
      <c r="S30" s="681">
        <v>6.4800000000000003E-4</v>
      </c>
      <c r="T30" s="681">
        <v>4.06E-4</v>
      </c>
      <c r="U30" s="681">
        <v>1.041E-3</v>
      </c>
      <c r="V30" s="681">
        <v>4.4200000000000001E-4</v>
      </c>
      <c r="W30" s="681">
        <v>0</v>
      </c>
      <c r="X30" s="681">
        <v>2.8699999999999998E-4</v>
      </c>
      <c r="Y30" s="681">
        <v>6.1600000000000001E-4</v>
      </c>
      <c r="Z30" s="681">
        <v>8.4000000000000003E-4</v>
      </c>
      <c r="AA30" s="681">
        <v>4.6299999999999998E-4</v>
      </c>
      <c r="AB30" s="681">
        <v>8.3798999999999998E-2</v>
      </c>
      <c r="AC30" s="681">
        <v>8.0759999999999998E-3</v>
      </c>
      <c r="AD30" s="681">
        <v>2.9550000000000002E-3</v>
      </c>
      <c r="AE30" s="681">
        <v>1.1950000000000001E-3</v>
      </c>
      <c r="AF30" s="681">
        <v>1.8200000000000001E-4</v>
      </c>
      <c r="AG30" s="681">
        <v>5.0179999999999999E-3</v>
      </c>
      <c r="AH30" s="681">
        <v>3.0490000000000001E-3</v>
      </c>
      <c r="AI30" s="681">
        <v>3.8419999999999999E-3</v>
      </c>
      <c r="AJ30" s="681">
        <v>8.9300000000000004E-3</v>
      </c>
      <c r="AK30" s="681">
        <v>4.6010000000000001E-3</v>
      </c>
      <c r="AL30" s="681">
        <v>2.1129999999999999E-3</v>
      </c>
      <c r="AM30" s="681">
        <v>1.207E-3</v>
      </c>
      <c r="AN30" s="681">
        <v>8.829E-3</v>
      </c>
      <c r="AO30" s="681">
        <v>0</v>
      </c>
      <c r="AP30" s="681">
        <v>8.2100000000000001E-4</v>
      </c>
      <c r="AQ30" s="682">
        <v>3.156E-3</v>
      </c>
    </row>
    <row r="31" spans="2:43" ht="16.5" customHeight="1">
      <c r="B31" s="337" t="s">
        <v>145</v>
      </c>
      <c r="C31" s="402" t="s">
        <v>30</v>
      </c>
      <c r="D31" s="680">
        <v>1.13E-4</v>
      </c>
      <c r="E31" s="681">
        <v>1.02E-4</v>
      </c>
      <c r="F31" s="681">
        <v>0</v>
      </c>
      <c r="G31" s="681">
        <v>2.9169999999999999E-3</v>
      </c>
      <c r="H31" s="681">
        <v>1.4499999999999999E-3</v>
      </c>
      <c r="I31" s="681">
        <v>6.0400000000000004E-4</v>
      </c>
      <c r="J31" s="681">
        <v>1.1850000000000001E-3</v>
      </c>
      <c r="K31" s="681">
        <v>3.4559999999999999E-3</v>
      </c>
      <c r="L31" s="681">
        <v>0</v>
      </c>
      <c r="M31" s="681">
        <v>6.3E-5</v>
      </c>
      <c r="N31" s="681">
        <v>3.0890000000000002E-3</v>
      </c>
      <c r="O31" s="681">
        <v>4.8000000000000001E-5</v>
      </c>
      <c r="P31" s="681">
        <v>3.4E-5</v>
      </c>
      <c r="Q31" s="681">
        <v>1.17E-4</v>
      </c>
      <c r="R31" s="681">
        <v>4.35E-4</v>
      </c>
      <c r="S31" s="681">
        <v>1.2999999999999999E-5</v>
      </c>
      <c r="T31" s="681">
        <v>2.41E-4</v>
      </c>
      <c r="U31" s="681">
        <v>9.4300000000000004E-4</v>
      </c>
      <c r="V31" s="681">
        <v>3.4000000000000002E-4</v>
      </c>
      <c r="W31" s="681">
        <v>2.8299999999999999E-4</v>
      </c>
      <c r="X31" s="681">
        <v>1.34E-4</v>
      </c>
      <c r="Y31" s="681">
        <v>2.7399999999999999E-4</v>
      </c>
      <c r="Z31" s="681">
        <v>3.277E-3</v>
      </c>
      <c r="AA31" s="681">
        <v>1.5409000000000001E-2</v>
      </c>
      <c r="AB31" s="681">
        <v>2.9399999999999999E-3</v>
      </c>
      <c r="AC31" s="681">
        <v>0</v>
      </c>
      <c r="AD31" s="681">
        <v>1.616E-3</v>
      </c>
      <c r="AE31" s="681">
        <v>4.548E-3</v>
      </c>
      <c r="AF31" s="681">
        <v>1.0000000000000001E-5</v>
      </c>
      <c r="AG31" s="681">
        <v>3.8219999999999999E-3</v>
      </c>
      <c r="AH31" s="681">
        <v>9.5180000000000004E-3</v>
      </c>
      <c r="AI31" s="681">
        <v>3.2606000000000003E-2</v>
      </c>
      <c r="AJ31" s="681">
        <v>8.4349999999999998E-3</v>
      </c>
      <c r="AK31" s="681">
        <v>4.9509999999999997E-3</v>
      </c>
      <c r="AL31" s="681">
        <v>4.8000000000000001E-5</v>
      </c>
      <c r="AM31" s="681">
        <v>2.6029999999999998E-3</v>
      </c>
      <c r="AN31" s="681">
        <v>2.2598E-2</v>
      </c>
      <c r="AO31" s="681">
        <v>0</v>
      </c>
      <c r="AP31" s="681">
        <v>1.2552000000000001E-2</v>
      </c>
      <c r="AQ31" s="682">
        <v>6.0790000000000002E-3</v>
      </c>
    </row>
    <row r="32" spans="2:43" ht="16.5" customHeight="1">
      <c r="B32" s="337" t="s">
        <v>146</v>
      </c>
      <c r="C32" s="402" t="s">
        <v>19</v>
      </c>
      <c r="D32" s="680">
        <v>5.3988000000000001E-2</v>
      </c>
      <c r="E32" s="681">
        <v>1.5443E-2</v>
      </c>
      <c r="F32" s="681">
        <v>3.6581000000000002E-2</v>
      </c>
      <c r="G32" s="681">
        <v>1.2426E-2</v>
      </c>
      <c r="H32" s="681">
        <v>6.2858999999999998E-2</v>
      </c>
      <c r="I32" s="681">
        <v>8.2677E-2</v>
      </c>
      <c r="J32" s="681">
        <v>6.5908999999999995E-2</v>
      </c>
      <c r="K32" s="681">
        <v>5.0849999999999999E-2</v>
      </c>
      <c r="L32" s="681">
        <v>2.2648999999999999E-2</v>
      </c>
      <c r="M32" s="681">
        <v>5.4545999999999997E-2</v>
      </c>
      <c r="N32" s="681">
        <v>3.0984000000000001E-2</v>
      </c>
      <c r="O32" s="681">
        <v>2.4967E-2</v>
      </c>
      <c r="P32" s="681">
        <v>1.0583E-2</v>
      </c>
      <c r="Q32" s="681">
        <v>2.8871000000000001E-2</v>
      </c>
      <c r="R32" s="681">
        <v>3.6444999999999998E-2</v>
      </c>
      <c r="S32" s="681">
        <v>3.934E-2</v>
      </c>
      <c r="T32" s="681">
        <v>5.2074000000000002E-2</v>
      </c>
      <c r="U32" s="681">
        <v>3.8056E-2</v>
      </c>
      <c r="V32" s="681">
        <v>5.2818999999999998E-2</v>
      </c>
      <c r="W32" s="681">
        <v>4.8966999999999997E-2</v>
      </c>
      <c r="X32" s="681">
        <v>4.7073999999999998E-2</v>
      </c>
      <c r="Y32" s="681">
        <v>7.5245999999999993E-2</v>
      </c>
      <c r="Z32" s="681">
        <v>4.6667E-2</v>
      </c>
      <c r="AA32" s="681">
        <v>4.3759999999999997E-3</v>
      </c>
      <c r="AB32" s="681">
        <v>1.7759E-2</v>
      </c>
      <c r="AC32" s="681">
        <v>1.7461000000000001E-2</v>
      </c>
      <c r="AD32" s="681">
        <v>9.5969999999999996E-3</v>
      </c>
      <c r="AE32" s="681">
        <v>5.2830000000000004E-3</v>
      </c>
      <c r="AF32" s="681">
        <v>1.1540000000000001E-3</v>
      </c>
      <c r="AG32" s="681">
        <v>3.6331000000000002E-2</v>
      </c>
      <c r="AH32" s="681">
        <v>8.5330000000000007E-3</v>
      </c>
      <c r="AI32" s="681">
        <v>9.0360000000000006E-3</v>
      </c>
      <c r="AJ32" s="681">
        <v>1.4161E-2</v>
      </c>
      <c r="AK32" s="681">
        <v>4.2355999999999998E-2</v>
      </c>
      <c r="AL32" s="681">
        <v>3.7619E-2</v>
      </c>
      <c r="AM32" s="681">
        <v>2.3769999999999999E-2</v>
      </c>
      <c r="AN32" s="681">
        <v>6.2835000000000002E-2</v>
      </c>
      <c r="AO32" s="681">
        <v>0.23892099999999999</v>
      </c>
      <c r="AP32" s="681">
        <v>4.0419999999999996E-3</v>
      </c>
      <c r="AQ32" s="682">
        <v>2.9263000000000001E-2</v>
      </c>
    </row>
    <row r="33" spans="2:57" ht="16.5" customHeight="1">
      <c r="B33" s="337" t="s">
        <v>147</v>
      </c>
      <c r="C33" s="402" t="s">
        <v>20</v>
      </c>
      <c r="D33" s="680">
        <v>7.0109999999999999E-3</v>
      </c>
      <c r="E33" s="681">
        <v>1.125E-2</v>
      </c>
      <c r="F33" s="681">
        <v>1.0255999999999999E-2</v>
      </c>
      <c r="G33" s="681">
        <v>4.5596999999999999E-2</v>
      </c>
      <c r="H33" s="681">
        <v>6.6470000000000001E-3</v>
      </c>
      <c r="I33" s="681">
        <v>2.0851999999999999E-2</v>
      </c>
      <c r="J33" s="681">
        <v>9.4140000000000005E-3</v>
      </c>
      <c r="K33" s="681">
        <v>8.5129999999999997E-3</v>
      </c>
      <c r="L33" s="681">
        <v>1.5989999999999999E-3</v>
      </c>
      <c r="M33" s="681">
        <v>4.8019999999999998E-3</v>
      </c>
      <c r="N33" s="681">
        <v>1.1168000000000001E-2</v>
      </c>
      <c r="O33" s="681">
        <v>6.6829999999999997E-3</v>
      </c>
      <c r="P33" s="681">
        <v>6.9220000000000002E-3</v>
      </c>
      <c r="Q33" s="681">
        <v>1.2125E-2</v>
      </c>
      <c r="R33" s="681">
        <v>6.8539999999999998E-3</v>
      </c>
      <c r="S33" s="681">
        <v>7.0060000000000001E-3</v>
      </c>
      <c r="T33" s="681">
        <v>1.4678999999999999E-2</v>
      </c>
      <c r="U33" s="681">
        <v>7.1300000000000001E-3</v>
      </c>
      <c r="V33" s="681">
        <v>7.3080000000000003E-3</v>
      </c>
      <c r="W33" s="681">
        <v>5.0949999999999997E-3</v>
      </c>
      <c r="X33" s="681">
        <v>4.326E-3</v>
      </c>
      <c r="Y33" s="681">
        <v>2.1328E-2</v>
      </c>
      <c r="Z33" s="681">
        <v>1.2204E-2</v>
      </c>
      <c r="AA33" s="681">
        <v>2.1859E-2</v>
      </c>
      <c r="AB33" s="681">
        <v>1.7583000000000001E-2</v>
      </c>
      <c r="AC33" s="681">
        <v>2.4568E-2</v>
      </c>
      <c r="AD33" s="681">
        <v>1.8221000000000001E-2</v>
      </c>
      <c r="AE33" s="681">
        <v>8.0644999999999994E-2</v>
      </c>
      <c r="AF33" s="681">
        <v>7.3393E-2</v>
      </c>
      <c r="AG33" s="681">
        <v>2.7522000000000001E-2</v>
      </c>
      <c r="AH33" s="681">
        <v>7.1590000000000004E-3</v>
      </c>
      <c r="AI33" s="681">
        <v>1.6365999999999999E-2</v>
      </c>
      <c r="AJ33" s="681">
        <v>9.1330000000000005E-3</v>
      </c>
      <c r="AK33" s="681">
        <v>8.1949999999999992E-3</v>
      </c>
      <c r="AL33" s="681">
        <v>2.3191E-2</v>
      </c>
      <c r="AM33" s="681">
        <v>9.3439999999999999E-3</v>
      </c>
      <c r="AN33" s="681">
        <v>1.2874E-2</v>
      </c>
      <c r="AO33" s="681">
        <v>0</v>
      </c>
      <c r="AP33" s="681">
        <v>3.4567000000000001E-2</v>
      </c>
      <c r="AQ33" s="682">
        <v>1.9174E-2</v>
      </c>
    </row>
    <row r="34" spans="2:57" ht="16.5" customHeight="1">
      <c r="B34" s="337" t="s">
        <v>149</v>
      </c>
      <c r="C34" s="402" t="s">
        <v>21</v>
      </c>
      <c r="D34" s="680">
        <v>2.6400000000000002E-4</v>
      </c>
      <c r="E34" s="681">
        <v>1.5E-3</v>
      </c>
      <c r="F34" s="681">
        <v>6.8400000000000004E-4</v>
      </c>
      <c r="G34" s="681">
        <v>1.7936000000000001E-2</v>
      </c>
      <c r="H34" s="681">
        <v>3.9119999999999997E-3</v>
      </c>
      <c r="I34" s="681">
        <v>6.3709999999999999E-3</v>
      </c>
      <c r="J34" s="681">
        <v>2.1549999999999998E-3</v>
      </c>
      <c r="K34" s="681">
        <v>4.8900000000000002E-3</v>
      </c>
      <c r="L34" s="681">
        <v>1.9980000000000002E-3</v>
      </c>
      <c r="M34" s="681">
        <v>4.3620000000000004E-3</v>
      </c>
      <c r="N34" s="681">
        <v>4.6810000000000003E-3</v>
      </c>
      <c r="O34" s="681">
        <v>2.1480000000000002E-3</v>
      </c>
      <c r="P34" s="681">
        <v>6.3100000000000005E-4</v>
      </c>
      <c r="Q34" s="681">
        <v>5.4429999999999999E-3</v>
      </c>
      <c r="R34" s="681">
        <v>4.2430000000000002E-3</v>
      </c>
      <c r="S34" s="681">
        <v>3.5959999999999998E-3</v>
      </c>
      <c r="T34" s="681">
        <v>2.1970000000000002E-3</v>
      </c>
      <c r="U34" s="681">
        <v>2.0660000000000001E-3</v>
      </c>
      <c r="V34" s="681">
        <v>1.869E-3</v>
      </c>
      <c r="W34" s="681">
        <v>2.264E-3</v>
      </c>
      <c r="X34" s="681">
        <v>5.7399999999999997E-4</v>
      </c>
      <c r="Y34" s="681">
        <v>3.5950000000000001E-3</v>
      </c>
      <c r="Z34" s="681">
        <v>4.2469999999999999E-3</v>
      </c>
      <c r="AA34" s="681">
        <v>6.7200000000000003E-3</v>
      </c>
      <c r="AB34" s="681">
        <v>1.235E-3</v>
      </c>
      <c r="AC34" s="681">
        <v>1.462E-3</v>
      </c>
      <c r="AD34" s="681">
        <v>3.6670000000000001E-2</v>
      </c>
      <c r="AE34" s="681">
        <v>1.7582E-2</v>
      </c>
      <c r="AF34" s="681">
        <v>3.8190000000000002E-2</v>
      </c>
      <c r="AG34" s="681">
        <v>2.4282999999999999E-2</v>
      </c>
      <c r="AH34" s="681">
        <v>1.8041000000000001E-2</v>
      </c>
      <c r="AI34" s="681">
        <v>3.4610000000000001E-3</v>
      </c>
      <c r="AJ34" s="681">
        <v>5.2639999999999996E-3</v>
      </c>
      <c r="AK34" s="681">
        <v>1.7476999999999999E-2</v>
      </c>
      <c r="AL34" s="681">
        <v>1.8485999999999999E-2</v>
      </c>
      <c r="AM34" s="681">
        <v>1.1032999999999999E-2</v>
      </c>
      <c r="AN34" s="681">
        <v>3.5090000000000003E-2</v>
      </c>
      <c r="AO34" s="681">
        <v>0</v>
      </c>
      <c r="AP34" s="681">
        <v>1.9123000000000001E-2</v>
      </c>
      <c r="AQ34" s="682">
        <v>1.3786E-2</v>
      </c>
    </row>
    <row r="35" spans="2:57" ht="16.5" customHeight="1">
      <c r="B35" s="337" t="s">
        <v>151</v>
      </c>
      <c r="C35" s="402" t="s">
        <v>32</v>
      </c>
      <c r="D35" s="680">
        <v>6.1508E-2</v>
      </c>
      <c r="E35" s="681">
        <v>6.3341999999999996E-2</v>
      </c>
      <c r="F35" s="681">
        <v>3.8974000000000002E-2</v>
      </c>
      <c r="G35" s="681">
        <v>0.14921699999999999</v>
      </c>
      <c r="H35" s="681">
        <v>3.6019000000000002E-2</v>
      </c>
      <c r="I35" s="681">
        <v>2.3342000000000002E-2</v>
      </c>
      <c r="J35" s="681">
        <v>4.5851999999999997E-2</v>
      </c>
      <c r="K35" s="681">
        <v>2.5899999999999999E-2</v>
      </c>
      <c r="L35" s="681">
        <v>6.9678000000000004E-2</v>
      </c>
      <c r="M35" s="681">
        <v>1.8799E-2</v>
      </c>
      <c r="N35" s="681">
        <v>7.7033000000000004E-2</v>
      </c>
      <c r="O35" s="681">
        <v>2.8785999999999999E-2</v>
      </c>
      <c r="P35" s="681">
        <v>3.3746999999999999E-2</v>
      </c>
      <c r="Q35" s="681">
        <v>2.8788000000000001E-2</v>
      </c>
      <c r="R35" s="681">
        <v>2.1104999999999999E-2</v>
      </c>
      <c r="S35" s="681">
        <v>1.8149999999999999E-2</v>
      </c>
      <c r="T35" s="681">
        <v>2.5103E-2</v>
      </c>
      <c r="U35" s="681">
        <v>1.4369E-2</v>
      </c>
      <c r="V35" s="681">
        <v>2.0258000000000002E-2</v>
      </c>
      <c r="W35" s="681">
        <v>1.5851000000000001E-2</v>
      </c>
      <c r="X35" s="681">
        <v>1.5391E-2</v>
      </c>
      <c r="Y35" s="681">
        <v>9.4895999999999994E-2</v>
      </c>
      <c r="Z35" s="681">
        <v>4.0812000000000001E-2</v>
      </c>
      <c r="AA35" s="681">
        <v>2.5274000000000001E-2</v>
      </c>
      <c r="AB35" s="681">
        <v>2.1817E-2</v>
      </c>
      <c r="AC35" s="681">
        <v>7.6303999999999997E-2</v>
      </c>
      <c r="AD35" s="681">
        <v>0.12239800000000001</v>
      </c>
      <c r="AE35" s="681">
        <v>3.4460999999999999E-2</v>
      </c>
      <c r="AF35" s="681">
        <v>1.658E-3</v>
      </c>
      <c r="AG35" s="681">
        <v>9.6912999999999999E-2</v>
      </c>
      <c r="AH35" s="681">
        <v>2.2287999999999999E-2</v>
      </c>
      <c r="AI35" s="681">
        <v>3.2432999999999997E-2</v>
      </c>
      <c r="AJ35" s="681">
        <v>2.9944999999999999E-2</v>
      </c>
      <c r="AK35" s="681">
        <v>1.6773E-2</v>
      </c>
      <c r="AL35" s="681">
        <v>4.0379999999999999E-2</v>
      </c>
      <c r="AM35" s="681">
        <v>1.6872000000000002E-2</v>
      </c>
      <c r="AN35" s="681">
        <v>3.9384000000000002E-2</v>
      </c>
      <c r="AO35" s="681">
        <v>6.1545999999999997E-2</v>
      </c>
      <c r="AP35" s="681">
        <v>5.0930000000000003E-2</v>
      </c>
      <c r="AQ35" s="682">
        <v>3.9926000000000003E-2</v>
      </c>
    </row>
    <row r="36" spans="2:57" ht="16.5" customHeight="1">
      <c r="B36" s="337" t="s">
        <v>153</v>
      </c>
      <c r="C36" s="402" t="s">
        <v>22</v>
      </c>
      <c r="D36" s="680">
        <v>3.2460000000000002E-3</v>
      </c>
      <c r="E36" s="681">
        <v>2.7950000000000002E-3</v>
      </c>
      <c r="F36" s="681">
        <v>4.444E-3</v>
      </c>
      <c r="G36" s="681">
        <v>1.0913000000000001E-2</v>
      </c>
      <c r="H36" s="681">
        <v>4.5859999999999998E-3</v>
      </c>
      <c r="I36" s="681">
        <v>4.8149999999999998E-3</v>
      </c>
      <c r="J36" s="681">
        <v>4.3439999999999998E-3</v>
      </c>
      <c r="K36" s="681">
        <v>1.6014E-2</v>
      </c>
      <c r="L36" s="681">
        <v>3.4640000000000001E-3</v>
      </c>
      <c r="M36" s="681">
        <v>3.8600000000000001E-3</v>
      </c>
      <c r="N36" s="681">
        <v>4.5380000000000004E-3</v>
      </c>
      <c r="O36" s="681">
        <v>3.6280000000000001E-3</v>
      </c>
      <c r="P36" s="681">
        <v>2.238E-3</v>
      </c>
      <c r="Q36" s="681">
        <v>9.3279999999999995E-3</v>
      </c>
      <c r="R36" s="681">
        <v>6.4190000000000002E-3</v>
      </c>
      <c r="S36" s="681">
        <v>9.6629999999999997E-3</v>
      </c>
      <c r="T36" s="681">
        <v>5.8279999999999998E-3</v>
      </c>
      <c r="U36" s="681">
        <v>5.1640000000000002E-3</v>
      </c>
      <c r="V36" s="681">
        <v>9.2449999999999997E-3</v>
      </c>
      <c r="W36" s="681">
        <v>7.0759999999999998E-3</v>
      </c>
      <c r="X36" s="681">
        <v>2.5460000000000001E-3</v>
      </c>
      <c r="Y36" s="681">
        <v>4.9300000000000004E-3</v>
      </c>
      <c r="Z36" s="681">
        <v>8.0879999999999997E-3</v>
      </c>
      <c r="AA36" s="681">
        <v>1.1797E-2</v>
      </c>
      <c r="AB36" s="681">
        <v>3.3813999999999997E-2</v>
      </c>
      <c r="AC36" s="681">
        <v>9.8440000000000003E-3</v>
      </c>
      <c r="AD36" s="681">
        <v>4.2909999999999997E-2</v>
      </c>
      <c r="AE36" s="681">
        <v>5.5925999999999997E-2</v>
      </c>
      <c r="AF36" s="681">
        <v>1.439E-3</v>
      </c>
      <c r="AG36" s="681">
        <v>6.77E-3</v>
      </c>
      <c r="AH36" s="681">
        <v>0.22478100000000001</v>
      </c>
      <c r="AI36" s="681">
        <v>2.8265999999999999E-2</v>
      </c>
      <c r="AJ36" s="681">
        <v>2.4239E-2</v>
      </c>
      <c r="AK36" s="681">
        <v>1.2824E-2</v>
      </c>
      <c r="AL36" s="681">
        <v>6.7749000000000004E-2</v>
      </c>
      <c r="AM36" s="681">
        <v>4.1172E-2</v>
      </c>
      <c r="AN36" s="681">
        <v>2.3095999999999998E-2</v>
      </c>
      <c r="AO36" s="681">
        <v>0</v>
      </c>
      <c r="AP36" s="681">
        <v>4.3437999999999997E-2</v>
      </c>
      <c r="AQ36" s="682">
        <v>2.3576E-2</v>
      </c>
    </row>
    <row r="37" spans="2:57" ht="16.5" customHeight="1">
      <c r="B37" s="337" t="s">
        <v>155</v>
      </c>
      <c r="C37" s="402" t="s">
        <v>23</v>
      </c>
      <c r="D37" s="680">
        <v>0</v>
      </c>
      <c r="E37" s="681">
        <v>0</v>
      </c>
      <c r="F37" s="681">
        <v>0</v>
      </c>
      <c r="G37" s="681">
        <v>0</v>
      </c>
      <c r="H37" s="681">
        <v>0</v>
      </c>
      <c r="I37" s="681">
        <v>0</v>
      </c>
      <c r="J37" s="681">
        <v>0</v>
      </c>
      <c r="K37" s="681">
        <v>0</v>
      </c>
      <c r="L37" s="681">
        <v>0</v>
      </c>
      <c r="M37" s="681">
        <v>0</v>
      </c>
      <c r="N37" s="681">
        <v>0</v>
      </c>
      <c r="O37" s="681">
        <v>0</v>
      </c>
      <c r="P37" s="681">
        <v>0</v>
      </c>
      <c r="Q37" s="681">
        <v>0</v>
      </c>
      <c r="R37" s="681">
        <v>0</v>
      </c>
      <c r="S37" s="681">
        <v>0</v>
      </c>
      <c r="T37" s="681">
        <v>0</v>
      </c>
      <c r="U37" s="681">
        <v>0</v>
      </c>
      <c r="V37" s="681">
        <v>0</v>
      </c>
      <c r="W37" s="681">
        <v>0</v>
      </c>
      <c r="X37" s="681">
        <v>0</v>
      </c>
      <c r="Y37" s="681">
        <v>0</v>
      </c>
      <c r="Z37" s="681">
        <v>0</v>
      </c>
      <c r="AA37" s="681">
        <v>0</v>
      </c>
      <c r="AB37" s="681">
        <v>0</v>
      </c>
      <c r="AC37" s="681">
        <v>0</v>
      </c>
      <c r="AD37" s="681">
        <v>0</v>
      </c>
      <c r="AE37" s="681">
        <v>0</v>
      </c>
      <c r="AF37" s="681">
        <v>0</v>
      </c>
      <c r="AG37" s="681">
        <v>0</v>
      </c>
      <c r="AH37" s="681">
        <v>0</v>
      </c>
      <c r="AI37" s="681">
        <v>0</v>
      </c>
      <c r="AJ37" s="681">
        <v>0</v>
      </c>
      <c r="AK37" s="681">
        <v>0</v>
      </c>
      <c r="AL37" s="681">
        <v>0</v>
      </c>
      <c r="AM37" s="681">
        <v>0</v>
      </c>
      <c r="AN37" s="681">
        <v>0</v>
      </c>
      <c r="AO37" s="681">
        <v>0</v>
      </c>
      <c r="AP37" s="681">
        <v>0.101465</v>
      </c>
      <c r="AQ37" s="682">
        <v>5.0900000000000001E-4</v>
      </c>
    </row>
    <row r="38" spans="2:57" ht="16.5" customHeight="1">
      <c r="B38" s="337" t="s">
        <v>156</v>
      </c>
      <c r="C38" s="402" t="s">
        <v>24</v>
      </c>
      <c r="D38" s="680">
        <v>0</v>
      </c>
      <c r="E38" s="681">
        <v>6.4800000000000003E-4</v>
      </c>
      <c r="F38" s="681">
        <v>0</v>
      </c>
      <c r="G38" s="681">
        <v>0</v>
      </c>
      <c r="H38" s="681">
        <v>1.65E-4</v>
      </c>
      <c r="I38" s="681">
        <v>5.5000000000000002E-5</v>
      </c>
      <c r="J38" s="681">
        <v>1.56E-4</v>
      </c>
      <c r="K38" s="681">
        <v>2.41E-4</v>
      </c>
      <c r="L38" s="681">
        <v>0</v>
      </c>
      <c r="M38" s="681">
        <v>1.8799999999999999E-4</v>
      </c>
      <c r="N38" s="681">
        <v>1.66E-4</v>
      </c>
      <c r="O38" s="681">
        <v>1.4300000000000001E-4</v>
      </c>
      <c r="P38" s="681">
        <v>0</v>
      </c>
      <c r="Q38" s="681">
        <v>6.87E-4</v>
      </c>
      <c r="R38" s="681">
        <v>7.6199999999999998E-4</v>
      </c>
      <c r="S38" s="681">
        <v>4.4900000000000002E-4</v>
      </c>
      <c r="T38" s="681">
        <v>3.8099999999999999E-4</v>
      </c>
      <c r="U38" s="681">
        <v>1.5759999999999999E-3</v>
      </c>
      <c r="V38" s="681">
        <v>1.0200000000000001E-3</v>
      </c>
      <c r="W38" s="681">
        <v>2.8300000000000001E-3</v>
      </c>
      <c r="X38" s="681">
        <v>1.5300000000000001E-4</v>
      </c>
      <c r="Y38" s="681">
        <v>2.05E-4</v>
      </c>
      <c r="Z38" s="681">
        <v>1.46E-4</v>
      </c>
      <c r="AA38" s="681">
        <v>6.8199999999999999E-4</v>
      </c>
      <c r="AB38" s="681">
        <v>1.18E-4</v>
      </c>
      <c r="AC38" s="681">
        <v>2.3800000000000001E-4</v>
      </c>
      <c r="AD38" s="681">
        <v>2.3599999999999999E-4</v>
      </c>
      <c r="AE38" s="681">
        <v>2.2100000000000001E-4</v>
      </c>
      <c r="AF38" s="681">
        <v>0</v>
      </c>
      <c r="AG38" s="681">
        <v>4.3600000000000003E-4</v>
      </c>
      <c r="AH38" s="681">
        <v>5.424E-3</v>
      </c>
      <c r="AI38" s="681">
        <v>1.17E-4</v>
      </c>
      <c r="AJ38" s="681">
        <v>0</v>
      </c>
      <c r="AK38" s="681">
        <v>8.8999999999999995E-5</v>
      </c>
      <c r="AL38" s="681">
        <v>0</v>
      </c>
      <c r="AM38" s="681">
        <v>4.0999999999999999E-4</v>
      </c>
      <c r="AN38" s="681">
        <v>5.4100000000000003E-4</v>
      </c>
      <c r="AO38" s="681">
        <v>0</v>
      </c>
      <c r="AP38" s="681">
        <v>2.464E-3</v>
      </c>
      <c r="AQ38" s="682">
        <v>4.7199999999999998E-4</v>
      </c>
    </row>
    <row r="39" spans="2:57" ht="16.5" customHeight="1">
      <c r="B39" s="337" t="s">
        <v>158</v>
      </c>
      <c r="C39" s="402" t="s">
        <v>31</v>
      </c>
      <c r="D39" s="680">
        <v>0</v>
      </c>
      <c r="E39" s="681">
        <v>0</v>
      </c>
      <c r="F39" s="681">
        <v>0</v>
      </c>
      <c r="G39" s="681">
        <v>0</v>
      </c>
      <c r="H39" s="681">
        <v>0</v>
      </c>
      <c r="I39" s="681">
        <v>0</v>
      </c>
      <c r="J39" s="681">
        <v>0</v>
      </c>
      <c r="K39" s="681">
        <v>1.5E-5</v>
      </c>
      <c r="L39" s="681">
        <v>0</v>
      </c>
      <c r="M39" s="681">
        <v>0</v>
      </c>
      <c r="N39" s="681">
        <v>0</v>
      </c>
      <c r="O39" s="681">
        <v>0</v>
      </c>
      <c r="P39" s="681">
        <v>0</v>
      </c>
      <c r="Q39" s="681">
        <v>0</v>
      </c>
      <c r="R39" s="681">
        <v>0</v>
      </c>
      <c r="S39" s="681">
        <v>0</v>
      </c>
      <c r="T39" s="681">
        <v>0</v>
      </c>
      <c r="U39" s="681">
        <v>0</v>
      </c>
      <c r="V39" s="681">
        <v>0</v>
      </c>
      <c r="W39" s="681">
        <v>0</v>
      </c>
      <c r="X39" s="681">
        <v>0</v>
      </c>
      <c r="Y39" s="681">
        <v>0</v>
      </c>
      <c r="Z39" s="681">
        <v>0</v>
      </c>
      <c r="AA39" s="681">
        <v>0</v>
      </c>
      <c r="AB39" s="681">
        <v>1.18E-4</v>
      </c>
      <c r="AC39" s="681">
        <v>0</v>
      </c>
      <c r="AD39" s="681">
        <v>2.0999999999999999E-5</v>
      </c>
      <c r="AE39" s="681">
        <v>1.16E-4</v>
      </c>
      <c r="AF39" s="681">
        <v>5.0000000000000004E-6</v>
      </c>
      <c r="AG39" s="681">
        <v>4.0900000000000002E-4</v>
      </c>
      <c r="AH39" s="681">
        <v>4.4299999999999998E-4</v>
      </c>
      <c r="AI39" s="681">
        <v>1.8E-5</v>
      </c>
      <c r="AJ39" s="681">
        <v>6.0000000000000002E-6</v>
      </c>
      <c r="AK39" s="681">
        <v>1.2744999999999999E-2</v>
      </c>
      <c r="AL39" s="681">
        <v>0</v>
      </c>
      <c r="AM39" s="681">
        <v>2.5000000000000001E-5</v>
      </c>
      <c r="AN39" s="681">
        <v>2.4399999999999999E-4</v>
      </c>
      <c r="AO39" s="681">
        <v>0</v>
      </c>
      <c r="AP39" s="681">
        <v>1.3100000000000001E-4</v>
      </c>
      <c r="AQ39" s="682">
        <v>1.3940000000000001E-3</v>
      </c>
    </row>
    <row r="40" spans="2:57" ht="16.5" customHeight="1">
      <c r="B40" s="337" t="s">
        <v>160</v>
      </c>
      <c r="C40" s="402" t="s">
        <v>447</v>
      </c>
      <c r="D40" s="680">
        <v>2.003E-3</v>
      </c>
      <c r="E40" s="681">
        <v>1.4660000000000001E-3</v>
      </c>
      <c r="F40" s="681">
        <v>1.1624000000000001E-2</v>
      </c>
      <c r="G40" s="681">
        <v>3.9979999999999998E-3</v>
      </c>
      <c r="H40" s="681">
        <v>8.0699999999999999E-4</v>
      </c>
      <c r="I40" s="681">
        <v>1.5560000000000001E-3</v>
      </c>
      <c r="J40" s="681">
        <v>1.4450000000000001E-3</v>
      </c>
      <c r="K40" s="681">
        <v>1.751E-3</v>
      </c>
      <c r="L40" s="681">
        <v>4.0000000000000002E-4</v>
      </c>
      <c r="M40" s="681">
        <v>4.3899999999999999E-4</v>
      </c>
      <c r="N40" s="681">
        <v>8.0800000000000002E-4</v>
      </c>
      <c r="O40" s="681">
        <v>4.2999999999999999E-4</v>
      </c>
      <c r="P40" s="681">
        <v>8.7200000000000005E-4</v>
      </c>
      <c r="Q40" s="681">
        <v>3.01E-4</v>
      </c>
      <c r="R40" s="681">
        <v>2.2850000000000001E-3</v>
      </c>
      <c r="S40" s="681">
        <v>4.3600000000000003E-4</v>
      </c>
      <c r="T40" s="681">
        <v>6.6E-4</v>
      </c>
      <c r="U40" s="681">
        <v>3.8400000000000001E-4</v>
      </c>
      <c r="V40" s="681">
        <v>4.08E-4</v>
      </c>
      <c r="W40" s="681">
        <v>0</v>
      </c>
      <c r="X40" s="681">
        <v>7.7000000000000001E-5</v>
      </c>
      <c r="Y40" s="681">
        <v>7.5299999999999998E-4</v>
      </c>
      <c r="Z40" s="681">
        <v>1.0219999999999999E-3</v>
      </c>
      <c r="AA40" s="681">
        <v>1.2979999999999999E-3</v>
      </c>
      <c r="AB40" s="681">
        <v>8.5559999999999994E-3</v>
      </c>
      <c r="AC40" s="681">
        <v>1.8699999999999999E-3</v>
      </c>
      <c r="AD40" s="681">
        <v>6.5499999999999998E-4</v>
      </c>
      <c r="AE40" s="681">
        <v>3.297E-3</v>
      </c>
      <c r="AF40" s="681">
        <v>1.1400000000000001E-4</v>
      </c>
      <c r="AG40" s="681">
        <v>9.7199999999999999E-4</v>
      </c>
      <c r="AH40" s="681">
        <v>1.516E-3</v>
      </c>
      <c r="AI40" s="681">
        <v>3.0000000000000001E-6</v>
      </c>
      <c r="AJ40" s="681">
        <v>1.124E-3</v>
      </c>
      <c r="AK40" s="681">
        <v>9.6900000000000003E-4</v>
      </c>
      <c r="AL40" s="681">
        <v>0</v>
      </c>
      <c r="AM40" s="681">
        <v>2.212E-3</v>
      </c>
      <c r="AN40" s="681">
        <v>2.6519999999999998E-3</v>
      </c>
      <c r="AO40" s="681">
        <v>0</v>
      </c>
      <c r="AP40" s="681">
        <v>2.3000000000000001E-4</v>
      </c>
      <c r="AQ40" s="682">
        <v>1.114E-3</v>
      </c>
    </row>
    <row r="41" spans="2:57" ht="16.5" customHeight="1">
      <c r="B41" s="337" t="s">
        <v>162</v>
      </c>
      <c r="C41" s="402" t="s">
        <v>25</v>
      </c>
      <c r="D41" s="680">
        <v>4.9195999999999997E-2</v>
      </c>
      <c r="E41" s="681">
        <v>2.0080000000000001E-2</v>
      </c>
      <c r="F41" s="681">
        <v>1.094E-2</v>
      </c>
      <c r="G41" s="681">
        <v>6.6126000000000004E-2</v>
      </c>
      <c r="H41" s="681">
        <v>4.24E-2</v>
      </c>
      <c r="I41" s="681">
        <v>5.4519999999999999E-2</v>
      </c>
      <c r="J41" s="681">
        <v>1.9720000000000001E-2</v>
      </c>
      <c r="K41" s="681">
        <v>6.9640999999999995E-2</v>
      </c>
      <c r="L41" s="681">
        <v>3.304E-2</v>
      </c>
      <c r="M41" s="681">
        <v>4.4408999999999997E-2</v>
      </c>
      <c r="N41" s="681">
        <v>5.8642E-2</v>
      </c>
      <c r="O41" s="681">
        <v>2.7782999999999999E-2</v>
      </c>
      <c r="P41" s="681">
        <v>1.1812E-2</v>
      </c>
      <c r="Q41" s="681">
        <v>3.0161E-2</v>
      </c>
      <c r="R41" s="681">
        <v>3.9926000000000003E-2</v>
      </c>
      <c r="S41" s="681">
        <v>3.4700000000000002E-2</v>
      </c>
      <c r="T41" s="681">
        <v>3.8474000000000001E-2</v>
      </c>
      <c r="U41" s="681">
        <v>4.5430999999999999E-2</v>
      </c>
      <c r="V41" s="681">
        <v>4.2452999999999998E-2</v>
      </c>
      <c r="W41" s="681">
        <v>4.3305999999999997E-2</v>
      </c>
      <c r="X41" s="681">
        <v>3.1816999999999998E-2</v>
      </c>
      <c r="Y41" s="681">
        <v>3.3308999999999998E-2</v>
      </c>
      <c r="Z41" s="681">
        <v>0.109782</v>
      </c>
      <c r="AA41" s="681">
        <v>8.9818999999999996E-2</v>
      </c>
      <c r="AB41" s="681">
        <v>0.14519299999999999</v>
      </c>
      <c r="AC41" s="681">
        <v>6.3944000000000001E-2</v>
      </c>
      <c r="AD41" s="681">
        <v>8.3375000000000005E-2</v>
      </c>
      <c r="AE41" s="681">
        <v>0.12045500000000001</v>
      </c>
      <c r="AF41" s="681">
        <v>1.2897E-2</v>
      </c>
      <c r="AG41" s="681">
        <v>0.18004400000000001</v>
      </c>
      <c r="AH41" s="681">
        <v>0.148672</v>
      </c>
      <c r="AI41" s="681">
        <v>8.7933999999999998E-2</v>
      </c>
      <c r="AJ41" s="681">
        <v>9.8394999999999996E-2</v>
      </c>
      <c r="AK41" s="681">
        <v>4.6085000000000001E-2</v>
      </c>
      <c r="AL41" s="681">
        <v>8.4818000000000005E-2</v>
      </c>
      <c r="AM41" s="681">
        <v>0.14801</v>
      </c>
      <c r="AN41" s="681">
        <v>3.8202E-2</v>
      </c>
      <c r="AO41" s="681">
        <v>0</v>
      </c>
      <c r="AP41" s="681">
        <v>2.8291E-2</v>
      </c>
      <c r="AQ41" s="682">
        <v>7.7521000000000007E-2</v>
      </c>
    </row>
    <row r="42" spans="2:57" ht="16.5" customHeight="1">
      <c r="B42" s="337">
        <v>37</v>
      </c>
      <c r="C42" s="402" t="s">
        <v>26</v>
      </c>
      <c r="D42" s="680">
        <v>1.1169999999999999E-3</v>
      </c>
      <c r="E42" s="681">
        <v>6.7999999999999999E-5</v>
      </c>
      <c r="F42" s="681">
        <v>1.026E-3</v>
      </c>
      <c r="G42" s="681">
        <v>0</v>
      </c>
      <c r="H42" s="681">
        <v>2.9799999999999998E-4</v>
      </c>
      <c r="I42" s="681">
        <v>2.2000000000000001E-4</v>
      </c>
      <c r="J42" s="681">
        <v>1.47E-4</v>
      </c>
      <c r="K42" s="681">
        <v>1.8100000000000001E-4</v>
      </c>
      <c r="L42" s="681">
        <v>0</v>
      </c>
      <c r="M42" s="681">
        <v>3.1000000000000001E-5</v>
      </c>
      <c r="N42" s="681">
        <v>9.5000000000000005E-5</v>
      </c>
      <c r="O42" s="681">
        <v>4.8000000000000001E-5</v>
      </c>
      <c r="P42" s="681">
        <v>1.1E-5</v>
      </c>
      <c r="Q42" s="681">
        <v>3.3000000000000003E-5</v>
      </c>
      <c r="R42" s="681">
        <v>1.0900000000000001E-4</v>
      </c>
      <c r="S42" s="681">
        <v>1.45E-4</v>
      </c>
      <c r="T42" s="681">
        <v>1.1400000000000001E-4</v>
      </c>
      <c r="U42" s="681">
        <v>3.4000000000000002E-4</v>
      </c>
      <c r="V42" s="681">
        <v>0</v>
      </c>
      <c r="W42" s="681">
        <v>0</v>
      </c>
      <c r="X42" s="681">
        <v>9.6000000000000002E-5</v>
      </c>
      <c r="Y42" s="681">
        <v>1.03E-4</v>
      </c>
      <c r="Z42" s="681">
        <v>3.1399999999999999E-4</v>
      </c>
      <c r="AA42" s="681">
        <v>1.03E-4</v>
      </c>
      <c r="AB42" s="681">
        <v>3.2299999999999999E-4</v>
      </c>
      <c r="AC42" s="681">
        <v>6.7999999999999999E-5</v>
      </c>
      <c r="AD42" s="681">
        <v>6.3400000000000001E-4</v>
      </c>
      <c r="AE42" s="681">
        <v>2.7700000000000001E-4</v>
      </c>
      <c r="AF42" s="681">
        <v>5.8600000000000004E-4</v>
      </c>
      <c r="AG42" s="681">
        <v>3.2400000000000001E-4</v>
      </c>
      <c r="AH42" s="681">
        <v>9.4800000000000006E-3</v>
      </c>
      <c r="AI42" s="681">
        <v>4.28E-4</v>
      </c>
      <c r="AJ42" s="681">
        <v>8.456E-3</v>
      </c>
      <c r="AK42" s="681">
        <v>2.3902E-2</v>
      </c>
      <c r="AL42" s="681">
        <v>2.3770000000000002E-3</v>
      </c>
      <c r="AM42" s="681">
        <v>2.1740000000000002E-3</v>
      </c>
      <c r="AN42" s="681">
        <v>1.2563E-2</v>
      </c>
      <c r="AO42" s="681">
        <v>0</v>
      </c>
      <c r="AP42" s="681">
        <v>3.4499999999999999E-3</v>
      </c>
      <c r="AQ42" s="682">
        <v>4.1120000000000002E-3</v>
      </c>
    </row>
    <row r="43" spans="2:57" ht="16.5" customHeight="1">
      <c r="B43" s="337">
        <v>38</v>
      </c>
      <c r="C43" s="402" t="s">
        <v>27</v>
      </c>
      <c r="D43" s="680">
        <v>2.2100000000000001E-4</v>
      </c>
      <c r="E43" s="681">
        <v>4.0229999999999997E-3</v>
      </c>
      <c r="F43" s="681">
        <v>1.026E-3</v>
      </c>
      <c r="G43" s="681">
        <v>6.4800000000000003E-4</v>
      </c>
      <c r="H43" s="681">
        <v>9.01E-4</v>
      </c>
      <c r="I43" s="681">
        <v>1.428E-3</v>
      </c>
      <c r="J43" s="681">
        <v>6.3199999999999997E-4</v>
      </c>
      <c r="K43" s="681">
        <v>8.1499999999999997E-4</v>
      </c>
      <c r="L43" s="681">
        <v>2.6600000000000001E-4</v>
      </c>
      <c r="M43" s="681">
        <v>1.5699999999999999E-4</v>
      </c>
      <c r="N43" s="681">
        <v>1.1410000000000001E-3</v>
      </c>
      <c r="O43" s="681">
        <v>3.3399999999999999E-4</v>
      </c>
      <c r="P43" s="681">
        <v>1.84E-4</v>
      </c>
      <c r="Q43" s="681">
        <v>7.3700000000000002E-4</v>
      </c>
      <c r="R43" s="681">
        <v>5.44E-4</v>
      </c>
      <c r="S43" s="681">
        <v>1.56E-3</v>
      </c>
      <c r="T43" s="681">
        <v>1.371E-3</v>
      </c>
      <c r="U43" s="681">
        <v>7.8899999999999999E-4</v>
      </c>
      <c r="V43" s="681">
        <v>7.8200000000000003E-4</v>
      </c>
      <c r="W43" s="681">
        <v>1.132E-3</v>
      </c>
      <c r="X43" s="681">
        <v>3.0600000000000001E-4</v>
      </c>
      <c r="Y43" s="681">
        <v>1.575E-3</v>
      </c>
      <c r="Z43" s="681">
        <v>1.0009999999999999E-3</v>
      </c>
      <c r="AA43" s="681">
        <v>4.3000000000000002E-5</v>
      </c>
      <c r="AB43" s="681">
        <v>8.8199999999999997E-4</v>
      </c>
      <c r="AC43" s="681">
        <v>2.8730000000000001E-3</v>
      </c>
      <c r="AD43" s="681">
        <v>1.078E-3</v>
      </c>
      <c r="AE43" s="681">
        <v>2.761E-3</v>
      </c>
      <c r="AF43" s="681">
        <v>1.45E-4</v>
      </c>
      <c r="AG43" s="681">
        <v>1.7149999999999999E-3</v>
      </c>
      <c r="AH43" s="681">
        <v>2.2499999999999998E-3</v>
      </c>
      <c r="AI43" s="681">
        <v>2.1519999999999998E-3</v>
      </c>
      <c r="AJ43" s="681">
        <v>2.6540000000000001E-3</v>
      </c>
      <c r="AK43" s="681">
        <v>4.5040000000000002E-3</v>
      </c>
      <c r="AL43" s="681">
        <v>4.8729999999999997E-3</v>
      </c>
      <c r="AM43" s="681">
        <v>1.6919999999999999E-3</v>
      </c>
      <c r="AN43" s="681">
        <v>1.719E-3</v>
      </c>
      <c r="AO43" s="681">
        <v>0</v>
      </c>
      <c r="AP43" s="681">
        <v>1.3100000000000001E-4</v>
      </c>
      <c r="AQ43" s="682">
        <v>1.5889999999999999E-3</v>
      </c>
    </row>
    <row r="44" spans="2:57" ht="16.5" customHeight="1">
      <c r="B44" s="337">
        <v>39</v>
      </c>
      <c r="C44" s="402" t="s">
        <v>28</v>
      </c>
      <c r="D44" s="680">
        <v>7.3220000000000004E-3</v>
      </c>
      <c r="E44" s="681">
        <v>8.1800000000000004E-4</v>
      </c>
      <c r="F44" s="681">
        <v>8.2050000000000005E-3</v>
      </c>
      <c r="G44" s="681">
        <v>8.8599999999999998E-3</v>
      </c>
      <c r="H44" s="681">
        <v>7.2269999999999999E-3</v>
      </c>
      <c r="I44" s="681">
        <v>4.3569999999999998E-3</v>
      </c>
      <c r="J44" s="681">
        <v>8.3499999999999998E-3</v>
      </c>
      <c r="K44" s="681">
        <v>6.9399999999999996E-4</v>
      </c>
      <c r="L44" s="681">
        <v>1.9451E-2</v>
      </c>
      <c r="M44" s="681">
        <v>2.3219999999999998E-3</v>
      </c>
      <c r="N44" s="681">
        <v>7.7939999999999997E-3</v>
      </c>
      <c r="O44" s="681">
        <v>1.3414000000000001E-2</v>
      </c>
      <c r="P44" s="681">
        <v>3.3519999999999999E-3</v>
      </c>
      <c r="Q44" s="681">
        <v>5.0410000000000003E-3</v>
      </c>
      <c r="R44" s="681">
        <v>7.5069999999999998E-3</v>
      </c>
      <c r="S44" s="681">
        <v>4.4809999999999997E-3</v>
      </c>
      <c r="T44" s="681">
        <v>2.349E-3</v>
      </c>
      <c r="U44" s="681">
        <v>6.4099999999999997E-4</v>
      </c>
      <c r="V44" s="681">
        <v>3.8070000000000001E-3</v>
      </c>
      <c r="W44" s="681">
        <v>1.415E-3</v>
      </c>
      <c r="X44" s="681">
        <v>5.9299999999999999E-4</v>
      </c>
      <c r="Y44" s="681">
        <v>1.5410000000000001E-3</v>
      </c>
      <c r="Z44" s="681">
        <v>1.3261999999999999E-2</v>
      </c>
      <c r="AA44" s="681">
        <v>3.2339999999999999E-3</v>
      </c>
      <c r="AB44" s="681">
        <v>6.9389999999999999E-3</v>
      </c>
      <c r="AC44" s="681">
        <v>7.7190000000000002E-3</v>
      </c>
      <c r="AD44" s="681">
        <v>4.0720000000000001E-3</v>
      </c>
      <c r="AE44" s="681">
        <v>1.0156999999999999E-2</v>
      </c>
      <c r="AF44" s="681">
        <v>1.6310000000000001E-3</v>
      </c>
      <c r="AG44" s="681">
        <v>1.926E-3</v>
      </c>
      <c r="AH44" s="681">
        <v>4.6579999999999998E-3</v>
      </c>
      <c r="AI44" s="681">
        <v>3.1E-4</v>
      </c>
      <c r="AJ44" s="681">
        <v>7.0239999999999999E-3</v>
      </c>
      <c r="AK44" s="681">
        <v>3.0270000000000002E-3</v>
      </c>
      <c r="AL44" s="681">
        <v>1.3252E-2</v>
      </c>
      <c r="AM44" s="681">
        <v>5.5149999999999999E-3</v>
      </c>
      <c r="AN44" s="681">
        <v>5.535E-3</v>
      </c>
      <c r="AO44" s="681">
        <v>5.1900000000000004E-4</v>
      </c>
      <c r="AP44" s="681">
        <v>0</v>
      </c>
      <c r="AQ44" s="682">
        <v>4.9249999999999997E-3</v>
      </c>
    </row>
    <row r="45" spans="2:57" ht="16.5" customHeight="1">
      <c r="B45" s="452" t="s">
        <v>209</v>
      </c>
      <c r="C45" s="453" t="s">
        <v>33</v>
      </c>
      <c r="D45" s="683">
        <v>0.48703800000000003</v>
      </c>
      <c r="E45" s="684">
        <v>0.37694699999999998</v>
      </c>
      <c r="F45" s="684">
        <v>0.33914499999999997</v>
      </c>
      <c r="G45" s="684">
        <v>0.431226</v>
      </c>
      <c r="H45" s="684">
        <v>0.68522099999999997</v>
      </c>
      <c r="I45" s="684">
        <v>0.56402200000000002</v>
      </c>
      <c r="J45" s="684">
        <v>0.66070200000000001</v>
      </c>
      <c r="K45" s="684">
        <v>0.58751200000000003</v>
      </c>
      <c r="L45" s="684">
        <v>0.530775</v>
      </c>
      <c r="M45" s="684">
        <v>0.55208199999999996</v>
      </c>
      <c r="N45" s="684">
        <v>0.48232199999999997</v>
      </c>
      <c r="O45" s="684">
        <v>0.55551799999999996</v>
      </c>
      <c r="P45" s="684">
        <v>0.76543300000000003</v>
      </c>
      <c r="Q45" s="684">
        <v>0.49163499999999999</v>
      </c>
      <c r="R45" s="684">
        <v>0.50010900000000003</v>
      </c>
      <c r="S45" s="684">
        <v>0.53028500000000001</v>
      </c>
      <c r="T45" s="684">
        <v>0.61472400000000005</v>
      </c>
      <c r="U45" s="684">
        <v>0.66432999999999998</v>
      </c>
      <c r="V45" s="684">
        <v>0.64617100000000005</v>
      </c>
      <c r="W45" s="684">
        <v>0.614209</v>
      </c>
      <c r="X45" s="684">
        <v>0.73698699999999995</v>
      </c>
      <c r="Y45" s="684">
        <v>0.55184699999999998</v>
      </c>
      <c r="Z45" s="684">
        <v>0.50092400000000004</v>
      </c>
      <c r="AA45" s="684">
        <v>0.53498400000000002</v>
      </c>
      <c r="AB45" s="684">
        <v>0.52105299999999999</v>
      </c>
      <c r="AC45" s="684">
        <v>0.347383</v>
      </c>
      <c r="AD45" s="684">
        <v>0.38700600000000002</v>
      </c>
      <c r="AE45" s="684">
        <v>0.36949300000000002</v>
      </c>
      <c r="AF45" s="684">
        <v>0.150066</v>
      </c>
      <c r="AG45" s="684">
        <v>0.54759400000000003</v>
      </c>
      <c r="AH45" s="684">
        <v>0.51499200000000001</v>
      </c>
      <c r="AI45" s="684">
        <v>0.27898499999999998</v>
      </c>
      <c r="AJ45" s="684">
        <v>0.28153</v>
      </c>
      <c r="AK45" s="684">
        <v>0.40820499999999998</v>
      </c>
      <c r="AL45" s="684">
        <v>0.40502700000000003</v>
      </c>
      <c r="AM45" s="684">
        <v>0.40587400000000001</v>
      </c>
      <c r="AN45" s="684">
        <v>0.45885599999999999</v>
      </c>
      <c r="AO45" s="684">
        <v>1</v>
      </c>
      <c r="AP45" s="684">
        <v>0.34967500000000001</v>
      </c>
      <c r="AQ45" s="685">
        <v>0.45082699999999998</v>
      </c>
    </row>
    <row r="46" spans="2:57" ht="16.5" customHeight="1">
      <c r="B46" s="466" t="s">
        <v>210</v>
      </c>
      <c r="C46" s="467" t="s">
        <v>34</v>
      </c>
      <c r="D46" s="677">
        <v>1.4940000000000001E-3</v>
      </c>
      <c r="E46" s="678">
        <v>1.2955E-2</v>
      </c>
      <c r="F46" s="678">
        <v>3.4872E-2</v>
      </c>
      <c r="G46" s="678">
        <v>1.7395999999999998E-2</v>
      </c>
      <c r="H46" s="678">
        <v>5.8009999999999997E-3</v>
      </c>
      <c r="I46" s="678">
        <v>8.5129999999999997E-3</v>
      </c>
      <c r="J46" s="678">
        <v>6.221E-3</v>
      </c>
      <c r="K46" s="678">
        <v>9.4479999999999998E-3</v>
      </c>
      <c r="L46" s="678">
        <v>5.7289999999999997E-3</v>
      </c>
      <c r="M46" s="678">
        <v>1.3934999999999999E-2</v>
      </c>
      <c r="N46" s="678">
        <v>1.1594999999999999E-2</v>
      </c>
      <c r="O46" s="678">
        <v>3.4849999999999998E-3</v>
      </c>
      <c r="P46" s="678">
        <v>4.9129999999999998E-3</v>
      </c>
      <c r="Q46" s="678">
        <v>1.2342000000000001E-2</v>
      </c>
      <c r="R46" s="678">
        <v>9.7909999999999994E-3</v>
      </c>
      <c r="S46" s="678">
        <v>1.1448E-2</v>
      </c>
      <c r="T46" s="678">
        <v>1.1403E-2</v>
      </c>
      <c r="U46" s="678">
        <v>1.0005999999999999E-2</v>
      </c>
      <c r="V46" s="678">
        <v>1.1386E-2</v>
      </c>
      <c r="W46" s="678">
        <v>9.3410000000000003E-3</v>
      </c>
      <c r="X46" s="678">
        <v>5.13E-3</v>
      </c>
      <c r="Y46" s="678">
        <v>1.116E-2</v>
      </c>
      <c r="Z46" s="678">
        <v>1.1537E-2</v>
      </c>
      <c r="AA46" s="678">
        <v>5.0400000000000002E-3</v>
      </c>
      <c r="AB46" s="678">
        <v>8.7030000000000007E-3</v>
      </c>
      <c r="AC46" s="678">
        <v>1.7035999999999999E-2</v>
      </c>
      <c r="AD46" s="678">
        <v>1.3436999999999999E-2</v>
      </c>
      <c r="AE46" s="678">
        <v>2.5045000000000001E-2</v>
      </c>
      <c r="AF46" s="678">
        <v>8.0199999999999998E-4</v>
      </c>
      <c r="AG46" s="678">
        <v>5.0390000000000001E-3</v>
      </c>
      <c r="AH46" s="678">
        <v>5.8399999999999997E-3</v>
      </c>
      <c r="AI46" s="678">
        <v>9.0690000000000007E-3</v>
      </c>
      <c r="AJ46" s="678">
        <v>4.0150000000000003E-3</v>
      </c>
      <c r="AK46" s="678">
        <v>8.6379999999999998E-3</v>
      </c>
      <c r="AL46" s="678">
        <v>3.5002999999999999E-2</v>
      </c>
      <c r="AM46" s="678">
        <v>1.0021E-2</v>
      </c>
      <c r="AN46" s="678">
        <v>1.4689000000000001E-2</v>
      </c>
      <c r="AO46" s="678">
        <v>0</v>
      </c>
      <c r="AP46" s="678">
        <v>6.999E-3</v>
      </c>
      <c r="AQ46" s="679">
        <v>8.9280000000000002E-3</v>
      </c>
      <c r="AR46" s="357"/>
      <c r="AS46" s="357"/>
      <c r="AT46" s="357"/>
      <c r="AU46" s="357"/>
      <c r="AV46" s="357"/>
      <c r="AW46" s="357"/>
      <c r="AX46" s="357"/>
      <c r="AY46" s="357"/>
      <c r="AZ46" s="357"/>
      <c r="BA46" s="357"/>
      <c r="BB46" s="357"/>
      <c r="BC46" s="357"/>
      <c r="BD46" s="357"/>
      <c r="BE46" s="357"/>
    </row>
    <row r="47" spans="2:57" ht="16.5" customHeight="1">
      <c r="B47" s="456" t="s">
        <v>238</v>
      </c>
      <c r="C47" s="457" t="s">
        <v>35</v>
      </c>
      <c r="D47" s="680">
        <v>0.149426</v>
      </c>
      <c r="E47" s="681">
        <v>0.22922999999999999</v>
      </c>
      <c r="F47" s="681">
        <v>0.18427399999999999</v>
      </c>
      <c r="G47" s="681">
        <v>0.18184800000000001</v>
      </c>
      <c r="H47" s="681">
        <v>0.13731099999999999</v>
      </c>
      <c r="I47" s="681">
        <v>0.32128099999999998</v>
      </c>
      <c r="J47" s="681">
        <v>0.13960600000000001</v>
      </c>
      <c r="K47" s="681">
        <v>0.108401</v>
      </c>
      <c r="L47" s="681">
        <v>8.6463999999999999E-2</v>
      </c>
      <c r="M47" s="681">
        <v>0.24796799999999999</v>
      </c>
      <c r="N47" s="681">
        <v>0.23307</v>
      </c>
      <c r="O47" s="681">
        <v>0.158583</v>
      </c>
      <c r="P47" s="681">
        <v>7.4335999999999999E-2</v>
      </c>
      <c r="Q47" s="681">
        <v>0.29224800000000001</v>
      </c>
      <c r="R47" s="681">
        <v>0.31005199999999999</v>
      </c>
      <c r="S47" s="681">
        <v>0.29608200000000001</v>
      </c>
      <c r="T47" s="681">
        <v>0.29391499999999998</v>
      </c>
      <c r="U47" s="681">
        <v>0.246309</v>
      </c>
      <c r="V47" s="681">
        <v>0.19761400000000001</v>
      </c>
      <c r="W47" s="681">
        <v>0.21624699999999999</v>
      </c>
      <c r="X47" s="681">
        <v>0.19570399999999999</v>
      </c>
      <c r="Y47" s="681">
        <v>0.28448200000000001</v>
      </c>
      <c r="Z47" s="681">
        <v>0.34902100000000003</v>
      </c>
      <c r="AA47" s="681">
        <v>7.6690999999999995E-2</v>
      </c>
      <c r="AB47" s="681">
        <v>0.119759</v>
      </c>
      <c r="AC47" s="681">
        <v>0.45719799999999999</v>
      </c>
      <c r="AD47" s="681">
        <v>0.39685999999999999</v>
      </c>
      <c r="AE47" s="681">
        <v>0.30407299999999998</v>
      </c>
      <c r="AF47" s="681">
        <v>2.6121999999999999E-2</v>
      </c>
      <c r="AG47" s="681">
        <v>0.30842999999999998</v>
      </c>
      <c r="AH47" s="681">
        <v>0.14447299999999999</v>
      </c>
      <c r="AI47" s="681">
        <v>0.344167</v>
      </c>
      <c r="AJ47" s="681">
        <v>0.478045</v>
      </c>
      <c r="AK47" s="681">
        <v>0.51492800000000005</v>
      </c>
      <c r="AL47" s="681">
        <v>0.525088</v>
      </c>
      <c r="AM47" s="681">
        <v>0.36177799999999999</v>
      </c>
      <c r="AN47" s="681">
        <v>0.31149300000000002</v>
      </c>
      <c r="AO47" s="681">
        <v>0</v>
      </c>
      <c r="AP47" s="681">
        <v>7.4260000000000003E-3</v>
      </c>
      <c r="AQ47" s="682">
        <v>0.29053000000000001</v>
      </c>
      <c r="AR47" s="357"/>
      <c r="AS47" s="357"/>
      <c r="AT47" s="357"/>
      <c r="AU47" s="357"/>
      <c r="AV47" s="357"/>
      <c r="AW47" s="357"/>
      <c r="AX47" s="357"/>
      <c r="AY47" s="357"/>
      <c r="AZ47" s="357"/>
      <c r="BA47" s="357"/>
      <c r="BB47" s="357"/>
      <c r="BC47" s="357"/>
      <c r="BD47" s="357"/>
      <c r="BE47" s="357"/>
    </row>
    <row r="48" spans="2:57" ht="16.5" customHeight="1">
      <c r="B48" s="456" t="s">
        <v>240</v>
      </c>
      <c r="C48" s="457" t="s">
        <v>36</v>
      </c>
      <c r="D48" s="680">
        <v>0.20150100000000001</v>
      </c>
      <c r="E48" s="681">
        <v>0.282003</v>
      </c>
      <c r="F48" s="681">
        <v>0.24410299999999999</v>
      </c>
      <c r="G48" s="681">
        <v>0.127499</v>
      </c>
      <c r="H48" s="681">
        <v>6.4300999999999997E-2</v>
      </c>
      <c r="I48" s="681">
        <v>-2.4294E-2</v>
      </c>
      <c r="J48" s="681">
        <v>8.8675000000000004E-2</v>
      </c>
      <c r="K48" s="681">
        <v>6.3286999999999996E-2</v>
      </c>
      <c r="L48" s="681">
        <v>0.209033</v>
      </c>
      <c r="M48" s="681">
        <v>5.9003E-2</v>
      </c>
      <c r="N48" s="681">
        <v>9.9843000000000001E-2</v>
      </c>
      <c r="O48" s="681">
        <v>0.197155</v>
      </c>
      <c r="P48" s="681">
        <v>7.0157999999999998E-2</v>
      </c>
      <c r="Q48" s="681">
        <v>7.4439000000000005E-2</v>
      </c>
      <c r="R48" s="681">
        <v>7.0496000000000003E-2</v>
      </c>
      <c r="S48" s="681">
        <v>4.5870000000000001E-2</v>
      </c>
      <c r="T48" s="681">
        <v>-4.156E-2</v>
      </c>
      <c r="U48" s="681">
        <v>-6.8587999999999996E-2</v>
      </c>
      <c r="V48" s="681">
        <v>-4.2830000000000003E-3</v>
      </c>
      <c r="W48" s="681">
        <v>1.1322E-2</v>
      </c>
      <c r="X48" s="681">
        <v>-3.0591E-2</v>
      </c>
      <c r="Y48" s="681">
        <v>1.8964999999999999E-2</v>
      </c>
      <c r="Z48" s="681">
        <v>3.4416000000000002E-2</v>
      </c>
      <c r="AA48" s="681">
        <v>8.3765000000000006E-2</v>
      </c>
      <c r="AB48" s="681">
        <v>0.132637</v>
      </c>
      <c r="AC48" s="681">
        <v>5.9643000000000002E-2</v>
      </c>
      <c r="AD48" s="681">
        <v>4.9865E-2</v>
      </c>
      <c r="AE48" s="681">
        <v>0.22076699999999999</v>
      </c>
      <c r="AF48" s="681">
        <v>0.39592699999999997</v>
      </c>
      <c r="AG48" s="681">
        <v>1.6964E-2</v>
      </c>
      <c r="AH48" s="681">
        <v>0.139345</v>
      </c>
      <c r="AI48" s="681">
        <v>0</v>
      </c>
      <c r="AJ48" s="681">
        <v>9.8390000000000005E-3</v>
      </c>
      <c r="AK48" s="681">
        <v>1.366E-2</v>
      </c>
      <c r="AL48" s="681">
        <v>-1.2411999999999999E-2</v>
      </c>
      <c r="AM48" s="681">
        <v>8.1548999999999996E-2</v>
      </c>
      <c r="AN48" s="681">
        <v>2.6189E-2</v>
      </c>
      <c r="AO48" s="681">
        <v>0</v>
      </c>
      <c r="AP48" s="681">
        <v>0.57554099999999997</v>
      </c>
      <c r="AQ48" s="682">
        <v>7.4907000000000001E-2</v>
      </c>
      <c r="AR48" s="357"/>
      <c r="AS48" s="357"/>
      <c r="AT48" s="357"/>
      <c r="AU48" s="357"/>
      <c r="AV48" s="357"/>
      <c r="AW48" s="357"/>
      <c r="AX48" s="357"/>
      <c r="AY48" s="357"/>
      <c r="AZ48" s="357"/>
      <c r="BA48" s="357"/>
      <c r="BB48" s="357"/>
      <c r="BC48" s="357"/>
      <c r="BD48" s="357"/>
      <c r="BE48" s="357"/>
    </row>
    <row r="49" spans="2:57" ht="16.5" customHeight="1">
      <c r="B49" s="456" t="s">
        <v>242</v>
      </c>
      <c r="C49" s="457" t="s">
        <v>37</v>
      </c>
      <c r="D49" s="680">
        <v>0.20427600000000001</v>
      </c>
      <c r="E49" s="681">
        <v>7.5614000000000001E-2</v>
      </c>
      <c r="F49" s="681">
        <v>0.151453</v>
      </c>
      <c r="G49" s="681">
        <v>0.16434399999999999</v>
      </c>
      <c r="H49" s="681">
        <v>5.919E-2</v>
      </c>
      <c r="I49" s="681">
        <v>0.100564</v>
      </c>
      <c r="J49" s="681">
        <v>7.1092000000000002E-2</v>
      </c>
      <c r="K49" s="681">
        <v>0.219836</v>
      </c>
      <c r="L49" s="681">
        <v>0.119371</v>
      </c>
      <c r="M49" s="681">
        <v>0.100995</v>
      </c>
      <c r="N49" s="681">
        <v>0.130495</v>
      </c>
      <c r="O49" s="681">
        <v>4.6496000000000003E-2</v>
      </c>
      <c r="P49" s="681">
        <v>5.4042E-2</v>
      </c>
      <c r="Q49" s="681">
        <v>8.7234000000000006E-2</v>
      </c>
      <c r="R49" s="681">
        <v>0.104874</v>
      </c>
      <c r="S49" s="681">
        <v>0.11314200000000001</v>
      </c>
      <c r="T49" s="681">
        <v>0.15115400000000001</v>
      </c>
      <c r="U49" s="681">
        <v>0.163636</v>
      </c>
      <c r="V49" s="681">
        <v>0.16749900000000001</v>
      </c>
      <c r="W49" s="681">
        <v>0.19020699999999999</v>
      </c>
      <c r="X49" s="681">
        <v>9.5965999999999996E-2</v>
      </c>
      <c r="Y49" s="681">
        <v>0.11862</v>
      </c>
      <c r="Z49" s="681">
        <v>5.7176999999999999E-2</v>
      </c>
      <c r="AA49" s="681">
        <v>0.25547900000000001</v>
      </c>
      <c r="AB49" s="681">
        <v>0.22081700000000001</v>
      </c>
      <c r="AC49" s="681">
        <v>7.3413999999999993E-2</v>
      </c>
      <c r="AD49" s="681">
        <v>9.7688999999999998E-2</v>
      </c>
      <c r="AE49" s="681">
        <v>7.6649999999999996E-2</v>
      </c>
      <c r="AF49" s="681">
        <v>0.35628500000000002</v>
      </c>
      <c r="AG49" s="681">
        <v>8.2086999999999993E-2</v>
      </c>
      <c r="AH49" s="681">
        <v>0.169854</v>
      </c>
      <c r="AI49" s="681">
        <v>0.36597299999999999</v>
      </c>
      <c r="AJ49" s="681">
        <v>0.220191</v>
      </c>
      <c r="AK49" s="681">
        <v>5.7960999999999999E-2</v>
      </c>
      <c r="AL49" s="681">
        <v>4.1845E-2</v>
      </c>
      <c r="AM49" s="681">
        <v>8.7082999999999994E-2</v>
      </c>
      <c r="AN49" s="681">
        <v>0.13684399999999999</v>
      </c>
      <c r="AO49" s="681">
        <v>0</v>
      </c>
      <c r="AP49" s="681">
        <v>3.5158000000000002E-2</v>
      </c>
      <c r="AQ49" s="682">
        <v>0.148843</v>
      </c>
      <c r="AR49" s="357"/>
      <c r="AS49" s="357"/>
      <c r="AT49" s="357"/>
      <c r="AU49" s="357"/>
      <c r="AV49" s="357"/>
      <c r="AW49" s="357"/>
      <c r="AX49" s="357"/>
      <c r="AY49" s="357"/>
      <c r="AZ49" s="357"/>
      <c r="BA49" s="357"/>
      <c r="BB49" s="357"/>
      <c r="BC49" s="357"/>
      <c r="BD49" s="357"/>
      <c r="BE49" s="357"/>
    </row>
    <row r="50" spans="2:57" ht="16.5" customHeight="1">
      <c r="B50" s="456" t="s">
        <v>243</v>
      </c>
      <c r="C50" s="676" t="s">
        <v>38</v>
      </c>
      <c r="D50" s="680">
        <v>2.8930999999999998E-2</v>
      </c>
      <c r="E50" s="681">
        <v>3.6239E-2</v>
      </c>
      <c r="F50" s="681">
        <v>4.9230999999999997E-2</v>
      </c>
      <c r="G50" s="681">
        <v>7.8551999999999997E-2</v>
      </c>
      <c r="H50" s="681">
        <v>5.0191E-2</v>
      </c>
      <c r="I50" s="681">
        <v>2.9915000000000001E-2</v>
      </c>
      <c r="J50" s="681">
        <v>3.3702999999999997E-2</v>
      </c>
      <c r="K50" s="681">
        <v>1.1516E-2</v>
      </c>
      <c r="L50" s="681">
        <v>4.8760999999999999E-2</v>
      </c>
      <c r="M50" s="681">
        <v>2.6017999999999999E-2</v>
      </c>
      <c r="N50" s="681">
        <v>4.2674999999999998E-2</v>
      </c>
      <c r="O50" s="681">
        <v>3.8762999999999999E-2</v>
      </c>
      <c r="P50" s="681">
        <v>3.1119000000000001E-2</v>
      </c>
      <c r="Q50" s="681">
        <v>4.2101E-2</v>
      </c>
      <c r="R50" s="681">
        <v>4.6779999999999999E-3</v>
      </c>
      <c r="S50" s="681">
        <v>3.173E-3</v>
      </c>
      <c r="T50" s="681">
        <v>-2.9637E-2</v>
      </c>
      <c r="U50" s="681">
        <v>-1.5688000000000001E-2</v>
      </c>
      <c r="V50" s="681">
        <v>-1.8388000000000002E-2</v>
      </c>
      <c r="W50" s="681">
        <v>-4.1325000000000001E-2</v>
      </c>
      <c r="X50" s="681">
        <v>-3.1970000000000002E-3</v>
      </c>
      <c r="Y50" s="681">
        <v>1.4926E-2</v>
      </c>
      <c r="Z50" s="681">
        <v>5.0261E-2</v>
      </c>
      <c r="AA50" s="681">
        <v>4.4086E-2</v>
      </c>
      <c r="AB50" s="681">
        <v>3.6842E-2</v>
      </c>
      <c r="AC50" s="681">
        <v>4.5326999999999999E-2</v>
      </c>
      <c r="AD50" s="681">
        <v>5.5869000000000002E-2</v>
      </c>
      <c r="AE50" s="681">
        <v>1.6132000000000001E-2</v>
      </c>
      <c r="AF50" s="681">
        <v>7.0961999999999997E-2</v>
      </c>
      <c r="AG50" s="681">
        <v>4.1092999999999998E-2</v>
      </c>
      <c r="AH50" s="681">
        <v>2.5496000000000001E-2</v>
      </c>
      <c r="AI50" s="681">
        <v>1.807E-3</v>
      </c>
      <c r="AJ50" s="681">
        <v>6.6540000000000002E-3</v>
      </c>
      <c r="AK50" s="681">
        <v>8.2909999999999998E-3</v>
      </c>
      <c r="AL50" s="681">
        <v>2.9648999999999998E-2</v>
      </c>
      <c r="AM50" s="681">
        <v>5.3735999999999999E-2</v>
      </c>
      <c r="AN50" s="681">
        <v>5.1928000000000002E-2</v>
      </c>
      <c r="AO50" s="681">
        <v>0</v>
      </c>
      <c r="AP50" s="681">
        <v>2.8159E-2</v>
      </c>
      <c r="AQ50" s="682">
        <v>3.1088000000000001E-2</v>
      </c>
      <c r="AR50" s="357"/>
      <c r="AS50" s="357"/>
      <c r="AT50" s="357"/>
      <c r="AU50" s="357"/>
      <c r="AV50" s="357"/>
      <c r="AW50" s="357"/>
      <c r="AX50" s="357"/>
      <c r="AY50" s="357"/>
      <c r="AZ50" s="357"/>
      <c r="BA50" s="357"/>
      <c r="BB50" s="357"/>
      <c r="BC50" s="357"/>
      <c r="BD50" s="357"/>
      <c r="BE50" s="357"/>
    </row>
    <row r="51" spans="2:57" ht="16.5" customHeight="1">
      <c r="B51" s="468" t="s">
        <v>244</v>
      </c>
      <c r="C51" s="469" t="s">
        <v>39</v>
      </c>
      <c r="D51" s="686">
        <v>-7.2665999999999994E-2</v>
      </c>
      <c r="E51" s="687">
        <v>-1.2989000000000001E-2</v>
      </c>
      <c r="F51" s="687">
        <v>-3.0769999999999999E-3</v>
      </c>
      <c r="G51" s="687">
        <v>-8.6399999999999997E-4</v>
      </c>
      <c r="H51" s="687">
        <v>-2.0149999999999999E-3</v>
      </c>
      <c r="I51" s="687">
        <v>0</v>
      </c>
      <c r="J51" s="687">
        <v>0</v>
      </c>
      <c r="K51" s="687">
        <v>0</v>
      </c>
      <c r="L51" s="687">
        <v>-1.3300000000000001E-4</v>
      </c>
      <c r="M51" s="687">
        <v>0</v>
      </c>
      <c r="N51" s="687">
        <v>0</v>
      </c>
      <c r="O51" s="687">
        <v>0</v>
      </c>
      <c r="P51" s="687">
        <v>0</v>
      </c>
      <c r="Q51" s="687">
        <v>0</v>
      </c>
      <c r="R51" s="687">
        <v>0</v>
      </c>
      <c r="S51" s="687">
        <v>0</v>
      </c>
      <c r="T51" s="687">
        <v>0</v>
      </c>
      <c r="U51" s="687">
        <v>-6.0000000000000002E-6</v>
      </c>
      <c r="V51" s="687">
        <v>0</v>
      </c>
      <c r="W51" s="687">
        <v>0</v>
      </c>
      <c r="X51" s="687">
        <v>0</v>
      </c>
      <c r="Y51" s="687">
        <v>0</v>
      </c>
      <c r="Z51" s="687">
        <v>-3.3370000000000001E-3</v>
      </c>
      <c r="AA51" s="687">
        <v>-4.5000000000000003E-5</v>
      </c>
      <c r="AB51" s="687">
        <v>-3.9812E-2</v>
      </c>
      <c r="AC51" s="687">
        <v>0</v>
      </c>
      <c r="AD51" s="687">
        <v>-7.27E-4</v>
      </c>
      <c r="AE51" s="687">
        <v>-1.2160000000000001E-2</v>
      </c>
      <c r="AF51" s="687">
        <v>-1.65E-4</v>
      </c>
      <c r="AG51" s="687">
        <v>-1.207E-3</v>
      </c>
      <c r="AH51" s="687">
        <v>0</v>
      </c>
      <c r="AI51" s="687">
        <v>0</v>
      </c>
      <c r="AJ51" s="687">
        <v>-2.7399999999999999E-4</v>
      </c>
      <c r="AK51" s="687">
        <v>-1.1684E-2</v>
      </c>
      <c r="AL51" s="687">
        <v>-2.4198999999999998E-2</v>
      </c>
      <c r="AM51" s="687">
        <v>-4.1E-5</v>
      </c>
      <c r="AN51" s="687">
        <v>0</v>
      </c>
      <c r="AO51" s="687">
        <v>0</v>
      </c>
      <c r="AP51" s="687">
        <v>-2.957E-3</v>
      </c>
      <c r="AQ51" s="688">
        <v>-5.1229999999999999E-3</v>
      </c>
      <c r="AR51" s="357"/>
      <c r="AS51" s="357"/>
      <c r="AT51" s="357"/>
      <c r="AU51" s="357"/>
      <c r="AV51" s="357"/>
      <c r="AW51" s="357"/>
      <c r="AX51" s="357"/>
      <c r="AY51" s="357"/>
      <c r="AZ51" s="357"/>
      <c r="BA51" s="357"/>
      <c r="BB51" s="357"/>
      <c r="BC51" s="357"/>
      <c r="BD51" s="357"/>
      <c r="BE51" s="357"/>
    </row>
    <row r="52" spans="2:57" ht="16.5" customHeight="1">
      <c r="B52" s="456" t="s">
        <v>245</v>
      </c>
      <c r="C52" s="457" t="s">
        <v>40</v>
      </c>
      <c r="D52" s="680">
        <v>0.51296200000000003</v>
      </c>
      <c r="E52" s="681">
        <v>0.62305299999999997</v>
      </c>
      <c r="F52" s="681">
        <v>0.66085499999999997</v>
      </c>
      <c r="G52" s="681">
        <v>0.568774</v>
      </c>
      <c r="H52" s="681">
        <v>0.31477899999999998</v>
      </c>
      <c r="I52" s="681">
        <v>0.43597799999999998</v>
      </c>
      <c r="J52" s="681">
        <v>0.33929799999999999</v>
      </c>
      <c r="K52" s="681">
        <v>0.41248800000000002</v>
      </c>
      <c r="L52" s="681">
        <v>0.469225</v>
      </c>
      <c r="M52" s="681">
        <v>0.44791799999999998</v>
      </c>
      <c r="N52" s="681">
        <v>0.51767799999999997</v>
      </c>
      <c r="O52" s="681">
        <v>0.44448199999999999</v>
      </c>
      <c r="P52" s="681">
        <v>0.234567</v>
      </c>
      <c r="Q52" s="681">
        <v>0.50836499999999996</v>
      </c>
      <c r="R52" s="681">
        <v>0.49989099999999997</v>
      </c>
      <c r="S52" s="681">
        <v>0.46971499999999999</v>
      </c>
      <c r="T52" s="681">
        <v>0.38527600000000001</v>
      </c>
      <c r="U52" s="681">
        <v>0.33567000000000002</v>
      </c>
      <c r="V52" s="681">
        <v>0.353829</v>
      </c>
      <c r="W52" s="681">
        <v>0.385791</v>
      </c>
      <c r="X52" s="681">
        <v>0.263013</v>
      </c>
      <c r="Y52" s="681">
        <v>0.44815300000000002</v>
      </c>
      <c r="Z52" s="681">
        <v>0.49907600000000002</v>
      </c>
      <c r="AA52" s="681">
        <v>0.46501599999999998</v>
      </c>
      <c r="AB52" s="681">
        <v>0.47894700000000001</v>
      </c>
      <c r="AC52" s="681">
        <v>0.652617</v>
      </c>
      <c r="AD52" s="681">
        <v>0.61299400000000004</v>
      </c>
      <c r="AE52" s="681">
        <v>0.63050700000000004</v>
      </c>
      <c r="AF52" s="681">
        <v>0.84993399999999997</v>
      </c>
      <c r="AG52" s="681">
        <v>0.45240599999999997</v>
      </c>
      <c r="AH52" s="681">
        <v>0.48500799999999999</v>
      </c>
      <c r="AI52" s="681">
        <v>0.72101499999999996</v>
      </c>
      <c r="AJ52" s="681">
        <v>0.71847000000000005</v>
      </c>
      <c r="AK52" s="681">
        <v>0.59179499999999996</v>
      </c>
      <c r="AL52" s="681">
        <v>0.59497299999999997</v>
      </c>
      <c r="AM52" s="681">
        <v>0.59412600000000004</v>
      </c>
      <c r="AN52" s="681">
        <v>0.54114399999999996</v>
      </c>
      <c r="AO52" s="681">
        <v>0</v>
      </c>
      <c r="AP52" s="681">
        <v>0.65032500000000004</v>
      </c>
      <c r="AQ52" s="682">
        <v>0.54917300000000002</v>
      </c>
      <c r="AR52" s="357"/>
      <c r="AS52" s="357"/>
      <c r="AT52" s="357"/>
      <c r="AU52" s="357"/>
      <c r="AV52" s="357"/>
      <c r="AW52" s="357"/>
      <c r="AX52" s="357"/>
      <c r="AY52" s="357"/>
      <c r="AZ52" s="357"/>
      <c r="BA52" s="357"/>
      <c r="BB52" s="357"/>
      <c r="BC52" s="357"/>
      <c r="BD52" s="357"/>
      <c r="BE52" s="357"/>
    </row>
    <row r="53" spans="2:57" ht="16.5" customHeight="1">
      <c r="B53" s="470" t="s">
        <v>246</v>
      </c>
      <c r="C53" s="471" t="s">
        <v>41</v>
      </c>
      <c r="D53" s="689">
        <v>1</v>
      </c>
      <c r="E53" s="690">
        <v>1</v>
      </c>
      <c r="F53" s="690">
        <v>1</v>
      </c>
      <c r="G53" s="690">
        <v>1</v>
      </c>
      <c r="H53" s="690">
        <v>1</v>
      </c>
      <c r="I53" s="690">
        <v>1</v>
      </c>
      <c r="J53" s="690">
        <v>1</v>
      </c>
      <c r="K53" s="690">
        <v>1</v>
      </c>
      <c r="L53" s="690">
        <v>1</v>
      </c>
      <c r="M53" s="690">
        <v>1</v>
      </c>
      <c r="N53" s="690">
        <v>1</v>
      </c>
      <c r="O53" s="690">
        <v>1</v>
      </c>
      <c r="P53" s="690">
        <v>1</v>
      </c>
      <c r="Q53" s="690">
        <v>1</v>
      </c>
      <c r="R53" s="690">
        <v>1</v>
      </c>
      <c r="S53" s="690">
        <v>1</v>
      </c>
      <c r="T53" s="690">
        <v>1</v>
      </c>
      <c r="U53" s="690">
        <v>1</v>
      </c>
      <c r="V53" s="690">
        <v>1</v>
      </c>
      <c r="W53" s="690">
        <v>1</v>
      </c>
      <c r="X53" s="690">
        <v>1</v>
      </c>
      <c r="Y53" s="690">
        <v>1</v>
      </c>
      <c r="Z53" s="690">
        <v>1</v>
      </c>
      <c r="AA53" s="690">
        <v>1</v>
      </c>
      <c r="AB53" s="690">
        <v>1</v>
      </c>
      <c r="AC53" s="690">
        <v>1</v>
      </c>
      <c r="AD53" s="690">
        <v>1</v>
      </c>
      <c r="AE53" s="690">
        <v>1</v>
      </c>
      <c r="AF53" s="690">
        <v>1</v>
      </c>
      <c r="AG53" s="690">
        <v>1</v>
      </c>
      <c r="AH53" s="690">
        <v>1</v>
      </c>
      <c r="AI53" s="690">
        <v>1</v>
      </c>
      <c r="AJ53" s="690">
        <v>1</v>
      </c>
      <c r="AK53" s="690">
        <v>1</v>
      </c>
      <c r="AL53" s="690">
        <v>1</v>
      </c>
      <c r="AM53" s="690">
        <v>1</v>
      </c>
      <c r="AN53" s="690">
        <v>1</v>
      </c>
      <c r="AO53" s="690">
        <v>1</v>
      </c>
      <c r="AP53" s="690">
        <v>1</v>
      </c>
      <c r="AQ53" s="691">
        <v>1</v>
      </c>
      <c r="AR53" s="357"/>
      <c r="AS53" s="357"/>
      <c r="AT53" s="357"/>
      <c r="AU53" s="357"/>
      <c r="AV53" s="357"/>
      <c r="AW53" s="357"/>
      <c r="AX53" s="357"/>
      <c r="AY53" s="357"/>
      <c r="AZ53" s="357"/>
      <c r="BA53" s="357"/>
      <c r="BB53" s="357"/>
      <c r="BC53" s="357"/>
      <c r="BD53" s="357"/>
      <c r="BE53" s="357"/>
    </row>
  </sheetData>
  <sheetProtection sheet="1" selectLockedCells="1" selectUnlockedCells="1"/>
  <mergeCells count="1">
    <mergeCell ref="B2:C2"/>
  </mergeCells>
  <phoneticPr fontId="26"/>
  <pageMargins left="0.78740157480314965" right="0.78740157480314965" top="0.78740157480314965" bottom="0.78740157480314965" header="0" footer="0.19685039370078741"/>
  <pageSetup paperSize="8" scale="72" orientation="landscape" useFirstPageNumber="1" r:id="rId1"/>
  <headerFooter alignWithMargins="0">
    <oddFooter>&amp;C&amp;P / 2 ﾍﾟｰｼﾞ</oddFooter>
  </headerFooter>
  <colBreaks count="1" manualBreakCount="1">
    <brk id="23" min="1" max="5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B2:Y46"/>
  <sheetViews>
    <sheetView showGridLines="0" view="pageBreakPreview" topLeftCell="A5" zoomScale="175" zoomScaleNormal="100" zoomScaleSheetLayoutView="175" workbookViewId="0">
      <selection activeCell="E12" sqref="E12"/>
    </sheetView>
  </sheetViews>
  <sheetFormatPr defaultColWidth="13.5" defaultRowHeight="15" customHeight="1"/>
  <cols>
    <col min="1" max="1" width="2.1640625" style="369" customWidth="1"/>
    <col min="2" max="2" width="6.1640625" style="369" customWidth="1"/>
    <col min="3" max="3" width="30.1640625" style="369" customWidth="1"/>
    <col min="4" max="5" width="14.1640625" style="369" customWidth="1"/>
    <col min="6" max="19" width="13.5" style="369" customWidth="1"/>
    <col min="20" max="25" width="13.5" style="369" hidden="1" customWidth="1"/>
    <col min="26" max="16384" width="13.5" style="369"/>
  </cols>
  <sheetData>
    <row r="2" spans="2:25" ht="20.25" customHeight="1">
      <c r="B2" s="862" t="s">
        <v>904</v>
      </c>
      <c r="C2" s="918"/>
      <c r="D2" s="863"/>
    </row>
    <row r="3" spans="2:25" ht="18.75" customHeight="1">
      <c r="E3" s="436"/>
    </row>
    <row r="4" spans="2:25" ht="18.75" customHeight="1">
      <c r="B4" s="437"/>
      <c r="C4" s="438"/>
      <c r="D4" s="439"/>
      <c r="E4" s="443"/>
    </row>
    <row r="5" spans="2:25" s="396" customFormat="1" ht="36" customHeight="1">
      <c r="B5" s="444"/>
      <c r="C5" s="445"/>
      <c r="D5" s="468" t="s">
        <v>905</v>
      </c>
      <c r="E5" s="427" t="s">
        <v>906</v>
      </c>
      <c r="T5" s="472" t="s">
        <v>33</v>
      </c>
      <c r="U5" s="472"/>
      <c r="V5" s="472" t="s">
        <v>902</v>
      </c>
      <c r="W5" s="472"/>
      <c r="X5" s="472" t="s">
        <v>41</v>
      </c>
      <c r="Y5" s="473"/>
    </row>
    <row r="6" spans="2:25" ht="18.75" customHeight="1">
      <c r="B6" s="337" t="s">
        <v>263</v>
      </c>
      <c r="C6" s="401" t="s">
        <v>0</v>
      </c>
      <c r="D6" s="474">
        <f>ROUND(ABS(取引基本表!BC6)/(取引基本表!AY6),6)</f>
        <v>0.48379100000000003</v>
      </c>
      <c r="E6" s="475">
        <f>1-D6</f>
        <v>0.51620899999999992</v>
      </c>
      <c r="F6" s="476"/>
      <c r="T6" s="477">
        <v>113706</v>
      </c>
      <c r="U6" s="478" t="s">
        <v>907</v>
      </c>
      <c r="V6" s="477">
        <v>124135</v>
      </c>
      <c r="W6" s="478" t="s">
        <v>907</v>
      </c>
      <c r="X6" s="477">
        <v>237841</v>
      </c>
      <c r="Y6" s="478" t="s">
        <v>907</v>
      </c>
    </row>
    <row r="7" spans="2:25" ht="18.75" customHeight="1">
      <c r="B7" s="337" t="s">
        <v>265</v>
      </c>
      <c r="C7" s="402" t="s">
        <v>995</v>
      </c>
      <c r="D7" s="479">
        <f>ROUND(ABS(取引基本表!BC7)/(取引基本表!AY7),6)</f>
        <v>0.26908399999999999</v>
      </c>
      <c r="E7" s="475">
        <f t="shared" ref="E7:E45" si="0">1-D7</f>
        <v>0.73091600000000001</v>
      </c>
      <c r="F7" s="476"/>
      <c r="T7" s="477"/>
      <c r="U7" s="478"/>
      <c r="V7" s="477"/>
      <c r="W7" s="478"/>
      <c r="X7" s="477"/>
      <c r="Y7" s="478"/>
    </row>
    <row r="8" spans="2:25" ht="18.75" customHeight="1">
      <c r="B8" s="337" t="s">
        <v>267</v>
      </c>
      <c r="C8" s="402" t="s">
        <v>996</v>
      </c>
      <c r="D8" s="479">
        <f>ROUND(ABS(取引基本表!BC8)/(取引基本表!AY8),6)</f>
        <v>0.75672799999999996</v>
      </c>
      <c r="E8" s="475">
        <f t="shared" si="0"/>
        <v>0.24327200000000004</v>
      </c>
      <c r="F8" s="476"/>
      <c r="T8" s="477"/>
      <c r="U8" s="478"/>
      <c r="V8" s="477"/>
      <c r="W8" s="478"/>
      <c r="X8" s="477"/>
      <c r="Y8" s="478"/>
    </row>
    <row r="9" spans="2:25" ht="18.75" customHeight="1">
      <c r="B9" s="337" t="s">
        <v>268</v>
      </c>
      <c r="C9" s="402" t="s">
        <v>3</v>
      </c>
      <c r="D9" s="479">
        <f>ROUND(ABS(取引基本表!BC9)/(取引基本表!AY9),6)</f>
        <v>0.95865800000000001</v>
      </c>
      <c r="E9" s="475">
        <f t="shared" si="0"/>
        <v>4.134199999999999E-2</v>
      </c>
      <c r="F9" s="476"/>
      <c r="T9" s="477"/>
      <c r="U9" s="478"/>
      <c r="V9" s="477"/>
      <c r="W9" s="478"/>
      <c r="X9" s="477"/>
      <c r="Y9" s="478"/>
    </row>
    <row r="10" spans="2:25" ht="18.75" customHeight="1">
      <c r="B10" s="337" t="s">
        <v>269</v>
      </c>
      <c r="C10" s="402" t="s">
        <v>4</v>
      </c>
      <c r="D10" s="479">
        <f>ROUND(ABS(取引基本表!BC10)/(取引基本表!AY10),6)</f>
        <v>0.82188300000000003</v>
      </c>
      <c r="E10" s="475">
        <f t="shared" si="0"/>
        <v>0.17811699999999997</v>
      </c>
      <c r="F10" s="476"/>
      <c r="T10" s="477"/>
      <c r="U10" s="478"/>
      <c r="V10" s="477"/>
      <c r="W10" s="478"/>
      <c r="X10" s="477"/>
      <c r="Y10" s="478"/>
    </row>
    <row r="11" spans="2:25" ht="18.75" customHeight="1">
      <c r="B11" s="337" t="s">
        <v>271</v>
      </c>
      <c r="C11" s="402" t="s">
        <v>5</v>
      </c>
      <c r="D11" s="479">
        <f>ROUND(ABS(取引基本表!BC11)/(取引基本表!AY11),6)</f>
        <v>0.95106199999999996</v>
      </c>
      <c r="E11" s="475">
        <f t="shared" si="0"/>
        <v>4.8938000000000037E-2</v>
      </c>
      <c r="F11" s="476"/>
      <c r="T11" s="477"/>
      <c r="U11" s="478"/>
      <c r="V11" s="477"/>
      <c r="W11" s="478"/>
      <c r="X11" s="477"/>
      <c r="Y11" s="478"/>
    </row>
    <row r="12" spans="2:25" ht="18.75" customHeight="1">
      <c r="B12" s="337" t="s">
        <v>273</v>
      </c>
      <c r="C12" s="404" t="s">
        <v>6</v>
      </c>
      <c r="D12" s="479">
        <f>ROUND(ABS(取引基本表!BC12)/(取引基本表!AY12),6)</f>
        <v>0.81180300000000005</v>
      </c>
      <c r="E12" s="475">
        <f t="shared" si="0"/>
        <v>0.18819699999999995</v>
      </c>
      <c r="F12" s="476"/>
      <c r="T12" s="477"/>
      <c r="U12" s="478"/>
      <c r="V12" s="477"/>
      <c r="W12" s="478"/>
      <c r="X12" s="477"/>
      <c r="Y12" s="478"/>
    </row>
    <row r="13" spans="2:25" ht="18.75" customHeight="1">
      <c r="B13" s="337" t="s">
        <v>274</v>
      </c>
      <c r="C13" s="402" t="s">
        <v>7</v>
      </c>
      <c r="D13" s="479">
        <f>ROUND(ABS(取引基本表!BC13)/(取引基本表!AY13),6)</f>
        <v>0.96592900000000004</v>
      </c>
      <c r="E13" s="475">
        <f t="shared" si="0"/>
        <v>3.4070999999999962E-2</v>
      </c>
      <c r="F13" s="476"/>
      <c r="T13" s="477"/>
      <c r="U13" s="478"/>
      <c r="V13" s="477"/>
      <c r="W13" s="478"/>
      <c r="X13" s="477"/>
      <c r="Y13" s="478"/>
    </row>
    <row r="14" spans="2:25" ht="18.75" customHeight="1">
      <c r="B14" s="337" t="s">
        <v>277</v>
      </c>
      <c r="C14" s="404" t="s">
        <v>8</v>
      </c>
      <c r="D14" s="479">
        <f>ROUND(ABS(取引基本表!BC14)/(取引基本表!AY14),6)</f>
        <v>0.94918000000000002</v>
      </c>
      <c r="E14" s="475">
        <f t="shared" si="0"/>
        <v>5.0819999999999976E-2</v>
      </c>
      <c r="F14" s="476"/>
      <c r="T14" s="477"/>
      <c r="U14" s="478"/>
      <c r="V14" s="477"/>
      <c r="W14" s="478"/>
      <c r="X14" s="477"/>
      <c r="Y14" s="478"/>
    </row>
    <row r="15" spans="2:25" ht="18.75" customHeight="1">
      <c r="B15" s="337" t="s">
        <v>120</v>
      </c>
      <c r="C15" s="404" t="s">
        <v>569</v>
      </c>
      <c r="D15" s="479">
        <f>ROUND(ABS(取引基本表!BC15)/(取引基本表!AY15),6)</f>
        <v>0.866116</v>
      </c>
      <c r="E15" s="475">
        <f t="shared" si="0"/>
        <v>0.133884</v>
      </c>
      <c r="F15" s="476"/>
      <c r="T15" s="477"/>
      <c r="U15" s="478"/>
      <c r="V15" s="477"/>
      <c r="W15" s="478"/>
      <c r="X15" s="477"/>
      <c r="Y15" s="478"/>
    </row>
    <row r="16" spans="2:25" ht="18.75" customHeight="1">
      <c r="B16" s="337" t="s">
        <v>121</v>
      </c>
      <c r="C16" s="402" t="s">
        <v>9</v>
      </c>
      <c r="D16" s="479">
        <f>ROUND(ABS(取引基本表!BC16)/(取引基本表!AY16),6)</f>
        <v>0.65506399999999998</v>
      </c>
      <c r="E16" s="475">
        <f t="shared" si="0"/>
        <v>0.34493600000000002</v>
      </c>
      <c r="F16" s="476"/>
      <c r="T16" s="477"/>
      <c r="U16" s="478"/>
      <c r="V16" s="477"/>
      <c r="W16" s="478"/>
      <c r="X16" s="477"/>
      <c r="Y16" s="478"/>
    </row>
    <row r="17" spans="2:25" ht="18.75" customHeight="1">
      <c r="B17" s="337" t="s">
        <v>123</v>
      </c>
      <c r="C17" s="402" t="s">
        <v>10</v>
      </c>
      <c r="D17" s="479">
        <f>ROUND(ABS(取引基本表!BC17)/(取引基本表!AY17),6)</f>
        <v>0.84323800000000004</v>
      </c>
      <c r="E17" s="475">
        <f t="shared" si="0"/>
        <v>0.15676199999999996</v>
      </c>
      <c r="F17" s="476"/>
      <c r="T17" s="477"/>
      <c r="U17" s="478"/>
      <c r="V17" s="477"/>
      <c r="W17" s="478"/>
      <c r="X17" s="477"/>
      <c r="Y17" s="478"/>
    </row>
    <row r="18" spans="2:25" ht="18.75" customHeight="1">
      <c r="B18" s="337" t="s">
        <v>125</v>
      </c>
      <c r="C18" s="402" t="s">
        <v>11</v>
      </c>
      <c r="D18" s="479">
        <f>ROUND(ABS(取引基本表!BC18)/(取引基本表!AY18),6)</f>
        <v>0.98078500000000002</v>
      </c>
      <c r="E18" s="475">
        <f t="shared" si="0"/>
        <v>1.9214999999999982E-2</v>
      </c>
      <c r="F18" s="476"/>
      <c r="T18" s="477"/>
      <c r="U18" s="478"/>
      <c r="V18" s="477"/>
      <c r="W18" s="478"/>
      <c r="X18" s="477"/>
      <c r="Y18" s="478"/>
    </row>
    <row r="19" spans="2:25" ht="18.75" customHeight="1">
      <c r="B19" s="337" t="s">
        <v>127</v>
      </c>
      <c r="C19" s="402" t="s">
        <v>12</v>
      </c>
      <c r="D19" s="479">
        <f>ROUND(ABS(取引基本表!BC19)/(取引基本表!AY19),6)</f>
        <v>0.78978800000000005</v>
      </c>
      <c r="E19" s="475">
        <f t="shared" si="0"/>
        <v>0.21021199999999995</v>
      </c>
      <c r="F19" s="476"/>
      <c r="T19" s="477"/>
      <c r="U19" s="478"/>
      <c r="V19" s="477"/>
      <c r="W19" s="478"/>
      <c r="X19" s="477"/>
      <c r="Y19" s="478"/>
    </row>
    <row r="20" spans="2:25" ht="18.75" customHeight="1">
      <c r="B20" s="337" t="s">
        <v>128</v>
      </c>
      <c r="C20" s="402" t="s">
        <v>418</v>
      </c>
      <c r="D20" s="479">
        <f>ROUND(ABS(取引基本表!BC20)/(取引基本表!AY20),6)</f>
        <v>0.99833000000000005</v>
      </c>
      <c r="E20" s="475">
        <f t="shared" si="0"/>
        <v>1.6699999999999493E-3</v>
      </c>
      <c r="F20" s="476"/>
      <c r="T20" s="477"/>
      <c r="U20" s="478"/>
      <c r="V20" s="477"/>
      <c r="W20" s="478"/>
      <c r="X20" s="477"/>
      <c r="Y20" s="478"/>
    </row>
    <row r="21" spans="2:25" ht="18.75" customHeight="1">
      <c r="B21" s="337" t="s">
        <v>129</v>
      </c>
      <c r="C21" s="402" t="s">
        <v>419</v>
      </c>
      <c r="D21" s="479">
        <f>ROUND(ABS(取引基本表!BC21)/(取引基本表!AY21),6)</f>
        <v>0.88621499999999997</v>
      </c>
      <c r="E21" s="475">
        <f t="shared" si="0"/>
        <v>0.11378500000000003</v>
      </c>
      <c r="F21" s="476"/>
      <c r="T21" s="477"/>
      <c r="U21" s="478"/>
      <c r="V21" s="477"/>
      <c r="W21" s="478"/>
      <c r="X21" s="477"/>
      <c r="Y21" s="478"/>
    </row>
    <row r="22" spans="2:25" ht="18.75" customHeight="1">
      <c r="B22" s="337" t="s">
        <v>131</v>
      </c>
      <c r="C22" s="402" t="s">
        <v>420</v>
      </c>
      <c r="D22" s="479">
        <f>ROUND(ABS(取引基本表!BC22)/(取引基本表!AY22),6)</f>
        <v>0.896621</v>
      </c>
      <c r="E22" s="475">
        <f t="shared" si="0"/>
        <v>0.103379</v>
      </c>
      <c r="F22" s="476"/>
      <c r="T22" s="477"/>
      <c r="U22" s="478"/>
      <c r="V22" s="477"/>
      <c r="W22" s="478"/>
      <c r="X22" s="477"/>
      <c r="Y22" s="478"/>
    </row>
    <row r="23" spans="2:25" ht="18.75" customHeight="1">
      <c r="B23" s="337" t="s">
        <v>133</v>
      </c>
      <c r="C23" s="402" t="s">
        <v>14</v>
      </c>
      <c r="D23" s="479">
        <f>ROUND(ABS(取引基本表!BC23)/(取引基本表!AY23),6)</f>
        <v>0.87224100000000004</v>
      </c>
      <c r="E23" s="475">
        <f t="shared" si="0"/>
        <v>0.12775899999999996</v>
      </c>
      <c r="F23" s="476"/>
      <c r="T23" s="477"/>
      <c r="U23" s="478"/>
      <c r="V23" s="477"/>
      <c r="W23" s="478"/>
      <c r="X23" s="477"/>
      <c r="Y23" s="478"/>
    </row>
    <row r="24" spans="2:25" ht="18.75" customHeight="1">
      <c r="B24" s="337" t="s">
        <v>135</v>
      </c>
      <c r="C24" s="402" t="s">
        <v>13</v>
      </c>
      <c r="D24" s="479">
        <f>ROUND(ABS(取引基本表!BC24)/(取引基本表!AY24),6)</f>
        <v>0.99987000000000004</v>
      </c>
      <c r="E24" s="475">
        <f t="shared" si="0"/>
        <v>1.2999999999996348E-4</v>
      </c>
      <c r="F24" s="476"/>
      <c r="T24" s="477"/>
      <c r="U24" s="478"/>
      <c r="V24" s="477"/>
      <c r="W24" s="478"/>
      <c r="X24" s="477"/>
      <c r="Y24" s="478"/>
    </row>
    <row r="25" spans="2:25" ht="18.75" customHeight="1">
      <c r="B25" s="337" t="s">
        <v>136</v>
      </c>
      <c r="C25" s="402" t="s">
        <v>570</v>
      </c>
      <c r="D25" s="479">
        <f>ROUND(ABS(取引基本表!BC25)/(取引基本表!AY25),6)</f>
        <v>1</v>
      </c>
      <c r="E25" s="475">
        <f t="shared" si="0"/>
        <v>0</v>
      </c>
      <c r="F25" s="476"/>
      <c r="T25" s="477"/>
      <c r="U25" s="478"/>
      <c r="V25" s="477"/>
      <c r="W25" s="478"/>
      <c r="X25" s="477"/>
      <c r="Y25" s="478"/>
    </row>
    <row r="26" spans="2:25" ht="18.75" customHeight="1">
      <c r="B26" s="337" t="s">
        <v>138</v>
      </c>
      <c r="C26" s="402" t="s">
        <v>15</v>
      </c>
      <c r="D26" s="479">
        <f>ROUND(ABS(取引基本表!BC26)/(取引基本表!AY26),6)</f>
        <v>0.99450799999999995</v>
      </c>
      <c r="E26" s="475">
        <f t="shared" si="0"/>
        <v>5.4920000000000524E-3</v>
      </c>
      <c r="F26" s="476"/>
      <c r="T26" s="477">
        <v>23686</v>
      </c>
      <c r="U26" s="478" t="s">
        <v>907</v>
      </c>
      <c r="V26" s="477">
        <v>19464</v>
      </c>
      <c r="W26" s="478" t="s">
        <v>907</v>
      </c>
      <c r="X26" s="477">
        <v>43150</v>
      </c>
      <c r="Y26" s="478" t="s">
        <v>907</v>
      </c>
    </row>
    <row r="27" spans="2:25" ht="18.75" customHeight="1">
      <c r="B27" s="337" t="s">
        <v>139</v>
      </c>
      <c r="C27" s="402" t="s">
        <v>16</v>
      </c>
      <c r="D27" s="479">
        <f>ROUND(ABS(取引基本表!BC27)/(取引基本表!AY27),6)</f>
        <v>0.84549099999999999</v>
      </c>
      <c r="E27" s="475">
        <f t="shared" si="0"/>
        <v>0.15450900000000001</v>
      </c>
      <c r="F27" s="476"/>
      <c r="T27" s="477">
        <v>5652</v>
      </c>
      <c r="U27" s="478" t="s">
        <v>907</v>
      </c>
      <c r="V27" s="477">
        <v>63</v>
      </c>
      <c r="W27" s="478" t="s">
        <v>907</v>
      </c>
      <c r="X27" s="477">
        <v>5715</v>
      </c>
      <c r="Y27" s="478" t="s">
        <v>907</v>
      </c>
    </row>
    <row r="28" spans="2:25" ht="18.75" customHeight="1">
      <c r="B28" s="337" t="s">
        <v>140</v>
      </c>
      <c r="C28" s="402" t="s">
        <v>17</v>
      </c>
      <c r="D28" s="479">
        <f>ROUND(ABS(取引基本表!BC28)/(取引基本表!AY28),6)</f>
        <v>0</v>
      </c>
      <c r="E28" s="475">
        <f t="shared" si="0"/>
        <v>1</v>
      </c>
      <c r="F28" s="476"/>
      <c r="T28" s="477">
        <v>58066</v>
      </c>
      <c r="U28" s="478" t="s">
        <v>907</v>
      </c>
      <c r="V28" s="477">
        <v>-31758</v>
      </c>
      <c r="W28" s="478" t="s">
        <v>907</v>
      </c>
      <c r="X28" s="477">
        <v>26308</v>
      </c>
      <c r="Y28" s="478" t="s">
        <v>907</v>
      </c>
    </row>
    <row r="29" spans="2:25" ht="18.75" customHeight="1">
      <c r="B29" s="337" t="s">
        <v>141</v>
      </c>
      <c r="C29" s="402" t="s">
        <v>18</v>
      </c>
      <c r="D29" s="479">
        <f>ROUND(ABS(取引基本表!BC29)/(取引基本表!AY29),6)</f>
        <v>0.19367000000000001</v>
      </c>
      <c r="E29" s="475">
        <f t="shared" si="0"/>
        <v>0.80632999999999999</v>
      </c>
      <c r="F29" s="476"/>
      <c r="T29" s="477">
        <v>1243603</v>
      </c>
      <c r="U29" s="478" t="s">
        <v>907</v>
      </c>
      <c r="V29" s="477">
        <v>592005</v>
      </c>
      <c r="W29" s="478" t="s">
        <v>907</v>
      </c>
      <c r="X29" s="477">
        <v>1835608</v>
      </c>
      <c r="Y29" s="478" t="s">
        <v>907</v>
      </c>
    </row>
    <row r="30" spans="2:25" ht="18.75" customHeight="1">
      <c r="B30" s="337" t="s">
        <v>143</v>
      </c>
      <c r="C30" s="402" t="s">
        <v>29</v>
      </c>
      <c r="D30" s="479">
        <f>ROUND(ABS(取引基本表!BC30)/(取引基本表!AY30),6)</f>
        <v>5.0000000000000002E-5</v>
      </c>
      <c r="E30" s="475">
        <f t="shared" si="0"/>
        <v>0.99995000000000001</v>
      </c>
      <c r="F30" s="476"/>
      <c r="T30" s="477">
        <v>72778</v>
      </c>
      <c r="U30" s="478" t="s">
        <v>907</v>
      </c>
      <c r="V30" s="477">
        <v>743586</v>
      </c>
      <c r="W30" s="478" t="s">
        <v>907</v>
      </c>
      <c r="X30" s="477">
        <v>816364</v>
      </c>
      <c r="Y30" s="478" t="s">
        <v>907</v>
      </c>
    </row>
    <row r="31" spans="2:25" ht="18.75" customHeight="1">
      <c r="B31" s="337" t="s">
        <v>145</v>
      </c>
      <c r="C31" s="402" t="s">
        <v>30</v>
      </c>
      <c r="D31" s="479">
        <f>ROUND(ABS(取引基本表!BC31)/(取引基本表!AY31),6)</f>
        <v>4.7238000000000002E-2</v>
      </c>
      <c r="E31" s="475">
        <f t="shared" si="0"/>
        <v>0.952762</v>
      </c>
      <c r="F31" s="476"/>
      <c r="T31" s="477">
        <v>135809</v>
      </c>
      <c r="U31" s="478" t="s">
        <v>907</v>
      </c>
      <c r="V31" s="477">
        <v>135205</v>
      </c>
      <c r="W31" s="478" t="s">
        <v>907</v>
      </c>
      <c r="X31" s="477">
        <v>271014</v>
      </c>
      <c r="Y31" s="478" t="s">
        <v>907</v>
      </c>
    </row>
    <row r="32" spans="2:25" ht="18.75" customHeight="1">
      <c r="B32" s="337" t="s">
        <v>146</v>
      </c>
      <c r="C32" s="402" t="s">
        <v>19</v>
      </c>
      <c r="D32" s="479">
        <f>ROUND(ABS(取引基本表!BC32)/(取引基本表!AY32),6)</f>
        <v>0.46932499999999999</v>
      </c>
      <c r="E32" s="475">
        <f t="shared" si="0"/>
        <v>0.53067500000000001</v>
      </c>
      <c r="F32" s="476"/>
      <c r="T32" s="477">
        <v>256366</v>
      </c>
      <c r="U32" s="478" t="s">
        <v>907</v>
      </c>
      <c r="V32" s="477">
        <v>477880</v>
      </c>
      <c r="W32" s="478" t="s">
        <v>907</v>
      </c>
      <c r="X32" s="477">
        <v>734246</v>
      </c>
      <c r="Y32" s="478" t="s">
        <v>907</v>
      </c>
    </row>
    <row r="33" spans="2:25" ht="18.75" customHeight="1">
      <c r="B33" s="337" t="s">
        <v>147</v>
      </c>
      <c r="C33" s="402" t="s">
        <v>20</v>
      </c>
      <c r="D33" s="479">
        <f>ROUND(ABS(取引基本表!BC33)/(取引基本表!AY33),6)</f>
        <v>0.18939500000000001</v>
      </c>
      <c r="E33" s="475">
        <f t="shared" si="0"/>
        <v>0.81060500000000002</v>
      </c>
      <c r="F33" s="476"/>
      <c r="T33" s="477">
        <v>196941</v>
      </c>
      <c r="U33" s="478" t="s">
        <v>907</v>
      </c>
      <c r="V33" s="477">
        <v>65423</v>
      </c>
      <c r="W33" s="478" t="s">
        <v>907</v>
      </c>
      <c r="X33" s="477">
        <v>262364</v>
      </c>
      <c r="Y33" s="478" t="s">
        <v>907</v>
      </c>
    </row>
    <row r="34" spans="2:25" ht="18.75" customHeight="1">
      <c r="B34" s="337" t="s">
        <v>149</v>
      </c>
      <c r="C34" s="402" t="s">
        <v>21</v>
      </c>
      <c r="D34" s="479">
        <f>ROUND(ABS(取引基本表!BC34)/(取引基本表!AY34),6)</f>
        <v>0.114138</v>
      </c>
      <c r="E34" s="475">
        <f t="shared" si="0"/>
        <v>0.88586200000000004</v>
      </c>
      <c r="F34" s="476"/>
      <c r="T34" s="477">
        <v>60876</v>
      </c>
      <c r="U34" s="478" t="s">
        <v>907</v>
      </c>
      <c r="V34" s="477">
        <v>441564</v>
      </c>
      <c r="W34" s="478" t="s">
        <v>907</v>
      </c>
      <c r="X34" s="477">
        <v>502440</v>
      </c>
      <c r="Y34" s="478" t="s">
        <v>907</v>
      </c>
    </row>
    <row r="35" spans="2:25" ht="18.75" customHeight="1">
      <c r="B35" s="337" t="s">
        <v>151</v>
      </c>
      <c r="C35" s="402" t="s">
        <v>32</v>
      </c>
      <c r="D35" s="479">
        <f>ROUND(ABS(取引基本表!BC35)/(取引基本表!AY35),6)</f>
        <v>0.31886300000000001</v>
      </c>
      <c r="E35" s="475">
        <f t="shared" si="0"/>
        <v>0.68113699999999999</v>
      </c>
      <c r="F35" s="476"/>
      <c r="T35" s="477">
        <v>226431</v>
      </c>
      <c r="U35" s="478" t="s">
        <v>907</v>
      </c>
      <c r="V35" s="477">
        <v>77818</v>
      </c>
      <c r="W35" s="478" t="s">
        <v>907</v>
      </c>
      <c r="X35" s="477">
        <v>304249</v>
      </c>
      <c r="Y35" s="478" t="s">
        <v>907</v>
      </c>
    </row>
    <row r="36" spans="2:25" ht="18.75" customHeight="1">
      <c r="B36" s="337" t="s">
        <v>153</v>
      </c>
      <c r="C36" s="402" t="s">
        <v>22</v>
      </c>
      <c r="D36" s="479">
        <f>ROUND(ABS(取引基本表!BC36)/(取引基本表!AY36),6)</f>
        <v>0.428313</v>
      </c>
      <c r="E36" s="475">
        <f t="shared" si="0"/>
        <v>0.57168700000000006</v>
      </c>
      <c r="F36" s="476"/>
      <c r="T36" s="477">
        <v>97660</v>
      </c>
      <c r="U36" s="478" t="s">
        <v>907</v>
      </c>
      <c r="V36" s="477">
        <v>47107</v>
      </c>
      <c r="W36" s="478" t="s">
        <v>907</v>
      </c>
      <c r="X36" s="477">
        <v>144767</v>
      </c>
      <c r="Y36" s="478" t="s">
        <v>907</v>
      </c>
    </row>
    <row r="37" spans="2:25" ht="18.75" customHeight="1">
      <c r="B37" s="337" t="s">
        <v>155</v>
      </c>
      <c r="C37" s="402" t="s">
        <v>23</v>
      </c>
      <c r="D37" s="479">
        <f>ROUND(ABS(取引基本表!BC37)/(取引基本表!AY37),6)</f>
        <v>0</v>
      </c>
      <c r="E37" s="475">
        <f t="shared" si="0"/>
        <v>1</v>
      </c>
      <c r="F37" s="476"/>
      <c r="T37" s="477">
        <v>4654</v>
      </c>
      <c r="U37" s="478" t="s">
        <v>907</v>
      </c>
      <c r="V37" s="477">
        <v>348871</v>
      </c>
      <c r="W37" s="478" t="s">
        <v>907</v>
      </c>
      <c r="X37" s="477">
        <v>353525</v>
      </c>
      <c r="Y37" s="478" t="s">
        <v>907</v>
      </c>
    </row>
    <row r="38" spans="2:25" ht="18.75" customHeight="1">
      <c r="B38" s="337" t="s">
        <v>156</v>
      </c>
      <c r="C38" s="402" t="s">
        <v>24</v>
      </c>
      <c r="D38" s="479">
        <f>ROUND(ABS(取引基本表!BC38)/(取引基本表!AY38),6)</f>
        <v>0.13496900000000001</v>
      </c>
      <c r="E38" s="475">
        <f t="shared" si="0"/>
        <v>0.86503099999999999</v>
      </c>
      <c r="F38" s="476"/>
      <c r="T38" s="477">
        <v>560973</v>
      </c>
      <c r="U38" s="478" t="s">
        <v>907</v>
      </c>
      <c r="V38" s="477">
        <v>902791</v>
      </c>
      <c r="W38" s="478" t="s">
        <v>907</v>
      </c>
      <c r="X38" s="477">
        <v>1463764</v>
      </c>
      <c r="Y38" s="478" t="s">
        <v>907</v>
      </c>
    </row>
    <row r="39" spans="2:25" ht="18.75" customHeight="1">
      <c r="B39" s="337" t="s">
        <v>158</v>
      </c>
      <c r="C39" s="402" t="s">
        <v>31</v>
      </c>
      <c r="D39" s="479">
        <f>ROUND(ABS(取引基本表!BC39)/(取引基本表!AY39),6)</f>
        <v>3.1569E-2</v>
      </c>
      <c r="E39" s="475">
        <f t="shared" si="0"/>
        <v>0.96843100000000004</v>
      </c>
      <c r="F39" s="476"/>
      <c r="T39" s="477">
        <v>38423</v>
      </c>
      <c r="U39" s="478" t="s">
        <v>907</v>
      </c>
      <c r="V39" s="477">
        <v>-10674</v>
      </c>
      <c r="W39" s="478" t="s">
        <v>907</v>
      </c>
      <c r="X39" s="477">
        <v>27749</v>
      </c>
      <c r="Y39" s="478" t="s">
        <v>907</v>
      </c>
    </row>
    <row r="40" spans="2:25" ht="18.75" customHeight="1">
      <c r="B40" s="337" t="s">
        <v>160</v>
      </c>
      <c r="C40" s="692" t="s">
        <v>447</v>
      </c>
      <c r="D40" s="479">
        <f>ROUND(ABS(取引基本表!BC40)/(取引基本表!AY40),6)</f>
        <v>5.548E-3</v>
      </c>
      <c r="E40" s="475">
        <f t="shared" si="0"/>
        <v>0.994452</v>
      </c>
      <c r="F40" s="476"/>
      <c r="T40" s="477"/>
      <c r="U40" s="478"/>
      <c r="V40" s="477"/>
      <c r="W40" s="478"/>
      <c r="X40" s="477"/>
      <c r="Y40" s="478"/>
    </row>
    <row r="41" spans="2:25" ht="18.75" customHeight="1">
      <c r="B41" s="337" t="s">
        <v>162</v>
      </c>
      <c r="C41" s="402" t="s">
        <v>25</v>
      </c>
      <c r="D41" s="479">
        <f>ROUND(ABS(取引基本表!BC41)/(取引基本表!AY41),6)</f>
        <v>0.47152300000000003</v>
      </c>
      <c r="E41" s="475">
        <f t="shared" si="0"/>
        <v>0.52847699999999997</v>
      </c>
      <c r="F41" s="476"/>
      <c r="T41" s="477"/>
      <c r="U41" s="478"/>
      <c r="V41" s="477"/>
      <c r="W41" s="478"/>
      <c r="X41" s="477"/>
      <c r="Y41" s="478"/>
    </row>
    <row r="42" spans="2:25" ht="18.75" customHeight="1">
      <c r="B42" s="337">
        <v>37</v>
      </c>
      <c r="C42" s="402" t="s">
        <v>26</v>
      </c>
      <c r="D42" s="479">
        <f>ROUND(ABS(取引基本表!BC42)/(取引基本表!AY42),6)</f>
        <v>0.26017200000000001</v>
      </c>
      <c r="E42" s="475">
        <f t="shared" si="0"/>
        <v>0.73982799999999993</v>
      </c>
      <c r="F42" s="476"/>
      <c r="T42" s="477"/>
      <c r="U42" s="478"/>
      <c r="V42" s="477"/>
      <c r="W42" s="478"/>
      <c r="X42" s="477"/>
      <c r="Y42" s="478"/>
    </row>
    <row r="43" spans="2:25" ht="18.75" customHeight="1">
      <c r="B43" s="337">
        <v>38</v>
      </c>
      <c r="C43" s="402" t="s">
        <v>27</v>
      </c>
      <c r="D43" s="479">
        <f>ROUND(ABS(取引基本表!BC43)/(取引基本表!AY43),6)</f>
        <v>0</v>
      </c>
      <c r="E43" s="475">
        <f t="shared" si="0"/>
        <v>1</v>
      </c>
      <c r="F43" s="476"/>
      <c r="T43" s="477"/>
      <c r="U43" s="478"/>
      <c r="V43" s="477"/>
      <c r="W43" s="478"/>
      <c r="X43" s="477"/>
      <c r="Y43" s="478"/>
    </row>
    <row r="44" spans="2:25" ht="18.75" customHeight="1">
      <c r="B44" s="337">
        <v>39</v>
      </c>
      <c r="C44" s="402" t="s">
        <v>28</v>
      </c>
      <c r="D44" s="479">
        <f>ROUND(ABS(取引基本表!BC44)/(取引基本表!AY44),6)</f>
        <v>0.35581600000000002</v>
      </c>
      <c r="E44" s="475">
        <f t="shared" si="0"/>
        <v>0.64418399999999998</v>
      </c>
      <c r="F44" s="476"/>
      <c r="T44" s="477"/>
      <c r="U44" s="478"/>
      <c r="V44" s="477"/>
      <c r="W44" s="478"/>
      <c r="X44" s="477"/>
      <c r="Y44" s="478"/>
    </row>
    <row r="45" spans="2:25" ht="18.75" customHeight="1">
      <c r="B45" s="480" t="s">
        <v>209</v>
      </c>
      <c r="C45" s="481" t="s">
        <v>33</v>
      </c>
      <c r="D45" s="482">
        <f>ROUND(ABS(取引基本表!BC45)/(取引基本表!AY45),6)</f>
        <v>0.36439300000000002</v>
      </c>
      <c r="E45" s="483">
        <f t="shared" si="0"/>
        <v>0.63560700000000003</v>
      </c>
      <c r="F45" s="476"/>
      <c r="T45" s="477">
        <v>3095624</v>
      </c>
      <c r="U45" s="478" t="s">
        <v>907</v>
      </c>
      <c r="V45" s="477">
        <v>3933480</v>
      </c>
      <c r="W45" s="478" t="s">
        <v>907</v>
      </c>
      <c r="X45" s="477">
        <v>7029104</v>
      </c>
      <c r="Y45" s="478" t="s">
        <v>907</v>
      </c>
    </row>
    <row r="46" spans="2:25" ht="18.75" customHeight="1"/>
  </sheetData>
  <sheetProtection sheet="1" selectLockedCells="1" selectUnlockedCells="1"/>
  <mergeCells count="1">
    <mergeCell ref="B2:D2"/>
  </mergeCells>
  <phoneticPr fontId="26"/>
  <pageMargins left="0.78740157480314965" right="0.78740157480314965" top="0.78740157480314965" bottom="0.78740157480314965" header="0" footer="0.19685039370078741"/>
  <pageSetup paperSize="9" scale="92" orientation="portrait" useFirstPageNumber="1" r:id="rId1"/>
  <headerFooter alignWithMargins="0">
    <oddFooter>&amp;C&amp;P / 1 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B2:AQ45"/>
  <sheetViews>
    <sheetView showGridLines="0" view="pageBreakPreview" zoomScale="145" zoomScaleNormal="100" zoomScaleSheetLayoutView="145" workbookViewId="0">
      <pane xSplit="3" ySplit="5" topLeftCell="D6" activePane="bottomRight" state="frozen"/>
      <selection activeCell="A6" sqref="A6"/>
      <selection pane="topRight" activeCell="A6" sqref="A6"/>
      <selection pane="bottomLeft" activeCell="A6" sqref="A6"/>
      <selection pane="bottomRight" activeCell="B4" sqref="B4:C5"/>
    </sheetView>
  </sheetViews>
  <sheetFormatPr defaultColWidth="13.5" defaultRowHeight="16.5" customHeight="1"/>
  <cols>
    <col min="1" max="1" width="2.1640625" style="369" customWidth="1"/>
    <col min="2" max="2" width="3.5" style="369" bestFit="1" customWidth="1"/>
    <col min="3" max="3" width="33" style="369" bestFit="1" customWidth="1"/>
    <col min="4" max="43" width="12.1640625" style="369" customWidth="1"/>
    <col min="44" max="16384" width="13.5" style="369"/>
  </cols>
  <sheetData>
    <row r="2" spans="2:43" ht="20.25" customHeight="1">
      <c r="B2" s="862" t="s">
        <v>908</v>
      </c>
      <c r="C2" s="918"/>
      <c r="D2" s="863"/>
      <c r="E2" s="305"/>
      <c r="F2" s="305"/>
      <c r="G2" s="305"/>
      <c r="H2" s="305"/>
      <c r="I2" s="305"/>
    </row>
    <row r="3" spans="2:43" ht="16.5" customHeight="1">
      <c r="B3" s="435"/>
      <c r="U3" s="436"/>
    </row>
    <row r="4" spans="2:43" ht="16.5" customHeight="1">
      <c r="B4" s="919"/>
      <c r="C4" s="919"/>
      <c r="D4" s="439" t="s">
        <v>263</v>
      </c>
      <c r="E4" s="440" t="s">
        <v>265</v>
      </c>
      <c r="F4" s="440" t="s">
        <v>267</v>
      </c>
      <c r="G4" s="440" t="s">
        <v>268</v>
      </c>
      <c r="H4" s="440" t="s">
        <v>269</v>
      </c>
      <c r="I4" s="440" t="s">
        <v>271</v>
      </c>
      <c r="J4" s="440" t="s">
        <v>273</v>
      </c>
      <c r="K4" s="440" t="s">
        <v>274</v>
      </c>
      <c r="L4" s="440" t="s">
        <v>277</v>
      </c>
      <c r="M4" s="440" t="s">
        <v>120</v>
      </c>
      <c r="N4" s="440" t="s">
        <v>121</v>
      </c>
      <c r="O4" s="440" t="s">
        <v>123</v>
      </c>
      <c r="P4" s="440" t="s">
        <v>125</v>
      </c>
      <c r="Q4" s="440" t="s">
        <v>127</v>
      </c>
      <c r="R4" s="440" t="s">
        <v>128</v>
      </c>
      <c r="S4" s="440" t="s">
        <v>129</v>
      </c>
      <c r="T4" s="440" t="s">
        <v>131</v>
      </c>
      <c r="U4" s="440" t="s">
        <v>133</v>
      </c>
      <c r="V4" s="440" t="s">
        <v>135</v>
      </c>
      <c r="W4" s="440" t="s">
        <v>136</v>
      </c>
      <c r="X4" s="440" t="s">
        <v>138</v>
      </c>
      <c r="Y4" s="440" t="s">
        <v>139</v>
      </c>
      <c r="Z4" s="440" t="s">
        <v>140</v>
      </c>
      <c r="AA4" s="440" t="s">
        <v>141</v>
      </c>
      <c r="AB4" s="440" t="s">
        <v>143</v>
      </c>
      <c r="AC4" s="440" t="s">
        <v>145</v>
      </c>
      <c r="AD4" s="440" t="s">
        <v>146</v>
      </c>
      <c r="AE4" s="440" t="s">
        <v>147</v>
      </c>
      <c r="AF4" s="440" t="s">
        <v>149</v>
      </c>
      <c r="AG4" s="440" t="s">
        <v>151</v>
      </c>
      <c r="AH4" s="440" t="s">
        <v>153</v>
      </c>
      <c r="AI4" s="440" t="s">
        <v>155</v>
      </c>
      <c r="AJ4" s="440" t="s">
        <v>156</v>
      </c>
      <c r="AK4" s="440" t="s">
        <v>158</v>
      </c>
      <c r="AL4" s="440" t="s">
        <v>160</v>
      </c>
      <c r="AM4" s="440" t="s">
        <v>162</v>
      </c>
      <c r="AN4" s="440">
        <v>37</v>
      </c>
      <c r="AO4" s="440">
        <v>38</v>
      </c>
      <c r="AP4" s="440">
        <v>39</v>
      </c>
      <c r="AQ4" s="443"/>
    </row>
    <row r="5" spans="2:43" ht="36" customHeight="1">
      <c r="B5" s="920"/>
      <c r="C5" s="920"/>
      <c r="D5" s="446" t="s">
        <v>0</v>
      </c>
      <c r="E5" s="447" t="s">
        <v>1</v>
      </c>
      <c r="F5" s="447" t="s">
        <v>2</v>
      </c>
      <c r="G5" s="447" t="s">
        <v>3</v>
      </c>
      <c r="H5" s="447" t="s">
        <v>4</v>
      </c>
      <c r="I5" s="447" t="s">
        <v>5</v>
      </c>
      <c r="J5" s="447" t="s">
        <v>6</v>
      </c>
      <c r="K5" s="447" t="s">
        <v>7</v>
      </c>
      <c r="L5" s="447" t="s">
        <v>8</v>
      </c>
      <c r="M5" s="447" t="s">
        <v>569</v>
      </c>
      <c r="N5" s="447" t="s">
        <v>9</v>
      </c>
      <c r="O5" s="447" t="s">
        <v>10</v>
      </c>
      <c r="P5" s="447" t="s">
        <v>11</v>
      </c>
      <c r="Q5" s="447" t="s">
        <v>12</v>
      </c>
      <c r="R5" s="447" t="s">
        <v>418</v>
      </c>
      <c r="S5" s="447" t="s">
        <v>419</v>
      </c>
      <c r="T5" s="447" t="s">
        <v>420</v>
      </c>
      <c r="U5" s="447" t="s">
        <v>14</v>
      </c>
      <c r="V5" s="447" t="s">
        <v>13</v>
      </c>
      <c r="W5" s="447" t="s">
        <v>570</v>
      </c>
      <c r="X5" s="447" t="s">
        <v>15</v>
      </c>
      <c r="Y5" s="447" t="s">
        <v>16</v>
      </c>
      <c r="Z5" s="447" t="s">
        <v>17</v>
      </c>
      <c r="AA5" s="447" t="s">
        <v>18</v>
      </c>
      <c r="AB5" s="447" t="s">
        <v>29</v>
      </c>
      <c r="AC5" s="447" t="s">
        <v>30</v>
      </c>
      <c r="AD5" s="447" t="s">
        <v>19</v>
      </c>
      <c r="AE5" s="447" t="s">
        <v>20</v>
      </c>
      <c r="AF5" s="447" t="s">
        <v>21</v>
      </c>
      <c r="AG5" s="447" t="s">
        <v>32</v>
      </c>
      <c r="AH5" s="447" t="s">
        <v>22</v>
      </c>
      <c r="AI5" s="447" t="s">
        <v>23</v>
      </c>
      <c r="AJ5" s="447" t="s">
        <v>24</v>
      </c>
      <c r="AK5" s="447" t="s">
        <v>31</v>
      </c>
      <c r="AL5" s="447" t="s">
        <v>447</v>
      </c>
      <c r="AM5" s="447" t="s">
        <v>25</v>
      </c>
      <c r="AN5" s="447" t="s">
        <v>26</v>
      </c>
      <c r="AO5" s="447" t="s">
        <v>1036</v>
      </c>
      <c r="AP5" s="447" t="s">
        <v>1035</v>
      </c>
      <c r="AQ5" s="449" t="s">
        <v>909</v>
      </c>
    </row>
    <row r="6" spans="2:43" ht="16.5" customHeight="1">
      <c r="B6" s="337" t="s">
        <v>263</v>
      </c>
      <c r="C6" s="401" t="s">
        <v>0</v>
      </c>
      <c r="D6" s="677">
        <v>1.0553079999999999</v>
      </c>
      <c r="E6" s="681">
        <v>1.0089999999999999E-3</v>
      </c>
      <c r="F6" s="681">
        <v>1.124E-3</v>
      </c>
      <c r="G6" s="681">
        <v>1.9000000000000001E-5</v>
      </c>
      <c r="H6" s="681">
        <v>0.14306199999999999</v>
      </c>
      <c r="I6" s="681">
        <v>2.0000000000000001E-4</v>
      </c>
      <c r="J6" s="681">
        <v>1.799E-3</v>
      </c>
      <c r="K6" s="681">
        <v>1.4679999999999999E-3</v>
      </c>
      <c r="L6" s="681">
        <v>1.2999999999999999E-5</v>
      </c>
      <c r="M6" s="681">
        <v>1.6199999999999999E-3</v>
      </c>
      <c r="N6" s="681">
        <v>3.4999999999999997E-5</v>
      </c>
      <c r="O6" s="681">
        <v>1.2E-5</v>
      </c>
      <c r="P6" s="681">
        <v>1.9000000000000001E-5</v>
      </c>
      <c r="Q6" s="681">
        <v>1.1E-5</v>
      </c>
      <c r="R6" s="681">
        <v>1.4E-5</v>
      </c>
      <c r="S6" s="681">
        <v>1.2999999999999999E-5</v>
      </c>
      <c r="T6" s="681">
        <v>2.9E-5</v>
      </c>
      <c r="U6" s="681">
        <v>1.8E-5</v>
      </c>
      <c r="V6" s="681">
        <v>2.3E-5</v>
      </c>
      <c r="W6" s="681">
        <v>2.4000000000000001E-5</v>
      </c>
      <c r="X6" s="681">
        <v>2.0000000000000002E-5</v>
      </c>
      <c r="Y6" s="681">
        <v>1.4549999999999999E-3</v>
      </c>
      <c r="Z6" s="681">
        <v>5.2599999999999999E-4</v>
      </c>
      <c r="AA6" s="681">
        <v>2.1999999999999999E-5</v>
      </c>
      <c r="AB6" s="681">
        <v>6.2000000000000003E-5</v>
      </c>
      <c r="AC6" s="681">
        <v>2.0000000000000002E-5</v>
      </c>
      <c r="AD6" s="681">
        <v>1.22E-4</v>
      </c>
      <c r="AE6" s="681">
        <v>2.3E-5</v>
      </c>
      <c r="AF6" s="681">
        <v>1.8E-5</v>
      </c>
      <c r="AG6" s="681">
        <v>3.3000000000000003E-5</v>
      </c>
      <c r="AH6" s="681">
        <v>1.01E-4</v>
      </c>
      <c r="AI6" s="681">
        <v>4.3000000000000002E-5</v>
      </c>
      <c r="AJ6" s="681">
        <v>8.0900000000000004E-4</v>
      </c>
      <c r="AK6" s="681">
        <v>1.384E-3</v>
      </c>
      <c r="AL6" s="681">
        <v>1.1559999999999999E-3</v>
      </c>
      <c r="AM6" s="681">
        <v>3.6000000000000001E-5</v>
      </c>
      <c r="AN6" s="681">
        <v>9.2680000000000002E-3</v>
      </c>
      <c r="AO6" s="681">
        <v>2.03E-4</v>
      </c>
      <c r="AP6" s="681">
        <v>1.4300000000000001E-4</v>
      </c>
      <c r="AQ6" s="682">
        <v>1.2212620000000001</v>
      </c>
    </row>
    <row r="7" spans="2:43" ht="16.5" customHeight="1">
      <c r="B7" s="337" t="s">
        <v>265</v>
      </c>
      <c r="C7" s="402" t="s">
        <v>1</v>
      </c>
      <c r="D7" s="680">
        <v>6.0499999999999996E-4</v>
      </c>
      <c r="E7" s="681">
        <v>1.167635</v>
      </c>
      <c r="F7" s="681">
        <v>4.8000000000000001E-5</v>
      </c>
      <c r="G7" s="681">
        <v>1.4999999999999999E-4</v>
      </c>
      <c r="H7" s="681">
        <v>1.0250000000000001E-3</v>
      </c>
      <c r="I7" s="681">
        <v>6.7000000000000002E-5</v>
      </c>
      <c r="J7" s="681">
        <v>6.7252000000000006E-2</v>
      </c>
      <c r="K7" s="681">
        <v>8.2799999999999996E-4</v>
      </c>
      <c r="L7" s="681">
        <v>2.8E-5</v>
      </c>
      <c r="M7" s="681">
        <v>1E-4</v>
      </c>
      <c r="N7" s="681">
        <v>3.1100000000000002E-4</v>
      </c>
      <c r="O7" s="681">
        <v>3.3000000000000003E-5</v>
      </c>
      <c r="P7" s="681">
        <v>2.6999999999999999E-5</v>
      </c>
      <c r="Q7" s="681">
        <v>5.3999999999999998E-5</v>
      </c>
      <c r="R7" s="681">
        <v>4.1999999999999998E-5</v>
      </c>
      <c r="S7" s="681">
        <v>3.0000000000000001E-5</v>
      </c>
      <c r="T7" s="681">
        <v>1.3999999999999999E-4</v>
      </c>
      <c r="U7" s="681">
        <v>7.1000000000000005E-5</v>
      </c>
      <c r="V7" s="681">
        <v>8.2000000000000001E-5</v>
      </c>
      <c r="W7" s="681">
        <v>9.7E-5</v>
      </c>
      <c r="X7" s="681">
        <v>3.1999999999999999E-5</v>
      </c>
      <c r="Y7" s="681">
        <v>7.8399999999999997E-4</v>
      </c>
      <c r="Z7" s="681">
        <v>5.5599999999999996E-4</v>
      </c>
      <c r="AA7" s="681">
        <v>8.7999999999999998E-5</v>
      </c>
      <c r="AB7" s="681">
        <v>1.07E-4</v>
      </c>
      <c r="AC7" s="681">
        <v>9.5000000000000005E-5</v>
      </c>
      <c r="AD7" s="681">
        <v>1.26E-4</v>
      </c>
      <c r="AE7" s="681">
        <v>1.03E-4</v>
      </c>
      <c r="AF7" s="681">
        <v>2.3E-5</v>
      </c>
      <c r="AG7" s="681">
        <v>7.7999999999999999E-5</v>
      </c>
      <c r="AH7" s="681">
        <v>2.3599999999999999E-4</v>
      </c>
      <c r="AI7" s="681">
        <v>5.3000000000000001E-5</v>
      </c>
      <c r="AJ7" s="681">
        <v>1.5699999999999999E-4</v>
      </c>
      <c r="AK7" s="681">
        <v>2.0000000000000001E-4</v>
      </c>
      <c r="AL7" s="681">
        <v>2.9999999999999997E-4</v>
      </c>
      <c r="AM7" s="681">
        <v>1.12E-4</v>
      </c>
      <c r="AN7" s="681">
        <v>1.0920000000000001E-3</v>
      </c>
      <c r="AO7" s="681">
        <v>5.5100000000000001E-3</v>
      </c>
      <c r="AP7" s="681">
        <v>4.1E-5</v>
      </c>
      <c r="AQ7" s="682">
        <v>1.2483200000000001</v>
      </c>
    </row>
    <row r="8" spans="2:43" ht="16.5" customHeight="1">
      <c r="B8" s="337" t="s">
        <v>267</v>
      </c>
      <c r="C8" s="402" t="s">
        <v>2</v>
      </c>
      <c r="D8" s="680">
        <v>2.3E-5</v>
      </c>
      <c r="E8" s="681">
        <v>3.9999999999999998E-6</v>
      </c>
      <c r="F8" s="681">
        <v>1.0018450000000001</v>
      </c>
      <c r="G8" s="681">
        <v>0</v>
      </c>
      <c r="H8" s="681">
        <v>1.474E-3</v>
      </c>
      <c r="I8" s="681">
        <v>9.9999999999999995E-7</v>
      </c>
      <c r="J8" s="681">
        <v>1.9999999999999999E-6</v>
      </c>
      <c r="K8" s="681">
        <v>3.3000000000000003E-5</v>
      </c>
      <c r="L8" s="681">
        <v>0</v>
      </c>
      <c r="M8" s="681">
        <v>0</v>
      </c>
      <c r="N8" s="681">
        <v>0</v>
      </c>
      <c r="O8" s="681">
        <v>0</v>
      </c>
      <c r="P8" s="681">
        <v>9.9999999999999995E-7</v>
      </c>
      <c r="Q8" s="681">
        <v>0</v>
      </c>
      <c r="R8" s="681">
        <v>0</v>
      </c>
      <c r="S8" s="681">
        <v>0</v>
      </c>
      <c r="T8" s="681">
        <v>0</v>
      </c>
      <c r="U8" s="681">
        <v>0</v>
      </c>
      <c r="V8" s="681">
        <v>0</v>
      </c>
      <c r="W8" s="681">
        <v>0</v>
      </c>
      <c r="X8" s="681">
        <v>0</v>
      </c>
      <c r="Y8" s="681">
        <v>6.7999999999999999E-5</v>
      </c>
      <c r="Z8" s="681">
        <v>9.9999999999999995E-7</v>
      </c>
      <c r="AA8" s="681">
        <v>0</v>
      </c>
      <c r="AB8" s="681">
        <v>9.9999999999999995E-7</v>
      </c>
      <c r="AC8" s="681">
        <v>0</v>
      </c>
      <c r="AD8" s="681">
        <v>9.9999999999999995E-7</v>
      </c>
      <c r="AE8" s="681">
        <v>9.9999999999999995E-7</v>
      </c>
      <c r="AF8" s="681">
        <v>9.9999999999999995E-7</v>
      </c>
      <c r="AG8" s="681">
        <v>9.9999999999999995E-7</v>
      </c>
      <c r="AH8" s="681">
        <v>7.9999999999999996E-6</v>
      </c>
      <c r="AI8" s="681">
        <v>1.9999999999999999E-6</v>
      </c>
      <c r="AJ8" s="681">
        <v>2.1999999999999999E-5</v>
      </c>
      <c r="AK8" s="681">
        <v>1.0399999999999999E-4</v>
      </c>
      <c r="AL8" s="681">
        <v>3.0000000000000001E-6</v>
      </c>
      <c r="AM8" s="681">
        <v>1.9999999999999999E-6</v>
      </c>
      <c r="AN8" s="681">
        <v>9.2000000000000003E-4</v>
      </c>
      <c r="AO8" s="681">
        <v>1.9999999999999999E-6</v>
      </c>
      <c r="AP8" s="681">
        <v>3.9999999999999998E-6</v>
      </c>
      <c r="AQ8" s="682">
        <v>1.004526</v>
      </c>
    </row>
    <row r="9" spans="2:43" ht="16.5" customHeight="1">
      <c r="B9" s="337" t="s">
        <v>268</v>
      </c>
      <c r="C9" s="402" t="s">
        <v>3</v>
      </c>
      <c r="D9" s="680">
        <v>1.03E-4</v>
      </c>
      <c r="E9" s="681">
        <v>8.0000000000000007E-5</v>
      </c>
      <c r="F9" s="681">
        <v>3.4E-5</v>
      </c>
      <c r="G9" s="681">
        <v>1.000356</v>
      </c>
      <c r="H9" s="681">
        <v>1.25E-4</v>
      </c>
      <c r="I9" s="681">
        <v>1.36E-4</v>
      </c>
      <c r="J9" s="681">
        <v>5.0199999999999995E-4</v>
      </c>
      <c r="K9" s="681">
        <v>5.0299999999999997E-4</v>
      </c>
      <c r="L9" s="681">
        <v>2.2759999999999998E-3</v>
      </c>
      <c r="M9" s="681">
        <v>2.02E-4</v>
      </c>
      <c r="N9" s="681">
        <v>1.7129999999999999E-3</v>
      </c>
      <c r="O9" s="681">
        <v>5.7700000000000004E-4</v>
      </c>
      <c r="P9" s="681">
        <v>1.3402000000000001E-2</v>
      </c>
      <c r="Q9" s="681">
        <v>1.55E-4</v>
      </c>
      <c r="R9" s="681">
        <v>1.4300000000000001E-4</v>
      </c>
      <c r="S9" s="681">
        <v>1E-4</v>
      </c>
      <c r="T9" s="681">
        <v>1.4300000000000001E-4</v>
      </c>
      <c r="U9" s="681">
        <v>2.31E-4</v>
      </c>
      <c r="V9" s="681">
        <v>9.8999999999999994E-5</v>
      </c>
      <c r="W9" s="681">
        <v>7.2999999999999999E-5</v>
      </c>
      <c r="X9" s="681">
        <v>1.15E-4</v>
      </c>
      <c r="Y9" s="681">
        <v>1.6699999999999999E-4</v>
      </c>
      <c r="Z9" s="681">
        <v>1.74E-4</v>
      </c>
      <c r="AA9" s="681">
        <v>8.0450000000000001E-3</v>
      </c>
      <c r="AB9" s="681">
        <v>3.9899999999999999E-4</v>
      </c>
      <c r="AC9" s="681">
        <v>4.66E-4</v>
      </c>
      <c r="AD9" s="681">
        <v>2.04E-4</v>
      </c>
      <c r="AE9" s="681">
        <v>5.1999999999999997E-5</v>
      </c>
      <c r="AF9" s="681">
        <v>1.9000000000000001E-5</v>
      </c>
      <c r="AG9" s="681">
        <v>8.0000000000000007E-5</v>
      </c>
      <c r="AH9" s="681">
        <v>8.2999999999999998E-5</v>
      </c>
      <c r="AI9" s="681">
        <v>9.7E-5</v>
      </c>
      <c r="AJ9" s="681">
        <v>1.27E-4</v>
      </c>
      <c r="AK9" s="681">
        <v>1.06E-4</v>
      </c>
      <c r="AL9" s="681">
        <v>4.8000000000000001E-5</v>
      </c>
      <c r="AM9" s="681">
        <v>5.5000000000000002E-5</v>
      </c>
      <c r="AN9" s="681">
        <v>2.3699999999999999E-4</v>
      </c>
      <c r="AO9" s="681">
        <v>8.0000000000000007E-5</v>
      </c>
      <c r="AP9" s="681">
        <v>5.3999999999999998E-5</v>
      </c>
      <c r="AQ9" s="682">
        <v>1.0315559999999999</v>
      </c>
    </row>
    <row r="10" spans="2:43" ht="16.5" customHeight="1">
      <c r="B10" s="337" t="s">
        <v>269</v>
      </c>
      <c r="C10" s="402" t="s">
        <v>4</v>
      </c>
      <c r="D10" s="680">
        <v>1.5596E-2</v>
      </c>
      <c r="E10" s="681">
        <v>2.8040000000000001E-3</v>
      </c>
      <c r="F10" s="681">
        <v>7.9330000000000008E-3</v>
      </c>
      <c r="G10" s="681">
        <v>1.5E-5</v>
      </c>
      <c r="H10" s="681">
        <v>1.036762</v>
      </c>
      <c r="I10" s="681">
        <v>1.9599999999999999E-4</v>
      </c>
      <c r="J10" s="681">
        <v>7.0799999999999997E-4</v>
      </c>
      <c r="K10" s="681">
        <v>2.0249999999999999E-3</v>
      </c>
      <c r="L10" s="681">
        <v>1.8E-5</v>
      </c>
      <c r="M10" s="681">
        <v>4.8000000000000001E-5</v>
      </c>
      <c r="N10" s="681">
        <v>8.5000000000000006E-5</v>
      </c>
      <c r="O10" s="681">
        <v>1.2999999999999999E-5</v>
      </c>
      <c r="P10" s="681">
        <v>7.9999999999999996E-6</v>
      </c>
      <c r="Q10" s="681">
        <v>9.0000000000000002E-6</v>
      </c>
      <c r="R10" s="681">
        <v>1.2E-5</v>
      </c>
      <c r="S10" s="681">
        <v>1.0000000000000001E-5</v>
      </c>
      <c r="T10" s="681">
        <v>1.1E-5</v>
      </c>
      <c r="U10" s="681">
        <v>1.4E-5</v>
      </c>
      <c r="V10" s="681">
        <v>1.0000000000000001E-5</v>
      </c>
      <c r="W10" s="681">
        <v>1.0000000000000001E-5</v>
      </c>
      <c r="X10" s="681">
        <v>6.9999999999999999E-6</v>
      </c>
      <c r="Y10" s="681">
        <v>2.8899999999999998E-4</v>
      </c>
      <c r="Z10" s="681">
        <v>5.3000000000000001E-5</v>
      </c>
      <c r="AA10" s="681">
        <v>1.2E-5</v>
      </c>
      <c r="AB10" s="681">
        <v>2.6999999999999999E-5</v>
      </c>
      <c r="AC10" s="681">
        <v>1.4E-5</v>
      </c>
      <c r="AD10" s="681">
        <v>5.1999999999999997E-5</v>
      </c>
      <c r="AE10" s="681">
        <v>2.4000000000000001E-5</v>
      </c>
      <c r="AF10" s="681">
        <v>1.2999999999999999E-5</v>
      </c>
      <c r="AG10" s="681">
        <v>2.9E-5</v>
      </c>
      <c r="AH10" s="681">
        <v>1.7799999999999999E-4</v>
      </c>
      <c r="AI10" s="681">
        <v>1.46E-4</v>
      </c>
      <c r="AJ10" s="681">
        <v>9.5299999999999996E-4</v>
      </c>
      <c r="AK10" s="681">
        <v>1.8469999999999999E-3</v>
      </c>
      <c r="AL10" s="681">
        <v>3.4000000000000002E-4</v>
      </c>
      <c r="AM10" s="681">
        <v>4.8000000000000001E-5</v>
      </c>
      <c r="AN10" s="681">
        <v>1.9852000000000002E-2</v>
      </c>
      <c r="AO10" s="681">
        <v>7.2999999999999999E-5</v>
      </c>
      <c r="AP10" s="681">
        <v>7.9199999999999995E-4</v>
      </c>
      <c r="AQ10" s="682">
        <v>1.091035</v>
      </c>
    </row>
    <row r="11" spans="2:43" ht="16.5" customHeight="1">
      <c r="B11" s="337" t="s">
        <v>271</v>
      </c>
      <c r="C11" s="402" t="s">
        <v>5</v>
      </c>
      <c r="D11" s="680">
        <v>2.1100000000000001E-4</v>
      </c>
      <c r="E11" s="681">
        <v>7.7000000000000001E-5</v>
      </c>
      <c r="F11" s="681">
        <v>1.302E-3</v>
      </c>
      <c r="G11" s="681">
        <v>1.8900000000000001E-4</v>
      </c>
      <c r="H11" s="681">
        <v>9.8999999999999994E-5</v>
      </c>
      <c r="I11" s="681">
        <v>1.0133399999999999</v>
      </c>
      <c r="J11" s="681">
        <v>1.27E-4</v>
      </c>
      <c r="K11" s="681">
        <v>1.1900000000000001E-4</v>
      </c>
      <c r="L11" s="681">
        <v>4.1E-5</v>
      </c>
      <c r="M11" s="681">
        <v>1.6100000000000001E-4</v>
      </c>
      <c r="N11" s="681">
        <v>1.1400000000000001E-4</v>
      </c>
      <c r="O11" s="681">
        <v>8.5000000000000006E-5</v>
      </c>
      <c r="P11" s="681">
        <v>2.0999999999999999E-5</v>
      </c>
      <c r="Q11" s="681">
        <v>7.3999999999999996E-5</v>
      </c>
      <c r="R11" s="681">
        <v>8.2000000000000001E-5</v>
      </c>
      <c r="S11" s="681">
        <v>6.8999999999999997E-5</v>
      </c>
      <c r="T11" s="681">
        <v>1.3200000000000001E-4</v>
      </c>
      <c r="U11" s="681">
        <v>1.63E-4</v>
      </c>
      <c r="V11" s="681">
        <v>6.0000000000000002E-5</v>
      </c>
      <c r="W11" s="681">
        <v>6.3E-5</v>
      </c>
      <c r="X11" s="681">
        <v>7.6000000000000004E-5</v>
      </c>
      <c r="Y11" s="681">
        <v>2.1800000000000001E-4</v>
      </c>
      <c r="Z11" s="681">
        <v>1.8699999999999999E-4</v>
      </c>
      <c r="AA11" s="681">
        <v>2.9E-5</v>
      </c>
      <c r="AB11" s="681">
        <v>8.5000000000000006E-5</v>
      </c>
      <c r="AC11" s="681">
        <v>1.5699999999999999E-4</v>
      </c>
      <c r="AD11" s="681">
        <v>2.41E-4</v>
      </c>
      <c r="AE11" s="681">
        <v>9.2E-5</v>
      </c>
      <c r="AF11" s="681">
        <v>1.1E-5</v>
      </c>
      <c r="AG11" s="681">
        <v>9.2E-5</v>
      </c>
      <c r="AH11" s="681">
        <v>5.8E-5</v>
      </c>
      <c r="AI11" s="681">
        <v>2.34E-4</v>
      </c>
      <c r="AJ11" s="681">
        <v>4.6E-5</v>
      </c>
      <c r="AK11" s="681">
        <v>2.02E-4</v>
      </c>
      <c r="AL11" s="681">
        <v>1.354E-3</v>
      </c>
      <c r="AM11" s="681">
        <v>1.16E-4</v>
      </c>
      <c r="AN11" s="681">
        <v>2.5900000000000001E-4</v>
      </c>
      <c r="AO11" s="681">
        <v>1.0449999999999999E-3</v>
      </c>
      <c r="AP11" s="681">
        <v>4.6E-5</v>
      </c>
      <c r="AQ11" s="682">
        <v>1.021075</v>
      </c>
    </row>
    <row r="12" spans="2:43" ht="16.5" customHeight="1">
      <c r="B12" s="337" t="s">
        <v>273</v>
      </c>
      <c r="C12" s="404" t="s">
        <v>6</v>
      </c>
      <c r="D12" s="680">
        <v>4.346E-3</v>
      </c>
      <c r="E12" s="681">
        <v>4.5649999999999996E-3</v>
      </c>
      <c r="F12" s="681">
        <v>6.4499999999999996E-4</v>
      </c>
      <c r="G12" s="681">
        <v>8.8699999999999998E-4</v>
      </c>
      <c r="H12" s="681">
        <v>3.9680000000000002E-3</v>
      </c>
      <c r="I12" s="681">
        <v>1.0139999999999999E-3</v>
      </c>
      <c r="J12" s="681">
        <v>1.0538860000000001</v>
      </c>
      <c r="K12" s="681">
        <v>5.006E-3</v>
      </c>
      <c r="L12" s="681">
        <v>4.15E-4</v>
      </c>
      <c r="M12" s="681">
        <v>1.506E-3</v>
      </c>
      <c r="N12" s="681">
        <v>4.8459999999999996E-3</v>
      </c>
      <c r="O12" s="681">
        <v>5.0600000000000005E-4</v>
      </c>
      <c r="P12" s="681">
        <v>3.8900000000000002E-4</v>
      </c>
      <c r="Q12" s="681">
        <v>8.3900000000000001E-4</v>
      </c>
      <c r="R12" s="681">
        <v>6.4700000000000001E-4</v>
      </c>
      <c r="S12" s="681">
        <v>4.5600000000000003E-4</v>
      </c>
      <c r="T12" s="681">
        <v>2.183E-3</v>
      </c>
      <c r="U12" s="681">
        <v>1.0859999999999999E-3</v>
      </c>
      <c r="V12" s="681">
        <v>1.271E-3</v>
      </c>
      <c r="W12" s="681">
        <v>1.5039999999999999E-3</v>
      </c>
      <c r="X12" s="681">
        <v>4.9200000000000003E-4</v>
      </c>
      <c r="Y12" s="681">
        <v>1.0872E-2</v>
      </c>
      <c r="Z12" s="681">
        <v>7.5909999999999997E-3</v>
      </c>
      <c r="AA12" s="681">
        <v>1.338E-3</v>
      </c>
      <c r="AB12" s="681">
        <v>1.6000000000000001E-3</v>
      </c>
      <c r="AC12" s="681">
        <v>1.475E-3</v>
      </c>
      <c r="AD12" s="681">
        <v>1.9580000000000001E-3</v>
      </c>
      <c r="AE12" s="681">
        <v>1.591E-3</v>
      </c>
      <c r="AF12" s="681">
        <v>3.3799999999999998E-4</v>
      </c>
      <c r="AG12" s="681">
        <v>1.2030000000000001E-3</v>
      </c>
      <c r="AH12" s="681">
        <v>3.5460000000000001E-3</v>
      </c>
      <c r="AI12" s="681">
        <v>7.67E-4</v>
      </c>
      <c r="AJ12" s="681">
        <v>1.861E-3</v>
      </c>
      <c r="AK12" s="681">
        <v>2.003E-3</v>
      </c>
      <c r="AL12" s="681">
        <v>4.6499999999999996E-3</v>
      </c>
      <c r="AM12" s="681">
        <v>1.72E-3</v>
      </c>
      <c r="AN12" s="681">
        <v>1.5900000000000001E-3</v>
      </c>
      <c r="AO12" s="681">
        <v>8.6304000000000006E-2</v>
      </c>
      <c r="AP12" s="681">
        <v>5.6899999999999995E-4</v>
      </c>
      <c r="AQ12" s="682">
        <v>1.2214320000000001</v>
      </c>
    </row>
    <row r="13" spans="2:43" ht="16.5" customHeight="1">
      <c r="B13" s="337" t="s">
        <v>274</v>
      </c>
      <c r="C13" s="402" t="s">
        <v>7</v>
      </c>
      <c r="D13" s="680">
        <v>2.3570000000000002E-3</v>
      </c>
      <c r="E13" s="681">
        <v>6.0999999999999999E-5</v>
      </c>
      <c r="F13" s="681">
        <v>1.26E-4</v>
      </c>
      <c r="G13" s="681">
        <v>1.35E-4</v>
      </c>
      <c r="H13" s="681">
        <v>5.6499999999999996E-4</v>
      </c>
      <c r="I13" s="681">
        <v>1.1349999999999999E-3</v>
      </c>
      <c r="J13" s="681">
        <v>1.9550000000000001E-3</v>
      </c>
      <c r="K13" s="681">
        <v>1.0080849999999999</v>
      </c>
      <c r="L13" s="681">
        <v>1.291E-3</v>
      </c>
      <c r="M13" s="681">
        <v>5.3540000000000003E-3</v>
      </c>
      <c r="N13" s="681">
        <v>9.3800000000000003E-4</v>
      </c>
      <c r="O13" s="681">
        <v>1.46E-4</v>
      </c>
      <c r="P13" s="681">
        <v>1.1E-4</v>
      </c>
      <c r="Q13" s="681">
        <v>3.8900000000000002E-4</v>
      </c>
      <c r="R13" s="681">
        <v>1.8799999999999999E-4</v>
      </c>
      <c r="S13" s="681">
        <v>1.6200000000000001E-4</v>
      </c>
      <c r="T13" s="681">
        <v>5.5800000000000001E-4</v>
      </c>
      <c r="U13" s="681">
        <v>4.0499999999999998E-4</v>
      </c>
      <c r="V13" s="681">
        <v>3.8200000000000002E-4</v>
      </c>
      <c r="W13" s="681">
        <v>3.5500000000000001E-4</v>
      </c>
      <c r="X13" s="681">
        <v>6.8800000000000003E-4</v>
      </c>
      <c r="Y13" s="681">
        <v>1.01E-3</v>
      </c>
      <c r="Z13" s="681">
        <v>2.2100000000000001E-4</v>
      </c>
      <c r="AA13" s="681">
        <v>5.1999999999999997E-5</v>
      </c>
      <c r="AB13" s="681">
        <v>3.86E-4</v>
      </c>
      <c r="AC13" s="681">
        <v>5.5999999999999995E-4</v>
      </c>
      <c r="AD13" s="681">
        <v>3.1999999999999999E-5</v>
      </c>
      <c r="AE13" s="681">
        <v>3.3000000000000003E-5</v>
      </c>
      <c r="AF13" s="681">
        <v>1.0000000000000001E-5</v>
      </c>
      <c r="AG13" s="681">
        <v>6.3E-5</v>
      </c>
      <c r="AH13" s="681">
        <v>7.8999999999999996E-5</v>
      </c>
      <c r="AI13" s="681">
        <v>7.1000000000000005E-5</v>
      </c>
      <c r="AJ13" s="681">
        <v>2.4699999999999999E-4</v>
      </c>
      <c r="AK13" s="681">
        <v>5.365E-3</v>
      </c>
      <c r="AL13" s="681">
        <v>1.3100000000000001E-4</v>
      </c>
      <c r="AM13" s="681">
        <v>1.9599999999999999E-4</v>
      </c>
      <c r="AN13" s="681">
        <v>3.7300000000000001E-4</v>
      </c>
      <c r="AO13" s="681">
        <v>5.4600000000000004E-4</v>
      </c>
      <c r="AP13" s="681">
        <v>1.5799999999999999E-4</v>
      </c>
      <c r="AQ13" s="682">
        <v>1.034918</v>
      </c>
    </row>
    <row r="14" spans="2:43" ht="16.5" customHeight="1">
      <c r="B14" s="337" t="s">
        <v>277</v>
      </c>
      <c r="C14" s="404" t="s">
        <v>8</v>
      </c>
      <c r="D14" s="680">
        <v>7.8700000000000005E-4</v>
      </c>
      <c r="E14" s="681">
        <v>9.0799999999999995E-4</v>
      </c>
      <c r="F14" s="681">
        <v>2.9589999999999998E-3</v>
      </c>
      <c r="G14" s="681">
        <v>1.4239999999999999E-3</v>
      </c>
      <c r="H14" s="681">
        <v>4.7199999999999998E-4</v>
      </c>
      <c r="I14" s="681">
        <v>2.9E-4</v>
      </c>
      <c r="J14" s="681">
        <v>6.96E-4</v>
      </c>
      <c r="K14" s="681">
        <v>5.9299999999999999E-4</v>
      </c>
      <c r="L14" s="681">
        <v>1.012535</v>
      </c>
      <c r="M14" s="681">
        <v>2.4399999999999999E-4</v>
      </c>
      <c r="N14" s="681">
        <v>1.2440000000000001E-3</v>
      </c>
      <c r="O14" s="681">
        <v>8.52E-4</v>
      </c>
      <c r="P14" s="681">
        <v>8.8500000000000004E-4</v>
      </c>
      <c r="Q14" s="681">
        <v>3.9300000000000001E-4</v>
      </c>
      <c r="R14" s="681">
        <v>2.4000000000000001E-4</v>
      </c>
      <c r="S14" s="681">
        <v>1.93E-4</v>
      </c>
      <c r="T14" s="681">
        <v>2.7500000000000002E-4</v>
      </c>
      <c r="U14" s="681">
        <v>2.1699999999999999E-4</v>
      </c>
      <c r="V14" s="681">
        <v>1.92E-4</v>
      </c>
      <c r="W14" s="681">
        <v>1.35E-4</v>
      </c>
      <c r="X14" s="681">
        <v>2.2100000000000001E-4</v>
      </c>
      <c r="Y14" s="681">
        <v>6.4899999999999995E-4</v>
      </c>
      <c r="Z14" s="681">
        <v>1.0679999999999999E-3</v>
      </c>
      <c r="AA14" s="681">
        <v>2.052E-3</v>
      </c>
      <c r="AB14" s="681">
        <v>9.1E-4</v>
      </c>
      <c r="AC14" s="681">
        <v>1.1529999999999999E-3</v>
      </c>
      <c r="AD14" s="681">
        <v>7.5500000000000003E-4</v>
      </c>
      <c r="AE14" s="681">
        <v>2.5999999999999998E-4</v>
      </c>
      <c r="AF14" s="681">
        <v>5.8E-5</v>
      </c>
      <c r="AG14" s="681">
        <v>7.0489999999999997E-3</v>
      </c>
      <c r="AH14" s="681">
        <v>2.4699999999999999E-4</v>
      </c>
      <c r="AI14" s="681">
        <v>6.7599999999999995E-4</v>
      </c>
      <c r="AJ14" s="681">
        <v>3.8400000000000001E-4</v>
      </c>
      <c r="AK14" s="681">
        <v>2.6699999999999998E-4</v>
      </c>
      <c r="AL14" s="681">
        <v>4.4000000000000002E-4</v>
      </c>
      <c r="AM14" s="681">
        <v>2.6499999999999999E-4</v>
      </c>
      <c r="AN14" s="681">
        <v>5.44E-4</v>
      </c>
      <c r="AO14" s="681">
        <v>4.6700000000000002E-4</v>
      </c>
      <c r="AP14" s="681">
        <v>8.2700000000000004E-4</v>
      </c>
      <c r="AQ14" s="682">
        <v>1.043828</v>
      </c>
    </row>
    <row r="15" spans="2:43" ht="16.5" customHeight="1">
      <c r="B15" s="337" t="s">
        <v>120</v>
      </c>
      <c r="C15" s="404" t="s">
        <v>569</v>
      </c>
      <c r="D15" s="680">
        <v>1.023E-3</v>
      </c>
      <c r="E15" s="681">
        <v>1.1980000000000001E-3</v>
      </c>
      <c r="F15" s="681">
        <v>2.7209999999999999E-3</v>
      </c>
      <c r="G15" s="681">
        <v>1.1019999999999999E-3</v>
      </c>
      <c r="H15" s="681">
        <v>2.1389999999999998E-3</v>
      </c>
      <c r="I15" s="681">
        <v>6.9099999999999999E-4</v>
      </c>
      <c r="J15" s="681">
        <v>1.235E-3</v>
      </c>
      <c r="K15" s="681">
        <v>6.927E-3</v>
      </c>
      <c r="L15" s="681">
        <v>2.6899999999999998E-4</v>
      </c>
      <c r="M15" s="681">
        <v>1.0273289999999999</v>
      </c>
      <c r="N15" s="681">
        <v>1.14E-3</v>
      </c>
      <c r="O15" s="681">
        <v>4.0499999999999998E-4</v>
      </c>
      <c r="P15" s="681">
        <v>3.4600000000000001E-4</v>
      </c>
      <c r="Q15" s="681">
        <v>5.9800000000000001E-4</v>
      </c>
      <c r="R15" s="681">
        <v>1.439E-3</v>
      </c>
      <c r="S15" s="681">
        <v>1.9269999999999999E-3</v>
      </c>
      <c r="T15" s="681">
        <v>9.1789999999999997E-3</v>
      </c>
      <c r="U15" s="681">
        <v>1.8730000000000001E-3</v>
      </c>
      <c r="V15" s="681">
        <v>7.0280000000000004E-3</v>
      </c>
      <c r="W15" s="681">
        <v>6.5820000000000002E-3</v>
      </c>
      <c r="X15" s="681">
        <v>7.6579999999999999E-3</v>
      </c>
      <c r="Y15" s="681">
        <v>7.1260000000000004E-3</v>
      </c>
      <c r="Z15" s="681">
        <v>2.1770000000000001E-3</v>
      </c>
      <c r="AA15" s="681">
        <v>2.72E-4</v>
      </c>
      <c r="AB15" s="681">
        <v>5.8900000000000003E-3</v>
      </c>
      <c r="AC15" s="681">
        <v>3.0330000000000001E-3</v>
      </c>
      <c r="AD15" s="681">
        <v>1.1590000000000001E-3</v>
      </c>
      <c r="AE15" s="681">
        <v>6.8300000000000001E-4</v>
      </c>
      <c r="AF15" s="681">
        <v>1.83E-4</v>
      </c>
      <c r="AG15" s="681">
        <v>1.0280000000000001E-3</v>
      </c>
      <c r="AH15" s="681">
        <v>6.3900000000000003E-4</v>
      </c>
      <c r="AI15" s="681">
        <v>5.4900000000000001E-4</v>
      </c>
      <c r="AJ15" s="681">
        <v>6.5600000000000001E-4</v>
      </c>
      <c r="AK15" s="681">
        <v>5.62E-4</v>
      </c>
      <c r="AL15" s="681">
        <v>1.4920000000000001E-3</v>
      </c>
      <c r="AM15" s="681">
        <v>2.1549999999999998E-3</v>
      </c>
      <c r="AN15" s="681">
        <v>7.3499999999999998E-4</v>
      </c>
      <c r="AO15" s="681">
        <v>6.8199999999999997E-3</v>
      </c>
      <c r="AP15" s="681">
        <v>5.2300000000000003E-4</v>
      </c>
      <c r="AQ15" s="682">
        <v>1.1184909999999999</v>
      </c>
    </row>
    <row r="16" spans="2:43" ht="16.5" customHeight="1">
      <c r="B16" s="337" t="s">
        <v>121</v>
      </c>
      <c r="C16" s="402" t="s">
        <v>9</v>
      </c>
      <c r="D16" s="680">
        <v>1.1689999999999999E-3</v>
      </c>
      <c r="E16" s="681">
        <v>1.8699999999999999E-4</v>
      </c>
      <c r="F16" s="681">
        <v>8.2000000000000001E-5</v>
      </c>
      <c r="G16" s="681">
        <v>6.7500000000000004E-4</v>
      </c>
      <c r="H16" s="681">
        <v>1.4120000000000001E-3</v>
      </c>
      <c r="I16" s="681">
        <v>1.7799999999999999E-4</v>
      </c>
      <c r="J16" s="681">
        <v>5.7200000000000003E-4</v>
      </c>
      <c r="K16" s="681">
        <v>4.934E-3</v>
      </c>
      <c r="L16" s="681">
        <v>9.5080000000000008E-3</v>
      </c>
      <c r="M16" s="681">
        <v>1.2099999999999999E-3</v>
      </c>
      <c r="N16" s="681">
        <v>1.0362150000000001</v>
      </c>
      <c r="O16" s="681">
        <v>5.0049999999999999E-3</v>
      </c>
      <c r="P16" s="681">
        <v>6.0599999999999998E-4</v>
      </c>
      <c r="Q16" s="681">
        <v>2.5119999999999999E-3</v>
      </c>
      <c r="R16" s="681">
        <v>4.9150000000000001E-3</v>
      </c>
      <c r="S16" s="681">
        <v>1.895E-3</v>
      </c>
      <c r="T16" s="681">
        <v>7.6509999999999998E-3</v>
      </c>
      <c r="U16" s="681">
        <v>1.4566000000000001E-2</v>
      </c>
      <c r="V16" s="681">
        <v>2.3730000000000001E-3</v>
      </c>
      <c r="W16" s="681">
        <v>1.4469999999999999E-3</v>
      </c>
      <c r="X16" s="681">
        <v>1.147E-3</v>
      </c>
      <c r="Y16" s="681">
        <v>2.0950000000000001E-3</v>
      </c>
      <c r="Z16" s="681">
        <v>1.9554999999999999E-2</v>
      </c>
      <c r="AA16" s="681">
        <v>4.9399999999999997E-4</v>
      </c>
      <c r="AB16" s="681">
        <v>3.0209999999999998E-3</v>
      </c>
      <c r="AC16" s="681">
        <v>3.6000000000000002E-4</v>
      </c>
      <c r="AD16" s="681">
        <v>2.7300000000000002E-4</v>
      </c>
      <c r="AE16" s="681">
        <v>1.83E-4</v>
      </c>
      <c r="AF16" s="681">
        <v>3.57E-4</v>
      </c>
      <c r="AG16" s="681">
        <v>4.0200000000000001E-4</v>
      </c>
      <c r="AH16" s="681">
        <v>2.42E-4</v>
      </c>
      <c r="AI16" s="681">
        <v>3.39E-4</v>
      </c>
      <c r="AJ16" s="681">
        <v>1.0560000000000001E-3</v>
      </c>
      <c r="AK16" s="681">
        <v>4.4099999999999999E-4</v>
      </c>
      <c r="AL16" s="681">
        <v>3.6200000000000002E-4</v>
      </c>
      <c r="AM16" s="681">
        <v>6.8199999999999999E-4</v>
      </c>
      <c r="AN16" s="681">
        <v>5.8399999999999999E-4</v>
      </c>
      <c r="AO16" s="681">
        <v>2.1570000000000001E-3</v>
      </c>
      <c r="AP16" s="681">
        <v>1.3699999999999999E-3</v>
      </c>
      <c r="AQ16" s="682">
        <v>1.1322350000000001</v>
      </c>
    </row>
    <row r="17" spans="2:43" ht="16.5" customHeight="1">
      <c r="B17" s="337" t="s">
        <v>123</v>
      </c>
      <c r="C17" s="402" t="s">
        <v>10</v>
      </c>
      <c r="D17" s="680">
        <v>6.0999999999999999E-5</v>
      </c>
      <c r="E17" s="681">
        <v>2.9E-5</v>
      </c>
      <c r="F17" s="681">
        <v>2.5999999999999998E-5</v>
      </c>
      <c r="G17" s="681">
        <v>1.1689999999999999E-3</v>
      </c>
      <c r="H17" s="681">
        <v>6.7999999999999999E-5</v>
      </c>
      <c r="I17" s="681">
        <v>5.3000000000000001E-5</v>
      </c>
      <c r="J17" s="681">
        <v>2.2499999999999999E-4</v>
      </c>
      <c r="K17" s="681">
        <v>1.6000000000000001E-4</v>
      </c>
      <c r="L17" s="681">
        <v>6.0999999999999999E-5</v>
      </c>
      <c r="M17" s="681">
        <v>4.8899999999999996E-4</v>
      </c>
      <c r="N17" s="681">
        <v>1.8779999999999999E-3</v>
      </c>
      <c r="O17" s="681">
        <v>1.0533410000000001</v>
      </c>
      <c r="P17" s="681">
        <v>9.3999999999999994E-5</v>
      </c>
      <c r="Q17" s="681">
        <v>3.5031E-2</v>
      </c>
      <c r="R17" s="681">
        <v>1.6546999999999999E-2</v>
      </c>
      <c r="S17" s="681">
        <v>1.4432E-2</v>
      </c>
      <c r="T17" s="681">
        <v>3.0439999999999998E-3</v>
      </c>
      <c r="U17" s="681">
        <v>2.1120000000000002E-3</v>
      </c>
      <c r="V17" s="681">
        <v>6.1339999999999997E-3</v>
      </c>
      <c r="W17" s="681">
        <v>2.124E-3</v>
      </c>
      <c r="X17" s="681">
        <v>8.1560000000000001E-3</v>
      </c>
      <c r="Y17" s="681">
        <v>1.0820000000000001E-3</v>
      </c>
      <c r="Z17" s="681">
        <v>3.604E-3</v>
      </c>
      <c r="AA17" s="681">
        <v>9.6000000000000002E-5</v>
      </c>
      <c r="AB17" s="681">
        <v>2.3000000000000001E-4</v>
      </c>
      <c r="AC17" s="681">
        <v>3.4E-5</v>
      </c>
      <c r="AD17" s="681">
        <v>5.5000000000000002E-5</v>
      </c>
      <c r="AE17" s="681">
        <v>3.4999999999999997E-5</v>
      </c>
      <c r="AF17" s="681">
        <v>6.3E-5</v>
      </c>
      <c r="AG17" s="681">
        <v>8.6000000000000003E-5</v>
      </c>
      <c r="AH17" s="681">
        <v>4.6999999999999997E-5</v>
      </c>
      <c r="AI17" s="681">
        <v>7.6000000000000004E-5</v>
      </c>
      <c r="AJ17" s="681">
        <v>4.3000000000000002E-5</v>
      </c>
      <c r="AK17" s="681">
        <v>3.1000000000000001E-5</v>
      </c>
      <c r="AL17" s="681">
        <v>5.1999999999999997E-5</v>
      </c>
      <c r="AM17" s="681">
        <v>1.06E-4</v>
      </c>
      <c r="AN17" s="681">
        <v>5.5000000000000002E-5</v>
      </c>
      <c r="AO17" s="681">
        <v>7.6000000000000004E-5</v>
      </c>
      <c r="AP17" s="681">
        <v>5.1199999999999998E-4</v>
      </c>
      <c r="AQ17" s="682">
        <v>1.151516</v>
      </c>
    </row>
    <row r="18" spans="2:43" ht="16.5" customHeight="1">
      <c r="B18" s="337" t="s">
        <v>125</v>
      </c>
      <c r="C18" s="402" t="s">
        <v>11</v>
      </c>
      <c r="D18" s="680">
        <v>3.9999999999999998E-6</v>
      </c>
      <c r="E18" s="681">
        <v>1.9999999999999999E-6</v>
      </c>
      <c r="F18" s="681">
        <v>1.9999999999999999E-6</v>
      </c>
      <c r="G18" s="681">
        <v>3.1999999999999999E-5</v>
      </c>
      <c r="H18" s="681">
        <v>4.6999999999999997E-5</v>
      </c>
      <c r="I18" s="681">
        <v>3.9999999999999998E-6</v>
      </c>
      <c r="J18" s="681">
        <v>1.5E-5</v>
      </c>
      <c r="K18" s="681">
        <v>1.1900000000000001E-4</v>
      </c>
      <c r="L18" s="681">
        <v>3.9999999999999998E-6</v>
      </c>
      <c r="M18" s="681">
        <v>4.8999999999999998E-5</v>
      </c>
      <c r="N18" s="681">
        <v>9.0000000000000006E-5</v>
      </c>
      <c r="O18" s="681">
        <v>2.3E-5</v>
      </c>
      <c r="P18" s="681">
        <v>1.004202</v>
      </c>
      <c r="Q18" s="681">
        <v>9.6299999999999999E-4</v>
      </c>
      <c r="R18" s="681">
        <v>6.2600000000000004E-4</v>
      </c>
      <c r="S18" s="681">
        <v>4.0499999999999998E-4</v>
      </c>
      <c r="T18" s="681">
        <v>1.4300000000000001E-3</v>
      </c>
      <c r="U18" s="681">
        <v>1.3979999999999999E-3</v>
      </c>
      <c r="V18" s="681">
        <v>1.1230000000000001E-3</v>
      </c>
      <c r="W18" s="681">
        <v>1.073E-3</v>
      </c>
      <c r="X18" s="681">
        <v>5.6800000000000004E-4</v>
      </c>
      <c r="Y18" s="681">
        <v>2.92E-4</v>
      </c>
      <c r="Z18" s="681">
        <v>2.1499999999999999E-4</v>
      </c>
      <c r="AA18" s="681">
        <v>1.8E-5</v>
      </c>
      <c r="AB18" s="681">
        <v>1.9000000000000001E-5</v>
      </c>
      <c r="AC18" s="681">
        <v>3.9999999999999998E-6</v>
      </c>
      <c r="AD18" s="681">
        <v>3.9999999999999998E-6</v>
      </c>
      <c r="AE18" s="681">
        <v>3.9999999999999998E-6</v>
      </c>
      <c r="AF18" s="681">
        <v>3.9999999999999998E-6</v>
      </c>
      <c r="AG18" s="681">
        <v>5.0000000000000004E-6</v>
      </c>
      <c r="AH18" s="681">
        <v>7.9999999999999996E-6</v>
      </c>
      <c r="AI18" s="681">
        <v>9.0000000000000002E-6</v>
      </c>
      <c r="AJ18" s="681">
        <v>5.0000000000000004E-6</v>
      </c>
      <c r="AK18" s="681">
        <v>3.3000000000000003E-5</v>
      </c>
      <c r="AL18" s="681">
        <v>9.0000000000000002E-6</v>
      </c>
      <c r="AM18" s="681">
        <v>1.5999999999999999E-5</v>
      </c>
      <c r="AN18" s="681">
        <v>1.1E-5</v>
      </c>
      <c r="AO18" s="681">
        <v>3.6000000000000001E-5</v>
      </c>
      <c r="AP18" s="681">
        <v>4.6999999999999997E-5</v>
      </c>
      <c r="AQ18" s="682">
        <v>1.0129170000000001</v>
      </c>
    </row>
    <row r="19" spans="2:43" ht="16.5" customHeight="1">
      <c r="B19" s="337" t="s">
        <v>127</v>
      </c>
      <c r="C19" s="402" t="s">
        <v>12</v>
      </c>
      <c r="D19" s="680">
        <v>8.7799999999999998E-4</v>
      </c>
      <c r="E19" s="681">
        <v>3.5799999999999997E-4</v>
      </c>
      <c r="F19" s="681">
        <v>4.37E-4</v>
      </c>
      <c r="G19" s="681">
        <v>3.9399999999999999E-3</v>
      </c>
      <c r="H19" s="681">
        <v>1.3780000000000001E-3</v>
      </c>
      <c r="I19" s="681">
        <v>7.36E-4</v>
      </c>
      <c r="J19" s="681">
        <v>1.196E-3</v>
      </c>
      <c r="K19" s="681">
        <v>3.7720000000000002E-3</v>
      </c>
      <c r="L19" s="681">
        <v>2.4600000000000002E-4</v>
      </c>
      <c r="M19" s="681">
        <v>2.0539999999999998E-3</v>
      </c>
      <c r="N19" s="681">
        <v>2.1610000000000002E-3</v>
      </c>
      <c r="O19" s="681">
        <v>1.0169999999999999E-3</v>
      </c>
      <c r="P19" s="681">
        <v>3.4200000000000002E-4</v>
      </c>
      <c r="Q19" s="681">
        <v>1.01298</v>
      </c>
      <c r="R19" s="681">
        <v>7.2490000000000002E-3</v>
      </c>
      <c r="S19" s="681">
        <v>6.2750000000000002E-3</v>
      </c>
      <c r="T19" s="681">
        <v>6.5389999999999997E-3</v>
      </c>
      <c r="U19" s="681">
        <v>5.5019999999999999E-3</v>
      </c>
      <c r="V19" s="681">
        <v>6.5250000000000004E-3</v>
      </c>
      <c r="W19" s="681">
        <v>6.2100000000000002E-3</v>
      </c>
      <c r="X19" s="681">
        <v>2.0999999999999999E-3</v>
      </c>
      <c r="Y19" s="681">
        <v>3.2320000000000001E-3</v>
      </c>
      <c r="Z19" s="681">
        <v>1.7155E-2</v>
      </c>
      <c r="AA19" s="681">
        <v>5.22E-4</v>
      </c>
      <c r="AB19" s="681">
        <v>1.201E-3</v>
      </c>
      <c r="AC19" s="681">
        <v>1.94E-4</v>
      </c>
      <c r="AD19" s="681">
        <v>7.2300000000000001E-4</v>
      </c>
      <c r="AE19" s="681">
        <v>1.83E-4</v>
      </c>
      <c r="AF19" s="681">
        <v>3.6099999999999999E-4</v>
      </c>
      <c r="AG19" s="681">
        <v>5.1999999999999995E-4</v>
      </c>
      <c r="AH19" s="681">
        <v>3.2200000000000002E-4</v>
      </c>
      <c r="AI19" s="681">
        <v>9.5E-4</v>
      </c>
      <c r="AJ19" s="681">
        <v>2.34E-4</v>
      </c>
      <c r="AK19" s="681">
        <v>2.41E-4</v>
      </c>
      <c r="AL19" s="681">
        <v>6.9700000000000003E-4</v>
      </c>
      <c r="AM19" s="681">
        <v>4.6999999999999999E-4</v>
      </c>
      <c r="AN19" s="681">
        <v>7.2199999999999999E-4</v>
      </c>
      <c r="AO19" s="681">
        <v>4.2099999999999999E-4</v>
      </c>
      <c r="AP19" s="681">
        <v>1.0549999999999999E-3</v>
      </c>
      <c r="AQ19" s="682">
        <v>1.1010979999999999</v>
      </c>
    </row>
    <row r="20" spans="2:43" ht="16.5" customHeight="1">
      <c r="B20" s="337" t="s">
        <v>128</v>
      </c>
      <c r="C20" s="402" t="s">
        <v>418</v>
      </c>
      <c r="D20" s="680">
        <v>9.9999999999999995E-7</v>
      </c>
      <c r="E20" s="681">
        <v>0</v>
      </c>
      <c r="F20" s="681">
        <v>0</v>
      </c>
      <c r="G20" s="681">
        <v>5.0000000000000004E-6</v>
      </c>
      <c r="H20" s="681">
        <v>9.9999999999999995E-7</v>
      </c>
      <c r="I20" s="681">
        <v>9.9999999999999995E-7</v>
      </c>
      <c r="J20" s="681">
        <v>9.9999999999999995E-7</v>
      </c>
      <c r="K20" s="681">
        <v>9.9999999999999995E-7</v>
      </c>
      <c r="L20" s="681">
        <v>9.9999999999999995E-7</v>
      </c>
      <c r="M20" s="681">
        <v>9.9999999999999995E-7</v>
      </c>
      <c r="N20" s="681">
        <v>9.9999999999999995E-7</v>
      </c>
      <c r="O20" s="681">
        <v>9.9999999999999995E-7</v>
      </c>
      <c r="P20" s="681">
        <v>9.9999999999999995E-7</v>
      </c>
      <c r="Q20" s="681">
        <v>1.9999999999999999E-6</v>
      </c>
      <c r="R20" s="681">
        <v>1.0002340000000001</v>
      </c>
      <c r="S20" s="681">
        <v>8.7000000000000001E-5</v>
      </c>
      <c r="T20" s="681">
        <v>1.7E-5</v>
      </c>
      <c r="U20" s="681">
        <v>5.0000000000000004E-6</v>
      </c>
      <c r="V20" s="681">
        <v>1.4E-5</v>
      </c>
      <c r="W20" s="681">
        <v>3.9999999999999998E-6</v>
      </c>
      <c r="X20" s="681">
        <v>1.9000000000000001E-5</v>
      </c>
      <c r="Y20" s="681">
        <v>9.0000000000000002E-6</v>
      </c>
      <c r="Z20" s="681">
        <v>1.0000000000000001E-5</v>
      </c>
      <c r="AA20" s="681">
        <v>9.9999999999999995E-7</v>
      </c>
      <c r="AB20" s="681">
        <v>2.0999999999999999E-5</v>
      </c>
      <c r="AC20" s="681">
        <v>9.9999999999999995E-7</v>
      </c>
      <c r="AD20" s="681">
        <v>9.9999999999999995E-7</v>
      </c>
      <c r="AE20" s="681">
        <v>9.9999999999999995E-7</v>
      </c>
      <c r="AF20" s="681">
        <v>0</v>
      </c>
      <c r="AG20" s="681">
        <v>1.9999999999999999E-6</v>
      </c>
      <c r="AH20" s="681">
        <v>1.9999999999999999E-6</v>
      </c>
      <c r="AI20" s="681">
        <v>1.9999999999999999E-6</v>
      </c>
      <c r="AJ20" s="681">
        <v>9.9999999999999995E-7</v>
      </c>
      <c r="AK20" s="681">
        <v>9.9999999999999995E-7</v>
      </c>
      <c r="AL20" s="681">
        <v>9.9999999999999995E-7</v>
      </c>
      <c r="AM20" s="681">
        <v>1.8E-5</v>
      </c>
      <c r="AN20" s="681">
        <v>9.9999999999999995E-7</v>
      </c>
      <c r="AO20" s="681">
        <v>9.9999999999999995E-7</v>
      </c>
      <c r="AP20" s="681">
        <v>9.9999999999999995E-7</v>
      </c>
      <c r="AQ20" s="682">
        <v>1.000472</v>
      </c>
    </row>
    <row r="21" spans="2:43" ht="16.5" customHeight="1">
      <c r="B21" s="337" t="s">
        <v>129</v>
      </c>
      <c r="C21" s="402" t="s">
        <v>419</v>
      </c>
      <c r="D21" s="680">
        <v>6.9999999999999994E-5</v>
      </c>
      <c r="E21" s="681">
        <v>6.7000000000000002E-5</v>
      </c>
      <c r="F21" s="681">
        <v>2.4000000000000001E-5</v>
      </c>
      <c r="G21" s="681">
        <v>2.6400000000000002E-4</v>
      </c>
      <c r="H21" s="681">
        <v>6.7000000000000002E-5</v>
      </c>
      <c r="I21" s="681">
        <v>6.9999999999999994E-5</v>
      </c>
      <c r="J21" s="681">
        <v>5.3999999999999998E-5</v>
      </c>
      <c r="K21" s="681">
        <v>8.7000000000000001E-5</v>
      </c>
      <c r="L21" s="681">
        <v>6.6000000000000005E-5</v>
      </c>
      <c r="M21" s="681">
        <v>3.6999999999999999E-4</v>
      </c>
      <c r="N21" s="681">
        <v>1.3100000000000001E-4</v>
      </c>
      <c r="O21" s="681">
        <v>1.16E-4</v>
      </c>
      <c r="P21" s="681">
        <v>3.4E-5</v>
      </c>
      <c r="Q21" s="681">
        <v>1.03E-4</v>
      </c>
      <c r="R21" s="681">
        <v>7.5799999999999999E-4</v>
      </c>
      <c r="S21" s="681">
        <v>1.0164359999999999</v>
      </c>
      <c r="T21" s="681">
        <v>1.44E-4</v>
      </c>
      <c r="U21" s="681">
        <v>3.4200000000000002E-4</v>
      </c>
      <c r="V21" s="681">
        <v>2.5599999999999999E-4</v>
      </c>
      <c r="W21" s="681">
        <v>1.3200000000000001E-4</v>
      </c>
      <c r="X21" s="681">
        <v>1.5699999999999999E-4</v>
      </c>
      <c r="Y21" s="681">
        <v>1.5799999999999999E-4</v>
      </c>
      <c r="Z21" s="681">
        <v>1.36E-4</v>
      </c>
      <c r="AA21" s="681">
        <v>1.1400000000000001E-4</v>
      </c>
      <c r="AB21" s="681">
        <v>2.1800000000000001E-4</v>
      </c>
      <c r="AC21" s="681">
        <v>9.0000000000000006E-5</v>
      </c>
      <c r="AD21" s="681">
        <v>1.13E-4</v>
      </c>
      <c r="AE21" s="681">
        <v>1.4300000000000001E-4</v>
      </c>
      <c r="AF21" s="681">
        <v>2.5000000000000001E-5</v>
      </c>
      <c r="AG21" s="681">
        <v>2.0699999999999999E-4</v>
      </c>
      <c r="AH21" s="681">
        <v>1.8100000000000001E-4</v>
      </c>
      <c r="AI21" s="681">
        <v>1.05E-4</v>
      </c>
      <c r="AJ21" s="681">
        <v>1.13E-4</v>
      </c>
      <c r="AK21" s="681">
        <v>6.0000000000000002E-5</v>
      </c>
      <c r="AL21" s="681">
        <v>1.06E-4</v>
      </c>
      <c r="AM21" s="681">
        <v>1.879E-3</v>
      </c>
      <c r="AN21" s="681">
        <v>6.3E-5</v>
      </c>
      <c r="AO21" s="681">
        <v>3.4999999999999997E-5</v>
      </c>
      <c r="AP21" s="681">
        <v>6.0000000000000002E-5</v>
      </c>
      <c r="AQ21" s="682">
        <v>1.023555</v>
      </c>
    </row>
    <row r="22" spans="2:43" ht="16.5" customHeight="1">
      <c r="B22" s="337" t="s">
        <v>131</v>
      </c>
      <c r="C22" s="402" t="s">
        <v>420</v>
      </c>
      <c r="D22" s="680">
        <v>2.5000000000000001E-5</v>
      </c>
      <c r="E22" s="681">
        <v>2.6999999999999999E-5</v>
      </c>
      <c r="F22" s="681">
        <v>1.1E-5</v>
      </c>
      <c r="G22" s="681">
        <v>3.1000000000000001E-5</v>
      </c>
      <c r="H22" s="681">
        <v>2.4000000000000001E-5</v>
      </c>
      <c r="I22" s="681">
        <v>2.6999999999999999E-5</v>
      </c>
      <c r="J22" s="681">
        <v>1.8E-5</v>
      </c>
      <c r="K22" s="681">
        <v>2.8E-5</v>
      </c>
      <c r="L22" s="681">
        <v>1.5999999999999999E-5</v>
      </c>
      <c r="M22" s="681">
        <v>1.9000000000000001E-5</v>
      </c>
      <c r="N22" s="681">
        <v>2.6999999999999999E-5</v>
      </c>
      <c r="O22" s="681">
        <v>1.5E-5</v>
      </c>
      <c r="P22" s="681">
        <v>1.0000000000000001E-5</v>
      </c>
      <c r="Q22" s="681">
        <v>1.7E-5</v>
      </c>
      <c r="R22" s="681">
        <v>1.7699999999999999E-4</v>
      </c>
      <c r="S22" s="681">
        <v>6.4700000000000001E-4</v>
      </c>
      <c r="T22" s="681">
        <v>1.0087999999999999</v>
      </c>
      <c r="U22" s="681">
        <v>2.0000000000000002E-5</v>
      </c>
      <c r="V22" s="681">
        <v>6.2000000000000003E-5</v>
      </c>
      <c r="W22" s="681">
        <v>7.8999999999999996E-5</v>
      </c>
      <c r="X22" s="681">
        <v>5.1999999999999997E-5</v>
      </c>
      <c r="Y22" s="681">
        <v>3.4999999999999997E-5</v>
      </c>
      <c r="Z22" s="681">
        <v>5.1E-5</v>
      </c>
      <c r="AA22" s="681">
        <v>3.1999999999999999E-5</v>
      </c>
      <c r="AB22" s="681">
        <v>6.3999999999999997E-5</v>
      </c>
      <c r="AC22" s="681">
        <v>3.4E-5</v>
      </c>
      <c r="AD22" s="681">
        <v>1.15E-4</v>
      </c>
      <c r="AE22" s="681">
        <v>4.8999999999999998E-5</v>
      </c>
      <c r="AF22" s="681">
        <v>7.9999999999999996E-6</v>
      </c>
      <c r="AG22" s="681">
        <v>6.3E-5</v>
      </c>
      <c r="AH22" s="681">
        <v>6.7999999999999999E-5</v>
      </c>
      <c r="AI22" s="681">
        <v>3.6200000000000002E-4</v>
      </c>
      <c r="AJ22" s="681">
        <v>3.8999999999999999E-5</v>
      </c>
      <c r="AK22" s="681">
        <v>1.119E-3</v>
      </c>
      <c r="AL22" s="681">
        <v>4.3999999999999999E-5</v>
      </c>
      <c r="AM22" s="681">
        <v>5.0299999999999997E-4</v>
      </c>
      <c r="AN22" s="681">
        <v>1.47E-4</v>
      </c>
      <c r="AO22" s="681">
        <v>2.4659999999999999E-3</v>
      </c>
      <c r="AP22" s="681">
        <v>5.1999999999999997E-5</v>
      </c>
      <c r="AQ22" s="682">
        <v>1.015385</v>
      </c>
    </row>
    <row r="23" spans="2:43" ht="16.5" customHeight="1">
      <c r="B23" s="337" t="s">
        <v>133</v>
      </c>
      <c r="C23" s="402" t="s">
        <v>14</v>
      </c>
      <c r="D23" s="680">
        <v>8.5000000000000006E-5</v>
      </c>
      <c r="E23" s="681">
        <v>6.8999999999999997E-5</v>
      </c>
      <c r="F23" s="681">
        <v>3.8999999999999999E-5</v>
      </c>
      <c r="G23" s="681">
        <v>1.27E-4</v>
      </c>
      <c r="H23" s="681">
        <v>8.7999999999999998E-5</v>
      </c>
      <c r="I23" s="681">
        <v>1.05E-4</v>
      </c>
      <c r="J23" s="681">
        <v>6.7000000000000002E-5</v>
      </c>
      <c r="K23" s="681">
        <v>1.0900000000000001E-4</v>
      </c>
      <c r="L23" s="681">
        <v>6.2000000000000003E-5</v>
      </c>
      <c r="M23" s="681">
        <v>7.2000000000000002E-5</v>
      </c>
      <c r="N23" s="681">
        <v>1.08E-4</v>
      </c>
      <c r="O23" s="681">
        <v>6.0000000000000002E-5</v>
      </c>
      <c r="P23" s="681">
        <v>6.3E-5</v>
      </c>
      <c r="Q23" s="681">
        <v>6.0999999999999999E-5</v>
      </c>
      <c r="R23" s="681">
        <v>4.0200000000000001E-4</v>
      </c>
      <c r="S23" s="681">
        <v>1.3680000000000001E-3</v>
      </c>
      <c r="T23" s="681">
        <v>1.5351E-2</v>
      </c>
      <c r="U23" s="681">
        <v>1.043706</v>
      </c>
      <c r="V23" s="681">
        <v>2.2745999999999999E-2</v>
      </c>
      <c r="W23" s="681">
        <v>3.6871000000000001E-2</v>
      </c>
      <c r="X23" s="681">
        <v>2.908E-3</v>
      </c>
      <c r="Y23" s="681">
        <v>3.189E-3</v>
      </c>
      <c r="Z23" s="681">
        <v>1.8599999999999999E-4</v>
      </c>
      <c r="AA23" s="681">
        <v>1.3999999999999999E-4</v>
      </c>
      <c r="AB23" s="681">
        <v>2.32E-4</v>
      </c>
      <c r="AC23" s="681">
        <v>1.22E-4</v>
      </c>
      <c r="AD23" s="681">
        <v>1.4999999999999999E-4</v>
      </c>
      <c r="AE23" s="681">
        <v>2.0000000000000001E-4</v>
      </c>
      <c r="AF23" s="681">
        <v>3.3000000000000003E-5</v>
      </c>
      <c r="AG23" s="681">
        <v>2.52E-4</v>
      </c>
      <c r="AH23" s="681">
        <v>3.28E-4</v>
      </c>
      <c r="AI23" s="681">
        <v>3.5199999999999999E-4</v>
      </c>
      <c r="AJ23" s="681">
        <v>2.32E-4</v>
      </c>
      <c r="AK23" s="681">
        <v>1.11E-4</v>
      </c>
      <c r="AL23" s="681">
        <v>1.6899999999999999E-4</v>
      </c>
      <c r="AM23" s="681">
        <v>2.2279999999999999E-3</v>
      </c>
      <c r="AN23" s="681">
        <v>9.2E-5</v>
      </c>
      <c r="AO23" s="681">
        <v>4.3990000000000001E-3</v>
      </c>
      <c r="AP23" s="681">
        <v>9.8999999999999994E-5</v>
      </c>
      <c r="AQ23" s="682">
        <v>1.1369819999999999</v>
      </c>
    </row>
    <row r="24" spans="2:43" ht="16.5" customHeight="1">
      <c r="B24" s="337" t="s">
        <v>135</v>
      </c>
      <c r="C24" s="402" t="s">
        <v>13</v>
      </c>
      <c r="D24" s="680">
        <v>0</v>
      </c>
      <c r="E24" s="681">
        <v>0</v>
      </c>
      <c r="F24" s="681">
        <v>0</v>
      </c>
      <c r="G24" s="681">
        <v>0</v>
      </c>
      <c r="H24" s="681">
        <v>0</v>
      </c>
      <c r="I24" s="681">
        <v>0</v>
      </c>
      <c r="J24" s="681">
        <v>0</v>
      </c>
      <c r="K24" s="681">
        <v>0</v>
      </c>
      <c r="L24" s="681">
        <v>0</v>
      </c>
      <c r="M24" s="681">
        <v>0</v>
      </c>
      <c r="N24" s="681">
        <v>0</v>
      </c>
      <c r="O24" s="681">
        <v>0</v>
      </c>
      <c r="P24" s="681">
        <v>0</v>
      </c>
      <c r="Q24" s="681">
        <v>0</v>
      </c>
      <c r="R24" s="681">
        <v>9.9999999999999995E-7</v>
      </c>
      <c r="S24" s="681">
        <v>3.9999999999999998E-6</v>
      </c>
      <c r="T24" s="681">
        <v>1.9999999999999999E-6</v>
      </c>
      <c r="U24" s="681">
        <v>9.9999999999999995E-7</v>
      </c>
      <c r="V24" s="681">
        <v>1.0000150000000001</v>
      </c>
      <c r="W24" s="681">
        <v>3.0000000000000001E-6</v>
      </c>
      <c r="X24" s="681">
        <v>5.0000000000000004E-6</v>
      </c>
      <c r="Y24" s="681">
        <v>9.9999999999999995E-7</v>
      </c>
      <c r="Z24" s="681">
        <v>9.9999999999999995E-7</v>
      </c>
      <c r="AA24" s="681">
        <v>0</v>
      </c>
      <c r="AB24" s="681">
        <v>0</v>
      </c>
      <c r="AC24" s="681">
        <v>0</v>
      </c>
      <c r="AD24" s="681">
        <v>0</v>
      </c>
      <c r="AE24" s="681">
        <v>0</v>
      </c>
      <c r="AF24" s="681">
        <v>0</v>
      </c>
      <c r="AG24" s="681">
        <v>0</v>
      </c>
      <c r="AH24" s="681">
        <v>0</v>
      </c>
      <c r="AI24" s="681">
        <v>0</v>
      </c>
      <c r="AJ24" s="681">
        <v>0</v>
      </c>
      <c r="AK24" s="681">
        <v>0</v>
      </c>
      <c r="AL24" s="681">
        <v>0</v>
      </c>
      <c r="AM24" s="681">
        <v>9.9999999999999995E-7</v>
      </c>
      <c r="AN24" s="681">
        <v>0</v>
      </c>
      <c r="AO24" s="681">
        <v>0</v>
      </c>
      <c r="AP24" s="681">
        <v>0</v>
      </c>
      <c r="AQ24" s="682">
        <v>1.0000370000000001</v>
      </c>
    </row>
    <row r="25" spans="2:43" ht="16.5" customHeight="1">
      <c r="B25" s="337" t="s">
        <v>136</v>
      </c>
      <c r="C25" s="402" t="s">
        <v>570</v>
      </c>
      <c r="D25" s="680">
        <v>0</v>
      </c>
      <c r="E25" s="681">
        <v>0</v>
      </c>
      <c r="F25" s="681">
        <v>0</v>
      </c>
      <c r="G25" s="681">
        <v>0</v>
      </c>
      <c r="H25" s="681">
        <v>0</v>
      </c>
      <c r="I25" s="681">
        <v>0</v>
      </c>
      <c r="J25" s="681">
        <v>0</v>
      </c>
      <c r="K25" s="681">
        <v>0</v>
      </c>
      <c r="L25" s="681">
        <v>0</v>
      </c>
      <c r="M25" s="681">
        <v>0</v>
      </c>
      <c r="N25" s="681">
        <v>0</v>
      </c>
      <c r="O25" s="681">
        <v>0</v>
      </c>
      <c r="P25" s="681">
        <v>0</v>
      </c>
      <c r="Q25" s="681">
        <v>0</v>
      </c>
      <c r="R25" s="681">
        <v>0</v>
      </c>
      <c r="S25" s="681">
        <v>0</v>
      </c>
      <c r="T25" s="681">
        <v>0</v>
      </c>
      <c r="U25" s="681">
        <v>0</v>
      </c>
      <c r="V25" s="681">
        <v>0</v>
      </c>
      <c r="W25" s="681">
        <v>1</v>
      </c>
      <c r="X25" s="681">
        <v>0</v>
      </c>
      <c r="Y25" s="681">
        <v>0</v>
      </c>
      <c r="Z25" s="681">
        <v>0</v>
      </c>
      <c r="AA25" s="681">
        <v>0</v>
      </c>
      <c r="AB25" s="681">
        <v>0</v>
      </c>
      <c r="AC25" s="681">
        <v>0</v>
      </c>
      <c r="AD25" s="681">
        <v>0</v>
      </c>
      <c r="AE25" s="681">
        <v>0</v>
      </c>
      <c r="AF25" s="681">
        <v>0</v>
      </c>
      <c r="AG25" s="681">
        <v>0</v>
      </c>
      <c r="AH25" s="681">
        <v>0</v>
      </c>
      <c r="AI25" s="681">
        <v>0</v>
      </c>
      <c r="AJ25" s="681">
        <v>0</v>
      </c>
      <c r="AK25" s="681">
        <v>0</v>
      </c>
      <c r="AL25" s="681">
        <v>0</v>
      </c>
      <c r="AM25" s="681">
        <v>0</v>
      </c>
      <c r="AN25" s="681">
        <v>0</v>
      </c>
      <c r="AO25" s="681">
        <v>0</v>
      </c>
      <c r="AP25" s="681">
        <v>0</v>
      </c>
      <c r="AQ25" s="682">
        <v>1</v>
      </c>
    </row>
    <row r="26" spans="2:43" ht="16.5" customHeight="1">
      <c r="B26" s="337" t="s">
        <v>138</v>
      </c>
      <c r="C26" s="402" t="s">
        <v>15</v>
      </c>
      <c r="D26" s="680">
        <v>1.1E-5</v>
      </c>
      <c r="E26" s="681">
        <v>6.9999999999999999E-6</v>
      </c>
      <c r="F26" s="681">
        <v>2.6600000000000001E-4</v>
      </c>
      <c r="G26" s="681">
        <v>1.7E-5</v>
      </c>
      <c r="H26" s="681">
        <v>1.0000000000000001E-5</v>
      </c>
      <c r="I26" s="681">
        <v>1.0000000000000001E-5</v>
      </c>
      <c r="J26" s="681">
        <v>6.9999999999999999E-6</v>
      </c>
      <c r="K26" s="681">
        <v>1.2E-5</v>
      </c>
      <c r="L26" s="681">
        <v>7.9999999999999996E-6</v>
      </c>
      <c r="M26" s="681">
        <v>7.9999999999999996E-6</v>
      </c>
      <c r="N26" s="681">
        <v>1.2999999999999999E-5</v>
      </c>
      <c r="O26" s="681">
        <v>6.9999999999999999E-6</v>
      </c>
      <c r="P26" s="681">
        <v>5.0000000000000004E-6</v>
      </c>
      <c r="Q26" s="681">
        <v>6.0000000000000002E-6</v>
      </c>
      <c r="R26" s="681">
        <v>6.9999999999999999E-6</v>
      </c>
      <c r="S26" s="681">
        <v>6.9999999999999999E-6</v>
      </c>
      <c r="T26" s="681">
        <v>6.9999999999999999E-6</v>
      </c>
      <c r="U26" s="681">
        <v>7.9999999999999996E-6</v>
      </c>
      <c r="V26" s="681">
        <v>7.9999999999999996E-6</v>
      </c>
      <c r="W26" s="681">
        <v>6.9999999999999999E-6</v>
      </c>
      <c r="X26" s="681">
        <v>1.002073</v>
      </c>
      <c r="Y26" s="681">
        <v>1.0000000000000001E-5</v>
      </c>
      <c r="Z26" s="681">
        <v>1.7E-5</v>
      </c>
      <c r="AA26" s="681">
        <v>1.5E-5</v>
      </c>
      <c r="AB26" s="681">
        <v>2.4000000000000001E-5</v>
      </c>
      <c r="AC26" s="681">
        <v>1.2999999999999999E-5</v>
      </c>
      <c r="AD26" s="681">
        <v>1.7E-5</v>
      </c>
      <c r="AE26" s="681">
        <v>1.9000000000000001E-5</v>
      </c>
      <c r="AF26" s="681">
        <v>3.0000000000000001E-6</v>
      </c>
      <c r="AG26" s="681">
        <v>6.2000000000000003E-5</v>
      </c>
      <c r="AH26" s="681">
        <v>2.4000000000000001E-5</v>
      </c>
      <c r="AI26" s="681">
        <v>5.1999999999999997E-5</v>
      </c>
      <c r="AJ26" s="681">
        <v>1.5999999999999999E-5</v>
      </c>
      <c r="AK26" s="681">
        <v>7.9999999999999996E-6</v>
      </c>
      <c r="AL26" s="681">
        <v>1.5E-5</v>
      </c>
      <c r="AM26" s="681">
        <v>2.4000000000000001E-4</v>
      </c>
      <c r="AN26" s="681">
        <v>1.0000000000000001E-5</v>
      </c>
      <c r="AO26" s="681">
        <v>6.0000000000000002E-6</v>
      </c>
      <c r="AP26" s="681">
        <v>1.2999999999999999E-5</v>
      </c>
      <c r="AQ26" s="682">
        <v>1.0030669999999999</v>
      </c>
    </row>
    <row r="27" spans="2:43" ht="16.5" customHeight="1">
      <c r="B27" s="337" t="s">
        <v>139</v>
      </c>
      <c r="C27" s="402" t="s">
        <v>16</v>
      </c>
      <c r="D27" s="680">
        <v>3.0699999999999998E-4</v>
      </c>
      <c r="E27" s="681">
        <v>6.2799999999999998E-4</v>
      </c>
      <c r="F27" s="681">
        <v>1.6980000000000001E-3</v>
      </c>
      <c r="G27" s="681">
        <v>7.3700000000000002E-4</v>
      </c>
      <c r="H27" s="681">
        <v>1.2639999999999999E-3</v>
      </c>
      <c r="I27" s="681">
        <v>4.8120000000000003E-3</v>
      </c>
      <c r="J27" s="681">
        <v>3.3409999999999998E-3</v>
      </c>
      <c r="K27" s="681">
        <v>1.1199999999999999E-3</v>
      </c>
      <c r="L27" s="681">
        <v>3.0499999999999999E-4</v>
      </c>
      <c r="M27" s="681">
        <v>8.9099999999999997E-4</v>
      </c>
      <c r="N27" s="681">
        <v>1.4430000000000001E-3</v>
      </c>
      <c r="O27" s="681">
        <v>1.042E-3</v>
      </c>
      <c r="P27" s="681">
        <v>7.0540000000000004E-3</v>
      </c>
      <c r="Q27" s="681">
        <v>3.28E-4</v>
      </c>
      <c r="R27" s="681">
        <v>2.7599999999999999E-4</v>
      </c>
      <c r="S27" s="681">
        <v>6.2E-4</v>
      </c>
      <c r="T27" s="681">
        <v>1.052E-3</v>
      </c>
      <c r="U27" s="681">
        <v>4.5399999999999998E-4</v>
      </c>
      <c r="V27" s="681">
        <v>7.18E-4</v>
      </c>
      <c r="W27" s="681">
        <v>1.2780000000000001E-3</v>
      </c>
      <c r="X27" s="681">
        <v>2.9300000000000002E-4</v>
      </c>
      <c r="Y27" s="681">
        <v>1.012678</v>
      </c>
      <c r="Z27" s="681">
        <v>7.5699999999999997E-4</v>
      </c>
      <c r="AA27" s="681">
        <v>1.387E-3</v>
      </c>
      <c r="AB27" s="681">
        <v>9.8799999999999995E-4</v>
      </c>
      <c r="AC27" s="681">
        <v>1.163E-3</v>
      </c>
      <c r="AD27" s="681">
        <v>1.2310000000000001E-3</v>
      </c>
      <c r="AE27" s="681">
        <v>2.7390000000000001E-3</v>
      </c>
      <c r="AF27" s="681">
        <v>2.05E-4</v>
      </c>
      <c r="AG27" s="681">
        <v>5.6400000000000005E-4</v>
      </c>
      <c r="AH27" s="681">
        <v>3.4020000000000001E-3</v>
      </c>
      <c r="AI27" s="681">
        <v>1.322E-3</v>
      </c>
      <c r="AJ27" s="681">
        <v>2.3019999999999998E-3</v>
      </c>
      <c r="AK27" s="681">
        <v>8.4199999999999998E-4</v>
      </c>
      <c r="AL27" s="681">
        <v>6.1570000000000001E-3</v>
      </c>
      <c r="AM27" s="681">
        <v>1.387E-3</v>
      </c>
      <c r="AN27" s="681">
        <v>1.196E-3</v>
      </c>
      <c r="AO27" s="681">
        <v>2.0639000000000001E-2</v>
      </c>
      <c r="AP27" s="681">
        <v>5.0500000000000002E-4</v>
      </c>
      <c r="AQ27" s="682">
        <v>1.089124</v>
      </c>
    </row>
    <row r="28" spans="2:43" ht="16.5" customHeight="1">
      <c r="B28" s="337" t="s">
        <v>140</v>
      </c>
      <c r="C28" s="402" t="s">
        <v>17</v>
      </c>
      <c r="D28" s="680">
        <v>5.9810000000000002E-3</v>
      </c>
      <c r="E28" s="681">
        <v>1.462E-3</v>
      </c>
      <c r="F28" s="681">
        <v>8.0000000000000004E-4</v>
      </c>
      <c r="G28" s="681">
        <v>6.5640000000000004E-3</v>
      </c>
      <c r="H28" s="681">
        <v>2.918E-3</v>
      </c>
      <c r="I28" s="681">
        <v>3.8289999999999999E-3</v>
      </c>
      <c r="J28" s="681">
        <v>7.0260000000000001E-3</v>
      </c>
      <c r="K28" s="681">
        <v>4.052E-3</v>
      </c>
      <c r="L28" s="681">
        <v>8.3300000000000006E-3</v>
      </c>
      <c r="M28" s="681">
        <v>6.1760000000000001E-3</v>
      </c>
      <c r="N28" s="681">
        <v>9.2420000000000002E-3</v>
      </c>
      <c r="O28" s="681">
        <v>7.4390000000000003E-3</v>
      </c>
      <c r="P28" s="681">
        <v>8.1119999999999994E-3</v>
      </c>
      <c r="Q28" s="681">
        <v>5.8859999999999997E-3</v>
      </c>
      <c r="R28" s="681">
        <v>3.9620000000000002E-3</v>
      </c>
      <c r="S28" s="681">
        <v>3.3579999999999999E-3</v>
      </c>
      <c r="T28" s="681">
        <v>3.2269999999999998E-3</v>
      </c>
      <c r="U28" s="681">
        <v>7.1500000000000001E-3</v>
      </c>
      <c r="V28" s="681">
        <v>3.65E-3</v>
      </c>
      <c r="W28" s="681">
        <v>3.509E-3</v>
      </c>
      <c r="X28" s="681">
        <v>1.647E-3</v>
      </c>
      <c r="Y28" s="681">
        <v>3.9179999999999996E-3</v>
      </c>
      <c r="Z28" s="681">
        <v>1.0022169999999999</v>
      </c>
      <c r="AA28" s="681">
        <v>2.0705999999999999E-2</v>
      </c>
      <c r="AB28" s="681">
        <v>5.5002000000000002E-2</v>
      </c>
      <c r="AC28" s="681">
        <v>5.6750000000000004E-3</v>
      </c>
      <c r="AD28" s="681">
        <v>6.6360000000000004E-3</v>
      </c>
      <c r="AE28" s="681">
        <v>5.2620000000000002E-3</v>
      </c>
      <c r="AF28" s="681">
        <v>1.6105000000000001E-2</v>
      </c>
      <c r="AG28" s="681">
        <v>1.2068000000000001E-2</v>
      </c>
      <c r="AH28" s="681">
        <v>7.169E-3</v>
      </c>
      <c r="AI28" s="681">
        <v>9.8670000000000008E-3</v>
      </c>
      <c r="AJ28" s="681">
        <v>7.6620000000000004E-3</v>
      </c>
      <c r="AK28" s="681">
        <v>4.365E-3</v>
      </c>
      <c r="AL28" s="681">
        <v>3.6619999999999999E-3</v>
      </c>
      <c r="AM28" s="681">
        <v>3.0969999999999999E-3</v>
      </c>
      <c r="AN28" s="681">
        <v>5.6030000000000003E-3</v>
      </c>
      <c r="AO28" s="681">
        <v>2.101E-3</v>
      </c>
      <c r="AP28" s="681">
        <v>1.6916E-2</v>
      </c>
      <c r="AQ28" s="682">
        <v>1.292349</v>
      </c>
    </row>
    <row r="29" spans="2:43" ht="16.5" customHeight="1">
      <c r="B29" s="337" t="s">
        <v>141</v>
      </c>
      <c r="C29" s="402" t="s">
        <v>18</v>
      </c>
      <c r="D29" s="680">
        <v>1.3377999999999999E-2</v>
      </c>
      <c r="E29" s="681">
        <v>7.5750000000000001E-3</v>
      </c>
      <c r="F29" s="681">
        <v>3.784E-3</v>
      </c>
      <c r="G29" s="681">
        <v>4.3881999999999997E-2</v>
      </c>
      <c r="H29" s="681">
        <v>1.5422999999999999E-2</v>
      </c>
      <c r="I29" s="681">
        <v>1.8356999999999998E-2</v>
      </c>
      <c r="J29" s="681">
        <v>4.8238999999999997E-2</v>
      </c>
      <c r="K29" s="681">
        <v>2.1687999999999999E-2</v>
      </c>
      <c r="L29" s="681">
        <v>1.8713E-2</v>
      </c>
      <c r="M29" s="681">
        <v>2.6582000000000001E-2</v>
      </c>
      <c r="N29" s="681">
        <v>3.8582999999999999E-2</v>
      </c>
      <c r="O29" s="681">
        <v>7.2491E-2</v>
      </c>
      <c r="P29" s="681">
        <v>9.5140000000000002E-2</v>
      </c>
      <c r="Q29" s="681">
        <v>1.8376E-2</v>
      </c>
      <c r="R29" s="681">
        <v>1.7339E-2</v>
      </c>
      <c r="S29" s="681">
        <v>1.2297000000000001E-2</v>
      </c>
      <c r="T29" s="681">
        <v>1.4253E-2</v>
      </c>
      <c r="U29" s="681">
        <v>2.5836999999999999E-2</v>
      </c>
      <c r="V29" s="681">
        <v>1.0985E-2</v>
      </c>
      <c r="W29" s="681">
        <v>7.7039999999999999E-3</v>
      </c>
      <c r="X29" s="681">
        <v>1.3705999999999999E-2</v>
      </c>
      <c r="Y29" s="681">
        <v>1.9328999999999999E-2</v>
      </c>
      <c r="Z29" s="681">
        <v>5.5989999999999998E-3</v>
      </c>
      <c r="AA29" s="681">
        <v>1.104517</v>
      </c>
      <c r="AB29" s="681">
        <v>5.3150000000000003E-2</v>
      </c>
      <c r="AC29" s="681">
        <v>6.3440999999999997E-2</v>
      </c>
      <c r="AD29" s="681">
        <v>2.7661999999999999E-2</v>
      </c>
      <c r="AE29" s="681">
        <v>6.9049999999999997E-3</v>
      </c>
      <c r="AF29" s="681">
        <v>2.336E-3</v>
      </c>
      <c r="AG29" s="681">
        <v>8.6110000000000006E-3</v>
      </c>
      <c r="AH29" s="681">
        <v>1.1079E-2</v>
      </c>
      <c r="AI29" s="681">
        <v>1.2852000000000001E-2</v>
      </c>
      <c r="AJ29" s="681">
        <v>1.6798E-2</v>
      </c>
      <c r="AK29" s="681">
        <v>1.3944E-2</v>
      </c>
      <c r="AL29" s="681">
        <v>5.9360000000000003E-3</v>
      </c>
      <c r="AM29" s="681">
        <v>7.2500000000000004E-3</v>
      </c>
      <c r="AN29" s="681">
        <v>3.2069E-2</v>
      </c>
      <c r="AO29" s="681">
        <v>8.5850000000000006E-3</v>
      </c>
      <c r="AP29" s="681">
        <v>5.8320000000000004E-3</v>
      </c>
      <c r="AQ29" s="682">
        <v>1.9502269999999999</v>
      </c>
    </row>
    <row r="30" spans="2:43" ht="16.5" customHeight="1">
      <c r="B30" s="337" t="s">
        <v>143</v>
      </c>
      <c r="C30" s="402" t="s">
        <v>29</v>
      </c>
      <c r="D30" s="680">
        <v>9.5399999999999999E-4</v>
      </c>
      <c r="E30" s="681">
        <v>7.6599999999999997E-4</v>
      </c>
      <c r="F30" s="681">
        <v>3.7399999999999998E-4</v>
      </c>
      <c r="G30" s="681">
        <v>4.1269999999999996E-3</v>
      </c>
      <c r="H30" s="681">
        <v>2.7560000000000002E-3</v>
      </c>
      <c r="I30" s="681">
        <v>1.6329999999999999E-3</v>
      </c>
      <c r="J30" s="681">
        <v>4.2129999999999997E-3</v>
      </c>
      <c r="K30" s="681">
        <v>4.261E-3</v>
      </c>
      <c r="L30" s="681">
        <v>1.0690000000000001E-3</v>
      </c>
      <c r="M30" s="681">
        <v>1.1150000000000001E-3</v>
      </c>
      <c r="N30" s="681">
        <v>1.704E-3</v>
      </c>
      <c r="O30" s="681">
        <v>1.8309999999999999E-3</v>
      </c>
      <c r="P30" s="681">
        <v>1.691E-3</v>
      </c>
      <c r="Q30" s="681">
        <v>8.34E-4</v>
      </c>
      <c r="R30" s="681">
        <v>1.2819999999999999E-3</v>
      </c>
      <c r="S30" s="681">
        <v>1.0219999999999999E-3</v>
      </c>
      <c r="T30" s="681">
        <v>8.4000000000000003E-4</v>
      </c>
      <c r="U30" s="681">
        <v>1.5089999999999999E-3</v>
      </c>
      <c r="V30" s="681">
        <v>8.5700000000000001E-4</v>
      </c>
      <c r="W30" s="681">
        <v>3.6000000000000002E-4</v>
      </c>
      <c r="X30" s="681">
        <v>5.7899999999999998E-4</v>
      </c>
      <c r="Y30" s="681">
        <v>1.436E-3</v>
      </c>
      <c r="Z30" s="681">
        <v>1.4809999999999999E-3</v>
      </c>
      <c r="AA30" s="681">
        <v>1.0920000000000001E-3</v>
      </c>
      <c r="AB30" s="681">
        <v>1.0920909999999999</v>
      </c>
      <c r="AC30" s="681">
        <v>9.4059999999999994E-3</v>
      </c>
      <c r="AD30" s="681">
        <v>4.0720000000000001E-3</v>
      </c>
      <c r="AE30" s="681">
        <v>1.941E-3</v>
      </c>
      <c r="AF30" s="681">
        <v>3.8400000000000001E-4</v>
      </c>
      <c r="AG30" s="681">
        <v>6.2940000000000001E-3</v>
      </c>
      <c r="AH30" s="681">
        <v>4.4219999999999997E-3</v>
      </c>
      <c r="AI30" s="681">
        <v>4.8630000000000001E-3</v>
      </c>
      <c r="AJ30" s="681">
        <v>1.0274999999999999E-2</v>
      </c>
      <c r="AK30" s="681">
        <v>5.646E-3</v>
      </c>
      <c r="AL30" s="681">
        <v>2.934E-3</v>
      </c>
      <c r="AM30" s="681">
        <v>1.7880000000000001E-3</v>
      </c>
      <c r="AN30" s="681">
        <v>1.0495000000000001E-2</v>
      </c>
      <c r="AO30" s="681">
        <v>1.1739999999999999E-3</v>
      </c>
      <c r="AP30" s="681">
        <v>2.0089999999999999E-3</v>
      </c>
      <c r="AQ30" s="682">
        <v>1.1955769999999999</v>
      </c>
    </row>
    <row r="31" spans="2:43" ht="16.5" customHeight="1">
      <c r="B31" s="337" t="s">
        <v>145</v>
      </c>
      <c r="C31" s="402" t="s">
        <v>30</v>
      </c>
      <c r="D31" s="680">
        <v>9.1100000000000003E-4</v>
      </c>
      <c r="E31" s="681">
        <v>6.4400000000000004E-4</v>
      </c>
      <c r="F31" s="681">
        <v>4.5899999999999999E-4</v>
      </c>
      <c r="G31" s="681">
        <v>4.4559999999999999E-3</v>
      </c>
      <c r="H31" s="681">
        <v>2.2130000000000001E-3</v>
      </c>
      <c r="I31" s="681">
        <v>1.351E-3</v>
      </c>
      <c r="J31" s="681">
        <v>2.4550000000000002E-3</v>
      </c>
      <c r="K31" s="681">
        <v>4.143E-3</v>
      </c>
      <c r="L31" s="681">
        <v>9.0200000000000002E-4</v>
      </c>
      <c r="M31" s="681">
        <v>8.0900000000000004E-4</v>
      </c>
      <c r="N31" s="681">
        <v>4.2599999999999999E-3</v>
      </c>
      <c r="O31" s="681">
        <v>1.585E-3</v>
      </c>
      <c r="P31" s="681">
        <v>1.7899999999999999E-3</v>
      </c>
      <c r="Q31" s="681">
        <v>8.0000000000000004E-4</v>
      </c>
      <c r="R31" s="681">
        <v>1.0690000000000001E-3</v>
      </c>
      <c r="S31" s="681">
        <v>5.5500000000000005E-4</v>
      </c>
      <c r="T31" s="681">
        <v>8.7000000000000001E-4</v>
      </c>
      <c r="U31" s="681">
        <v>1.6949999999999999E-3</v>
      </c>
      <c r="V31" s="681">
        <v>8.9899999999999995E-4</v>
      </c>
      <c r="W31" s="681">
        <v>7.5199999999999996E-4</v>
      </c>
      <c r="X31" s="681">
        <v>5.71E-4</v>
      </c>
      <c r="Y31" s="681">
        <v>1.219E-3</v>
      </c>
      <c r="Z31" s="681">
        <v>3.9410000000000001E-3</v>
      </c>
      <c r="AA31" s="681">
        <v>1.6844000000000001E-2</v>
      </c>
      <c r="AB31" s="681">
        <v>4.8780000000000004E-3</v>
      </c>
      <c r="AC31" s="681">
        <v>1.0016499999999999</v>
      </c>
      <c r="AD31" s="681">
        <v>2.9589999999999998E-3</v>
      </c>
      <c r="AE31" s="681">
        <v>5.6280000000000002E-3</v>
      </c>
      <c r="AF31" s="681">
        <v>5.1400000000000003E-4</v>
      </c>
      <c r="AG31" s="681">
        <v>4.7089999999999996E-3</v>
      </c>
      <c r="AH31" s="681">
        <v>1.1346999999999999E-2</v>
      </c>
      <c r="AI31" s="681">
        <v>3.1866999999999999E-2</v>
      </c>
      <c r="AJ31" s="681">
        <v>9.0629999999999999E-3</v>
      </c>
      <c r="AK31" s="681">
        <v>5.8069999999999997E-3</v>
      </c>
      <c r="AL31" s="681">
        <v>1.2149999999999999E-3</v>
      </c>
      <c r="AM31" s="681">
        <v>3.3630000000000001E-3</v>
      </c>
      <c r="AN31" s="681">
        <v>2.2898000000000002E-2</v>
      </c>
      <c r="AO31" s="681">
        <v>8.2700000000000004E-4</v>
      </c>
      <c r="AP31" s="681">
        <v>1.6066E-2</v>
      </c>
      <c r="AQ31" s="682">
        <v>1.1779839999999999</v>
      </c>
    </row>
    <row r="32" spans="2:43" ht="16.5" customHeight="1">
      <c r="B32" s="337" t="s">
        <v>146</v>
      </c>
      <c r="C32" s="402" t="s">
        <v>19</v>
      </c>
      <c r="D32" s="680">
        <v>3.3180000000000001E-2</v>
      </c>
      <c r="E32" s="681">
        <v>1.2177E-2</v>
      </c>
      <c r="F32" s="681">
        <v>2.146E-2</v>
      </c>
      <c r="G32" s="681">
        <v>1.0614E-2</v>
      </c>
      <c r="H32" s="681">
        <v>4.0937000000000001E-2</v>
      </c>
      <c r="I32" s="681">
        <v>4.6517999999999997E-2</v>
      </c>
      <c r="J32" s="681">
        <v>3.9774999999999998E-2</v>
      </c>
      <c r="K32" s="681">
        <v>2.9669000000000001E-2</v>
      </c>
      <c r="L32" s="681">
        <v>1.4344000000000001E-2</v>
      </c>
      <c r="M32" s="681">
        <v>3.1385000000000003E-2</v>
      </c>
      <c r="N32" s="681">
        <v>2.0032000000000001E-2</v>
      </c>
      <c r="O32" s="681">
        <v>1.5633000000000001E-2</v>
      </c>
      <c r="P32" s="681">
        <v>7.4960000000000001E-3</v>
      </c>
      <c r="Q32" s="681">
        <v>1.7443E-2</v>
      </c>
      <c r="R32" s="681">
        <v>2.1122999999999999E-2</v>
      </c>
      <c r="S32" s="681">
        <v>2.2925999999999998E-2</v>
      </c>
      <c r="T32" s="681">
        <v>3.0313E-2</v>
      </c>
      <c r="U32" s="681">
        <v>2.2918999999999998E-2</v>
      </c>
      <c r="V32" s="681">
        <v>3.0304000000000001E-2</v>
      </c>
      <c r="W32" s="681">
        <v>2.8417000000000001E-2</v>
      </c>
      <c r="X32" s="681">
        <v>2.6438E-2</v>
      </c>
      <c r="Y32" s="681">
        <v>4.3979999999999998E-2</v>
      </c>
      <c r="Z32" s="681">
        <v>2.8018999999999999E-2</v>
      </c>
      <c r="AA32" s="681">
        <v>5.0340000000000003E-3</v>
      </c>
      <c r="AB32" s="681">
        <v>1.472E-2</v>
      </c>
      <c r="AC32" s="681">
        <v>1.2378E-2</v>
      </c>
      <c r="AD32" s="681">
        <v>1.0087489999999999</v>
      </c>
      <c r="AE32" s="681">
        <v>5.8609999999999999E-3</v>
      </c>
      <c r="AF32" s="681">
        <v>1.6440000000000001E-3</v>
      </c>
      <c r="AG32" s="681">
        <v>2.3501000000000001E-2</v>
      </c>
      <c r="AH32" s="681">
        <v>8.5050000000000004E-3</v>
      </c>
      <c r="AI32" s="681">
        <v>7.424E-3</v>
      </c>
      <c r="AJ32" s="681">
        <v>1.0349000000000001E-2</v>
      </c>
      <c r="AK32" s="681">
        <v>2.5683999999999998E-2</v>
      </c>
      <c r="AL32" s="681">
        <v>2.3349999999999999E-2</v>
      </c>
      <c r="AM32" s="681">
        <v>1.5213000000000001E-2</v>
      </c>
      <c r="AN32" s="681">
        <v>3.7204000000000001E-2</v>
      </c>
      <c r="AO32" s="681">
        <v>0.13345299999999999</v>
      </c>
      <c r="AP32" s="681">
        <v>5.1789999999999996E-3</v>
      </c>
      <c r="AQ32" s="682">
        <v>1.933349</v>
      </c>
    </row>
    <row r="33" spans="2:43" ht="16.5" customHeight="1">
      <c r="B33" s="337" t="s">
        <v>147</v>
      </c>
      <c r="C33" s="402" t="s">
        <v>20</v>
      </c>
      <c r="D33" s="680">
        <v>9.5630000000000003E-3</v>
      </c>
      <c r="E33" s="681">
        <v>1.3746E-2</v>
      </c>
      <c r="F33" s="681">
        <v>1.1008E-2</v>
      </c>
      <c r="G33" s="681">
        <v>4.582E-2</v>
      </c>
      <c r="H33" s="681">
        <v>1.0002E-2</v>
      </c>
      <c r="I33" s="681">
        <v>2.1304E-2</v>
      </c>
      <c r="J33" s="681">
        <v>1.3046E-2</v>
      </c>
      <c r="K33" s="681">
        <v>1.0370000000000001E-2</v>
      </c>
      <c r="L33" s="681">
        <v>4.6129999999999999E-3</v>
      </c>
      <c r="M33" s="681">
        <v>6.7450000000000001E-3</v>
      </c>
      <c r="N33" s="681">
        <v>1.4135E-2</v>
      </c>
      <c r="O33" s="681">
        <v>9.4669999999999997E-3</v>
      </c>
      <c r="P33" s="681">
        <v>9.9640000000000006E-3</v>
      </c>
      <c r="Q33" s="681">
        <v>1.3088000000000001E-2</v>
      </c>
      <c r="R33" s="681">
        <v>8.3079999999999994E-3</v>
      </c>
      <c r="S33" s="681">
        <v>8.1989999999999997E-3</v>
      </c>
      <c r="T33" s="681">
        <v>1.5245E-2</v>
      </c>
      <c r="U33" s="681">
        <v>8.711E-3</v>
      </c>
      <c r="V33" s="681">
        <v>8.5859999999999999E-3</v>
      </c>
      <c r="W33" s="681">
        <v>6.4879999999999998E-3</v>
      </c>
      <c r="X33" s="681">
        <v>5.3810000000000004E-3</v>
      </c>
      <c r="Y33" s="681">
        <v>2.2841E-2</v>
      </c>
      <c r="Z33" s="681">
        <v>1.4071E-2</v>
      </c>
      <c r="AA33" s="681">
        <v>2.3921999999999999E-2</v>
      </c>
      <c r="AB33" s="681">
        <v>2.1079000000000001E-2</v>
      </c>
      <c r="AC33" s="681">
        <v>2.5492000000000001E-2</v>
      </c>
      <c r="AD33" s="681">
        <v>2.2246999999999999E-2</v>
      </c>
      <c r="AE33" s="681">
        <v>1.0737300000000001</v>
      </c>
      <c r="AF33" s="681">
        <v>6.6566E-2</v>
      </c>
      <c r="AG33" s="681">
        <v>2.9461000000000001E-2</v>
      </c>
      <c r="AH33" s="681">
        <v>1.1096999999999999E-2</v>
      </c>
      <c r="AI33" s="681">
        <v>1.7180999999999998E-2</v>
      </c>
      <c r="AJ33" s="681">
        <v>1.095E-2</v>
      </c>
      <c r="AK33" s="681">
        <v>1.0541999999999999E-2</v>
      </c>
      <c r="AL33" s="681">
        <v>2.4202000000000001E-2</v>
      </c>
      <c r="AM33" s="681">
        <v>1.1088000000000001E-2</v>
      </c>
      <c r="AN33" s="681">
        <v>1.7246999999999998E-2</v>
      </c>
      <c r="AO33" s="681">
        <v>5.7499999999999999E-3</v>
      </c>
      <c r="AP33" s="681">
        <v>3.5165000000000002E-2</v>
      </c>
      <c r="AQ33" s="682">
        <v>1.6964220000000001</v>
      </c>
    </row>
    <row r="34" spans="2:43" ht="16.5" customHeight="1">
      <c r="B34" s="337" t="s">
        <v>149</v>
      </c>
      <c r="C34" s="402" t="s">
        <v>21</v>
      </c>
      <c r="D34" s="680">
        <v>3.5720000000000001E-3</v>
      </c>
      <c r="E34" s="681">
        <v>3.9379999999999997E-3</v>
      </c>
      <c r="F34" s="681">
        <v>2.8900000000000002E-3</v>
      </c>
      <c r="G34" s="681">
        <v>2.1430000000000001E-2</v>
      </c>
      <c r="H34" s="681">
        <v>6.9740000000000002E-3</v>
      </c>
      <c r="I34" s="681">
        <v>9.1500000000000001E-3</v>
      </c>
      <c r="J34" s="681">
        <v>5.6119999999999998E-3</v>
      </c>
      <c r="K34" s="681">
        <v>7.2859999999999999E-3</v>
      </c>
      <c r="L34" s="681">
        <v>4.5009999999999998E-3</v>
      </c>
      <c r="M34" s="681">
        <v>6.4079999999999996E-3</v>
      </c>
      <c r="N34" s="681">
        <v>7.8300000000000002E-3</v>
      </c>
      <c r="O34" s="681">
        <v>4.4169999999999999E-3</v>
      </c>
      <c r="P34" s="681">
        <v>2.8579999999999999E-3</v>
      </c>
      <c r="Q34" s="681">
        <v>7.1289999999999999E-3</v>
      </c>
      <c r="R34" s="681">
        <v>5.9610000000000002E-3</v>
      </c>
      <c r="S34" s="681">
        <v>5.3080000000000002E-3</v>
      </c>
      <c r="T34" s="681">
        <v>4.5580000000000004E-3</v>
      </c>
      <c r="U34" s="681">
        <v>4.0359999999999997E-3</v>
      </c>
      <c r="V34" s="681">
        <v>4.0629999999999998E-3</v>
      </c>
      <c r="W34" s="681">
        <v>4.1840000000000002E-3</v>
      </c>
      <c r="X34" s="681">
        <v>2.3240000000000001E-3</v>
      </c>
      <c r="Y34" s="681">
        <v>7.646E-3</v>
      </c>
      <c r="Z34" s="681">
        <v>7.2319999999999997E-3</v>
      </c>
      <c r="AA34" s="681">
        <v>9.1380000000000003E-3</v>
      </c>
      <c r="AB34" s="681">
        <v>5.1070000000000004E-3</v>
      </c>
      <c r="AC34" s="681">
        <v>4.8199999999999996E-3</v>
      </c>
      <c r="AD34" s="681">
        <v>3.7884000000000001E-2</v>
      </c>
      <c r="AE34" s="681">
        <v>2.0056999999999998E-2</v>
      </c>
      <c r="AF34" s="681">
        <v>1.0365880000000001</v>
      </c>
      <c r="AG34" s="681">
        <v>2.6838999999999998E-2</v>
      </c>
      <c r="AH34" s="681">
        <v>2.1658E-2</v>
      </c>
      <c r="AI34" s="681">
        <v>5.5339999999999999E-3</v>
      </c>
      <c r="AJ34" s="681">
        <v>7.4339999999999996E-3</v>
      </c>
      <c r="AK34" s="681">
        <v>1.9009999999999999E-2</v>
      </c>
      <c r="AL34" s="681">
        <v>2.0687000000000001E-2</v>
      </c>
      <c r="AM34" s="681">
        <v>1.2911000000000001E-2</v>
      </c>
      <c r="AN34" s="681">
        <v>3.603E-2</v>
      </c>
      <c r="AO34" s="681">
        <v>6.6379999999999998E-3</v>
      </c>
      <c r="AP34" s="681">
        <v>2.0756E-2</v>
      </c>
      <c r="AQ34" s="682">
        <v>1.4303999999999999</v>
      </c>
    </row>
    <row r="35" spans="2:43" ht="16.5" customHeight="1">
      <c r="B35" s="337" t="s">
        <v>151</v>
      </c>
      <c r="C35" s="402" t="s">
        <v>32</v>
      </c>
      <c r="D35" s="680">
        <v>5.2767000000000001E-2</v>
      </c>
      <c r="E35" s="681">
        <v>5.6691999999999999E-2</v>
      </c>
      <c r="F35" s="681">
        <v>3.2335999999999997E-2</v>
      </c>
      <c r="G35" s="681">
        <v>0.11401500000000001</v>
      </c>
      <c r="H35" s="681">
        <v>3.9539999999999999E-2</v>
      </c>
      <c r="I35" s="681">
        <v>2.3864E-2</v>
      </c>
      <c r="J35" s="681">
        <v>4.4857000000000001E-2</v>
      </c>
      <c r="K35" s="681">
        <v>2.4723999999999999E-2</v>
      </c>
      <c r="L35" s="681">
        <v>5.5363999999999997E-2</v>
      </c>
      <c r="M35" s="681">
        <v>1.8870000000000001E-2</v>
      </c>
      <c r="N35" s="681">
        <v>6.3307000000000002E-2</v>
      </c>
      <c r="O35" s="681">
        <v>2.6783999999999999E-2</v>
      </c>
      <c r="P35" s="681">
        <v>3.0263000000000002E-2</v>
      </c>
      <c r="Q35" s="681">
        <v>2.5423000000000001E-2</v>
      </c>
      <c r="R35" s="681">
        <v>1.9730000000000001E-2</v>
      </c>
      <c r="S35" s="681">
        <v>1.7486999999999999E-2</v>
      </c>
      <c r="T35" s="681">
        <v>2.3810000000000001E-2</v>
      </c>
      <c r="U35" s="681">
        <v>1.5837E-2</v>
      </c>
      <c r="V35" s="681">
        <v>1.9698E-2</v>
      </c>
      <c r="W35" s="681">
        <v>1.6164000000000001E-2</v>
      </c>
      <c r="X35" s="681">
        <v>1.5007E-2</v>
      </c>
      <c r="Y35" s="681">
        <v>7.6785999999999993E-2</v>
      </c>
      <c r="Z35" s="681">
        <v>3.6582000000000003E-2</v>
      </c>
      <c r="AA35" s="681">
        <v>2.5384E-2</v>
      </c>
      <c r="AB35" s="681">
        <v>2.5049999999999999E-2</v>
      </c>
      <c r="AC35" s="681">
        <v>6.0560999999999997E-2</v>
      </c>
      <c r="AD35" s="681">
        <v>9.3460000000000001E-2</v>
      </c>
      <c r="AE35" s="681">
        <v>3.0771E-2</v>
      </c>
      <c r="AF35" s="681">
        <v>4.0549999999999996E-3</v>
      </c>
      <c r="AG35" s="681">
        <v>1.0768249999999999</v>
      </c>
      <c r="AH35" s="681">
        <v>2.3359999999999999E-2</v>
      </c>
      <c r="AI35" s="681">
        <v>2.8646999999999999E-2</v>
      </c>
      <c r="AJ35" s="681">
        <v>2.6353000000000001E-2</v>
      </c>
      <c r="AK35" s="681">
        <v>1.7696E-2</v>
      </c>
      <c r="AL35" s="681">
        <v>3.5492999999999997E-2</v>
      </c>
      <c r="AM35" s="681">
        <v>1.6768999999999999E-2</v>
      </c>
      <c r="AN35" s="681">
        <v>3.7413000000000002E-2</v>
      </c>
      <c r="AO35" s="681">
        <v>6.2576999999999994E-2</v>
      </c>
      <c r="AP35" s="681">
        <v>4.3892E-2</v>
      </c>
      <c r="AQ35" s="682">
        <v>2.4582099999999998</v>
      </c>
    </row>
    <row r="36" spans="2:43" ht="16.5" customHeight="1">
      <c r="B36" s="337" t="s">
        <v>153</v>
      </c>
      <c r="C36" s="402" t="s">
        <v>22</v>
      </c>
      <c r="D36" s="680">
        <v>5.4079999999999996E-3</v>
      </c>
      <c r="E36" s="681">
        <v>4.0949999999999997E-3</v>
      </c>
      <c r="F36" s="681">
        <v>5.2469999999999999E-3</v>
      </c>
      <c r="G36" s="681">
        <v>1.2194999999999999E-2</v>
      </c>
      <c r="H36" s="681">
        <v>6.6769999999999998E-3</v>
      </c>
      <c r="I36" s="681">
        <v>6.9350000000000002E-3</v>
      </c>
      <c r="J36" s="681">
        <v>6.4570000000000001E-3</v>
      </c>
      <c r="K36" s="681">
        <v>1.3778E-2</v>
      </c>
      <c r="L36" s="681">
        <v>4.6129999999999999E-3</v>
      </c>
      <c r="M36" s="681">
        <v>5.1659999999999996E-3</v>
      </c>
      <c r="N36" s="681">
        <v>6.4530000000000004E-3</v>
      </c>
      <c r="O36" s="681">
        <v>5.1479999999999998E-3</v>
      </c>
      <c r="P36" s="681">
        <v>3.7650000000000001E-3</v>
      </c>
      <c r="Q36" s="681">
        <v>8.4229999999999999E-3</v>
      </c>
      <c r="R36" s="681">
        <v>6.5929999999999999E-3</v>
      </c>
      <c r="S36" s="681">
        <v>8.5570000000000004E-3</v>
      </c>
      <c r="T36" s="681">
        <v>6.6239999999999997E-3</v>
      </c>
      <c r="U36" s="681">
        <v>5.9630000000000004E-3</v>
      </c>
      <c r="V36" s="681">
        <v>8.6070000000000001E-3</v>
      </c>
      <c r="W36" s="681">
        <v>6.986E-3</v>
      </c>
      <c r="X36" s="681">
        <v>3.5599999999999998E-3</v>
      </c>
      <c r="Y36" s="681">
        <v>7.0410000000000004E-3</v>
      </c>
      <c r="Z36" s="681">
        <v>9.4090000000000007E-3</v>
      </c>
      <c r="AA36" s="681">
        <v>1.1960999999999999E-2</v>
      </c>
      <c r="AB36" s="681">
        <v>2.9812999999999999E-2</v>
      </c>
      <c r="AC36" s="681">
        <v>1.0456E-2</v>
      </c>
      <c r="AD36" s="681">
        <v>3.1975999999999997E-2</v>
      </c>
      <c r="AE36" s="681">
        <v>4.2557999999999999E-2</v>
      </c>
      <c r="AF36" s="681">
        <v>4.0759999999999998E-3</v>
      </c>
      <c r="AG36" s="681">
        <v>1.0222999999999999E-2</v>
      </c>
      <c r="AH36" s="681">
        <v>1.151818</v>
      </c>
      <c r="AI36" s="681">
        <v>2.1679E-2</v>
      </c>
      <c r="AJ36" s="681">
        <v>1.9293999999999999E-2</v>
      </c>
      <c r="AK36" s="681">
        <v>1.1443E-2</v>
      </c>
      <c r="AL36" s="681">
        <v>4.8340000000000001E-2</v>
      </c>
      <c r="AM36" s="681">
        <v>3.0883000000000001E-2</v>
      </c>
      <c r="AN36" s="681">
        <v>1.9200999999999999E-2</v>
      </c>
      <c r="AO36" s="681">
        <v>5.2560000000000003E-3</v>
      </c>
      <c r="AP36" s="681">
        <v>3.3390999999999997E-2</v>
      </c>
      <c r="AQ36" s="682">
        <v>1.6400669999999999</v>
      </c>
    </row>
    <row r="37" spans="2:43" ht="16.5" customHeight="1">
      <c r="B37" s="337" t="s">
        <v>155</v>
      </c>
      <c r="C37" s="402" t="s">
        <v>23</v>
      </c>
      <c r="D37" s="680">
        <v>5.6700000000000001E-4</v>
      </c>
      <c r="E37" s="681">
        <v>1.03E-4</v>
      </c>
      <c r="F37" s="681">
        <v>5.8299999999999997E-4</v>
      </c>
      <c r="G37" s="681">
        <v>6.8300000000000001E-4</v>
      </c>
      <c r="H37" s="681">
        <v>6.1300000000000005E-4</v>
      </c>
      <c r="I37" s="681">
        <v>3.48E-4</v>
      </c>
      <c r="J37" s="681">
        <v>6.4000000000000005E-4</v>
      </c>
      <c r="K37" s="681">
        <v>1.11E-4</v>
      </c>
      <c r="L37" s="681">
        <v>1.333E-3</v>
      </c>
      <c r="M37" s="681">
        <v>2.02E-4</v>
      </c>
      <c r="N37" s="681">
        <v>5.9900000000000003E-4</v>
      </c>
      <c r="O37" s="681">
        <v>9.7799999999999992E-4</v>
      </c>
      <c r="P37" s="681">
        <v>2.81E-4</v>
      </c>
      <c r="Q37" s="681">
        <v>4.0700000000000003E-4</v>
      </c>
      <c r="R37" s="681">
        <v>5.4900000000000001E-4</v>
      </c>
      <c r="S37" s="681">
        <v>3.48E-4</v>
      </c>
      <c r="T37" s="681">
        <v>2.1000000000000001E-4</v>
      </c>
      <c r="U37" s="681">
        <v>1E-4</v>
      </c>
      <c r="V37" s="681">
        <v>2.99E-4</v>
      </c>
      <c r="W37" s="681">
        <v>1.36E-4</v>
      </c>
      <c r="X37" s="681">
        <v>7.7000000000000001E-5</v>
      </c>
      <c r="Y37" s="681">
        <v>1.76E-4</v>
      </c>
      <c r="Z37" s="681">
        <v>9.5E-4</v>
      </c>
      <c r="AA37" s="681">
        <v>3.2000000000000003E-4</v>
      </c>
      <c r="AB37" s="681">
        <v>6.4000000000000005E-4</v>
      </c>
      <c r="AC37" s="681">
        <v>5.8399999999999999E-4</v>
      </c>
      <c r="AD37" s="681">
        <v>3.5199999999999999E-4</v>
      </c>
      <c r="AE37" s="681">
        <v>7.7899999999999996E-4</v>
      </c>
      <c r="AF37" s="681">
        <v>1.7799999999999999E-4</v>
      </c>
      <c r="AG37" s="681">
        <v>2.4000000000000001E-4</v>
      </c>
      <c r="AH37" s="681">
        <v>4.2999999999999999E-4</v>
      </c>
      <c r="AI37" s="681">
        <v>1.0000990000000001</v>
      </c>
      <c r="AJ37" s="681">
        <v>5.2899999999999996E-4</v>
      </c>
      <c r="AK37" s="681">
        <v>2.5900000000000001E-4</v>
      </c>
      <c r="AL37" s="681">
        <v>9.4499999999999998E-4</v>
      </c>
      <c r="AM37" s="681">
        <v>4.3100000000000001E-4</v>
      </c>
      <c r="AN37" s="681">
        <v>4.6200000000000001E-4</v>
      </c>
      <c r="AO37" s="681">
        <v>1.4799999999999999E-4</v>
      </c>
      <c r="AP37" s="681">
        <v>0.10155400000000001</v>
      </c>
      <c r="AQ37" s="682">
        <v>1.1182430000000001</v>
      </c>
    </row>
    <row r="38" spans="2:43" ht="16.5" customHeight="1">
      <c r="B38" s="337" t="s">
        <v>156</v>
      </c>
      <c r="C38" s="402" t="s">
        <v>24</v>
      </c>
      <c r="D38" s="680">
        <v>9.3999999999999994E-5</v>
      </c>
      <c r="E38" s="681">
        <v>7.1699999999999997E-4</v>
      </c>
      <c r="F38" s="681">
        <v>6.6000000000000005E-5</v>
      </c>
      <c r="G38" s="681">
        <v>1.7799999999999999E-4</v>
      </c>
      <c r="H38" s="681">
        <v>2.4399999999999999E-4</v>
      </c>
      <c r="I38" s="681">
        <v>1.3899999999999999E-4</v>
      </c>
      <c r="J38" s="681">
        <v>2.92E-4</v>
      </c>
      <c r="K38" s="681">
        <v>3.3300000000000002E-4</v>
      </c>
      <c r="L38" s="681">
        <v>9.8999999999999994E-5</v>
      </c>
      <c r="M38" s="681">
        <v>2.42E-4</v>
      </c>
      <c r="N38" s="681">
        <v>2.6800000000000001E-4</v>
      </c>
      <c r="O38" s="681">
        <v>2.4600000000000002E-4</v>
      </c>
      <c r="P38" s="681">
        <v>1.0399999999999999E-4</v>
      </c>
      <c r="Q38" s="681">
        <v>6.9099999999999999E-4</v>
      </c>
      <c r="R38" s="681">
        <v>7.45E-4</v>
      </c>
      <c r="S38" s="681">
        <v>4.8099999999999998E-4</v>
      </c>
      <c r="T38" s="681">
        <v>4.3399999999999998E-4</v>
      </c>
      <c r="U38" s="681">
        <v>1.5E-3</v>
      </c>
      <c r="V38" s="681">
        <v>1E-3</v>
      </c>
      <c r="W38" s="681">
        <v>2.5699999999999998E-3</v>
      </c>
      <c r="X38" s="681">
        <v>1.8799999999999999E-4</v>
      </c>
      <c r="Y38" s="681">
        <v>2.9399999999999999E-4</v>
      </c>
      <c r="Z38" s="681">
        <v>2.5799999999999998E-4</v>
      </c>
      <c r="AA38" s="681">
        <v>7.6000000000000004E-4</v>
      </c>
      <c r="AB38" s="681">
        <v>3.6099999999999999E-4</v>
      </c>
      <c r="AC38" s="681">
        <v>3.57E-4</v>
      </c>
      <c r="AD38" s="681">
        <v>4.46E-4</v>
      </c>
      <c r="AE38" s="681">
        <v>4.7199999999999998E-4</v>
      </c>
      <c r="AF38" s="681">
        <v>4.6999999999999997E-5</v>
      </c>
      <c r="AG38" s="681">
        <v>5.2099999999999998E-4</v>
      </c>
      <c r="AH38" s="681">
        <v>5.4799999999999996E-3</v>
      </c>
      <c r="AI38" s="681">
        <v>2.5999999999999998E-4</v>
      </c>
      <c r="AJ38" s="681">
        <v>1.0001580000000001</v>
      </c>
      <c r="AK38" s="681">
        <v>1.85E-4</v>
      </c>
      <c r="AL38" s="681">
        <v>2.9999999999999997E-4</v>
      </c>
      <c r="AM38" s="681">
        <v>5.6400000000000005E-4</v>
      </c>
      <c r="AN38" s="681">
        <v>6.4000000000000005E-4</v>
      </c>
      <c r="AO38" s="681">
        <v>1.18E-4</v>
      </c>
      <c r="AP38" s="681">
        <v>2.349E-3</v>
      </c>
      <c r="AQ38" s="682">
        <v>1.0242009999999999</v>
      </c>
    </row>
    <row r="39" spans="2:43" ht="16.5" customHeight="1">
      <c r="B39" s="337" t="s">
        <v>158</v>
      </c>
      <c r="C39" s="402" t="s">
        <v>31</v>
      </c>
      <c r="D39" s="680">
        <v>2.6999999999999999E-5</v>
      </c>
      <c r="E39" s="681">
        <v>2.6999999999999999E-5</v>
      </c>
      <c r="F39" s="681">
        <v>1.8E-5</v>
      </c>
      <c r="G39" s="681">
        <v>5.8999999999999998E-5</v>
      </c>
      <c r="H39" s="681">
        <v>2.3E-5</v>
      </c>
      <c r="I39" s="681">
        <v>1.8E-5</v>
      </c>
      <c r="J39" s="681">
        <v>2.5000000000000001E-5</v>
      </c>
      <c r="K39" s="681">
        <v>3.4999999999999997E-5</v>
      </c>
      <c r="L39" s="681">
        <v>2.8E-5</v>
      </c>
      <c r="M39" s="681">
        <v>1.2999999999999999E-5</v>
      </c>
      <c r="N39" s="681">
        <v>3.1999999999999999E-5</v>
      </c>
      <c r="O39" s="681">
        <v>1.7E-5</v>
      </c>
      <c r="P39" s="681">
        <v>1.5999999999999999E-5</v>
      </c>
      <c r="Q39" s="681">
        <v>1.7E-5</v>
      </c>
      <c r="R39" s="681">
        <v>1.4E-5</v>
      </c>
      <c r="S39" s="681">
        <v>1.2999999999999999E-5</v>
      </c>
      <c r="T39" s="681">
        <v>1.5999999999999999E-5</v>
      </c>
      <c r="U39" s="681">
        <v>1.2E-5</v>
      </c>
      <c r="V39" s="681">
        <v>1.5E-5</v>
      </c>
      <c r="W39" s="681">
        <v>1.2E-5</v>
      </c>
      <c r="X39" s="681">
        <v>1.0000000000000001E-5</v>
      </c>
      <c r="Y39" s="681">
        <v>3.8999999999999999E-5</v>
      </c>
      <c r="Z39" s="681">
        <v>2.4000000000000001E-5</v>
      </c>
      <c r="AA39" s="681">
        <v>2.0000000000000002E-5</v>
      </c>
      <c r="AB39" s="681">
        <v>1.55E-4</v>
      </c>
      <c r="AC39" s="681">
        <v>3.4999999999999997E-5</v>
      </c>
      <c r="AD39" s="681">
        <v>7.7999999999999999E-5</v>
      </c>
      <c r="AE39" s="681">
        <v>1.5699999999999999E-4</v>
      </c>
      <c r="AF39" s="681">
        <v>1.7E-5</v>
      </c>
      <c r="AG39" s="681">
        <v>4.44E-4</v>
      </c>
      <c r="AH39" s="681">
        <v>5.1699999999999999E-4</v>
      </c>
      <c r="AI39" s="681">
        <v>4.3000000000000002E-5</v>
      </c>
      <c r="AJ39" s="681">
        <v>3.1000000000000001E-5</v>
      </c>
      <c r="AK39" s="681">
        <v>1.0125169999999999</v>
      </c>
      <c r="AL39" s="681">
        <v>4.1999999999999998E-5</v>
      </c>
      <c r="AM39" s="681">
        <v>5.0000000000000002E-5</v>
      </c>
      <c r="AN39" s="681">
        <v>2.7099999999999997E-4</v>
      </c>
      <c r="AO39" s="681">
        <v>3.1999999999999999E-5</v>
      </c>
      <c r="AP39" s="681">
        <v>1.6899999999999999E-4</v>
      </c>
      <c r="AQ39" s="682">
        <v>1.015088</v>
      </c>
    </row>
    <row r="40" spans="2:43" ht="16.5" customHeight="1">
      <c r="B40" s="337" t="s">
        <v>160</v>
      </c>
      <c r="C40" s="402" t="s">
        <v>447</v>
      </c>
      <c r="D40" s="680">
        <v>2.3670000000000002E-3</v>
      </c>
      <c r="E40" s="681">
        <v>1.8990000000000001E-3</v>
      </c>
      <c r="F40" s="681">
        <v>1.1729E-2</v>
      </c>
      <c r="G40" s="681">
        <v>4.509E-3</v>
      </c>
      <c r="H40" s="681">
        <v>1.3929999999999999E-3</v>
      </c>
      <c r="I40" s="681">
        <v>1.846E-3</v>
      </c>
      <c r="J40" s="681">
        <v>1.916E-3</v>
      </c>
      <c r="K40" s="681">
        <v>2.0639999999999999E-3</v>
      </c>
      <c r="L40" s="681">
        <v>6.1799999999999995E-4</v>
      </c>
      <c r="M40" s="681">
        <v>6.6200000000000005E-4</v>
      </c>
      <c r="N40" s="681">
        <v>1.1720000000000001E-3</v>
      </c>
      <c r="O40" s="681">
        <v>7.1500000000000003E-4</v>
      </c>
      <c r="P40" s="681">
        <v>1.193E-3</v>
      </c>
      <c r="Q40" s="681">
        <v>5.13E-4</v>
      </c>
      <c r="R40" s="681">
        <v>2.467E-3</v>
      </c>
      <c r="S40" s="681">
        <v>6.1600000000000001E-4</v>
      </c>
      <c r="T40" s="681">
        <v>8.9099999999999997E-4</v>
      </c>
      <c r="U40" s="681">
        <v>6.2200000000000005E-4</v>
      </c>
      <c r="V40" s="681">
        <v>6.0700000000000001E-4</v>
      </c>
      <c r="W40" s="681">
        <v>1.83E-4</v>
      </c>
      <c r="X40" s="681">
        <v>2.22E-4</v>
      </c>
      <c r="Y40" s="681">
        <v>1.098E-3</v>
      </c>
      <c r="Z40" s="681">
        <v>1.3619999999999999E-3</v>
      </c>
      <c r="AA40" s="681">
        <v>1.7949999999999999E-3</v>
      </c>
      <c r="AB40" s="681">
        <v>9.8230000000000001E-3</v>
      </c>
      <c r="AC40" s="681">
        <v>2.32E-3</v>
      </c>
      <c r="AD40" s="681">
        <v>1.109E-3</v>
      </c>
      <c r="AE40" s="681">
        <v>3.8549999999999999E-3</v>
      </c>
      <c r="AF40" s="681">
        <v>4.0499999999999998E-4</v>
      </c>
      <c r="AG40" s="681">
        <v>1.5250000000000001E-3</v>
      </c>
      <c r="AH40" s="681">
        <v>2.1540000000000001E-3</v>
      </c>
      <c r="AI40" s="681">
        <v>3.9100000000000002E-4</v>
      </c>
      <c r="AJ40" s="681">
        <v>1.5219999999999999E-3</v>
      </c>
      <c r="AK40" s="681">
        <v>1.2899999999999999E-3</v>
      </c>
      <c r="AL40" s="681">
        <v>1.0004029999999999</v>
      </c>
      <c r="AM40" s="681">
        <v>2.5630000000000002E-3</v>
      </c>
      <c r="AN40" s="681">
        <v>3.1259999999999999E-3</v>
      </c>
      <c r="AO40" s="681">
        <v>3.9599999999999998E-4</v>
      </c>
      <c r="AP40" s="681">
        <v>6.0499999999999996E-4</v>
      </c>
      <c r="AQ40" s="682">
        <v>1.073944</v>
      </c>
    </row>
    <row r="41" spans="2:43" ht="16.5" customHeight="1">
      <c r="B41" s="337" t="s">
        <v>162</v>
      </c>
      <c r="C41" s="402" t="s">
        <v>25</v>
      </c>
      <c r="D41" s="680">
        <v>4.0034E-2</v>
      </c>
      <c r="E41" s="681">
        <v>2.2164E-2</v>
      </c>
      <c r="F41" s="681">
        <v>1.3341E-2</v>
      </c>
      <c r="G41" s="681">
        <v>5.8335999999999999E-2</v>
      </c>
      <c r="H41" s="681">
        <v>3.8358999999999997E-2</v>
      </c>
      <c r="I41" s="681">
        <v>4.0253999999999998E-2</v>
      </c>
      <c r="J41" s="681">
        <v>2.4656000000000001E-2</v>
      </c>
      <c r="K41" s="681">
        <v>4.8822999999999998E-2</v>
      </c>
      <c r="L41" s="681">
        <v>2.8740999999999999E-2</v>
      </c>
      <c r="M41" s="681">
        <v>3.2937000000000001E-2</v>
      </c>
      <c r="N41" s="681">
        <v>4.7307000000000002E-2</v>
      </c>
      <c r="O41" s="681">
        <v>2.6360000000000001E-2</v>
      </c>
      <c r="P41" s="681">
        <v>1.7763999999999999E-2</v>
      </c>
      <c r="Q41" s="681">
        <v>2.4934000000000001E-2</v>
      </c>
      <c r="R41" s="681">
        <v>2.9350999999999999E-2</v>
      </c>
      <c r="S41" s="681">
        <v>2.6082999999999999E-2</v>
      </c>
      <c r="T41" s="681">
        <v>3.0116E-2</v>
      </c>
      <c r="U41" s="681">
        <v>3.3908000000000001E-2</v>
      </c>
      <c r="V41" s="681">
        <v>3.1361E-2</v>
      </c>
      <c r="W41" s="681">
        <v>3.1185000000000001E-2</v>
      </c>
      <c r="X41" s="681">
        <v>2.3238999999999999E-2</v>
      </c>
      <c r="Y41" s="681">
        <v>3.3782E-2</v>
      </c>
      <c r="Z41" s="681">
        <v>7.2111999999999996E-2</v>
      </c>
      <c r="AA41" s="681">
        <v>6.5125000000000002E-2</v>
      </c>
      <c r="AB41" s="681">
        <v>0.105642</v>
      </c>
      <c r="AC41" s="681">
        <v>5.1128E-2</v>
      </c>
      <c r="AD41" s="681">
        <v>6.5016000000000004E-2</v>
      </c>
      <c r="AE41" s="681">
        <v>8.2956000000000002E-2</v>
      </c>
      <c r="AF41" s="681">
        <v>1.44E-2</v>
      </c>
      <c r="AG41" s="681">
        <v>0.117691</v>
      </c>
      <c r="AH41" s="681">
        <v>0.104602</v>
      </c>
      <c r="AI41" s="681">
        <v>5.9854999999999998E-2</v>
      </c>
      <c r="AJ41" s="681">
        <v>6.5159999999999996E-2</v>
      </c>
      <c r="AK41" s="681">
        <v>3.4271999999999997E-2</v>
      </c>
      <c r="AL41" s="681">
        <v>6.0807E-2</v>
      </c>
      <c r="AM41" s="681">
        <v>1.092209</v>
      </c>
      <c r="AN41" s="681">
        <v>3.5762000000000002E-2</v>
      </c>
      <c r="AO41" s="681">
        <v>1.6428000000000002E-2</v>
      </c>
      <c r="AP41" s="681">
        <v>3.4069000000000002E-2</v>
      </c>
      <c r="AQ41" s="682">
        <v>2.7802699999999998</v>
      </c>
    </row>
    <row r="42" spans="2:43" ht="16.5" customHeight="1">
      <c r="B42" s="337">
        <v>37</v>
      </c>
      <c r="C42" s="402" t="s">
        <v>26</v>
      </c>
      <c r="D42" s="680">
        <v>1.042E-3</v>
      </c>
      <c r="E42" s="681">
        <v>1.63E-4</v>
      </c>
      <c r="F42" s="681">
        <v>8.8800000000000001E-4</v>
      </c>
      <c r="G42" s="681">
        <v>2.6699999999999998E-4</v>
      </c>
      <c r="H42" s="681">
        <v>5.1800000000000001E-4</v>
      </c>
      <c r="I42" s="681">
        <v>3.3399999999999999E-4</v>
      </c>
      <c r="J42" s="681">
        <v>2.7099999999999997E-4</v>
      </c>
      <c r="K42" s="681">
        <v>3.5500000000000001E-4</v>
      </c>
      <c r="L42" s="681">
        <v>1.44E-4</v>
      </c>
      <c r="M42" s="681">
        <v>1.5200000000000001E-4</v>
      </c>
      <c r="N42" s="681">
        <v>2.5399999999999999E-4</v>
      </c>
      <c r="O42" s="681">
        <v>1.7100000000000001E-4</v>
      </c>
      <c r="P42" s="681">
        <v>9.8999999999999994E-5</v>
      </c>
      <c r="Q42" s="681">
        <v>1.66E-4</v>
      </c>
      <c r="R42" s="681">
        <v>2.22E-4</v>
      </c>
      <c r="S42" s="681">
        <v>2.4899999999999998E-4</v>
      </c>
      <c r="T42" s="681">
        <v>2.2499999999999999E-4</v>
      </c>
      <c r="U42" s="681">
        <v>4.0000000000000002E-4</v>
      </c>
      <c r="V42" s="681">
        <v>1.5899999999999999E-4</v>
      </c>
      <c r="W42" s="681">
        <v>1.5300000000000001E-4</v>
      </c>
      <c r="X42" s="681">
        <v>1.6000000000000001E-4</v>
      </c>
      <c r="Y42" s="681">
        <v>2.4600000000000002E-4</v>
      </c>
      <c r="Z42" s="681">
        <v>4.8000000000000001E-4</v>
      </c>
      <c r="AA42" s="681">
        <v>3.1599999999999998E-4</v>
      </c>
      <c r="AB42" s="681">
        <v>7.2300000000000001E-4</v>
      </c>
      <c r="AC42" s="681">
        <v>2.6699999999999998E-4</v>
      </c>
      <c r="AD42" s="681">
        <v>8.7399999999999999E-4</v>
      </c>
      <c r="AE42" s="681">
        <v>7.1199999999999996E-4</v>
      </c>
      <c r="AF42" s="681">
        <v>5.3200000000000003E-4</v>
      </c>
      <c r="AG42" s="681">
        <v>5.7899999999999998E-4</v>
      </c>
      <c r="AH42" s="681">
        <v>8.4089999999999998E-3</v>
      </c>
      <c r="AI42" s="681">
        <v>5.9900000000000003E-4</v>
      </c>
      <c r="AJ42" s="681">
        <v>6.5989999999999998E-3</v>
      </c>
      <c r="AK42" s="681">
        <v>1.8252999999999998E-2</v>
      </c>
      <c r="AL42" s="681">
        <v>2.2820000000000002E-3</v>
      </c>
      <c r="AM42" s="681">
        <v>2.0349999999999999E-3</v>
      </c>
      <c r="AN42" s="681">
        <v>1.0096689999999999</v>
      </c>
      <c r="AO42" s="681">
        <v>1.6699999999999999E-4</v>
      </c>
      <c r="AP42" s="681">
        <v>2.957E-3</v>
      </c>
      <c r="AQ42" s="693">
        <v>1.0620890000000001</v>
      </c>
    </row>
    <row r="43" spans="2:43" ht="16.5" customHeight="1">
      <c r="B43" s="337">
        <v>38</v>
      </c>
      <c r="C43" s="402" t="s">
        <v>27</v>
      </c>
      <c r="D43" s="680">
        <v>5.1699999999999999E-4</v>
      </c>
      <c r="E43" s="681">
        <v>4.9170000000000004E-3</v>
      </c>
      <c r="F43" s="681">
        <v>1.2489999999999999E-3</v>
      </c>
      <c r="G43" s="681">
        <v>1.17E-3</v>
      </c>
      <c r="H43" s="681">
        <v>1.224E-3</v>
      </c>
      <c r="I43" s="681">
        <v>1.714E-3</v>
      </c>
      <c r="J43" s="681">
        <v>1.1919999999999999E-3</v>
      </c>
      <c r="K43" s="681">
        <v>1.093E-3</v>
      </c>
      <c r="L43" s="681">
        <v>4.8799999999999999E-4</v>
      </c>
      <c r="M43" s="681">
        <v>3.4200000000000002E-4</v>
      </c>
      <c r="N43" s="681">
        <v>1.4920000000000001E-3</v>
      </c>
      <c r="O43" s="681">
        <v>5.3200000000000003E-4</v>
      </c>
      <c r="P43" s="681">
        <v>3.59E-4</v>
      </c>
      <c r="Q43" s="681">
        <v>9.3999999999999997E-4</v>
      </c>
      <c r="R43" s="681">
        <v>7.3399999999999995E-4</v>
      </c>
      <c r="S43" s="681">
        <v>1.755E-3</v>
      </c>
      <c r="T43" s="681">
        <v>1.6119999999999999E-3</v>
      </c>
      <c r="U43" s="681">
        <v>1.0189999999999999E-3</v>
      </c>
      <c r="V43" s="681">
        <v>9.9099999999999991E-4</v>
      </c>
      <c r="W43" s="681">
        <v>1.3339999999999999E-3</v>
      </c>
      <c r="X43" s="681">
        <v>4.4099999999999999E-4</v>
      </c>
      <c r="Y43" s="681">
        <v>1.949E-3</v>
      </c>
      <c r="Z43" s="681">
        <v>1.3500000000000001E-3</v>
      </c>
      <c r="AA43" s="681">
        <v>3.9399999999999998E-4</v>
      </c>
      <c r="AB43" s="681">
        <v>1.4610000000000001E-3</v>
      </c>
      <c r="AC43" s="681">
        <v>3.2139999999999998E-3</v>
      </c>
      <c r="AD43" s="681">
        <v>1.5319999999999999E-3</v>
      </c>
      <c r="AE43" s="681">
        <v>3.3170000000000001E-3</v>
      </c>
      <c r="AF43" s="681">
        <v>4.0000000000000002E-4</v>
      </c>
      <c r="AG43" s="681">
        <v>2.2290000000000001E-3</v>
      </c>
      <c r="AH43" s="681">
        <v>2.9489999999999998E-3</v>
      </c>
      <c r="AI43" s="681">
        <v>2.5240000000000002E-3</v>
      </c>
      <c r="AJ43" s="681">
        <v>2.9689999999999999E-3</v>
      </c>
      <c r="AK43" s="681">
        <v>4.8120000000000003E-3</v>
      </c>
      <c r="AL43" s="681">
        <v>5.2789999999999998E-3</v>
      </c>
      <c r="AM43" s="681">
        <v>2.0400000000000001E-3</v>
      </c>
      <c r="AN43" s="681">
        <v>2.1289999999999998E-3</v>
      </c>
      <c r="AO43" s="681">
        <v>1.0004390000000001</v>
      </c>
      <c r="AP43" s="681">
        <v>7.4899999999999999E-4</v>
      </c>
      <c r="AQ43" s="693">
        <v>1.064853</v>
      </c>
    </row>
    <row r="44" spans="2:43" ht="16.5" customHeight="1">
      <c r="B44" s="337">
        <v>39</v>
      </c>
      <c r="C44" s="402" t="s">
        <v>28</v>
      </c>
      <c r="D44" s="680">
        <v>5.587E-3</v>
      </c>
      <c r="E44" s="681">
        <v>1.0189999999999999E-3</v>
      </c>
      <c r="F44" s="681">
        <v>5.7479999999999996E-3</v>
      </c>
      <c r="G44" s="681">
        <v>6.7270000000000003E-3</v>
      </c>
      <c r="H44" s="681">
        <v>6.0369999999999998E-3</v>
      </c>
      <c r="I44" s="681">
        <v>3.434E-3</v>
      </c>
      <c r="J44" s="681">
        <v>6.3119999999999999E-3</v>
      </c>
      <c r="K44" s="681">
        <v>1.0950000000000001E-3</v>
      </c>
      <c r="L44" s="681">
        <v>1.3136999999999999E-2</v>
      </c>
      <c r="M44" s="681">
        <v>1.993E-3</v>
      </c>
      <c r="N44" s="681">
        <v>5.9020000000000001E-3</v>
      </c>
      <c r="O44" s="681">
        <v>9.639E-3</v>
      </c>
      <c r="P44" s="681">
        <v>2.7659999999999998E-3</v>
      </c>
      <c r="Q44" s="681">
        <v>4.0080000000000003E-3</v>
      </c>
      <c r="R44" s="681">
        <v>5.4130000000000003E-3</v>
      </c>
      <c r="S44" s="681">
        <v>3.431E-3</v>
      </c>
      <c r="T44" s="681">
        <v>2.0709999999999999E-3</v>
      </c>
      <c r="U44" s="681">
        <v>9.8200000000000002E-4</v>
      </c>
      <c r="V44" s="681">
        <v>2.947E-3</v>
      </c>
      <c r="W44" s="681">
        <v>1.3359999999999999E-3</v>
      </c>
      <c r="X44" s="681">
        <v>7.5799999999999999E-4</v>
      </c>
      <c r="Y44" s="681">
        <v>1.7340000000000001E-3</v>
      </c>
      <c r="Z44" s="681">
        <v>9.3670000000000003E-3</v>
      </c>
      <c r="AA44" s="681">
        <v>3.1510000000000002E-3</v>
      </c>
      <c r="AB44" s="681">
        <v>6.3080000000000002E-3</v>
      </c>
      <c r="AC44" s="681">
        <v>5.7540000000000004E-3</v>
      </c>
      <c r="AD44" s="681">
        <v>3.4680000000000002E-3</v>
      </c>
      <c r="AE44" s="681">
        <v>7.6769999999999998E-3</v>
      </c>
      <c r="AF44" s="681">
        <v>1.7570000000000001E-3</v>
      </c>
      <c r="AG44" s="681">
        <v>2.362E-3</v>
      </c>
      <c r="AH44" s="681">
        <v>4.2420000000000001E-3</v>
      </c>
      <c r="AI44" s="681">
        <v>9.7300000000000002E-4</v>
      </c>
      <c r="AJ44" s="681">
        <v>5.2180000000000004E-3</v>
      </c>
      <c r="AK44" s="681">
        <v>2.5479999999999999E-3</v>
      </c>
      <c r="AL44" s="681">
        <v>9.3159999999999996E-3</v>
      </c>
      <c r="AM44" s="681">
        <v>4.2500000000000003E-3</v>
      </c>
      <c r="AN44" s="681">
        <v>4.5529999999999998E-3</v>
      </c>
      <c r="AO44" s="681">
        <v>1.4580000000000001E-3</v>
      </c>
      <c r="AP44" s="681">
        <v>1.000869</v>
      </c>
      <c r="AQ44" s="694">
        <v>1.1653469999999999</v>
      </c>
    </row>
    <row r="45" spans="2:43" ht="16.5" customHeight="1">
      <c r="B45" s="480"/>
      <c r="C45" s="481" t="s">
        <v>999</v>
      </c>
      <c r="D45" s="689">
        <v>1.2589170000000001</v>
      </c>
      <c r="E45" s="690">
        <v>1.3118190000000001</v>
      </c>
      <c r="F45" s="690">
        <v>1.1333070000000001</v>
      </c>
      <c r="G45" s="690">
        <v>1.3463039999999999</v>
      </c>
      <c r="H45" s="690">
        <v>1.3698999999999999</v>
      </c>
      <c r="I45" s="690">
        <v>1.204094</v>
      </c>
      <c r="J45" s="690">
        <v>1.3406400000000001</v>
      </c>
      <c r="K45" s="690">
        <v>1.2098059999999999</v>
      </c>
      <c r="L45" s="690">
        <v>1.1842010000000001</v>
      </c>
      <c r="M45" s="690">
        <v>1.181527</v>
      </c>
      <c r="N45" s="690">
        <v>1.275067</v>
      </c>
      <c r="O45" s="690">
        <v>1.2467109999999999</v>
      </c>
      <c r="P45" s="690">
        <v>1.2112780000000001</v>
      </c>
      <c r="Q45" s="690">
        <v>1.1836040000000001</v>
      </c>
      <c r="R45" s="690">
        <v>1.15886</v>
      </c>
      <c r="S45" s="690">
        <v>1.157823</v>
      </c>
      <c r="T45" s="690">
        <v>1.1920040000000001</v>
      </c>
      <c r="U45" s="690">
        <v>1.2043900000000001</v>
      </c>
      <c r="V45" s="690">
        <v>1.174148</v>
      </c>
      <c r="W45" s="690">
        <v>1.1695409999999999</v>
      </c>
      <c r="X45" s="690">
        <v>1.121094</v>
      </c>
      <c r="Y45" s="690">
        <v>1.2689319999999999</v>
      </c>
      <c r="Z45" s="690">
        <v>1.2486969999999999</v>
      </c>
      <c r="AA45" s="690">
        <v>1.30521</v>
      </c>
      <c r="AB45" s="690">
        <v>1.441487</v>
      </c>
      <c r="AC45" s="690">
        <v>1.266526</v>
      </c>
      <c r="AD45" s="690">
        <v>1.315855</v>
      </c>
      <c r="AE45" s="690">
        <v>1.299056</v>
      </c>
      <c r="AF45" s="690">
        <v>1.151737</v>
      </c>
      <c r="AG45" s="690">
        <v>1.335942</v>
      </c>
      <c r="AH45" s="690">
        <v>1.3890370000000001</v>
      </c>
      <c r="AI45" s="690">
        <v>1.2108620000000001</v>
      </c>
      <c r="AJ45" s="690">
        <v>1.209667</v>
      </c>
      <c r="AK45" s="690">
        <v>1.2031989999999999</v>
      </c>
      <c r="AL45" s="690">
        <v>1.262718</v>
      </c>
      <c r="AM45" s="690">
        <v>1.2187399999999999</v>
      </c>
      <c r="AN45" s="678">
        <v>1.312522</v>
      </c>
      <c r="AO45" s="678">
        <v>1.37683</v>
      </c>
      <c r="AP45" s="695">
        <v>1.3293999999999999</v>
      </c>
      <c r="AQ45" s="413"/>
    </row>
  </sheetData>
  <sheetProtection sheet="1" selectLockedCells="1" selectUnlockedCells="1"/>
  <mergeCells count="2">
    <mergeCell ref="B2:D2"/>
    <mergeCell ref="B4:C5"/>
  </mergeCells>
  <phoneticPr fontId="26"/>
  <pageMargins left="0.78740157480314965" right="0.78740157480314965" top="0.78740157480314965" bottom="0.78740157480314965" header="0" footer="0.19685039370078741"/>
  <pageSetup paperSize="8" scale="74" orientation="landscape" useFirstPageNumber="1" r:id="rId1"/>
  <headerFooter alignWithMargins="0">
    <oddFooter>&amp;C&amp;P / 2 ﾍﾟｰｼﾞ</oddFooter>
  </headerFooter>
  <colBreaks count="1" manualBreakCount="1">
    <brk id="23" min="1" max="4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pageSetUpPr autoPageBreaks="0"/>
  </sheetPr>
  <dimension ref="B2:Y46"/>
  <sheetViews>
    <sheetView showGridLines="0" view="pageBreakPreview" zoomScale="175" zoomScaleNormal="100" zoomScaleSheetLayoutView="175" workbookViewId="0">
      <selection activeCell="D9" sqref="D9"/>
    </sheetView>
  </sheetViews>
  <sheetFormatPr defaultColWidth="13.5" defaultRowHeight="15" customHeight="1"/>
  <cols>
    <col min="1" max="1" width="2.1640625" style="369" customWidth="1"/>
    <col min="2" max="2" width="6.1640625" style="369" customWidth="1"/>
    <col min="3" max="3" width="30.1640625" style="369" customWidth="1"/>
    <col min="4" max="4" width="12.1640625" style="369" customWidth="1"/>
    <col min="5" max="5" width="14.1640625" style="369" customWidth="1"/>
    <col min="6" max="19" width="13.5" style="369" customWidth="1"/>
    <col min="20" max="25" width="13.5" style="369" hidden="1" customWidth="1"/>
    <col min="26" max="16384" width="13.5" style="369"/>
  </cols>
  <sheetData>
    <row r="2" spans="2:25" ht="20.25" customHeight="1">
      <c r="B2" s="862" t="s">
        <v>910</v>
      </c>
      <c r="C2" s="863"/>
      <c r="D2" s="484"/>
    </row>
    <row r="3" spans="2:25" ht="18.75" customHeight="1">
      <c r="E3" s="436"/>
    </row>
    <row r="4" spans="2:25" ht="18.75" customHeight="1">
      <c r="B4" s="921"/>
      <c r="C4" s="922"/>
      <c r="D4" s="485"/>
      <c r="E4" s="443"/>
    </row>
    <row r="5" spans="2:25" s="396" customFormat="1" ht="36" customHeight="1">
      <c r="B5" s="923"/>
      <c r="C5" s="924"/>
      <c r="D5" s="486" t="s">
        <v>911</v>
      </c>
      <c r="E5" s="487" t="s">
        <v>854</v>
      </c>
      <c r="T5" s="472" t="s">
        <v>33</v>
      </c>
      <c r="U5" s="472"/>
      <c r="V5" s="472" t="s">
        <v>902</v>
      </c>
      <c r="W5" s="472"/>
      <c r="X5" s="472" t="s">
        <v>41</v>
      </c>
      <c r="Y5" s="473"/>
    </row>
    <row r="6" spans="2:25" ht="18.75" customHeight="1">
      <c r="B6" s="332" t="s">
        <v>263</v>
      </c>
      <c r="C6" s="333" t="s">
        <v>0</v>
      </c>
      <c r="D6" s="488">
        <f>取引基本表!AS6</f>
        <v>19582</v>
      </c>
      <c r="E6" s="489">
        <f>ROUND(D6/$D$45,6)</f>
        <v>1.1224E-2</v>
      </c>
      <c r="T6" s="477">
        <v>113706</v>
      </c>
      <c r="U6" s="478" t="s">
        <v>907</v>
      </c>
      <c r="V6" s="477">
        <v>124135</v>
      </c>
      <c r="W6" s="478" t="s">
        <v>907</v>
      </c>
      <c r="X6" s="477">
        <v>237841</v>
      </c>
      <c r="Y6" s="478" t="s">
        <v>907</v>
      </c>
    </row>
    <row r="7" spans="2:25" ht="18.75" customHeight="1">
      <c r="B7" s="337" t="s">
        <v>265</v>
      </c>
      <c r="C7" s="338" t="s">
        <v>1</v>
      </c>
      <c r="D7" s="490">
        <f>取引基本表!AS7</f>
        <v>973</v>
      </c>
      <c r="E7" s="475">
        <f t="shared" ref="E7:E44" si="0">ROUND(D7/$D$45,6)</f>
        <v>5.5800000000000001E-4</v>
      </c>
      <c r="T7" s="477"/>
      <c r="U7" s="478"/>
      <c r="V7" s="477"/>
      <c r="W7" s="478"/>
      <c r="X7" s="477"/>
      <c r="Y7" s="478"/>
    </row>
    <row r="8" spans="2:25" ht="18.75" customHeight="1">
      <c r="B8" s="337" t="s">
        <v>267</v>
      </c>
      <c r="C8" s="338" t="s">
        <v>2</v>
      </c>
      <c r="D8" s="490">
        <f>取引基本表!AS8</f>
        <v>1708</v>
      </c>
      <c r="E8" s="475">
        <f t="shared" si="0"/>
        <v>9.7900000000000005E-4</v>
      </c>
      <c r="T8" s="477"/>
      <c r="U8" s="478"/>
      <c r="V8" s="477"/>
      <c r="W8" s="478"/>
      <c r="X8" s="477"/>
      <c r="Y8" s="478"/>
    </row>
    <row r="9" spans="2:25" ht="18.75" customHeight="1">
      <c r="B9" s="337" t="s">
        <v>268</v>
      </c>
      <c r="C9" s="338" t="s">
        <v>3</v>
      </c>
      <c r="D9" s="490">
        <f>取引基本表!AS9</f>
        <v>0</v>
      </c>
      <c r="E9" s="475">
        <f t="shared" si="0"/>
        <v>0</v>
      </c>
      <c r="T9" s="477"/>
      <c r="U9" s="478"/>
      <c r="V9" s="477"/>
      <c r="W9" s="478"/>
      <c r="X9" s="477"/>
      <c r="Y9" s="478"/>
    </row>
    <row r="10" spans="2:25" ht="18.75" customHeight="1">
      <c r="B10" s="337" t="s">
        <v>269</v>
      </c>
      <c r="C10" s="338" t="s">
        <v>4</v>
      </c>
      <c r="D10" s="490">
        <f>取引基本表!AS10</f>
        <v>158764</v>
      </c>
      <c r="E10" s="475">
        <f t="shared" si="0"/>
        <v>9.0998999999999997E-2</v>
      </c>
      <c r="T10" s="477"/>
      <c r="U10" s="478"/>
      <c r="V10" s="477"/>
      <c r="W10" s="478"/>
      <c r="X10" s="477"/>
      <c r="Y10" s="478"/>
    </row>
    <row r="11" spans="2:25" ht="18.75" customHeight="1">
      <c r="B11" s="337" t="s">
        <v>271</v>
      </c>
      <c r="C11" s="338" t="s">
        <v>5</v>
      </c>
      <c r="D11" s="490">
        <f>取引基本表!AS11</f>
        <v>32848.400000000001</v>
      </c>
      <c r="E11" s="475">
        <f t="shared" si="0"/>
        <v>1.8828000000000001E-2</v>
      </c>
      <c r="T11" s="477"/>
      <c r="U11" s="478"/>
      <c r="V11" s="477"/>
      <c r="W11" s="478"/>
      <c r="X11" s="477"/>
      <c r="Y11" s="478"/>
    </row>
    <row r="12" spans="2:25" ht="18.75" customHeight="1">
      <c r="B12" s="337" t="s">
        <v>273</v>
      </c>
      <c r="C12" s="342" t="s">
        <v>6</v>
      </c>
      <c r="D12" s="490">
        <f>取引基本表!AS12</f>
        <v>2239</v>
      </c>
      <c r="E12" s="475">
        <f t="shared" si="0"/>
        <v>1.2830000000000001E-3</v>
      </c>
      <c r="T12" s="477"/>
      <c r="U12" s="478"/>
      <c r="V12" s="477"/>
      <c r="W12" s="478"/>
      <c r="X12" s="477"/>
      <c r="Y12" s="478"/>
    </row>
    <row r="13" spans="2:25" ht="18.75" customHeight="1">
      <c r="B13" s="337" t="s">
        <v>274</v>
      </c>
      <c r="C13" s="338" t="s">
        <v>7</v>
      </c>
      <c r="D13" s="490">
        <f>取引基本表!AS13</f>
        <v>22538</v>
      </c>
      <c r="E13" s="475">
        <f t="shared" si="0"/>
        <v>1.2918000000000001E-2</v>
      </c>
      <c r="T13" s="477"/>
      <c r="U13" s="478"/>
      <c r="V13" s="477"/>
      <c r="W13" s="478"/>
      <c r="X13" s="477"/>
      <c r="Y13" s="478"/>
    </row>
    <row r="14" spans="2:25" ht="18.75" customHeight="1">
      <c r="B14" s="337" t="s">
        <v>277</v>
      </c>
      <c r="C14" s="342" t="s">
        <v>8</v>
      </c>
      <c r="D14" s="490">
        <f>取引基本表!AS14</f>
        <v>21394</v>
      </c>
      <c r="E14" s="475">
        <f t="shared" si="0"/>
        <v>1.2262E-2</v>
      </c>
      <c r="T14" s="477"/>
      <c r="U14" s="478"/>
      <c r="V14" s="477"/>
      <c r="W14" s="478"/>
      <c r="X14" s="477"/>
      <c r="Y14" s="478"/>
    </row>
    <row r="15" spans="2:25" ht="18.75" customHeight="1">
      <c r="B15" s="337" t="s">
        <v>120</v>
      </c>
      <c r="C15" s="342" t="s">
        <v>569</v>
      </c>
      <c r="D15" s="490">
        <f>取引基本表!AS15</f>
        <v>4852.8</v>
      </c>
      <c r="E15" s="475">
        <f t="shared" si="0"/>
        <v>2.7810000000000001E-3</v>
      </c>
      <c r="T15" s="477"/>
      <c r="U15" s="478"/>
      <c r="V15" s="477"/>
      <c r="W15" s="478"/>
      <c r="X15" s="477"/>
      <c r="Y15" s="478"/>
    </row>
    <row r="16" spans="2:25" ht="18.75" customHeight="1">
      <c r="B16" s="337" t="s">
        <v>121</v>
      </c>
      <c r="C16" s="338" t="s">
        <v>9</v>
      </c>
      <c r="D16" s="490">
        <f>取引基本表!AS16</f>
        <v>595</v>
      </c>
      <c r="E16" s="475">
        <f t="shared" si="0"/>
        <v>3.4099999999999999E-4</v>
      </c>
      <c r="T16" s="477"/>
      <c r="U16" s="478"/>
      <c r="V16" s="477"/>
      <c r="W16" s="478"/>
      <c r="X16" s="477"/>
      <c r="Y16" s="478"/>
    </row>
    <row r="17" spans="2:25" ht="18.75" customHeight="1">
      <c r="B17" s="337" t="s">
        <v>123</v>
      </c>
      <c r="C17" s="338" t="s">
        <v>10</v>
      </c>
      <c r="D17" s="490">
        <f>取引基本表!AS17</f>
        <v>366.4</v>
      </c>
      <c r="E17" s="475">
        <f t="shared" si="0"/>
        <v>2.1000000000000001E-4</v>
      </c>
      <c r="T17" s="477"/>
      <c r="U17" s="478"/>
      <c r="V17" s="477"/>
      <c r="W17" s="478"/>
      <c r="X17" s="477"/>
      <c r="Y17" s="478"/>
    </row>
    <row r="18" spans="2:25" ht="18.75" customHeight="1">
      <c r="B18" s="337" t="s">
        <v>125</v>
      </c>
      <c r="C18" s="338" t="s">
        <v>11</v>
      </c>
      <c r="D18" s="490">
        <f>取引基本表!AS18</f>
        <v>991</v>
      </c>
      <c r="E18" s="475">
        <f t="shared" si="0"/>
        <v>5.6800000000000004E-4</v>
      </c>
      <c r="T18" s="477"/>
      <c r="U18" s="478"/>
      <c r="V18" s="477"/>
      <c r="W18" s="478"/>
      <c r="X18" s="477"/>
      <c r="Y18" s="478"/>
    </row>
    <row r="19" spans="2:25" ht="18.75" customHeight="1">
      <c r="B19" s="337" t="s">
        <v>127</v>
      </c>
      <c r="C19" s="338" t="s">
        <v>12</v>
      </c>
      <c r="D19" s="490">
        <f>取引基本表!AS19</f>
        <v>1446</v>
      </c>
      <c r="E19" s="475">
        <f t="shared" si="0"/>
        <v>8.2899999999999998E-4</v>
      </c>
      <c r="T19" s="477"/>
      <c r="U19" s="478"/>
      <c r="V19" s="477"/>
      <c r="W19" s="478"/>
      <c r="X19" s="477"/>
      <c r="Y19" s="478"/>
    </row>
    <row r="20" spans="2:25" ht="18.75" customHeight="1">
      <c r="B20" s="337" t="s">
        <v>128</v>
      </c>
      <c r="C20" s="338" t="s">
        <v>418</v>
      </c>
      <c r="D20" s="490">
        <f>取引基本表!AS20</f>
        <v>73</v>
      </c>
      <c r="E20" s="475">
        <f t="shared" si="0"/>
        <v>4.1999999999999998E-5</v>
      </c>
      <c r="T20" s="477"/>
      <c r="U20" s="478"/>
      <c r="V20" s="477"/>
      <c r="W20" s="478"/>
      <c r="X20" s="477"/>
      <c r="Y20" s="478"/>
    </row>
    <row r="21" spans="2:25" ht="18.75" customHeight="1">
      <c r="B21" s="337" t="s">
        <v>129</v>
      </c>
      <c r="C21" s="338" t="s">
        <v>419</v>
      </c>
      <c r="D21" s="490">
        <f>取引基本表!AS21</f>
        <v>33</v>
      </c>
      <c r="E21" s="475">
        <f t="shared" si="0"/>
        <v>1.9000000000000001E-5</v>
      </c>
      <c r="T21" s="477"/>
      <c r="U21" s="478"/>
      <c r="V21" s="477"/>
      <c r="W21" s="478"/>
      <c r="X21" s="477"/>
      <c r="Y21" s="478"/>
    </row>
    <row r="22" spans="2:25" ht="18.75" customHeight="1">
      <c r="B22" s="337" t="s">
        <v>131</v>
      </c>
      <c r="C22" s="338" t="s">
        <v>420</v>
      </c>
      <c r="D22" s="490">
        <f>取引基本表!AS22</f>
        <v>509</v>
      </c>
      <c r="E22" s="475">
        <f t="shared" si="0"/>
        <v>2.92E-4</v>
      </c>
      <c r="T22" s="477"/>
      <c r="U22" s="478"/>
      <c r="V22" s="477"/>
      <c r="W22" s="478"/>
      <c r="X22" s="477"/>
      <c r="Y22" s="478"/>
    </row>
    <row r="23" spans="2:25" ht="18.75" customHeight="1">
      <c r="B23" s="337" t="s">
        <v>133</v>
      </c>
      <c r="C23" s="338" t="s">
        <v>14</v>
      </c>
      <c r="D23" s="490">
        <f>取引基本表!AS23</f>
        <v>186</v>
      </c>
      <c r="E23" s="475">
        <f t="shared" si="0"/>
        <v>1.07E-4</v>
      </c>
      <c r="T23" s="477"/>
      <c r="U23" s="478"/>
      <c r="V23" s="477"/>
      <c r="W23" s="478"/>
      <c r="X23" s="477"/>
      <c r="Y23" s="478"/>
    </row>
    <row r="24" spans="2:25" ht="18.75" customHeight="1">
      <c r="B24" s="337" t="s">
        <v>135</v>
      </c>
      <c r="C24" s="338" t="s">
        <v>13</v>
      </c>
      <c r="D24" s="490">
        <f>取引基本表!AS24</f>
        <v>20057.099999999999</v>
      </c>
      <c r="E24" s="475">
        <f t="shared" si="0"/>
        <v>1.1495999999999999E-2</v>
      </c>
      <c r="T24" s="477"/>
      <c r="U24" s="478"/>
      <c r="V24" s="477"/>
      <c r="W24" s="478"/>
      <c r="X24" s="477"/>
      <c r="Y24" s="478"/>
    </row>
    <row r="25" spans="2:25" ht="18.75" customHeight="1">
      <c r="B25" s="337" t="s">
        <v>136</v>
      </c>
      <c r="C25" s="338" t="s">
        <v>570</v>
      </c>
      <c r="D25" s="490">
        <f>取引基本表!AS25</f>
        <v>20871</v>
      </c>
      <c r="E25" s="475">
        <f t="shared" si="0"/>
        <v>1.1963E-2</v>
      </c>
      <c r="T25" s="477"/>
      <c r="U25" s="478"/>
      <c r="V25" s="477"/>
      <c r="W25" s="478"/>
      <c r="X25" s="477"/>
      <c r="Y25" s="478"/>
    </row>
    <row r="26" spans="2:25" ht="18.75" customHeight="1">
      <c r="B26" s="337" t="s">
        <v>138</v>
      </c>
      <c r="C26" s="338" t="s">
        <v>15</v>
      </c>
      <c r="D26" s="490">
        <f>取引基本表!AS26</f>
        <v>31809</v>
      </c>
      <c r="E26" s="475">
        <f t="shared" si="0"/>
        <v>1.8232000000000002E-2</v>
      </c>
      <c r="T26" s="477">
        <v>23686</v>
      </c>
      <c r="U26" s="478" t="s">
        <v>907</v>
      </c>
      <c r="V26" s="477">
        <v>19464</v>
      </c>
      <c r="W26" s="478" t="s">
        <v>907</v>
      </c>
      <c r="X26" s="477">
        <v>43150</v>
      </c>
      <c r="Y26" s="478" t="s">
        <v>907</v>
      </c>
    </row>
    <row r="27" spans="2:25" ht="18.75" customHeight="1">
      <c r="B27" s="337" t="s">
        <v>139</v>
      </c>
      <c r="C27" s="338" t="s">
        <v>16</v>
      </c>
      <c r="D27" s="490">
        <f>取引基本表!AS27</f>
        <v>14901.2</v>
      </c>
      <c r="E27" s="475">
        <f t="shared" si="0"/>
        <v>8.541E-3</v>
      </c>
      <c r="T27" s="477">
        <v>5652</v>
      </c>
      <c r="U27" s="478" t="s">
        <v>907</v>
      </c>
      <c r="V27" s="477">
        <v>63</v>
      </c>
      <c r="W27" s="478" t="s">
        <v>907</v>
      </c>
      <c r="X27" s="477">
        <v>5715</v>
      </c>
      <c r="Y27" s="478" t="s">
        <v>907</v>
      </c>
    </row>
    <row r="28" spans="2:25" ht="18.75" customHeight="1">
      <c r="B28" s="337" t="s">
        <v>140</v>
      </c>
      <c r="C28" s="338" t="s">
        <v>17</v>
      </c>
      <c r="D28" s="490">
        <f>取引基本表!AS28</f>
        <v>0</v>
      </c>
      <c r="E28" s="475">
        <f t="shared" si="0"/>
        <v>0</v>
      </c>
      <c r="T28" s="477">
        <v>58066</v>
      </c>
      <c r="U28" s="478" t="s">
        <v>907</v>
      </c>
      <c r="V28" s="477">
        <v>-31758</v>
      </c>
      <c r="W28" s="478" t="s">
        <v>907</v>
      </c>
      <c r="X28" s="477">
        <v>26308</v>
      </c>
      <c r="Y28" s="478" t="s">
        <v>907</v>
      </c>
    </row>
    <row r="29" spans="2:25" ht="18.75" customHeight="1">
      <c r="B29" s="337" t="s">
        <v>141</v>
      </c>
      <c r="C29" s="338" t="s">
        <v>18</v>
      </c>
      <c r="D29" s="490">
        <f>取引基本表!AS29</f>
        <v>36499</v>
      </c>
      <c r="E29" s="475">
        <f t="shared" si="0"/>
        <v>2.0920000000000001E-2</v>
      </c>
      <c r="T29" s="477">
        <v>1243603</v>
      </c>
      <c r="U29" s="478" t="s">
        <v>907</v>
      </c>
      <c r="V29" s="477">
        <v>592005</v>
      </c>
      <c r="W29" s="478" t="s">
        <v>907</v>
      </c>
      <c r="X29" s="477">
        <v>1835608</v>
      </c>
      <c r="Y29" s="478" t="s">
        <v>907</v>
      </c>
    </row>
    <row r="30" spans="2:25" ht="18.75" customHeight="1">
      <c r="B30" s="337" t="s">
        <v>143</v>
      </c>
      <c r="C30" s="338" t="s">
        <v>29</v>
      </c>
      <c r="D30" s="490">
        <f>取引基本表!AS30</f>
        <v>16067.7</v>
      </c>
      <c r="E30" s="475">
        <f t="shared" si="0"/>
        <v>9.2099999999999994E-3</v>
      </c>
      <c r="T30" s="477">
        <v>72778</v>
      </c>
      <c r="U30" s="478" t="s">
        <v>907</v>
      </c>
      <c r="V30" s="477">
        <v>743586</v>
      </c>
      <c r="W30" s="478" t="s">
        <v>907</v>
      </c>
      <c r="X30" s="477">
        <v>816364</v>
      </c>
      <c r="Y30" s="478" t="s">
        <v>907</v>
      </c>
    </row>
    <row r="31" spans="2:25" ht="18.75" customHeight="1">
      <c r="B31" s="337" t="s">
        <v>145</v>
      </c>
      <c r="C31" s="338" t="s">
        <v>30</v>
      </c>
      <c r="D31" s="490">
        <f>取引基本表!AS31</f>
        <v>18770.5</v>
      </c>
      <c r="E31" s="475">
        <f t="shared" si="0"/>
        <v>1.0758999999999999E-2</v>
      </c>
      <c r="T31" s="477">
        <v>135809</v>
      </c>
      <c r="U31" s="478" t="s">
        <v>907</v>
      </c>
      <c r="V31" s="477">
        <v>135205</v>
      </c>
      <c r="W31" s="478" t="s">
        <v>907</v>
      </c>
      <c r="X31" s="477">
        <v>271014</v>
      </c>
      <c r="Y31" s="478" t="s">
        <v>907</v>
      </c>
    </row>
    <row r="32" spans="2:25" ht="18.75" customHeight="1">
      <c r="B32" s="337" t="s">
        <v>146</v>
      </c>
      <c r="C32" s="338" t="s">
        <v>19</v>
      </c>
      <c r="D32" s="490">
        <f>取引基本表!AS32</f>
        <v>252392</v>
      </c>
      <c r="E32" s="475">
        <f t="shared" si="0"/>
        <v>0.14466399999999999</v>
      </c>
      <c r="T32" s="477">
        <v>256366</v>
      </c>
      <c r="U32" s="478" t="s">
        <v>907</v>
      </c>
      <c r="V32" s="477">
        <v>477880</v>
      </c>
      <c r="W32" s="478" t="s">
        <v>907</v>
      </c>
      <c r="X32" s="477">
        <v>734246</v>
      </c>
      <c r="Y32" s="478" t="s">
        <v>907</v>
      </c>
    </row>
    <row r="33" spans="2:25" ht="18.75" customHeight="1">
      <c r="B33" s="337" t="s">
        <v>147</v>
      </c>
      <c r="C33" s="338" t="s">
        <v>20</v>
      </c>
      <c r="D33" s="490">
        <f>取引基本表!AS33</f>
        <v>102816.9</v>
      </c>
      <c r="E33" s="475">
        <f t="shared" si="0"/>
        <v>5.8931999999999998E-2</v>
      </c>
      <c r="T33" s="477">
        <v>196941</v>
      </c>
      <c r="U33" s="478" t="s">
        <v>907</v>
      </c>
      <c r="V33" s="477">
        <v>65423</v>
      </c>
      <c r="W33" s="478" t="s">
        <v>907</v>
      </c>
      <c r="X33" s="477">
        <v>262364</v>
      </c>
      <c r="Y33" s="478" t="s">
        <v>907</v>
      </c>
    </row>
    <row r="34" spans="2:25" ht="18.75" customHeight="1">
      <c r="B34" s="337" t="s">
        <v>149</v>
      </c>
      <c r="C34" s="338" t="s">
        <v>21</v>
      </c>
      <c r="D34" s="490">
        <f>取引基本表!AS34</f>
        <v>382178</v>
      </c>
      <c r="E34" s="475">
        <f t="shared" si="0"/>
        <v>0.219054</v>
      </c>
      <c r="T34" s="477">
        <v>60876</v>
      </c>
      <c r="U34" s="478" t="s">
        <v>907</v>
      </c>
      <c r="V34" s="477">
        <v>441564</v>
      </c>
      <c r="W34" s="478" t="s">
        <v>907</v>
      </c>
      <c r="X34" s="477">
        <v>502440</v>
      </c>
      <c r="Y34" s="478" t="s">
        <v>907</v>
      </c>
    </row>
    <row r="35" spans="2:25" ht="18.75" customHeight="1">
      <c r="B35" s="337" t="s">
        <v>151</v>
      </c>
      <c r="C35" s="338" t="s">
        <v>32</v>
      </c>
      <c r="D35" s="490">
        <f>取引基本表!AS35</f>
        <v>58043.5</v>
      </c>
      <c r="E35" s="475">
        <f t="shared" si="0"/>
        <v>3.3269E-2</v>
      </c>
      <c r="T35" s="477">
        <v>226431</v>
      </c>
      <c r="U35" s="478" t="s">
        <v>907</v>
      </c>
      <c r="V35" s="477">
        <v>77818</v>
      </c>
      <c r="W35" s="478" t="s">
        <v>907</v>
      </c>
      <c r="X35" s="477">
        <v>304249</v>
      </c>
      <c r="Y35" s="478" t="s">
        <v>907</v>
      </c>
    </row>
    <row r="36" spans="2:25" ht="18.75" customHeight="1">
      <c r="B36" s="337" t="s">
        <v>153</v>
      </c>
      <c r="C36" s="338" t="s">
        <v>22</v>
      </c>
      <c r="D36" s="490">
        <f>取引基本表!AS36</f>
        <v>89856.5</v>
      </c>
      <c r="E36" s="475">
        <f t="shared" si="0"/>
        <v>5.1503E-2</v>
      </c>
      <c r="T36" s="477">
        <v>97660</v>
      </c>
      <c r="U36" s="478" t="s">
        <v>907</v>
      </c>
      <c r="V36" s="477">
        <v>47107</v>
      </c>
      <c r="W36" s="478" t="s">
        <v>907</v>
      </c>
      <c r="X36" s="477">
        <v>144767</v>
      </c>
      <c r="Y36" s="478" t="s">
        <v>907</v>
      </c>
    </row>
    <row r="37" spans="2:25" ht="18.75" customHeight="1">
      <c r="B37" s="337" t="s">
        <v>155</v>
      </c>
      <c r="C37" s="338" t="s">
        <v>23</v>
      </c>
      <c r="D37" s="490">
        <f>取引基本表!AS37</f>
        <v>6525</v>
      </c>
      <c r="E37" s="475">
        <f t="shared" si="0"/>
        <v>3.7399999999999998E-3</v>
      </c>
      <c r="T37" s="477">
        <v>4654</v>
      </c>
      <c r="U37" s="478" t="s">
        <v>907</v>
      </c>
      <c r="V37" s="477">
        <v>348871</v>
      </c>
      <c r="W37" s="478" t="s">
        <v>907</v>
      </c>
      <c r="X37" s="477">
        <v>353525</v>
      </c>
      <c r="Y37" s="478" t="s">
        <v>907</v>
      </c>
    </row>
    <row r="38" spans="2:25" ht="18.75" customHeight="1">
      <c r="B38" s="337" t="s">
        <v>156</v>
      </c>
      <c r="C38" s="338" t="s">
        <v>24</v>
      </c>
      <c r="D38" s="490">
        <f>取引基本表!AS38</f>
        <v>56584.2</v>
      </c>
      <c r="E38" s="475">
        <f t="shared" si="0"/>
        <v>3.2432999999999997E-2</v>
      </c>
      <c r="T38" s="477">
        <v>560973</v>
      </c>
      <c r="U38" s="478" t="s">
        <v>907</v>
      </c>
      <c r="V38" s="477">
        <v>902791</v>
      </c>
      <c r="W38" s="478" t="s">
        <v>907</v>
      </c>
      <c r="X38" s="477">
        <v>1463764</v>
      </c>
      <c r="Y38" s="478" t="s">
        <v>907</v>
      </c>
    </row>
    <row r="39" spans="2:25" ht="18.75" customHeight="1">
      <c r="B39" s="337" t="s">
        <v>158</v>
      </c>
      <c r="C39" s="338" t="s">
        <v>31</v>
      </c>
      <c r="D39" s="490">
        <f>取引基本表!AS39</f>
        <v>138382.9</v>
      </c>
      <c r="E39" s="475">
        <f t="shared" si="0"/>
        <v>7.9316999999999999E-2</v>
      </c>
      <c r="T39" s="477">
        <v>38423</v>
      </c>
      <c r="U39" s="478" t="s">
        <v>907</v>
      </c>
      <c r="V39" s="477">
        <v>-10674</v>
      </c>
      <c r="W39" s="478" t="s">
        <v>907</v>
      </c>
      <c r="X39" s="477">
        <v>27749</v>
      </c>
      <c r="Y39" s="478" t="s">
        <v>907</v>
      </c>
    </row>
    <row r="40" spans="2:25" ht="18.75" customHeight="1">
      <c r="B40" s="337" t="s">
        <v>160</v>
      </c>
      <c r="C40" s="696" t="s">
        <v>447</v>
      </c>
      <c r="D40" s="490">
        <f>取引基本表!AS40</f>
        <v>35045.9</v>
      </c>
      <c r="E40" s="475">
        <f t="shared" si="0"/>
        <v>2.0087000000000001E-2</v>
      </c>
      <c r="T40" s="477"/>
      <c r="U40" s="478"/>
      <c r="V40" s="477"/>
      <c r="W40" s="478"/>
      <c r="X40" s="477"/>
      <c r="Y40" s="478"/>
    </row>
    <row r="41" spans="2:25" ht="18.75" customHeight="1">
      <c r="B41" s="337" t="s">
        <v>162</v>
      </c>
      <c r="C41" s="338" t="s">
        <v>25</v>
      </c>
      <c r="D41" s="490">
        <f>取引基本表!AS41</f>
        <v>25903.3</v>
      </c>
      <c r="E41" s="475">
        <f t="shared" si="0"/>
        <v>1.4847000000000001E-2</v>
      </c>
      <c r="T41" s="477"/>
      <c r="U41" s="478"/>
      <c r="V41" s="477"/>
      <c r="W41" s="478"/>
      <c r="X41" s="477"/>
      <c r="Y41" s="478"/>
    </row>
    <row r="42" spans="2:25" ht="18.75" customHeight="1">
      <c r="B42" s="337">
        <v>37</v>
      </c>
      <c r="C42" s="338" t="s">
        <v>26</v>
      </c>
      <c r="D42" s="490">
        <f>取引基本表!AS42</f>
        <v>168058.6</v>
      </c>
      <c r="E42" s="475">
        <f t="shared" si="0"/>
        <v>9.6326999999999996E-2</v>
      </c>
      <c r="T42" s="477"/>
      <c r="U42" s="478"/>
      <c r="V42" s="477"/>
      <c r="W42" s="478"/>
      <c r="X42" s="477"/>
      <c r="Y42" s="478"/>
    </row>
    <row r="43" spans="2:25" ht="18.75" customHeight="1">
      <c r="B43" s="337">
        <v>38</v>
      </c>
      <c r="C43" s="338" t="s">
        <v>27</v>
      </c>
      <c r="D43" s="490">
        <f>取引基本表!AS43</f>
        <v>0</v>
      </c>
      <c r="E43" s="475">
        <f t="shared" si="0"/>
        <v>0</v>
      </c>
      <c r="T43" s="477"/>
      <c r="U43" s="478"/>
      <c r="V43" s="477"/>
      <c r="W43" s="478"/>
      <c r="X43" s="477"/>
      <c r="Y43" s="478"/>
    </row>
    <row r="44" spans="2:25" ht="18.75" customHeight="1">
      <c r="B44" s="337">
        <v>39</v>
      </c>
      <c r="C44" s="338" t="s">
        <v>28</v>
      </c>
      <c r="D44" s="490">
        <f>取引基本表!AS44</f>
        <v>813</v>
      </c>
      <c r="E44" s="475">
        <f t="shared" si="0"/>
        <v>4.66E-4</v>
      </c>
      <c r="T44" s="477"/>
      <c r="U44" s="478"/>
      <c r="V44" s="477"/>
      <c r="W44" s="478"/>
      <c r="X44" s="477"/>
      <c r="Y44" s="478"/>
    </row>
    <row r="45" spans="2:25" ht="18.75" customHeight="1">
      <c r="B45" s="480" t="s">
        <v>912</v>
      </c>
      <c r="C45" s="491" t="s">
        <v>33</v>
      </c>
      <c r="D45" s="492">
        <f>SUM(D6:D44)</f>
        <v>1744673.9</v>
      </c>
      <c r="E45" s="483">
        <f>SUM(E6:E44)</f>
        <v>0.99999999999999989</v>
      </c>
      <c r="F45" s="476"/>
      <c r="T45" s="477">
        <v>3095624</v>
      </c>
      <c r="U45" s="478" t="s">
        <v>907</v>
      </c>
      <c r="V45" s="477">
        <v>3933480</v>
      </c>
      <c r="W45" s="478" t="s">
        <v>907</v>
      </c>
      <c r="X45" s="477">
        <v>7029104</v>
      </c>
      <c r="Y45" s="478" t="s">
        <v>907</v>
      </c>
    </row>
    <row r="46" spans="2:25" ht="18.75" customHeight="1"/>
  </sheetData>
  <sheetProtection sheet="1" selectLockedCells="1" selectUnlockedCells="1"/>
  <mergeCells count="2">
    <mergeCell ref="B2:C2"/>
    <mergeCell ref="B4:C5"/>
  </mergeCells>
  <phoneticPr fontId="26"/>
  <pageMargins left="0.78740157480314965" right="0.78740157480314965" top="0.78740157480314965" bottom="0.78740157480314965" header="0" footer="0.19685039370078741"/>
  <pageSetup paperSize="9" scale="92" orientation="portrait" useFirstPageNumber="1" r:id="rId1"/>
  <headerFooter alignWithMargins="0">
    <oddFooter>&amp;C&amp;P / 1 ページ</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sheetPr>
  <dimension ref="B2:AQ53"/>
  <sheetViews>
    <sheetView showGridLines="0" view="pageBreakPreview" zoomScale="130" zoomScaleNormal="100" zoomScaleSheetLayoutView="130" workbookViewId="0">
      <selection activeCell="C7" sqref="C7"/>
    </sheetView>
  </sheetViews>
  <sheetFormatPr defaultColWidth="13.5" defaultRowHeight="16.5" customHeight="1"/>
  <cols>
    <col min="1" max="1" width="2.1640625" style="369" customWidth="1"/>
    <col min="2" max="2" width="3.5" style="369" bestFit="1" customWidth="1"/>
    <col min="3" max="3" width="38.5" style="369" bestFit="1" customWidth="1"/>
    <col min="4" max="43" width="12.1640625" style="369" customWidth="1"/>
    <col min="44" max="16384" width="13.5" style="369"/>
  </cols>
  <sheetData>
    <row r="2" spans="2:43" ht="20.25" customHeight="1">
      <c r="B2" s="862" t="s">
        <v>913</v>
      </c>
      <c r="C2" s="863"/>
    </row>
    <row r="3" spans="2:43" ht="16.5" customHeight="1">
      <c r="B3" s="435"/>
      <c r="U3" s="436" t="s">
        <v>561</v>
      </c>
    </row>
    <row r="4" spans="2:43" ht="16.5" customHeight="1">
      <c r="B4" s="919"/>
      <c r="C4" s="919"/>
      <c r="D4" s="439" t="s">
        <v>263</v>
      </c>
      <c r="E4" s="440" t="s">
        <v>265</v>
      </c>
      <c r="F4" s="440" t="s">
        <v>267</v>
      </c>
      <c r="G4" s="440" t="s">
        <v>268</v>
      </c>
      <c r="H4" s="440" t="s">
        <v>269</v>
      </c>
      <c r="I4" s="440" t="s">
        <v>271</v>
      </c>
      <c r="J4" s="440" t="s">
        <v>273</v>
      </c>
      <c r="K4" s="440" t="s">
        <v>274</v>
      </c>
      <c r="L4" s="440" t="s">
        <v>277</v>
      </c>
      <c r="M4" s="440" t="s">
        <v>120</v>
      </c>
      <c r="N4" s="440" t="s">
        <v>121</v>
      </c>
      <c r="O4" s="440" t="s">
        <v>123</v>
      </c>
      <c r="P4" s="440" t="s">
        <v>125</v>
      </c>
      <c r="Q4" s="440" t="s">
        <v>127</v>
      </c>
      <c r="R4" s="440" t="s">
        <v>128</v>
      </c>
      <c r="S4" s="440" t="s">
        <v>129</v>
      </c>
      <c r="T4" s="440" t="s">
        <v>131</v>
      </c>
      <c r="U4" s="440" t="s">
        <v>133</v>
      </c>
      <c r="V4" s="440" t="s">
        <v>135</v>
      </c>
      <c r="W4" s="440" t="s">
        <v>136</v>
      </c>
      <c r="X4" s="440" t="s">
        <v>138</v>
      </c>
      <c r="Y4" s="440" t="s">
        <v>139</v>
      </c>
      <c r="Z4" s="440" t="s">
        <v>140</v>
      </c>
      <c r="AA4" s="440" t="s">
        <v>141</v>
      </c>
      <c r="AB4" s="440" t="s">
        <v>143</v>
      </c>
      <c r="AC4" s="440" t="s">
        <v>145</v>
      </c>
      <c r="AD4" s="440" t="s">
        <v>146</v>
      </c>
      <c r="AE4" s="440" t="s">
        <v>147</v>
      </c>
      <c r="AF4" s="440" t="s">
        <v>149</v>
      </c>
      <c r="AG4" s="440" t="s">
        <v>151</v>
      </c>
      <c r="AH4" s="440" t="s">
        <v>153</v>
      </c>
      <c r="AI4" s="440" t="s">
        <v>155</v>
      </c>
      <c r="AJ4" s="440" t="s">
        <v>156</v>
      </c>
      <c r="AK4" s="440" t="s">
        <v>158</v>
      </c>
      <c r="AL4" s="440" t="s">
        <v>160</v>
      </c>
      <c r="AM4" s="440" t="s">
        <v>162</v>
      </c>
      <c r="AN4" s="440">
        <v>37</v>
      </c>
      <c r="AO4" s="440">
        <v>38</v>
      </c>
      <c r="AP4" s="440">
        <v>39</v>
      </c>
      <c r="AQ4" s="443"/>
    </row>
    <row r="5" spans="2:43" ht="36" customHeight="1">
      <c r="B5" s="920"/>
      <c r="C5" s="920"/>
      <c r="D5" s="446" t="s">
        <v>0</v>
      </c>
      <c r="E5" s="464" t="s">
        <v>1</v>
      </c>
      <c r="F5" s="464" t="s">
        <v>2</v>
      </c>
      <c r="G5" s="464" t="s">
        <v>3</v>
      </c>
      <c r="H5" s="464" t="s">
        <v>4</v>
      </c>
      <c r="I5" s="464" t="s">
        <v>5</v>
      </c>
      <c r="J5" s="464" t="s">
        <v>6</v>
      </c>
      <c r="K5" s="464" t="s">
        <v>7</v>
      </c>
      <c r="L5" s="464" t="s">
        <v>8</v>
      </c>
      <c r="M5" s="464" t="s">
        <v>569</v>
      </c>
      <c r="N5" s="464" t="s">
        <v>9</v>
      </c>
      <c r="O5" s="464" t="s">
        <v>10</v>
      </c>
      <c r="P5" s="464" t="s">
        <v>11</v>
      </c>
      <c r="Q5" s="464" t="s">
        <v>12</v>
      </c>
      <c r="R5" s="464" t="s">
        <v>418</v>
      </c>
      <c r="S5" s="464" t="s">
        <v>419</v>
      </c>
      <c r="T5" s="464" t="s">
        <v>420</v>
      </c>
      <c r="U5" s="464" t="s">
        <v>14</v>
      </c>
      <c r="V5" s="464" t="s">
        <v>13</v>
      </c>
      <c r="W5" s="464" t="s">
        <v>570</v>
      </c>
      <c r="X5" s="464" t="s">
        <v>15</v>
      </c>
      <c r="Y5" s="464" t="s">
        <v>16</v>
      </c>
      <c r="Z5" s="464" t="s">
        <v>17</v>
      </c>
      <c r="AA5" s="464" t="s">
        <v>18</v>
      </c>
      <c r="AB5" s="464" t="s">
        <v>29</v>
      </c>
      <c r="AC5" s="464" t="s">
        <v>30</v>
      </c>
      <c r="AD5" s="464" t="s">
        <v>19</v>
      </c>
      <c r="AE5" s="464" t="s">
        <v>20</v>
      </c>
      <c r="AF5" s="464" t="s">
        <v>21</v>
      </c>
      <c r="AG5" s="464" t="s">
        <v>32</v>
      </c>
      <c r="AH5" s="464" t="s">
        <v>22</v>
      </c>
      <c r="AI5" s="464" t="s">
        <v>23</v>
      </c>
      <c r="AJ5" s="464" t="s">
        <v>24</v>
      </c>
      <c r="AK5" s="464" t="s">
        <v>31</v>
      </c>
      <c r="AL5" s="464" t="s">
        <v>447</v>
      </c>
      <c r="AM5" s="464" t="s">
        <v>25</v>
      </c>
      <c r="AN5" s="464" t="s">
        <v>26</v>
      </c>
      <c r="AO5" s="464" t="s">
        <v>27</v>
      </c>
      <c r="AP5" s="464" t="s">
        <v>28</v>
      </c>
      <c r="AQ5" s="465" t="s">
        <v>914</v>
      </c>
    </row>
    <row r="6" spans="2:43" ht="16.5" customHeight="1">
      <c r="B6" s="332" t="s">
        <v>263</v>
      </c>
      <c r="C6" s="401" t="s">
        <v>0</v>
      </c>
      <c r="D6" s="450">
        <f>投入係数!D6*手順⑤!D$53</f>
        <v>0</v>
      </c>
      <c r="E6" s="493">
        <f>投入係数!E6*手順⑤!E$53</f>
        <v>0</v>
      </c>
      <c r="F6" s="493">
        <f>投入係数!F6*手順⑤!F$53</f>
        <v>0</v>
      </c>
      <c r="G6" s="493">
        <f>投入係数!G6*手順⑤!G$53</f>
        <v>0</v>
      </c>
      <c r="H6" s="493">
        <f>投入係数!H6*手順⑤!H$53</f>
        <v>0</v>
      </c>
      <c r="I6" s="493">
        <f>投入係数!I6*手順⑤!I$53</f>
        <v>0</v>
      </c>
      <c r="J6" s="493">
        <f>投入係数!J6*手順⑤!J$53</f>
        <v>0</v>
      </c>
      <c r="K6" s="493">
        <f>投入係数!K6*手順⑤!K$53</f>
        <v>0</v>
      </c>
      <c r="L6" s="493">
        <f>投入係数!L6*手順⑤!L$53</f>
        <v>0</v>
      </c>
      <c r="M6" s="493">
        <f>投入係数!M6*手順⑤!M$53</f>
        <v>0</v>
      </c>
      <c r="N6" s="493">
        <f>投入係数!N6*手順⑤!N$53</f>
        <v>0</v>
      </c>
      <c r="O6" s="493">
        <f>投入係数!O6*手順⑤!O$53</f>
        <v>0</v>
      </c>
      <c r="P6" s="493">
        <f>投入係数!P6*手順⑤!P$53</f>
        <v>0</v>
      </c>
      <c r="Q6" s="493">
        <f>投入係数!Q6*手順⑤!Q$53</f>
        <v>0</v>
      </c>
      <c r="R6" s="493">
        <f>投入係数!R6*手順⑤!R$53</f>
        <v>0</v>
      </c>
      <c r="S6" s="493">
        <f>投入係数!S6*手順⑤!S$53</f>
        <v>0</v>
      </c>
      <c r="T6" s="493">
        <f>投入係数!T6*手順⑤!T$53</f>
        <v>0</v>
      </c>
      <c r="U6" s="493">
        <f>投入係数!U6*手順⑤!U$53</f>
        <v>0</v>
      </c>
      <c r="V6" s="493">
        <f>投入係数!V6*手順⑤!V$53</f>
        <v>0</v>
      </c>
      <c r="W6" s="493">
        <f>投入係数!W6*手順⑤!W$53</f>
        <v>0</v>
      </c>
      <c r="X6" s="493">
        <f>投入係数!X6*手順⑤!X$53</f>
        <v>0</v>
      </c>
      <c r="Y6" s="493">
        <f>投入係数!Y6*手順⑤!Y$53</f>
        <v>0</v>
      </c>
      <c r="Z6" s="493">
        <f>投入係数!Z6*手順⑤!Z$53</f>
        <v>0</v>
      </c>
      <c r="AA6" s="493">
        <f>投入係数!AA6*手順⑤!AA$53</f>
        <v>0</v>
      </c>
      <c r="AB6" s="493">
        <f>投入係数!AB6*手順⑤!AB$53</f>
        <v>0</v>
      </c>
      <c r="AC6" s="493">
        <f>投入係数!AC6*手順⑤!AC$53</f>
        <v>0</v>
      </c>
      <c r="AD6" s="493">
        <f>投入係数!AD6*手順⑤!AD$53</f>
        <v>0</v>
      </c>
      <c r="AE6" s="493">
        <f>投入係数!AE6*手順⑤!AE$53</f>
        <v>0</v>
      </c>
      <c r="AF6" s="493">
        <f>投入係数!AF6*手順⑤!AF$53</f>
        <v>0</v>
      </c>
      <c r="AG6" s="493">
        <f>投入係数!AG6*手順⑤!AG$53</f>
        <v>0</v>
      </c>
      <c r="AH6" s="493">
        <f>投入係数!AH6*手順⑤!AH$53</f>
        <v>0</v>
      </c>
      <c r="AI6" s="493">
        <f>投入係数!AI6*手順⑤!AI$53</f>
        <v>0</v>
      </c>
      <c r="AJ6" s="493">
        <f>投入係数!AJ6*手順⑤!AJ$53</f>
        <v>0</v>
      </c>
      <c r="AK6" s="493">
        <f>投入係数!AK6*手順⑤!AK$53</f>
        <v>0</v>
      </c>
      <c r="AL6" s="493">
        <f>投入係数!AL6*手順⑤!AL$53</f>
        <v>0</v>
      </c>
      <c r="AM6" s="493">
        <f>投入係数!AM6*手順⑤!AM$53</f>
        <v>0</v>
      </c>
      <c r="AN6" s="493">
        <f>投入係数!AN6*手順⑤!AN$53</f>
        <v>0</v>
      </c>
      <c r="AO6" s="493">
        <f>投入係数!AO6*手順⑤!AO$53</f>
        <v>0</v>
      </c>
      <c r="AP6" s="493">
        <f>投入係数!AP6*手順⑤!AP$53</f>
        <v>0</v>
      </c>
      <c r="AQ6" s="336">
        <f>SUM(D6:AP6)</f>
        <v>0</v>
      </c>
    </row>
    <row r="7" spans="2:43" ht="16.5" customHeight="1">
      <c r="B7" s="337" t="s">
        <v>265</v>
      </c>
      <c r="C7" s="402" t="s">
        <v>1</v>
      </c>
      <c r="D7" s="451">
        <f>投入係数!D7*手順⑤!D$53</f>
        <v>0</v>
      </c>
      <c r="E7" s="357">
        <f>投入係数!E7*手順⑤!E$53</f>
        <v>0</v>
      </c>
      <c r="F7" s="357">
        <f>投入係数!F7*手順⑤!F$53</f>
        <v>0</v>
      </c>
      <c r="G7" s="357">
        <f>投入係数!G7*手順⑤!G$53</f>
        <v>0</v>
      </c>
      <c r="H7" s="357">
        <f>投入係数!H7*手順⑤!H$53</f>
        <v>0</v>
      </c>
      <c r="I7" s="357">
        <f>投入係数!I7*手順⑤!I$53</f>
        <v>0</v>
      </c>
      <c r="J7" s="357">
        <f>投入係数!J7*手順⑤!J$53</f>
        <v>0</v>
      </c>
      <c r="K7" s="357">
        <f>投入係数!K7*手順⑤!K$53</f>
        <v>0</v>
      </c>
      <c r="L7" s="357">
        <f>投入係数!L7*手順⑤!L$53</f>
        <v>0</v>
      </c>
      <c r="M7" s="357">
        <f>投入係数!M7*手順⑤!M$53</f>
        <v>0</v>
      </c>
      <c r="N7" s="357">
        <f>投入係数!N7*手順⑤!N$53</f>
        <v>0</v>
      </c>
      <c r="O7" s="357">
        <f>投入係数!O7*手順⑤!O$53</f>
        <v>0</v>
      </c>
      <c r="P7" s="357">
        <f>投入係数!P7*手順⑤!P$53</f>
        <v>0</v>
      </c>
      <c r="Q7" s="357">
        <f>投入係数!Q7*手順⑤!Q$53</f>
        <v>0</v>
      </c>
      <c r="R7" s="357">
        <f>投入係数!R7*手順⑤!R$53</f>
        <v>0</v>
      </c>
      <c r="S7" s="357">
        <f>投入係数!S7*手順⑤!S$53</f>
        <v>0</v>
      </c>
      <c r="T7" s="357">
        <f>投入係数!T7*手順⑤!T$53</f>
        <v>0</v>
      </c>
      <c r="U7" s="357">
        <f>投入係数!U7*手順⑤!U$53</f>
        <v>0</v>
      </c>
      <c r="V7" s="357">
        <f>投入係数!V7*手順⑤!V$53</f>
        <v>0</v>
      </c>
      <c r="W7" s="357">
        <f>投入係数!W7*手順⑤!W$53</f>
        <v>0</v>
      </c>
      <c r="X7" s="357">
        <f>投入係数!X7*手順⑤!X$53</f>
        <v>0</v>
      </c>
      <c r="Y7" s="357">
        <f>投入係数!Y7*手順⑤!Y$53</f>
        <v>0</v>
      </c>
      <c r="Z7" s="357">
        <f>投入係数!Z7*手順⑤!Z$53</f>
        <v>0</v>
      </c>
      <c r="AA7" s="357">
        <f>投入係数!AA7*手順⑤!AA$53</f>
        <v>0</v>
      </c>
      <c r="AB7" s="357">
        <f>投入係数!AB7*手順⑤!AB$53</f>
        <v>0</v>
      </c>
      <c r="AC7" s="357">
        <f>投入係数!AC7*手順⑤!AC$53</f>
        <v>0</v>
      </c>
      <c r="AD7" s="357">
        <f>投入係数!AD7*手順⑤!AD$53</f>
        <v>0</v>
      </c>
      <c r="AE7" s="357">
        <f>投入係数!AE7*手順⑤!AE$53</f>
        <v>0</v>
      </c>
      <c r="AF7" s="357">
        <f>投入係数!AF7*手順⑤!AF$53</f>
        <v>0</v>
      </c>
      <c r="AG7" s="357">
        <f>投入係数!AG7*手順⑤!AG$53</f>
        <v>0</v>
      </c>
      <c r="AH7" s="357">
        <f>投入係数!AH7*手順⑤!AH$53</f>
        <v>0</v>
      </c>
      <c r="AI7" s="357">
        <f>投入係数!AI7*手順⑤!AI$53</f>
        <v>0</v>
      </c>
      <c r="AJ7" s="357">
        <f>投入係数!AJ7*手順⑤!AJ$53</f>
        <v>0</v>
      </c>
      <c r="AK7" s="357">
        <f>投入係数!AK7*手順⑤!AK$53</f>
        <v>0</v>
      </c>
      <c r="AL7" s="357">
        <f>投入係数!AL7*手順⑤!AL$53</f>
        <v>0</v>
      </c>
      <c r="AM7" s="357">
        <f>投入係数!AM7*手順⑤!AM$53</f>
        <v>0</v>
      </c>
      <c r="AN7" s="357">
        <f>投入係数!AN7*手順⑤!AN$53</f>
        <v>0</v>
      </c>
      <c r="AO7" s="357">
        <f>投入係数!AO7*手順⑤!AO$53</f>
        <v>0</v>
      </c>
      <c r="AP7" s="357">
        <f>投入係数!AP7*手順⑤!AP$53</f>
        <v>0</v>
      </c>
      <c r="AQ7" s="341">
        <f t="shared" ref="AQ7:AQ53" si="0">SUM(D7:AP7)</f>
        <v>0</v>
      </c>
    </row>
    <row r="8" spans="2:43" ht="16.5" customHeight="1">
      <c r="B8" s="337" t="s">
        <v>267</v>
      </c>
      <c r="C8" s="402" t="s">
        <v>2</v>
      </c>
      <c r="D8" s="451">
        <f>投入係数!D8*手順⑤!D$53</f>
        <v>0</v>
      </c>
      <c r="E8" s="357">
        <f>投入係数!E8*手順⑤!E$53</f>
        <v>0</v>
      </c>
      <c r="F8" s="357">
        <f>投入係数!F8*手順⑤!F$53</f>
        <v>0</v>
      </c>
      <c r="G8" s="357">
        <f>投入係数!G8*手順⑤!G$53</f>
        <v>0</v>
      </c>
      <c r="H8" s="357">
        <f>投入係数!H8*手順⑤!H$53</f>
        <v>0</v>
      </c>
      <c r="I8" s="357">
        <f>投入係数!I8*手順⑤!I$53</f>
        <v>0</v>
      </c>
      <c r="J8" s="357">
        <f>投入係数!J8*手順⑤!J$53</f>
        <v>0</v>
      </c>
      <c r="K8" s="357">
        <f>投入係数!K8*手順⑤!K$53</f>
        <v>0</v>
      </c>
      <c r="L8" s="357">
        <f>投入係数!L8*手順⑤!L$53</f>
        <v>0</v>
      </c>
      <c r="M8" s="357">
        <f>投入係数!M8*手順⑤!M$53</f>
        <v>0</v>
      </c>
      <c r="N8" s="357">
        <f>投入係数!N8*手順⑤!N$53</f>
        <v>0</v>
      </c>
      <c r="O8" s="357">
        <f>投入係数!O8*手順⑤!O$53</f>
        <v>0</v>
      </c>
      <c r="P8" s="357">
        <f>投入係数!P8*手順⑤!P$53</f>
        <v>0</v>
      </c>
      <c r="Q8" s="357">
        <f>投入係数!Q8*手順⑤!Q$53</f>
        <v>0</v>
      </c>
      <c r="R8" s="357">
        <f>投入係数!R8*手順⑤!R$53</f>
        <v>0</v>
      </c>
      <c r="S8" s="357">
        <f>投入係数!S8*手順⑤!S$53</f>
        <v>0</v>
      </c>
      <c r="T8" s="357">
        <f>投入係数!T8*手順⑤!T$53</f>
        <v>0</v>
      </c>
      <c r="U8" s="357">
        <f>投入係数!U8*手順⑤!U$53</f>
        <v>0</v>
      </c>
      <c r="V8" s="357">
        <f>投入係数!V8*手順⑤!V$53</f>
        <v>0</v>
      </c>
      <c r="W8" s="357">
        <f>投入係数!W8*手順⑤!W$53</f>
        <v>0</v>
      </c>
      <c r="X8" s="357">
        <f>投入係数!X8*手順⑤!X$53</f>
        <v>0</v>
      </c>
      <c r="Y8" s="357">
        <f>投入係数!Y8*手順⑤!Y$53</f>
        <v>0</v>
      </c>
      <c r="Z8" s="357">
        <f>投入係数!Z8*手順⑤!Z$53</f>
        <v>0</v>
      </c>
      <c r="AA8" s="357">
        <f>投入係数!AA8*手順⑤!AA$53</f>
        <v>0</v>
      </c>
      <c r="AB8" s="357">
        <f>投入係数!AB8*手順⑤!AB$53</f>
        <v>0</v>
      </c>
      <c r="AC8" s="357">
        <f>投入係数!AC8*手順⑤!AC$53</f>
        <v>0</v>
      </c>
      <c r="AD8" s="357">
        <f>投入係数!AD8*手順⑤!AD$53</f>
        <v>0</v>
      </c>
      <c r="AE8" s="357">
        <f>投入係数!AE8*手順⑤!AE$53</f>
        <v>0</v>
      </c>
      <c r="AF8" s="357">
        <f>投入係数!AF8*手順⑤!AF$53</f>
        <v>0</v>
      </c>
      <c r="AG8" s="357">
        <f>投入係数!AG8*手順⑤!AG$53</f>
        <v>0</v>
      </c>
      <c r="AH8" s="357">
        <f>投入係数!AH8*手順⑤!AH$53</f>
        <v>0</v>
      </c>
      <c r="AI8" s="357">
        <f>投入係数!AI8*手順⑤!AI$53</f>
        <v>0</v>
      </c>
      <c r="AJ8" s="357">
        <f>投入係数!AJ8*手順⑤!AJ$53</f>
        <v>0</v>
      </c>
      <c r="AK8" s="357">
        <f>投入係数!AK8*手順⑤!AK$53</f>
        <v>0</v>
      </c>
      <c r="AL8" s="357">
        <f>投入係数!AL8*手順⑤!AL$53</f>
        <v>0</v>
      </c>
      <c r="AM8" s="357">
        <f>投入係数!AM8*手順⑤!AM$53</f>
        <v>0</v>
      </c>
      <c r="AN8" s="357">
        <f>投入係数!AN8*手順⑤!AN$53</f>
        <v>0</v>
      </c>
      <c r="AO8" s="357">
        <f>投入係数!AO8*手順⑤!AO$53</f>
        <v>0</v>
      </c>
      <c r="AP8" s="357">
        <f>投入係数!AP8*手順⑤!AP$53</f>
        <v>0</v>
      </c>
      <c r="AQ8" s="341">
        <f t="shared" si="0"/>
        <v>0</v>
      </c>
    </row>
    <row r="9" spans="2:43" ht="16.5" customHeight="1">
      <c r="B9" s="337" t="s">
        <v>268</v>
      </c>
      <c r="C9" s="402" t="s">
        <v>3</v>
      </c>
      <c r="D9" s="451">
        <f>投入係数!D9*手順⑤!D$53</f>
        <v>0</v>
      </c>
      <c r="E9" s="357">
        <f>投入係数!E9*手順⑤!E$53</f>
        <v>0</v>
      </c>
      <c r="F9" s="357">
        <f>投入係数!F9*手順⑤!F$53</f>
        <v>0</v>
      </c>
      <c r="G9" s="357">
        <f>投入係数!G9*手順⑤!G$53</f>
        <v>0</v>
      </c>
      <c r="H9" s="357">
        <f>投入係数!H9*手順⑤!H$53</f>
        <v>0</v>
      </c>
      <c r="I9" s="357">
        <f>投入係数!I9*手順⑤!I$53</f>
        <v>0</v>
      </c>
      <c r="J9" s="357">
        <f>投入係数!J9*手順⑤!J$53</f>
        <v>0</v>
      </c>
      <c r="K9" s="357">
        <f>投入係数!K9*手順⑤!K$53</f>
        <v>0</v>
      </c>
      <c r="L9" s="357">
        <f>投入係数!L9*手順⑤!L$53</f>
        <v>0</v>
      </c>
      <c r="M9" s="357">
        <f>投入係数!M9*手順⑤!M$53</f>
        <v>0</v>
      </c>
      <c r="N9" s="357">
        <f>投入係数!N9*手順⑤!N$53</f>
        <v>0</v>
      </c>
      <c r="O9" s="357">
        <f>投入係数!O9*手順⑤!O$53</f>
        <v>0</v>
      </c>
      <c r="P9" s="357">
        <f>投入係数!P9*手順⑤!P$53</f>
        <v>0</v>
      </c>
      <c r="Q9" s="357">
        <f>投入係数!Q9*手順⑤!Q$53</f>
        <v>0</v>
      </c>
      <c r="R9" s="357">
        <f>投入係数!R9*手順⑤!R$53</f>
        <v>0</v>
      </c>
      <c r="S9" s="357">
        <f>投入係数!S9*手順⑤!S$53</f>
        <v>0</v>
      </c>
      <c r="T9" s="357">
        <f>投入係数!T9*手順⑤!T$53</f>
        <v>0</v>
      </c>
      <c r="U9" s="357">
        <f>投入係数!U9*手順⑤!U$53</f>
        <v>0</v>
      </c>
      <c r="V9" s="357">
        <f>投入係数!V9*手順⑤!V$53</f>
        <v>0</v>
      </c>
      <c r="W9" s="357">
        <f>投入係数!W9*手順⑤!W$53</f>
        <v>0</v>
      </c>
      <c r="X9" s="357">
        <f>投入係数!X9*手順⑤!X$53</f>
        <v>0</v>
      </c>
      <c r="Y9" s="357">
        <f>投入係数!Y9*手順⑤!Y$53</f>
        <v>0</v>
      </c>
      <c r="Z9" s="357">
        <f>投入係数!Z9*手順⑤!Z$53</f>
        <v>0</v>
      </c>
      <c r="AA9" s="357">
        <f>投入係数!AA9*手順⑤!AA$53</f>
        <v>0</v>
      </c>
      <c r="AB9" s="357">
        <f>投入係数!AB9*手順⑤!AB$53</f>
        <v>0</v>
      </c>
      <c r="AC9" s="357">
        <f>投入係数!AC9*手順⑤!AC$53</f>
        <v>0</v>
      </c>
      <c r="AD9" s="357">
        <f>投入係数!AD9*手順⑤!AD$53</f>
        <v>0</v>
      </c>
      <c r="AE9" s="357">
        <f>投入係数!AE9*手順⑤!AE$53</f>
        <v>0</v>
      </c>
      <c r="AF9" s="357">
        <f>投入係数!AF9*手順⑤!AF$53</f>
        <v>0</v>
      </c>
      <c r="AG9" s="357">
        <f>投入係数!AG9*手順⑤!AG$53</f>
        <v>0</v>
      </c>
      <c r="AH9" s="357">
        <f>投入係数!AH9*手順⑤!AH$53</f>
        <v>0</v>
      </c>
      <c r="AI9" s="357">
        <f>投入係数!AI9*手順⑤!AI$53</f>
        <v>0</v>
      </c>
      <c r="AJ9" s="357">
        <f>投入係数!AJ9*手順⑤!AJ$53</f>
        <v>0</v>
      </c>
      <c r="AK9" s="357">
        <f>投入係数!AK9*手順⑤!AK$53</f>
        <v>0</v>
      </c>
      <c r="AL9" s="357">
        <f>投入係数!AL9*手順⑤!AL$53</f>
        <v>0</v>
      </c>
      <c r="AM9" s="357">
        <f>投入係数!AM9*手順⑤!AM$53</f>
        <v>0</v>
      </c>
      <c r="AN9" s="357">
        <f>投入係数!AN9*手順⑤!AN$53</f>
        <v>0</v>
      </c>
      <c r="AO9" s="357">
        <f>投入係数!AO9*手順⑤!AO$53</f>
        <v>0</v>
      </c>
      <c r="AP9" s="357">
        <f>投入係数!AP9*手順⑤!AP$53</f>
        <v>0</v>
      </c>
      <c r="AQ9" s="341">
        <f t="shared" si="0"/>
        <v>0</v>
      </c>
    </row>
    <row r="10" spans="2:43" ht="16.5" customHeight="1">
      <c r="B10" s="337" t="s">
        <v>269</v>
      </c>
      <c r="C10" s="402" t="s">
        <v>4</v>
      </c>
      <c r="D10" s="451">
        <f>投入係数!D10*手順⑤!D$53</f>
        <v>0</v>
      </c>
      <c r="E10" s="357">
        <f>投入係数!E10*手順⑤!E$53</f>
        <v>0</v>
      </c>
      <c r="F10" s="357">
        <f>投入係数!F10*手順⑤!F$53</f>
        <v>0</v>
      </c>
      <c r="G10" s="357">
        <f>投入係数!G10*手順⑤!G$53</f>
        <v>0</v>
      </c>
      <c r="H10" s="357">
        <f>投入係数!H10*手順⑤!H$53</f>
        <v>0</v>
      </c>
      <c r="I10" s="357">
        <f>投入係数!I10*手順⑤!I$53</f>
        <v>0</v>
      </c>
      <c r="J10" s="357">
        <f>投入係数!J10*手順⑤!J$53</f>
        <v>0</v>
      </c>
      <c r="K10" s="357">
        <f>投入係数!K10*手順⑤!K$53</f>
        <v>0</v>
      </c>
      <c r="L10" s="357">
        <f>投入係数!L10*手順⑤!L$53</f>
        <v>0</v>
      </c>
      <c r="M10" s="357">
        <f>投入係数!M10*手順⑤!M$53</f>
        <v>0</v>
      </c>
      <c r="N10" s="357">
        <f>投入係数!N10*手順⑤!N$53</f>
        <v>0</v>
      </c>
      <c r="O10" s="357">
        <f>投入係数!O10*手順⑤!O$53</f>
        <v>0</v>
      </c>
      <c r="P10" s="357">
        <f>投入係数!P10*手順⑤!P$53</f>
        <v>0</v>
      </c>
      <c r="Q10" s="357">
        <f>投入係数!Q10*手順⑤!Q$53</f>
        <v>0</v>
      </c>
      <c r="R10" s="357">
        <f>投入係数!R10*手順⑤!R$53</f>
        <v>0</v>
      </c>
      <c r="S10" s="357">
        <f>投入係数!S10*手順⑤!S$53</f>
        <v>0</v>
      </c>
      <c r="T10" s="357">
        <f>投入係数!T10*手順⑤!T$53</f>
        <v>0</v>
      </c>
      <c r="U10" s="357">
        <f>投入係数!U10*手順⑤!U$53</f>
        <v>0</v>
      </c>
      <c r="V10" s="357">
        <f>投入係数!V10*手順⑤!V$53</f>
        <v>0</v>
      </c>
      <c r="W10" s="357">
        <f>投入係数!W10*手順⑤!W$53</f>
        <v>0</v>
      </c>
      <c r="X10" s="357">
        <f>投入係数!X10*手順⑤!X$53</f>
        <v>0</v>
      </c>
      <c r="Y10" s="357">
        <f>投入係数!Y10*手順⑤!Y$53</f>
        <v>0</v>
      </c>
      <c r="Z10" s="357">
        <f>投入係数!Z10*手順⑤!Z$53</f>
        <v>0</v>
      </c>
      <c r="AA10" s="357">
        <f>投入係数!AA10*手順⑤!AA$53</f>
        <v>0</v>
      </c>
      <c r="AB10" s="357">
        <f>投入係数!AB10*手順⑤!AB$53</f>
        <v>0</v>
      </c>
      <c r="AC10" s="357">
        <f>投入係数!AC10*手順⑤!AC$53</f>
        <v>0</v>
      </c>
      <c r="AD10" s="357">
        <f>投入係数!AD10*手順⑤!AD$53</f>
        <v>0</v>
      </c>
      <c r="AE10" s="357">
        <f>投入係数!AE10*手順⑤!AE$53</f>
        <v>0</v>
      </c>
      <c r="AF10" s="357">
        <f>投入係数!AF10*手順⑤!AF$53</f>
        <v>0</v>
      </c>
      <c r="AG10" s="357">
        <f>投入係数!AG10*手順⑤!AG$53</f>
        <v>0</v>
      </c>
      <c r="AH10" s="357">
        <f>投入係数!AH10*手順⑤!AH$53</f>
        <v>0</v>
      </c>
      <c r="AI10" s="357">
        <f>投入係数!AI10*手順⑤!AI$53</f>
        <v>0</v>
      </c>
      <c r="AJ10" s="357">
        <f>投入係数!AJ10*手順⑤!AJ$53</f>
        <v>0</v>
      </c>
      <c r="AK10" s="357">
        <f>投入係数!AK10*手順⑤!AK$53</f>
        <v>0</v>
      </c>
      <c r="AL10" s="357">
        <f>投入係数!AL10*手順⑤!AL$53</f>
        <v>0</v>
      </c>
      <c r="AM10" s="357">
        <f>投入係数!AM10*手順⑤!AM$53</f>
        <v>0</v>
      </c>
      <c r="AN10" s="357">
        <f>投入係数!AN10*手順⑤!AN$53</f>
        <v>0</v>
      </c>
      <c r="AO10" s="357">
        <f>投入係数!AO10*手順⑤!AO$53</f>
        <v>0</v>
      </c>
      <c r="AP10" s="357">
        <f>投入係数!AP10*手順⑤!AP$53</f>
        <v>0</v>
      </c>
      <c r="AQ10" s="341">
        <f t="shared" si="0"/>
        <v>0</v>
      </c>
    </row>
    <row r="11" spans="2:43" ht="16.5" customHeight="1">
      <c r="B11" s="337" t="s">
        <v>271</v>
      </c>
      <c r="C11" s="402" t="s">
        <v>5</v>
      </c>
      <c r="D11" s="451">
        <f>投入係数!D11*手順⑤!D$53</f>
        <v>0</v>
      </c>
      <c r="E11" s="357">
        <f>投入係数!E11*手順⑤!E$53</f>
        <v>0</v>
      </c>
      <c r="F11" s="357">
        <f>投入係数!F11*手順⑤!F$53</f>
        <v>0</v>
      </c>
      <c r="G11" s="357">
        <f>投入係数!G11*手順⑤!G$53</f>
        <v>0</v>
      </c>
      <c r="H11" s="357">
        <f>投入係数!H11*手順⑤!H$53</f>
        <v>0</v>
      </c>
      <c r="I11" s="357">
        <f>投入係数!I11*手順⑤!I$53</f>
        <v>0</v>
      </c>
      <c r="J11" s="357">
        <f>投入係数!J11*手順⑤!J$53</f>
        <v>0</v>
      </c>
      <c r="K11" s="357">
        <f>投入係数!K11*手順⑤!K$53</f>
        <v>0</v>
      </c>
      <c r="L11" s="357">
        <f>投入係数!L11*手順⑤!L$53</f>
        <v>0</v>
      </c>
      <c r="M11" s="357">
        <f>投入係数!M11*手順⑤!M$53</f>
        <v>0</v>
      </c>
      <c r="N11" s="357">
        <f>投入係数!N11*手順⑤!N$53</f>
        <v>0</v>
      </c>
      <c r="O11" s="357">
        <f>投入係数!O11*手順⑤!O$53</f>
        <v>0</v>
      </c>
      <c r="P11" s="357">
        <f>投入係数!P11*手順⑤!P$53</f>
        <v>0</v>
      </c>
      <c r="Q11" s="357">
        <f>投入係数!Q11*手順⑤!Q$53</f>
        <v>0</v>
      </c>
      <c r="R11" s="357">
        <f>投入係数!R11*手順⑤!R$53</f>
        <v>0</v>
      </c>
      <c r="S11" s="357">
        <f>投入係数!S11*手順⑤!S$53</f>
        <v>0</v>
      </c>
      <c r="T11" s="357">
        <f>投入係数!T11*手順⑤!T$53</f>
        <v>0</v>
      </c>
      <c r="U11" s="357">
        <f>投入係数!U11*手順⑤!U$53</f>
        <v>0</v>
      </c>
      <c r="V11" s="357">
        <f>投入係数!V11*手順⑤!V$53</f>
        <v>0</v>
      </c>
      <c r="W11" s="357">
        <f>投入係数!W11*手順⑤!W$53</f>
        <v>0</v>
      </c>
      <c r="X11" s="357">
        <f>投入係数!X11*手順⑤!X$53</f>
        <v>0</v>
      </c>
      <c r="Y11" s="357">
        <f>投入係数!Y11*手順⑤!Y$53</f>
        <v>0</v>
      </c>
      <c r="Z11" s="357">
        <f>投入係数!Z11*手順⑤!Z$53</f>
        <v>0</v>
      </c>
      <c r="AA11" s="357">
        <f>投入係数!AA11*手順⑤!AA$53</f>
        <v>0</v>
      </c>
      <c r="AB11" s="357">
        <f>投入係数!AB11*手順⑤!AB$53</f>
        <v>0</v>
      </c>
      <c r="AC11" s="357">
        <f>投入係数!AC11*手順⑤!AC$53</f>
        <v>0</v>
      </c>
      <c r="AD11" s="357">
        <f>投入係数!AD11*手順⑤!AD$53</f>
        <v>0</v>
      </c>
      <c r="AE11" s="357">
        <f>投入係数!AE11*手順⑤!AE$53</f>
        <v>0</v>
      </c>
      <c r="AF11" s="357">
        <f>投入係数!AF11*手順⑤!AF$53</f>
        <v>0</v>
      </c>
      <c r="AG11" s="357">
        <f>投入係数!AG11*手順⑤!AG$53</f>
        <v>0</v>
      </c>
      <c r="AH11" s="357">
        <f>投入係数!AH11*手順⑤!AH$53</f>
        <v>0</v>
      </c>
      <c r="AI11" s="357">
        <f>投入係数!AI11*手順⑤!AI$53</f>
        <v>0</v>
      </c>
      <c r="AJ11" s="357">
        <f>投入係数!AJ11*手順⑤!AJ$53</f>
        <v>0</v>
      </c>
      <c r="AK11" s="357">
        <f>投入係数!AK11*手順⑤!AK$53</f>
        <v>0</v>
      </c>
      <c r="AL11" s="357">
        <f>投入係数!AL11*手順⑤!AL$53</f>
        <v>0</v>
      </c>
      <c r="AM11" s="357">
        <f>投入係数!AM11*手順⑤!AM$53</f>
        <v>0</v>
      </c>
      <c r="AN11" s="357">
        <f>投入係数!AN11*手順⑤!AN$53</f>
        <v>0</v>
      </c>
      <c r="AO11" s="357">
        <f>投入係数!AO11*手順⑤!AO$53</f>
        <v>0</v>
      </c>
      <c r="AP11" s="357">
        <f>投入係数!AP11*手順⑤!AP$53</f>
        <v>0</v>
      </c>
      <c r="AQ11" s="341">
        <f t="shared" si="0"/>
        <v>0</v>
      </c>
    </row>
    <row r="12" spans="2:43" ht="16.5" customHeight="1">
      <c r="B12" s="337" t="s">
        <v>273</v>
      </c>
      <c r="C12" s="404" t="s">
        <v>6</v>
      </c>
      <c r="D12" s="451">
        <f>投入係数!D12*手順⑤!D$53</f>
        <v>0</v>
      </c>
      <c r="E12" s="357">
        <f>投入係数!E12*手順⑤!E$53</f>
        <v>0</v>
      </c>
      <c r="F12" s="357">
        <f>投入係数!F12*手順⑤!F$53</f>
        <v>0</v>
      </c>
      <c r="G12" s="357">
        <f>投入係数!G12*手順⑤!G$53</f>
        <v>0</v>
      </c>
      <c r="H12" s="357">
        <f>投入係数!H12*手順⑤!H$53</f>
        <v>0</v>
      </c>
      <c r="I12" s="357">
        <f>投入係数!I12*手順⑤!I$53</f>
        <v>0</v>
      </c>
      <c r="J12" s="357">
        <f>投入係数!J12*手順⑤!J$53</f>
        <v>0</v>
      </c>
      <c r="K12" s="357">
        <f>投入係数!K12*手順⑤!K$53</f>
        <v>0</v>
      </c>
      <c r="L12" s="357">
        <f>投入係数!L12*手順⑤!L$53</f>
        <v>0</v>
      </c>
      <c r="M12" s="357">
        <f>投入係数!M12*手順⑤!M$53</f>
        <v>0</v>
      </c>
      <c r="N12" s="357">
        <f>投入係数!N12*手順⑤!N$53</f>
        <v>0</v>
      </c>
      <c r="O12" s="357">
        <f>投入係数!O12*手順⑤!O$53</f>
        <v>0</v>
      </c>
      <c r="P12" s="357">
        <f>投入係数!P12*手順⑤!P$53</f>
        <v>0</v>
      </c>
      <c r="Q12" s="357">
        <f>投入係数!Q12*手順⑤!Q$53</f>
        <v>0</v>
      </c>
      <c r="R12" s="357">
        <f>投入係数!R12*手順⑤!R$53</f>
        <v>0</v>
      </c>
      <c r="S12" s="357">
        <f>投入係数!S12*手順⑤!S$53</f>
        <v>0</v>
      </c>
      <c r="T12" s="357">
        <f>投入係数!T12*手順⑤!T$53</f>
        <v>0</v>
      </c>
      <c r="U12" s="357">
        <f>投入係数!U12*手順⑤!U$53</f>
        <v>0</v>
      </c>
      <c r="V12" s="357">
        <f>投入係数!V12*手順⑤!V$53</f>
        <v>0</v>
      </c>
      <c r="W12" s="357">
        <f>投入係数!W12*手順⑤!W$53</f>
        <v>0</v>
      </c>
      <c r="X12" s="357">
        <f>投入係数!X12*手順⑤!X$53</f>
        <v>0</v>
      </c>
      <c r="Y12" s="357">
        <f>投入係数!Y12*手順⑤!Y$53</f>
        <v>0</v>
      </c>
      <c r="Z12" s="357">
        <f>投入係数!Z12*手順⑤!Z$53</f>
        <v>0</v>
      </c>
      <c r="AA12" s="357">
        <f>投入係数!AA12*手順⑤!AA$53</f>
        <v>0</v>
      </c>
      <c r="AB12" s="357">
        <f>投入係数!AB12*手順⑤!AB$53</f>
        <v>0</v>
      </c>
      <c r="AC12" s="357">
        <f>投入係数!AC12*手順⑤!AC$53</f>
        <v>0</v>
      </c>
      <c r="AD12" s="357">
        <f>投入係数!AD12*手順⑤!AD$53</f>
        <v>0</v>
      </c>
      <c r="AE12" s="357">
        <f>投入係数!AE12*手順⑤!AE$53</f>
        <v>0</v>
      </c>
      <c r="AF12" s="357">
        <f>投入係数!AF12*手順⑤!AF$53</f>
        <v>0</v>
      </c>
      <c r="AG12" s="357">
        <f>投入係数!AG12*手順⑤!AG$53</f>
        <v>0</v>
      </c>
      <c r="AH12" s="357">
        <f>投入係数!AH12*手順⑤!AH$53</f>
        <v>0</v>
      </c>
      <c r="AI12" s="357">
        <f>投入係数!AI12*手順⑤!AI$53</f>
        <v>0</v>
      </c>
      <c r="AJ12" s="357">
        <f>投入係数!AJ12*手順⑤!AJ$53</f>
        <v>0</v>
      </c>
      <c r="AK12" s="357">
        <f>投入係数!AK12*手順⑤!AK$53</f>
        <v>0</v>
      </c>
      <c r="AL12" s="357">
        <f>投入係数!AL12*手順⑤!AL$53</f>
        <v>0</v>
      </c>
      <c r="AM12" s="357">
        <f>投入係数!AM12*手順⑤!AM$53</f>
        <v>0</v>
      </c>
      <c r="AN12" s="357">
        <f>投入係数!AN12*手順⑤!AN$53</f>
        <v>0</v>
      </c>
      <c r="AO12" s="357">
        <f>投入係数!AO12*手順⑤!AO$53</f>
        <v>0</v>
      </c>
      <c r="AP12" s="357">
        <f>投入係数!AP12*手順⑤!AP$53</f>
        <v>0</v>
      </c>
      <c r="AQ12" s="341">
        <f t="shared" si="0"/>
        <v>0</v>
      </c>
    </row>
    <row r="13" spans="2:43" ht="16.5" customHeight="1">
      <c r="B13" s="337" t="s">
        <v>274</v>
      </c>
      <c r="C13" s="402" t="s">
        <v>7</v>
      </c>
      <c r="D13" s="451">
        <f>投入係数!D13*手順⑤!D$53</f>
        <v>0</v>
      </c>
      <c r="E13" s="357">
        <f>投入係数!E13*手順⑤!E$53</f>
        <v>0</v>
      </c>
      <c r="F13" s="357">
        <f>投入係数!F13*手順⑤!F$53</f>
        <v>0</v>
      </c>
      <c r="G13" s="357">
        <f>投入係数!G13*手順⑤!G$53</f>
        <v>0</v>
      </c>
      <c r="H13" s="357">
        <f>投入係数!H13*手順⑤!H$53</f>
        <v>0</v>
      </c>
      <c r="I13" s="357">
        <f>投入係数!I13*手順⑤!I$53</f>
        <v>0</v>
      </c>
      <c r="J13" s="357">
        <f>投入係数!J13*手順⑤!J$53</f>
        <v>0</v>
      </c>
      <c r="K13" s="357">
        <f>投入係数!K13*手順⑤!K$53</f>
        <v>0</v>
      </c>
      <c r="L13" s="357">
        <f>投入係数!L13*手順⑤!L$53</f>
        <v>0</v>
      </c>
      <c r="M13" s="357">
        <f>投入係数!M13*手順⑤!M$53</f>
        <v>0</v>
      </c>
      <c r="N13" s="357">
        <f>投入係数!N13*手順⑤!N$53</f>
        <v>0</v>
      </c>
      <c r="O13" s="357">
        <f>投入係数!O13*手順⑤!O$53</f>
        <v>0</v>
      </c>
      <c r="P13" s="357">
        <f>投入係数!P13*手順⑤!P$53</f>
        <v>0</v>
      </c>
      <c r="Q13" s="357">
        <f>投入係数!Q13*手順⑤!Q$53</f>
        <v>0</v>
      </c>
      <c r="R13" s="357">
        <f>投入係数!R13*手順⑤!R$53</f>
        <v>0</v>
      </c>
      <c r="S13" s="357">
        <f>投入係数!S13*手順⑤!S$53</f>
        <v>0</v>
      </c>
      <c r="T13" s="357">
        <f>投入係数!T13*手順⑤!T$53</f>
        <v>0</v>
      </c>
      <c r="U13" s="357">
        <f>投入係数!U13*手順⑤!U$53</f>
        <v>0</v>
      </c>
      <c r="V13" s="357">
        <f>投入係数!V13*手順⑤!V$53</f>
        <v>0</v>
      </c>
      <c r="W13" s="357">
        <f>投入係数!W13*手順⑤!W$53</f>
        <v>0</v>
      </c>
      <c r="X13" s="357">
        <f>投入係数!X13*手順⑤!X$53</f>
        <v>0</v>
      </c>
      <c r="Y13" s="357">
        <f>投入係数!Y13*手順⑤!Y$53</f>
        <v>0</v>
      </c>
      <c r="Z13" s="357">
        <f>投入係数!Z13*手順⑤!Z$53</f>
        <v>0</v>
      </c>
      <c r="AA13" s="357">
        <f>投入係数!AA13*手順⑤!AA$53</f>
        <v>0</v>
      </c>
      <c r="AB13" s="357">
        <f>投入係数!AB13*手順⑤!AB$53</f>
        <v>0</v>
      </c>
      <c r="AC13" s="357">
        <f>投入係数!AC13*手順⑤!AC$53</f>
        <v>0</v>
      </c>
      <c r="AD13" s="357">
        <f>投入係数!AD13*手順⑤!AD$53</f>
        <v>0</v>
      </c>
      <c r="AE13" s="357">
        <f>投入係数!AE13*手順⑤!AE$53</f>
        <v>0</v>
      </c>
      <c r="AF13" s="357">
        <f>投入係数!AF13*手順⑤!AF$53</f>
        <v>0</v>
      </c>
      <c r="AG13" s="357">
        <f>投入係数!AG13*手順⑤!AG$53</f>
        <v>0</v>
      </c>
      <c r="AH13" s="357">
        <f>投入係数!AH13*手順⑤!AH$53</f>
        <v>0</v>
      </c>
      <c r="AI13" s="357">
        <f>投入係数!AI13*手順⑤!AI$53</f>
        <v>0</v>
      </c>
      <c r="AJ13" s="357">
        <f>投入係数!AJ13*手順⑤!AJ$53</f>
        <v>0</v>
      </c>
      <c r="AK13" s="357">
        <f>投入係数!AK13*手順⑤!AK$53</f>
        <v>0</v>
      </c>
      <c r="AL13" s="357">
        <f>投入係数!AL13*手順⑤!AL$53</f>
        <v>0</v>
      </c>
      <c r="AM13" s="357">
        <f>投入係数!AM13*手順⑤!AM$53</f>
        <v>0</v>
      </c>
      <c r="AN13" s="357">
        <f>投入係数!AN13*手順⑤!AN$53</f>
        <v>0</v>
      </c>
      <c r="AO13" s="357">
        <f>投入係数!AO13*手順⑤!AO$53</f>
        <v>0</v>
      </c>
      <c r="AP13" s="357">
        <f>投入係数!AP13*手順⑤!AP$53</f>
        <v>0</v>
      </c>
      <c r="AQ13" s="341">
        <f t="shared" si="0"/>
        <v>0</v>
      </c>
    </row>
    <row r="14" spans="2:43" ht="16.5" customHeight="1">
      <c r="B14" s="337" t="s">
        <v>277</v>
      </c>
      <c r="C14" s="404" t="s">
        <v>8</v>
      </c>
      <c r="D14" s="451">
        <f>投入係数!D14*手順⑤!D$53</f>
        <v>0</v>
      </c>
      <c r="E14" s="357">
        <f>投入係数!E14*手順⑤!E$53</f>
        <v>0</v>
      </c>
      <c r="F14" s="357">
        <f>投入係数!F14*手順⑤!F$53</f>
        <v>0</v>
      </c>
      <c r="G14" s="357">
        <f>投入係数!G14*手順⑤!G$53</f>
        <v>0</v>
      </c>
      <c r="H14" s="357">
        <f>投入係数!H14*手順⑤!H$53</f>
        <v>0</v>
      </c>
      <c r="I14" s="357">
        <f>投入係数!I14*手順⑤!I$53</f>
        <v>0</v>
      </c>
      <c r="J14" s="357">
        <f>投入係数!J14*手順⑤!J$53</f>
        <v>0</v>
      </c>
      <c r="K14" s="357">
        <f>投入係数!K14*手順⑤!K$53</f>
        <v>0</v>
      </c>
      <c r="L14" s="357">
        <f>投入係数!L14*手順⑤!L$53</f>
        <v>0</v>
      </c>
      <c r="M14" s="357">
        <f>投入係数!M14*手順⑤!M$53</f>
        <v>0</v>
      </c>
      <c r="N14" s="357">
        <f>投入係数!N14*手順⑤!N$53</f>
        <v>0</v>
      </c>
      <c r="O14" s="357">
        <f>投入係数!O14*手順⑤!O$53</f>
        <v>0</v>
      </c>
      <c r="P14" s="357">
        <f>投入係数!P14*手順⑤!P$53</f>
        <v>0</v>
      </c>
      <c r="Q14" s="357">
        <f>投入係数!Q14*手順⑤!Q$53</f>
        <v>0</v>
      </c>
      <c r="R14" s="357">
        <f>投入係数!R14*手順⑤!R$53</f>
        <v>0</v>
      </c>
      <c r="S14" s="357">
        <f>投入係数!S14*手順⑤!S$53</f>
        <v>0</v>
      </c>
      <c r="T14" s="357">
        <f>投入係数!T14*手順⑤!T$53</f>
        <v>0</v>
      </c>
      <c r="U14" s="357">
        <f>投入係数!U14*手順⑤!U$53</f>
        <v>0</v>
      </c>
      <c r="V14" s="357">
        <f>投入係数!V14*手順⑤!V$53</f>
        <v>0</v>
      </c>
      <c r="W14" s="357">
        <f>投入係数!W14*手順⑤!W$53</f>
        <v>0</v>
      </c>
      <c r="X14" s="357">
        <f>投入係数!X14*手順⑤!X$53</f>
        <v>0</v>
      </c>
      <c r="Y14" s="357">
        <f>投入係数!Y14*手順⑤!Y$53</f>
        <v>0</v>
      </c>
      <c r="Z14" s="357">
        <f>投入係数!Z14*手順⑤!Z$53</f>
        <v>0</v>
      </c>
      <c r="AA14" s="357">
        <f>投入係数!AA14*手順⑤!AA$53</f>
        <v>0</v>
      </c>
      <c r="AB14" s="357">
        <f>投入係数!AB14*手順⑤!AB$53</f>
        <v>0</v>
      </c>
      <c r="AC14" s="357">
        <f>投入係数!AC14*手順⑤!AC$53</f>
        <v>0</v>
      </c>
      <c r="AD14" s="357">
        <f>投入係数!AD14*手順⑤!AD$53</f>
        <v>0</v>
      </c>
      <c r="AE14" s="357">
        <f>投入係数!AE14*手順⑤!AE$53</f>
        <v>0</v>
      </c>
      <c r="AF14" s="357">
        <f>投入係数!AF14*手順⑤!AF$53</f>
        <v>0</v>
      </c>
      <c r="AG14" s="357">
        <f>投入係数!AG14*手順⑤!AG$53</f>
        <v>0</v>
      </c>
      <c r="AH14" s="357">
        <f>投入係数!AH14*手順⑤!AH$53</f>
        <v>0</v>
      </c>
      <c r="AI14" s="357">
        <f>投入係数!AI14*手順⑤!AI$53</f>
        <v>0</v>
      </c>
      <c r="AJ14" s="357">
        <f>投入係数!AJ14*手順⑤!AJ$53</f>
        <v>0</v>
      </c>
      <c r="AK14" s="357">
        <f>投入係数!AK14*手順⑤!AK$53</f>
        <v>0</v>
      </c>
      <c r="AL14" s="357">
        <f>投入係数!AL14*手順⑤!AL$53</f>
        <v>0</v>
      </c>
      <c r="AM14" s="357">
        <f>投入係数!AM14*手順⑤!AM$53</f>
        <v>0</v>
      </c>
      <c r="AN14" s="357">
        <f>投入係数!AN14*手順⑤!AN$53</f>
        <v>0</v>
      </c>
      <c r="AO14" s="357">
        <f>投入係数!AO14*手順⑤!AO$53</f>
        <v>0</v>
      </c>
      <c r="AP14" s="357">
        <f>投入係数!AP14*手順⑤!AP$53</f>
        <v>0</v>
      </c>
      <c r="AQ14" s="341">
        <f t="shared" si="0"/>
        <v>0</v>
      </c>
    </row>
    <row r="15" spans="2:43" ht="16.5" customHeight="1">
      <c r="B15" s="337" t="s">
        <v>120</v>
      </c>
      <c r="C15" s="404" t="s">
        <v>569</v>
      </c>
      <c r="D15" s="451">
        <f>投入係数!D15*手順⑤!D$53</f>
        <v>0</v>
      </c>
      <c r="E15" s="357">
        <f>投入係数!E15*手順⑤!E$53</f>
        <v>0</v>
      </c>
      <c r="F15" s="357">
        <f>投入係数!F15*手順⑤!F$53</f>
        <v>0</v>
      </c>
      <c r="G15" s="357">
        <f>投入係数!G15*手順⑤!G$53</f>
        <v>0</v>
      </c>
      <c r="H15" s="357">
        <f>投入係数!H15*手順⑤!H$53</f>
        <v>0</v>
      </c>
      <c r="I15" s="357">
        <f>投入係数!I15*手順⑤!I$53</f>
        <v>0</v>
      </c>
      <c r="J15" s="357">
        <f>投入係数!J15*手順⑤!J$53</f>
        <v>0</v>
      </c>
      <c r="K15" s="357">
        <f>投入係数!K15*手順⑤!K$53</f>
        <v>0</v>
      </c>
      <c r="L15" s="357">
        <f>投入係数!L15*手順⑤!L$53</f>
        <v>0</v>
      </c>
      <c r="M15" s="357">
        <f>投入係数!M15*手順⑤!M$53</f>
        <v>0</v>
      </c>
      <c r="N15" s="357">
        <f>投入係数!N15*手順⑤!N$53</f>
        <v>0</v>
      </c>
      <c r="O15" s="357">
        <f>投入係数!O15*手順⑤!O$53</f>
        <v>0</v>
      </c>
      <c r="P15" s="357">
        <f>投入係数!P15*手順⑤!P$53</f>
        <v>0</v>
      </c>
      <c r="Q15" s="357">
        <f>投入係数!Q15*手順⑤!Q$53</f>
        <v>0</v>
      </c>
      <c r="R15" s="357">
        <f>投入係数!R15*手順⑤!R$53</f>
        <v>0</v>
      </c>
      <c r="S15" s="357">
        <f>投入係数!S15*手順⑤!S$53</f>
        <v>0</v>
      </c>
      <c r="T15" s="357">
        <f>投入係数!T15*手順⑤!T$53</f>
        <v>0</v>
      </c>
      <c r="U15" s="357">
        <f>投入係数!U15*手順⑤!U$53</f>
        <v>0</v>
      </c>
      <c r="V15" s="357">
        <f>投入係数!V15*手順⑤!V$53</f>
        <v>0</v>
      </c>
      <c r="W15" s="357">
        <f>投入係数!W15*手順⑤!W$53</f>
        <v>0</v>
      </c>
      <c r="X15" s="357">
        <f>投入係数!X15*手順⑤!X$53</f>
        <v>0</v>
      </c>
      <c r="Y15" s="357">
        <f>投入係数!Y15*手順⑤!Y$53</f>
        <v>0</v>
      </c>
      <c r="Z15" s="357">
        <f>投入係数!Z15*手順⑤!Z$53</f>
        <v>0</v>
      </c>
      <c r="AA15" s="357">
        <f>投入係数!AA15*手順⑤!AA$53</f>
        <v>0</v>
      </c>
      <c r="AB15" s="357">
        <f>投入係数!AB15*手順⑤!AB$53</f>
        <v>0</v>
      </c>
      <c r="AC15" s="357">
        <f>投入係数!AC15*手順⑤!AC$53</f>
        <v>0</v>
      </c>
      <c r="AD15" s="357">
        <f>投入係数!AD15*手順⑤!AD$53</f>
        <v>0</v>
      </c>
      <c r="AE15" s="357">
        <f>投入係数!AE15*手順⑤!AE$53</f>
        <v>0</v>
      </c>
      <c r="AF15" s="357">
        <f>投入係数!AF15*手順⑤!AF$53</f>
        <v>0</v>
      </c>
      <c r="AG15" s="357">
        <f>投入係数!AG15*手順⑤!AG$53</f>
        <v>0</v>
      </c>
      <c r="AH15" s="357">
        <f>投入係数!AH15*手順⑤!AH$53</f>
        <v>0</v>
      </c>
      <c r="AI15" s="357">
        <f>投入係数!AI15*手順⑤!AI$53</f>
        <v>0</v>
      </c>
      <c r="AJ15" s="357">
        <f>投入係数!AJ15*手順⑤!AJ$53</f>
        <v>0</v>
      </c>
      <c r="AK15" s="357">
        <f>投入係数!AK15*手順⑤!AK$53</f>
        <v>0</v>
      </c>
      <c r="AL15" s="357">
        <f>投入係数!AL15*手順⑤!AL$53</f>
        <v>0</v>
      </c>
      <c r="AM15" s="357">
        <f>投入係数!AM15*手順⑤!AM$53</f>
        <v>0</v>
      </c>
      <c r="AN15" s="357">
        <f>投入係数!AN15*手順⑤!AN$53</f>
        <v>0</v>
      </c>
      <c r="AO15" s="357">
        <f>投入係数!AO15*手順⑤!AO$53</f>
        <v>0</v>
      </c>
      <c r="AP15" s="357">
        <f>投入係数!AP15*手順⑤!AP$53</f>
        <v>0</v>
      </c>
      <c r="AQ15" s="341">
        <f t="shared" si="0"/>
        <v>0</v>
      </c>
    </row>
    <row r="16" spans="2:43" ht="16.5" customHeight="1">
      <c r="B16" s="337" t="s">
        <v>121</v>
      </c>
      <c r="C16" s="402" t="s">
        <v>9</v>
      </c>
      <c r="D16" s="451">
        <f>投入係数!D16*手順⑤!D$53</f>
        <v>0</v>
      </c>
      <c r="E16" s="357">
        <f>投入係数!E16*手順⑤!E$53</f>
        <v>0</v>
      </c>
      <c r="F16" s="357">
        <f>投入係数!F16*手順⑤!F$53</f>
        <v>0</v>
      </c>
      <c r="G16" s="357">
        <f>投入係数!G16*手順⑤!G$53</f>
        <v>0</v>
      </c>
      <c r="H16" s="357">
        <f>投入係数!H16*手順⑤!H$53</f>
        <v>0</v>
      </c>
      <c r="I16" s="357">
        <f>投入係数!I16*手順⑤!I$53</f>
        <v>0</v>
      </c>
      <c r="J16" s="357">
        <f>投入係数!J16*手順⑤!J$53</f>
        <v>0</v>
      </c>
      <c r="K16" s="357">
        <f>投入係数!K16*手順⑤!K$53</f>
        <v>0</v>
      </c>
      <c r="L16" s="357">
        <f>投入係数!L16*手順⑤!L$53</f>
        <v>0</v>
      </c>
      <c r="M16" s="357">
        <f>投入係数!M16*手順⑤!M$53</f>
        <v>0</v>
      </c>
      <c r="N16" s="357">
        <f>投入係数!N16*手順⑤!N$53</f>
        <v>0</v>
      </c>
      <c r="O16" s="357">
        <f>投入係数!O16*手順⑤!O$53</f>
        <v>0</v>
      </c>
      <c r="P16" s="357">
        <f>投入係数!P16*手順⑤!P$53</f>
        <v>0</v>
      </c>
      <c r="Q16" s="357">
        <f>投入係数!Q16*手順⑤!Q$53</f>
        <v>0</v>
      </c>
      <c r="R16" s="357">
        <f>投入係数!R16*手順⑤!R$53</f>
        <v>0</v>
      </c>
      <c r="S16" s="357">
        <f>投入係数!S16*手順⑤!S$53</f>
        <v>0</v>
      </c>
      <c r="T16" s="357">
        <f>投入係数!T16*手順⑤!T$53</f>
        <v>0</v>
      </c>
      <c r="U16" s="357">
        <f>投入係数!U16*手順⑤!U$53</f>
        <v>0</v>
      </c>
      <c r="V16" s="357">
        <f>投入係数!V16*手順⑤!V$53</f>
        <v>0</v>
      </c>
      <c r="W16" s="357">
        <f>投入係数!W16*手順⑤!W$53</f>
        <v>0</v>
      </c>
      <c r="X16" s="357">
        <f>投入係数!X16*手順⑤!X$53</f>
        <v>0</v>
      </c>
      <c r="Y16" s="357">
        <f>投入係数!Y16*手順⑤!Y$53</f>
        <v>0</v>
      </c>
      <c r="Z16" s="357">
        <f>投入係数!Z16*手順⑤!Z$53</f>
        <v>0</v>
      </c>
      <c r="AA16" s="357">
        <f>投入係数!AA16*手順⑤!AA$53</f>
        <v>0</v>
      </c>
      <c r="AB16" s="357">
        <f>投入係数!AB16*手順⑤!AB$53</f>
        <v>0</v>
      </c>
      <c r="AC16" s="357">
        <f>投入係数!AC16*手順⑤!AC$53</f>
        <v>0</v>
      </c>
      <c r="AD16" s="357">
        <f>投入係数!AD16*手順⑤!AD$53</f>
        <v>0</v>
      </c>
      <c r="AE16" s="357">
        <f>投入係数!AE16*手順⑤!AE$53</f>
        <v>0</v>
      </c>
      <c r="AF16" s="357">
        <f>投入係数!AF16*手順⑤!AF$53</f>
        <v>0</v>
      </c>
      <c r="AG16" s="357">
        <f>投入係数!AG16*手順⑤!AG$53</f>
        <v>0</v>
      </c>
      <c r="AH16" s="357">
        <f>投入係数!AH16*手順⑤!AH$53</f>
        <v>0</v>
      </c>
      <c r="AI16" s="357">
        <f>投入係数!AI16*手順⑤!AI$53</f>
        <v>0</v>
      </c>
      <c r="AJ16" s="357">
        <f>投入係数!AJ16*手順⑤!AJ$53</f>
        <v>0</v>
      </c>
      <c r="AK16" s="357">
        <f>投入係数!AK16*手順⑤!AK$53</f>
        <v>0</v>
      </c>
      <c r="AL16" s="357">
        <f>投入係数!AL16*手順⑤!AL$53</f>
        <v>0</v>
      </c>
      <c r="AM16" s="357">
        <f>投入係数!AM16*手順⑤!AM$53</f>
        <v>0</v>
      </c>
      <c r="AN16" s="357">
        <f>投入係数!AN16*手順⑤!AN$53</f>
        <v>0</v>
      </c>
      <c r="AO16" s="357">
        <f>投入係数!AO16*手順⑤!AO$53</f>
        <v>0</v>
      </c>
      <c r="AP16" s="357">
        <f>投入係数!AP16*手順⑤!AP$53</f>
        <v>0</v>
      </c>
      <c r="AQ16" s="341">
        <f t="shared" si="0"/>
        <v>0</v>
      </c>
    </row>
    <row r="17" spans="2:43" ht="16.5" customHeight="1">
      <c r="B17" s="337" t="s">
        <v>123</v>
      </c>
      <c r="C17" s="402" t="s">
        <v>10</v>
      </c>
      <c r="D17" s="451">
        <f>投入係数!D17*手順⑤!D$53</f>
        <v>0</v>
      </c>
      <c r="E17" s="357">
        <f>投入係数!E17*手順⑤!E$53</f>
        <v>0</v>
      </c>
      <c r="F17" s="357">
        <f>投入係数!F17*手順⑤!F$53</f>
        <v>0</v>
      </c>
      <c r="G17" s="357">
        <f>投入係数!G17*手順⑤!G$53</f>
        <v>0</v>
      </c>
      <c r="H17" s="357">
        <f>投入係数!H17*手順⑤!H$53</f>
        <v>0</v>
      </c>
      <c r="I17" s="357">
        <f>投入係数!I17*手順⑤!I$53</f>
        <v>0</v>
      </c>
      <c r="J17" s="357">
        <f>投入係数!J17*手順⑤!J$53</f>
        <v>0</v>
      </c>
      <c r="K17" s="357">
        <f>投入係数!K17*手順⑤!K$53</f>
        <v>0</v>
      </c>
      <c r="L17" s="357">
        <f>投入係数!L17*手順⑤!L$53</f>
        <v>0</v>
      </c>
      <c r="M17" s="357">
        <f>投入係数!M17*手順⑤!M$53</f>
        <v>0</v>
      </c>
      <c r="N17" s="357">
        <f>投入係数!N17*手順⑤!N$53</f>
        <v>0</v>
      </c>
      <c r="O17" s="357">
        <f>投入係数!O17*手順⑤!O$53</f>
        <v>0</v>
      </c>
      <c r="P17" s="357">
        <f>投入係数!P17*手順⑤!P$53</f>
        <v>0</v>
      </c>
      <c r="Q17" s="357">
        <f>投入係数!Q17*手順⑤!Q$53</f>
        <v>0</v>
      </c>
      <c r="R17" s="357">
        <f>投入係数!R17*手順⑤!R$53</f>
        <v>0</v>
      </c>
      <c r="S17" s="357">
        <f>投入係数!S17*手順⑤!S$53</f>
        <v>0</v>
      </c>
      <c r="T17" s="357">
        <f>投入係数!T17*手順⑤!T$53</f>
        <v>0</v>
      </c>
      <c r="U17" s="357">
        <f>投入係数!U17*手順⑤!U$53</f>
        <v>0</v>
      </c>
      <c r="V17" s="357">
        <f>投入係数!V17*手順⑤!V$53</f>
        <v>0</v>
      </c>
      <c r="W17" s="357">
        <f>投入係数!W17*手順⑤!W$53</f>
        <v>0</v>
      </c>
      <c r="X17" s="357">
        <f>投入係数!X17*手順⑤!X$53</f>
        <v>0</v>
      </c>
      <c r="Y17" s="357">
        <f>投入係数!Y17*手順⑤!Y$53</f>
        <v>0</v>
      </c>
      <c r="Z17" s="357">
        <f>投入係数!Z17*手順⑤!Z$53</f>
        <v>0</v>
      </c>
      <c r="AA17" s="357">
        <f>投入係数!AA17*手順⑤!AA$53</f>
        <v>0</v>
      </c>
      <c r="AB17" s="357">
        <f>投入係数!AB17*手順⑤!AB$53</f>
        <v>0</v>
      </c>
      <c r="AC17" s="357">
        <f>投入係数!AC17*手順⑤!AC$53</f>
        <v>0</v>
      </c>
      <c r="AD17" s="357">
        <f>投入係数!AD17*手順⑤!AD$53</f>
        <v>0</v>
      </c>
      <c r="AE17" s="357">
        <f>投入係数!AE17*手順⑤!AE$53</f>
        <v>0</v>
      </c>
      <c r="AF17" s="357">
        <f>投入係数!AF17*手順⑤!AF$53</f>
        <v>0</v>
      </c>
      <c r="AG17" s="357">
        <f>投入係数!AG17*手順⑤!AG$53</f>
        <v>0</v>
      </c>
      <c r="AH17" s="357">
        <f>投入係数!AH17*手順⑤!AH$53</f>
        <v>0</v>
      </c>
      <c r="AI17" s="357">
        <f>投入係数!AI17*手順⑤!AI$53</f>
        <v>0</v>
      </c>
      <c r="AJ17" s="357">
        <f>投入係数!AJ17*手順⑤!AJ$53</f>
        <v>0</v>
      </c>
      <c r="AK17" s="357">
        <f>投入係数!AK17*手順⑤!AK$53</f>
        <v>0</v>
      </c>
      <c r="AL17" s="357">
        <f>投入係数!AL17*手順⑤!AL$53</f>
        <v>0</v>
      </c>
      <c r="AM17" s="357">
        <f>投入係数!AM17*手順⑤!AM$53</f>
        <v>0</v>
      </c>
      <c r="AN17" s="357">
        <f>投入係数!AN17*手順⑤!AN$53</f>
        <v>0</v>
      </c>
      <c r="AO17" s="357">
        <f>投入係数!AO17*手順⑤!AO$53</f>
        <v>0</v>
      </c>
      <c r="AP17" s="357">
        <f>投入係数!AP17*手順⑤!AP$53</f>
        <v>0</v>
      </c>
      <c r="AQ17" s="341">
        <f t="shared" si="0"/>
        <v>0</v>
      </c>
    </row>
    <row r="18" spans="2:43" ht="16.5" customHeight="1">
      <c r="B18" s="337" t="s">
        <v>125</v>
      </c>
      <c r="C18" s="402" t="s">
        <v>11</v>
      </c>
      <c r="D18" s="451">
        <f>投入係数!D18*手順⑤!D$53</f>
        <v>0</v>
      </c>
      <c r="E18" s="357">
        <f>投入係数!E18*手順⑤!E$53</f>
        <v>0</v>
      </c>
      <c r="F18" s="357">
        <f>投入係数!F18*手順⑤!F$53</f>
        <v>0</v>
      </c>
      <c r="G18" s="357">
        <f>投入係数!G18*手順⑤!G$53</f>
        <v>0</v>
      </c>
      <c r="H18" s="357">
        <f>投入係数!H18*手順⑤!H$53</f>
        <v>0</v>
      </c>
      <c r="I18" s="357">
        <f>投入係数!I18*手順⑤!I$53</f>
        <v>0</v>
      </c>
      <c r="J18" s="357">
        <f>投入係数!J18*手順⑤!J$53</f>
        <v>0</v>
      </c>
      <c r="K18" s="357">
        <f>投入係数!K18*手順⑤!K$53</f>
        <v>0</v>
      </c>
      <c r="L18" s="357">
        <f>投入係数!L18*手順⑤!L$53</f>
        <v>0</v>
      </c>
      <c r="M18" s="357">
        <f>投入係数!M18*手順⑤!M$53</f>
        <v>0</v>
      </c>
      <c r="N18" s="357">
        <f>投入係数!N18*手順⑤!N$53</f>
        <v>0</v>
      </c>
      <c r="O18" s="357">
        <f>投入係数!O18*手順⑤!O$53</f>
        <v>0</v>
      </c>
      <c r="P18" s="357">
        <f>投入係数!P18*手順⑤!P$53</f>
        <v>0</v>
      </c>
      <c r="Q18" s="357">
        <f>投入係数!Q18*手順⑤!Q$53</f>
        <v>0</v>
      </c>
      <c r="R18" s="357">
        <f>投入係数!R18*手順⑤!R$53</f>
        <v>0</v>
      </c>
      <c r="S18" s="357">
        <f>投入係数!S18*手順⑤!S$53</f>
        <v>0</v>
      </c>
      <c r="T18" s="357">
        <f>投入係数!T18*手順⑤!T$53</f>
        <v>0</v>
      </c>
      <c r="U18" s="357">
        <f>投入係数!U18*手順⑤!U$53</f>
        <v>0</v>
      </c>
      <c r="V18" s="357">
        <f>投入係数!V18*手順⑤!V$53</f>
        <v>0</v>
      </c>
      <c r="W18" s="357">
        <f>投入係数!W18*手順⑤!W$53</f>
        <v>0</v>
      </c>
      <c r="X18" s="357">
        <f>投入係数!X18*手順⑤!X$53</f>
        <v>0</v>
      </c>
      <c r="Y18" s="357">
        <f>投入係数!Y18*手順⑤!Y$53</f>
        <v>0</v>
      </c>
      <c r="Z18" s="357">
        <f>投入係数!Z18*手順⑤!Z$53</f>
        <v>0</v>
      </c>
      <c r="AA18" s="357">
        <f>投入係数!AA18*手順⑤!AA$53</f>
        <v>0</v>
      </c>
      <c r="AB18" s="357">
        <f>投入係数!AB18*手順⑤!AB$53</f>
        <v>0</v>
      </c>
      <c r="AC18" s="357">
        <f>投入係数!AC18*手順⑤!AC$53</f>
        <v>0</v>
      </c>
      <c r="AD18" s="357">
        <f>投入係数!AD18*手順⑤!AD$53</f>
        <v>0</v>
      </c>
      <c r="AE18" s="357">
        <f>投入係数!AE18*手順⑤!AE$53</f>
        <v>0</v>
      </c>
      <c r="AF18" s="357">
        <f>投入係数!AF18*手順⑤!AF$53</f>
        <v>0</v>
      </c>
      <c r="AG18" s="357">
        <f>投入係数!AG18*手順⑤!AG$53</f>
        <v>0</v>
      </c>
      <c r="AH18" s="357">
        <f>投入係数!AH18*手順⑤!AH$53</f>
        <v>0</v>
      </c>
      <c r="AI18" s="357">
        <f>投入係数!AI18*手順⑤!AI$53</f>
        <v>0</v>
      </c>
      <c r="AJ18" s="357">
        <f>投入係数!AJ18*手順⑤!AJ$53</f>
        <v>0</v>
      </c>
      <c r="AK18" s="357">
        <f>投入係数!AK18*手順⑤!AK$53</f>
        <v>0</v>
      </c>
      <c r="AL18" s="357">
        <f>投入係数!AL18*手順⑤!AL$53</f>
        <v>0</v>
      </c>
      <c r="AM18" s="357">
        <f>投入係数!AM18*手順⑤!AM$53</f>
        <v>0</v>
      </c>
      <c r="AN18" s="357">
        <f>投入係数!AN18*手順⑤!AN$53</f>
        <v>0</v>
      </c>
      <c r="AO18" s="357">
        <f>投入係数!AO18*手順⑤!AO$53</f>
        <v>0</v>
      </c>
      <c r="AP18" s="357">
        <f>投入係数!AP18*手順⑤!AP$53</f>
        <v>0</v>
      </c>
      <c r="AQ18" s="341">
        <f t="shared" si="0"/>
        <v>0</v>
      </c>
    </row>
    <row r="19" spans="2:43" ht="16.5" customHeight="1">
      <c r="B19" s="337" t="s">
        <v>127</v>
      </c>
      <c r="C19" s="402" t="s">
        <v>12</v>
      </c>
      <c r="D19" s="451">
        <f>投入係数!D19*手順⑤!D$53</f>
        <v>0</v>
      </c>
      <c r="E19" s="357">
        <f>投入係数!E19*手順⑤!E$53</f>
        <v>0</v>
      </c>
      <c r="F19" s="357">
        <f>投入係数!F19*手順⑤!F$53</f>
        <v>0</v>
      </c>
      <c r="G19" s="357">
        <f>投入係数!G19*手順⑤!G$53</f>
        <v>0</v>
      </c>
      <c r="H19" s="357">
        <f>投入係数!H19*手順⑤!H$53</f>
        <v>0</v>
      </c>
      <c r="I19" s="357">
        <f>投入係数!I19*手順⑤!I$53</f>
        <v>0</v>
      </c>
      <c r="J19" s="357">
        <f>投入係数!J19*手順⑤!J$53</f>
        <v>0</v>
      </c>
      <c r="K19" s="357">
        <f>投入係数!K19*手順⑤!K$53</f>
        <v>0</v>
      </c>
      <c r="L19" s="357">
        <f>投入係数!L19*手順⑤!L$53</f>
        <v>0</v>
      </c>
      <c r="M19" s="357">
        <f>投入係数!M19*手順⑤!M$53</f>
        <v>0</v>
      </c>
      <c r="N19" s="357">
        <f>投入係数!N19*手順⑤!N$53</f>
        <v>0</v>
      </c>
      <c r="O19" s="357">
        <f>投入係数!O19*手順⑤!O$53</f>
        <v>0</v>
      </c>
      <c r="P19" s="357">
        <f>投入係数!P19*手順⑤!P$53</f>
        <v>0</v>
      </c>
      <c r="Q19" s="357">
        <f>投入係数!Q19*手順⑤!Q$53</f>
        <v>0</v>
      </c>
      <c r="R19" s="357">
        <f>投入係数!R19*手順⑤!R$53</f>
        <v>0</v>
      </c>
      <c r="S19" s="357">
        <f>投入係数!S19*手順⑤!S$53</f>
        <v>0</v>
      </c>
      <c r="T19" s="357">
        <f>投入係数!T19*手順⑤!T$53</f>
        <v>0</v>
      </c>
      <c r="U19" s="357">
        <f>投入係数!U19*手順⑤!U$53</f>
        <v>0</v>
      </c>
      <c r="V19" s="357">
        <f>投入係数!V19*手順⑤!V$53</f>
        <v>0</v>
      </c>
      <c r="W19" s="357">
        <f>投入係数!W19*手順⑤!W$53</f>
        <v>0</v>
      </c>
      <c r="X19" s="357">
        <f>投入係数!X19*手順⑤!X$53</f>
        <v>0</v>
      </c>
      <c r="Y19" s="357">
        <f>投入係数!Y19*手順⑤!Y$53</f>
        <v>0</v>
      </c>
      <c r="Z19" s="357">
        <f>投入係数!Z19*手順⑤!Z$53</f>
        <v>0</v>
      </c>
      <c r="AA19" s="357">
        <f>投入係数!AA19*手順⑤!AA$53</f>
        <v>0</v>
      </c>
      <c r="AB19" s="357">
        <f>投入係数!AB19*手順⑤!AB$53</f>
        <v>0</v>
      </c>
      <c r="AC19" s="357">
        <f>投入係数!AC19*手順⑤!AC$53</f>
        <v>0</v>
      </c>
      <c r="AD19" s="357">
        <f>投入係数!AD19*手順⑤!AD$53</f>
        <v>0</v>
      </c>
      <c r="AE19" s="357">
        <f>投入係数!AE19*手順⑤!AE$53</f>
        <v>0</v>
      </c>
      <c r="AF19" s="357">
        <f>投入係数!AF19*手順⑤!AF$53</f>
        <v>0</v>
      </c>
      <c r="AG19" s="357">
        <f>投入係数!AG19*手順⑤!AG$53</f>
        <v>0</v>
      </c>
      <c r="AH19" s="357">
        <f>投入係数!AH19*手順⑤!AH$53</f>
        <v>0</v>
      </c>
      <c r="AI19" s="357">
        <f>投入係数!AI19*手順⑤!AI$53</f>
        <v>0</v>
      </c>
      <c r="AJ19" s="357">
        <f>投入係数!AJ19*手順⑤!AJ$53</f>
        <v>0</v>
      </c>
      <c r="AK19" s="357">
        <f>投入係数!AK19*手順⑤!AK$53</f>
        <v>0</v>
      </c>
      <c r="AL19" s="357">
        <f>投入係数!AL19*手順⑤!AL$53</f>
        <v>0</v>
      </c>
      <c r="AM19" s="357">
        <f>投入係数!AM19*手順⑤!AM$53</f>
        <v>0</v>
      </c>
      <c r="AN19" s="357">
        <f>投入係数!AN19*手順⑤!AN$53</f>
        <v>0</v>
      </c>
      <c r="AO19" s="357">
        <f>投入係数!AO19*手順⑤!AO$53</f>
        <v>0</v>
      </c>
      <c r="AP19" s="357">
        <f>投入係数!AP19*手順⑤!AP$53</f>
        <v>0</v>
      </c>
      <c r="AQ19" s="341">
        <f t="shared" si="0"/>
        <v>0</v>
      </c>
    </row>
    <row r="20" spans="2:43" ht="16.5" customHeight="1">
      <c r="B20" s="337" t="s">
        <v>128</v>
      </c>
      <c r="C20" s="402" t="s">
        <v>418</v>
      </c>
      <c r="D20" s="451">
        <f>投入係数!D20*手順⑤!D$53</f>
        <v>0</v>
      </c>
      <c r="E20" s="357">
        <f>投入係数!E20*手順⑤!E$53</f>
        <v>0</v>
      </c>
      <c r="F20" s="357">
        <f>投入係数!F20*手順⑤!F$53</f>
        <v>0</v>
      </c>
      <c r="G20" s="357">
        <f>投入係数!G20*手順⑤!G$53</f>
        <v>0</v>
      </c>
      <c r="H20" s="357">
        <f>投入係数!H20*手順⑤!H$53</f>
        <v>0</v>
      </c>
      <c r="I20" s="357">
        <f>投入係数!I20*手順⑤!I$53</f>
        <v>0</v>
      </c>
      <c r="J20" s="357">
        <f>投入係数!J20*手順⑤!J$53</f>
        <v>0</v>
      </c>
      <c r="K20" s="357">
        <f>投入係数!K20*手順⑤!K$53</f>
        <v>0</v>
      </c>
      <c r="L20" s="357">
        <f>投入係数!L20*手順⑤!L$53</f>
        <v>0</v>
      </c>
      <c r="M20" s="357">
        <f>投入係数!M20*手順⑤!M$53</f>
        <v>0</v>
      </c>
      <c r="N20" s="357">
        <f>投入係数!N20*手順⑤!N$53</f>
        <v>0</v>
      </c>
      <c r="O20" s="357">
        <f>投入係数!O20*手順⑤!O$53</f>
        <v>0</v>
      </c>
      <c r="P20" s="357">
        <f>投入係数!P20*手順⑤!P$53</f>
        <v>0</v>
      </c>
      <c r="Q20" s="357">
        <f>投入係数!Q20*手順⑤!Q$53</f>
        <v>0</v>
      </c>
      <c r="R20" s="357">
        <f>投入係数!R20*手順⑤!R$53</f>
        <v>0</v>
      </c>
      <c r="S20" s="357">
        <f>投入係数!S20*手順⑤!S$53</f>
        <v>0</v>
      </c>
      <c r="T20" s="357">
        <f>投入係数!T20*手順⑤!T$53</f>
        <v>0</v>
      </c>
      <c r="U20" s="357">
        <f>投入係数!U20*手順⑤!U$53</f>
        <v>0</v>
      </c>
      <c r="V20" s="357">
        <f>投入係数!V20*手順⑤!V$53</f>
        <v>0</v>
      </c>
      <c r="W20" s="357">
        <f>投入係数!W20*手順⑤!W$53</f>
        <v>0</v>
      </c>
      <c r="X20" s="357">
        <f>投入係数!X20*手順⑤!X$53</f>
        <v>0</v>
      </c>
      <c r="Y20" s="357">
        <f>投入係数!Y20*手順⑤!Y$53</f>
        <v>0</v>
      </c>
      <c r="Z20" s="357">
        <f>投入係数!Z20*手順⑤!Z$53</f>
        <v>0</v>
      </c>
      <c r="AA20" s="357">
        <f>投入係数!AA20*手順⑤!AA$53</f>
        <v>0</v>
      </c>
      <c r="AB20" s="357">
        <f>投入係数!AB20*手順⑤!AB$53</f>
        <v>0</v>
      </c>
      <c r="AC20" s="357">
        <f>投入係数!AC20*手順⑤!AC$53</f>
        <v>0</v>
      </c>
      <c r="AD20" s="357">
        <f>投入係数!AD20*手順⑤!AD$53</f>
        <v>0</v>
      </c>
      <c r="AE20" s="357">
        <f>投入係数!AE20*手順⑤!AE$53</f>
        <v>0</v>
      </c>
      <c r="AF20" s="357">
        <f>投入係数!AF20*手順⑤!AF$53</f>
        <v>0</v>
      </c>
      <c r="AG20" s="357">
        <f>投入係数!AG20*手順⑤!AG$53</f>
        <v>0</v>
      </c>
      <c r="AH20" s="357">
        <f>投入係数!AH20*手順⑤!AH$53</f>
        <v>0</v>
      </c>
      <c r="AI20" s="357">
        <f>投入係数!AI20*手順⑤!AI$53</f>
        <v>0</v>
      </c>
      <c r="AJ20" s="357">
        <f>投入係数!AJ20*手順⑤!AJ$53</f>
        <v>0</v>
      </c>
      <c r="AK20" s="357">
        <f>投入係数!AK20*手順⑤!AK$53</f>
        <v>0</v>
      </c>
      <c r="AL20" s="357">
        <f>投入係数!AL20*手順⑤!AL$53</f>
        <v>0</v>
      </c>
      <c r="AM20" s="357">
        <f>投入係数!AM20*手順⑤!AM$53</f>
        <v>0</v>
      </c>
      <c r="AN20" s="357">
        <f>投入係数!AN20*手順⑤!AN$53</f>
        <v>0</v>
      </c>
      <c r="AO20" s="357">
        <f>投入係数!AO20*手順⑤!AO$53</f>
        <v>0</v>
      </c>
      <c r="AP20" s="357">
        <f>投入係数!AP20*手順⑤!AP$53</f>
        <v>0</v>
      </c>
      <c r="AQ20" s="341">
        <f t="shared" si="0"/>
        <v>0</v>
      </c>
    </row>
    <row r="21" spans="2:43" ht="16.5" customHeight="1">
      <c r="B21" s="337" t="s">
        <v>129</v>
      </c>
      <c r="C21" s="402" t="s">
        <v>419</v>
      </c>
      <c r="D21" s="451">
        <f>投入係数!D21*手順⑤!D$53</f>
        <v>0</v>
      </c>
      <c r="E21" s="357">
        <f>投入係数!E21*手順⑤!E$53</f>
        <v>0</v>
      </c>
      <c r="F21" s="357">
        <f>投入係数!F21*手順⑤!F$53</f>
        <v>0</v>
      </c>
      <c r="G21" s="357">
        <f>投入係数!G21*手順⑤!G$53</f>
        <v>0</v>
      </c>
      <c r="H21" s="357">
        <f>投入係数!H21*手順⑤!H$53</f>
        <v>0</v>
      </c>
      <c r="I21" s="357">
        <f>投入係数!I21*手順⑤!I$53</f>
        <v>0</v>
      </c>
      <c r="J21" s="357">
        <f>投入係数!J21*手順⑤!J$53</f>
        <v>0</v>
      </c>
      <c r="K21" s="357">
        <f>投入係数!K21*手順⑤!K$53</f>
        <v>0</v>
      </c>
      <c r="L21" s="357">
        <f>投入係数!L21*手順⑤!L$53</f>
        <v>0</v>
      </c>
      <c r="M21" s="357">
        <f>投入係数!M21*手順⑤!M$53</f>
        <v>0</v>
      </c>
      <c r="N21" s="357">
        <f>投入係数!N21*手順⑤!N$53</f>
        <v>0</v>
      </c>
      <c r="O21" s="357">
        <f>投入係数!O21*手順⑤!O$53</f>
        <v>0</v>
      </c>
      <c r="P21" s="357">
        <f>投入係数!P21*手順⑤!P$53</f>
        <v>0</v>
      </c>
      <c r="Q21" s="357">
        <f>投入係数!Q21*手順⑤!Q$53</f>
        <v>0</v>
      </c>
      <c r="R21" s="357">
        <f>投入係数!R21*手順⑤!R$53</f>
        <v>0</v>
      </c>
      <c r="S21" s="357">
        <f>投入係数!S21*手順⑤!S$53</f>
        <v>0</v>
      </c>
      <c r="T21" s="357">
        <f>投入係数!T21*手順⑤!T$53</f>
        <v>0</v>
      </c>
      <c r="U21" s="357">
        <f>投入係数!U21*手順⑤!U$53</f>
        <v>0</v>
      </c>
      <c r="V21" s="357">
        <f>投入係数!V21*手順⑤!V$53</f>
        <v>0</v>
      </c>
      <c r="W21" s="357">
        <f>投入係数!W21*手順⑤!W$53</f>
        <v>0</v>
      </c>
      <c r="X21" s="357">
        <f>投入係数!X21*手順⑤!X$53</f>
        <v>0</v>
      </c>
      <c r="Y21" s="357">
        <f>投入係数!Y21*手順⑤!Y$53</f>
        <v>0</v>
      </c>
      <c r="Z21" s="357">
        <f>投入係数!Z21*手順⑤!Z$53</f>
        <v>0</v>
      </c>
      <c r="AA21" s="357">
        <f>投入係数!AA21*手順⑤!AA$53</f>
        <v>0</v>
      </c>
      <c r="AB21" s="357">
        <f>投入係数!AB21*手順⑤!AB$53</f>
        <v>0</v>
      </c>
      <c r="AC21" s="357">
        <f>投入係数!AC21*手順⑤!AC$53</f>
        <v>0</v>
      </c>
      <c r="AD21" s="357">
        <f>投入係数!AD21*手順⑤!AD$53</f>
        <v>0</v>
      </c>
      <c r="AE21" s="357">
        <f>投入係数!AE21*手順⑤!AE$53</f>
        <v>0</v>
      </c>
      <c r="AF21" s="357">
        <f>投入係数!AF21*手順⑤!AF$53</f>
        <v>0</v>
      </c>
      <c r="AG21" s="357">
        <f>投入係数!AG21*手順⑤!AG$53</f>
        <v>0</v>
      </c>
      <c r="AH21" s="357">
        <f>投入係数!AH21*手順⑤!AH$53</f>
        <v>0</v>
      </c>
      <c r="AI21" s="357">
        <f>投入係数!AI21*手順⑤!AI$53</f>
        <v>0</v>
      </c>
      <c r="AJ21" s="357">
        <f>投入係数!AJ21*手順⑤!AJ$53</f>
        <v>0</v>
      </c>
      <c r="AK21" s="357">
        <f>投入係数!AK21*手順⑤!AK$53</f>
        <v>0</v>
      </c>
      <c r="AL21" s="357">
        <f>投入係数!AL21*手順⑤!AL$53</f>
        <v>0</v>
      </c>
      <c r="AM21" s="357">
        <f>投入係数!AM21*手順⑤!AM$53</f>
        <v>0</v>
      </c>
      <c r="AN21" s="357">
        <f>投入係数!AN21*手順⑤!AN$53</f>
        <v>0</v>
      </c>
      <c r="AO21" s="357">
        <f>投入係数!AO21*手順⑤!AO$53</f>
        <v>0</v>
      </c>
      <c r="AP21" s="357">
        <f>投入係数!AP21*手順⑤!AP$53</f>
        <v>0</v>
      </c>
      <c r="AQ21" s="341">
        <f t="shared" si="0"/>
        <v>0</v>
      </c>
    </row>
    <row r="22" spans="2:43" ht="16.5" customHeight="1">
      <c r="B22" s="337" t="s">
        <v>131</v>
      </c>
      <c r="C22" s="402" t="s">
        <v>420</v>
      </c>
      <c r="D22" s="451">
        <f>投入係数!D22*手順⑤!D$53</f>
        <v>0</v>
      </c>
      <c r="E22" s="357">
        <f>投入係数!E22*手順⑤!E$53</f>
        <v>0</v>
      </c>
      <c r="F22" s="357">
        <f>投入係数!F22*手順⑤!F$53</f>
        <v>0</v>
      </c>
      <c r="G22" s="357">
        <f>投入係数!G22*手順⑤!G$53</f>
        <v>0</v>
      </c>
      <c r="H22" s="357">
        <f>投入係数!H22*手順⑤!H$53</f>
        <v>0</v>
      </c>
      <c r="I22" s="357">
        <f>投入係数!I22*手順⑤!I$53</f>
        <v>0</v>
      </c>
      <c r="J22" s="357">
        <f>投入係数!J22*手順⑤!J$53</f>
        <v>0</v>
      </c>
      <c r="K22" s="357">
        <f>投入係数!K22*手順⑤!K$53</f>
        <v>0</v>
      </c>
      <c r="L22" s="357">
        <f>投入係数!L22*手順⑤!L$53</f>
        <v>0</v>
      </c>
      <c r="M22" s="357">
        <f>投入係数!M22*手順⑤!M$53</f>
        <v>0</v>
      </c>
      <c r="N22" s="357">
        <f>投入係数!N22*手順⑤!N$53</f>
        <v>0</v>
      </c>
      <c r="O22" s="357">
        <f>投入係数!O22*手順⑤!O$53</f>
        <v>0</v>
      </c>
      <c r="P22" s="357">
        <f>投入係数!P22*手順⑤!P$53</f>
        <v>0</v>
      </c>
      <c r="Q22" s="357">
        <f>投入係数!Q22*手順⑤!Q$53</f>
        <v>0</v>
      </c>
      <c r="R22" s="357">
        <f>投入係数!R22*手順⑤!R$53</f>
        <v>0</v>
      </c>
      <c r="S22" s="357">
        <f>投入係数!S22*手順⑤!S$53</f>
        <v>0</v>
      </c>
      <c r="T22" s="357">
        <f>投入係数!T22*手順⑤!T$53</f>
        <v>0</v>
      </c>
      <c r="U22" s="357">
        <f>投入係数!U22*手順⑤!U$53</f>
        <v>0</v>
      </c>
      <c r="V22" s="357">
        <f>投入係数!V22*手順⑤!V$53</f>
        <v>0</v>
      </c>
      <c r="W22" s="357">
        <f>投入係数!W22*手順⑤!W$53</f>
        <v>0</v>
      </c>
      <c r="X22" s="357">
        <f>投入係数!X22*手順⑤!X$53</f>
        <v>0</v>
      </c>
      <c r="Y22" s="357">
        <f>投入係数!Y22*手順⑤!Y$53</f>
        <v>0</v>
      </c>
      <c r="Z22" s="357">
        <f>投入係数!Z22*手順⑤!Z$53</f>
        <v>0</v>
      </c>
      <c r="AA22" s="357">
        <f>投入係数!AA22*手順⑤!AA$53</f>
        <v>0</v>
      </c>
      <c r="AB22" s="357">
        <f>投入係数!AB22*手順⑤!AB$53</f>
        <v>0</v>
      </c>
      <c r="AC22" s="357">
        <f>投入係数!AC22*手順⑤!AC$53</f>
        <v>0</v>
      </c>
      <c r="AD22" s="357">
        <f>投入係数!AD22*手順⑤!AD$53</f>
        <v>0</v>
      </c>
      <c r="AE22" s="357">
        <f>投入係数!AE22*手順⑤!AE$53</f>
        <v>0</v>
      </c>
      <c r="AF22" s="357">
        <f>投入係数!AF22*手順⑤!AF$53</f>
        <v>0</v>
      </c>
      <c r="AG22" s="357">
        <f>投入係数!AG22*手順⑤!AG$53</f>
        <v>0</v>
      </c>
      <c r="AH22" s="357">
        <f>投入係数!AH22*手順⑤!AH$53</f>
        <v>0</v>
      </c>
      <c r="AI22" s="357">
        <f>投入係数!AI22*手順⑤!AI$53</f>
        <v>0</v>
      </c>
      <c r="AJ22" s="357">
        <f>投入係数!AJ22*手順⑤!AJ$53</f>
        <v>0</v>
      </c>
      <c r="AK22" s="357">
        <f>投入係数!AK22*手順⑤!AK$53</f>
        <v>0</v>
      </c>
      <c r="AL22" s="357">
        <f>投入係数!AL22*手順⑤!AL$53</f>
        <v>0</v>
      </c>
      <c r="AM22" s="357">
        <f>投入係数!AM22*手順⑤!AM$53</f>
        <v>0</v>
      </c>
      <c r="AN22" s="357">
        <f>投入係数!AN22*手順⑤!AN$53</f>
        <v>0</v>
      </c>
      <c r="AO22" s="357">
        <f>投入係数!AO22*手順⑤!AO$53</f>
        <v>0</v>
      </c>
      <c r="AP22" s="357">
        <f>投入係数!AP22*手順⑤!AP$53</f>
        <v>0</v>
      </c>
      <c r="AQ22" s="341">
        <f t="shared" si="0"/>
        <v>0</v>
      </c>
    </row>
    <row r="23" spans="2:43" ht="16.5" customHeight="1">
      <c r="B23" s="337" t="s">
        <v>133</v>
      </c>
      <c r="C23" s="402" t="s">
        <v>14</v>
      </c>
      <c r="D23" s="451">
        <f>投入係数!D23*手順⑤!D$53</f>
        <v>0</v>
      </c>
      <c r="E23" s="357">
        <f>投入係数!E23*手順⑤!E$53</f>
        <v>0</v>
      </c>
      <c r="F23" s="357">
        <f>投入係数!F23*手順⑤!F$53</f>
        <v>0</v>
      </c>
      <c r="G23" s="357">
        <f>投入係数!G23*手順⑤!G$53</f>
        <v>0</v>
      </c>
      <c r="H23" s="357">
        <f>投入係数!H23*手順⑤!H$53</f>
        <v>0</v>
      </c>
      <c r="I23" s="357">
        <f>投入係数!I23*手順⑤!I$53</f>
        <v>0</v>
      </c>
      <c r="J23" s="357">
        <f>投入係数!J23*手順⑤!J$53</f>
        <v>0</v>
      </c>
      <c r="K23" s="357">
        <f>投入係数!K23*手順⑤!K$53</f>
        <v>0</v>
      </c>
      <c r="L23" s="357">
        <f>投入係数!L23*手順⑤!L$53</f>
        <v>0</v>
      </c>
      <c r="M23" s="357">
        <f>投入係数!M23*手順⑤!M$53</f>
        <v>0</v>
      </c>
      <c r="N23" s="357">
        <f>投入係数!N23*手順⑤!N$53</f>
        <v>0</v>
      </c>
      <c r="O23" s="357">
        <f>投入係数!O23*手順⑤!O$53</f>
        <v>0</v>
      </c>
      <c r="P23" s="357">
        <f>投入係数!P23*手順⑤!P$53</f>
        <v>0</v>
      </c>
      <c r="Q23" s="357">
        <f>投入係数!Q23*手順⑤!Q$53</f>
        <v>0</v>
      </c>
      <c r="R23" s="357">
        <f>投入係数!R23*手順⑤!R$53</f>
        <v>0</v>
      </c>
      <c r="S23" s="357">
        <f>投入係数!S23*手順⑤!S$53</f>
        <v>0</v>
      </c>
      <c r="T23" s="357">
        <f>投入係数!T23*手順⑤!T$53</f>
        <v>0</v>
      </c>
      <c r="U23" s="357">
        <f>投入係数!U23*手順⑤!U$53</f>
        <v>0</v>
      </c>
      <c r="V23" s="357">
        <f>投入係数!V23*手順⑤!V$53</f>
        <v>0</v>
      </c>
      <c r="W23" s="357">
        <f>投入係数!W23*手順⑤!W$53</f>
        <v>0</v>
      </c>
      <c r="X23" s="357">
        <f>投入係数!X23*手順⑤!X$53</f>
        <v>0</v>
      </c>
      <c r="Y23" s="357">
        <f>投入係数!Y23*手順⑤!Y$53</f>
        <v>0</v>
      </c>
      <c r="Z23" s="357">
        <f>投入係数!Z23*手順⑤!Z$53</f>
        <v>0</v>
      </c>
      <c r="AA23" s="357">
        <f>投入係数!AA23*手順⑤!AA$53</f>
        <v>0</v>
      </c>
      <c r="AB23" s="357">
        <f>投入係数!AB23*手順⑤!AB$53</f>
        <v>0</v>
      </c>
      <c r="AC23" s="357">
        <f>投入係数!AC23*手順⑤!AC$53</f>
        <v>0</v>
      </c>
      <c r="AD23" s="357">
        <f>投入係数!AD23*手順⑤!AD$53</f>
        <v>0</v>
      </c>
      <c r="AE23" s="357">
        <f>投入係数!AE23*手順⑤!AE$53</f>
        <v>0</v>
      </c>
      <c r="AF23" s="357">
        <f>投入係数!AF23*手順⑤!AF$53</f>
        <v>0</v>
      </c>
      <c r="AG23" s="357">
        <f>投入係数!AG23*手順⑤!AG$53</f>
        <v>0</v>
      </c>
      <c r="AH23" s="357">
        <f>投入係数!AH23*手順⑤!AH$53</f>
        <v>0</v>
      </c>
      <c r="AI23" s="357">
        <f>投入係数!AI23*手順⑤!AI$53</f>
        <v>0</v>
      </c>
      <c r="AJ23" s="357">
        <f>投入係数!AJ23*手順⑤!AJ$53</f>
        <v>0</v>
      </c>
      <c r="AK23" s="357">
        <f>投入係数!AK23*手順⑤!AK$53</f>
        <v>0</v>
      </c>
      <c r="AL23" s="357">
        <f>投入係数!AL23*手順⑤!AL$53</f>
        <v>0</v>
      </c>
      <c r="AM23" s="357">
        <f>投入係数!AM23*手順⑤!AM$53</f>
        <v>0</v>
      </c>
      <c r="AN23" s="357">
        <f>投入係数!AN23*手順⑤!AN$53</f>
        <v>0</v>
      </c>
      <c r="AO23" s="357">
        <f>投入係数!AO23*手順⑤!AO$53</f>
        <v>0</v>
      </c>
      <c r="AP23" s="357">
        <f>投入係数!AP23*手順⑤!AP$53</f>
        <v>0</v>
      </c>
      <c r="AQ23" s="341">
        <f t="shared" si="0"/>
        <v>0</v>
      </c>
    </row>
    <row r="24" spans="2:43" ht="16.5" customHeight="1">
      <c r="B24" s="337" t="s">
        <v>135</v>
      </c>
      <c r="C24" s="402" t="s">
        <v>13</v>
      </c>
      <c r="D24" s="451">
        <f>投入係数!D24*手順⑤!D$53</f>
        <v>0</v>
      </c>
      <c r="E24" s="357">
        <f>投入係数!E24*手順⑤!E$53</f>
        <v>0</v>
      </c>
      <c r="F24" s="357">
        <f>投入係数!F24*手順⑤!F$53</f>
        <v>0</v>
      </c>
      <c r="G24" s="357">
        <f>投入係数!G24*手順⑤!G$53</f>
        <v>0</v>
      </c>
      <c r="H24" s="357">
        <f>投入係数!H24*手順⑤!H$53</f>
        <v>0</v>
      </c>
      <c r="I24" s="357">
        <f>投入係数!I24*手順⑤!I$53</f>
        <v>0</v>
      </c>
      <c r="J24" s="357">
        <f>投入係数!J24*手順⑤!J$53</f>
        <v>0</v>
      </c>
      <c r="K24" s="357">
        <f>投入係数!K24*手順⑤!K$53</f>
        <v>0</v>
      </c>
      <c r="L24" s="357">
        <f>投入係数!L24*手順⑤!L$53</f>
        <v>0</v>
      </c>
      <c r="M24" s="357">
        <f>投入係数!M24*手順⑤!M$53</f>
        <v>0</v>
      </c>
      <c r="N24" s="357">
        <f>投入係数!N24*手順⑤!N$53</f>
        <v>0</v>
      </c>
      <c r="O24" s="357">
        <f>投入係数!O24*手順⑤!O$53</f>
        <v>0</v>
      </c>
      <c r="P24" s="357">
        <f>投入係数!P24*手順⑤!P$53</f>
        <v>0</v>
      </c>
      <c r="Q24" s="357">
        <f>投入係数!Q24*手順⑤!Q$53</f>
        <v>0</v>
      </c>
      <c r="R24" s="357">
        <f>投入係数!R24*手順⑤!R$53</f>
        <v>0</v>
      </c>
      <c r="S24" s="357">
        <f>投入係数!S24*手順⑤!S$53</f>
        <v>0</v>
      </c>
      <c r="T24" s="357">
        <f>投入係数!T24*手順⑤!T$53</f>
        <v>0</v>
      </c>
      <c r="U24" s="357">
        <f>投入係数!U24*手順⑤!U$53</f>
        <v>0</v>
      </c>
      <c r="V24" s="357">
        <f>投入係数!V24*手順⑤!V$53</f>
        <v>0</v>
      </c>
      <c r="W24" s="357">
        <f>投入係数!W24*手順⑤!W$53</f>
        <v>0</v>
      </c>
      <c r="X24" s="357">
        <f>投入係数!X24*手順⑤!X$53</f>
        <v>0</v>
      </c>
      <c r="Y24" s="357">
        <f>投入係数!Y24*手順⑤!Y$53</f>
        <v>0</v>
      </c>
      <c r="Z24" s="357">
        <f>投入係数!Z24*手順⑤!Z$53</f>
        <v>0</v>
      </c>
      <c r="AA24" s="357">
        <f>投入係数!AA24*手順⑤!AA$53</f>
        <v>0</v>
      </c>
      <c r="AB24" s="357">
        <f>投入係数!AB24*手順⑤!AB$53</f>
        <v>0</v>
      </c>
      <c r="AC24" s="357">
        <f>投入係数!AC24*手順⑤!AC$53</f>
        <v>0</v>
      </c>
      <c r="AD24" s="357">
        <f>投入係数!AD24*手順⑤!AD$53</f>
        <v>0</v>
      </c>
      <c r="AE24" s="357">
        <f>投入係数!AE24*手順⑤!AE$53</f>
        <v>0</v>
      </c>
      <c r="AF24" s="357">
        <f>投入係数!AF24*手順⑤!AF$53</f>
        <v>0</v>
      </c>
      <c r="AG24" s="357">
        <f>投入係数!AG24*手順⑤!AG$53</f>
        <v>0</v>
      </c>
      <c r="AH24" s="357">
        <f>投入係数!AH24*手順⑤!AH$53</f>
        <v>0</v>
      </c>
      <c r="AI24" s="357">
        <f>投入係数!AI24*手順⑤!AI$53</f>
        <v>0</v>
      </c>
      <c r="AJ24" s="357">
        <f>投入係数!AJ24*手順⑤!AJ$53</f>
        <v>0</v>
      </c>
      <c r="AK24" s="357">
        <f>投入係数!AK24*手順⑤!AK$53</f>
        <v>0</v>
      </c>
      <c r="AL24" s="357">
        <f>投入係数!AL24*手順⑤!AL$53</f>
        <v>0</v>
      </c>
      <c r="AM24" s="357">
        <f>投入係数!AM24*手順⑤!AM$53</f>
        <v>0</v>
      </c>
      <c r="AN24" s="357">
        <f>投入係数!AN24*手順⑤!AN$53</f>
        <v>0</v>
      </c>
      <c r="AO24" s="357">
        <f>投入係数!AO24*手順⑤!AO$53</f>
        <v>0</v>
      </c>
      <c r="AP24" s="357">
        <f>投入係数!AP24*手順⑤!AP$53</f>
        <v>0</v>
      </c>
      <c r="AQ24" s="341">
        <f t="shared" si="0"/>
        <v>0</v>
      </c>
    </row>
    <row r="25" spans="2:43" ht="16.5" customHeight="1">
      <c r="B25" s="337" t="s">
        <v>136</v>
      </c>
      <c r="C25" s="402" t="s">
        <v>570</v>
      </c>
      <c r="D25" s="451">
        <f>投入係数!D25*手順⑤!D$53</f>
        <v>0</v>
      </c>
      <c r="E25" s="357">
        <f>投入係数!E25*手順⑤!E$53</f>
        <v>0</v>
      </c>
      <c r="F25" s="357">
        <f>投入係数!F25*手順⑤!F$53</f>
        <v>0</v>
      </c>
      <c r="G25" s="357">
        <f>投入係数!G25*手順⑤!G$53</f>
        <v>0</v>
      </c>
      <c r="H25" s="357">
        <f>投入係数!H25*手順⑤!H$53</f>
        <v>0</v>
      </c>
      <c r="I25" s="357">
        <f>投入係数!I25*手順⑤!I$53</f>
        <v>0</v>
      </c>
      <c r="J25" s="357">
        <f>投入係数!J25*手順⑤!J$53</f>
        <v>0</v>
      </c>
      <c r="K25" s="357">
        <f>投入係数!K25*手順⑤!K$53</f>
        <v>0</v>
      </c>
      <c r="L25" s="357">
        <f>投入係数!L25*手順⑤!L$53</f>
        <v>0</v>
      </c>
      <c r="M25" s="357">
        <f>投入係数!M25*手順⑤!M$53</f>
        <v>0</v>
      </c>
      <c r="N25" s="357">
        <f>投入係数!N25*手順⑤!N$53</f>
        <v>0</v>
      </c>
      <c r="O25" s="357">
        <f>投入係数!O25*手順⑤!O$53</f>
        <v>0</v>
      </c>
      <c r="P25" s="357">
        <f>投入係数!P25*手順⑤!P$53</f>
        <v>0</v>
      </c>
      <c r="Q25" s="357">
        <f>投入係数!Q25*手順⑤!Q$53</f>
        <v>0</v>
      </c>
      <c r="R25" s="357">
        <f>投入係数!R25*手順⑤!R$53</f>
        <v>0</v>
      </c>
      <c r="S25" s="357">
        <f>投入係数!S25*手順⑤!S$53</f>
        <v>0</v>
      </c>
      <c r="T25" s="357">
        <f>投入係数!T25*手順⑤!T$53</f>
        <v>0</v>
      </c>
      <c r="U25" s="357">
        <f>投入係数!U25*手順⑤!U$53</f>
        <v>0</v>
      </c>
      <c r="V25" s="357">
        <f>投入係数!V25*手順⑤!V$53</f>
        <v>0</v>
      </c>
      <c r="W25" s="357">
        <f>投入係数!W25*手順⑤!W$53</f>
        <v>0</v>
      </c>
      <c r="X25" s="357">
        <f>投入係数!X25*手順⑤!X$53</f>
        <v>0</v>
      </c>
      <c r="Y25" s="357">
        <f>投入係数!Y25*手順⑤!Y$53</f>
        <v>0</v>
      </c>
      <c r="Z25" s="357">
        <f>投入係数!Z25*手順⑤!Z$53</f>
        <v>0</v>
      </c>
      <c r="AA25" s="357">
        <f>投入係数!AA25*手順⑤!AA$53</f>
        <v>0</v>
      </c>
      <c r="AB25" s="357">
        <f>投入係数!AB25*手順⑤!AB$53</f>
        <v>0</v>
      </c>
      <c r="AC25" s="357">
        <f>投入係数!AC25*手順⑤!AC$53</f>
        <v>0</v>
      </c>
      <c r="AD25" s="357">
        <f>投入係数!AD25*手順⑤!AD$53</f>
        <v>0</v>
      </c>
      <c r="AE25" s="357">
        <f>投入係数!AE25*手順⑤!AE$53</f>
        <v>0</v>
      </c>
      <c r="AF25" s="357">
        <f>投入係数!AF25*手順⑤!AF$53</f>
        <v>0</v>
      </c>
      <c r="AG25" s="357">
        <f>投入係数!AG25*手順⑤!AG$53</f>
        <v>0</v>
      </c>
      <c r="AH25" s="357">
        <f>投入係数!AH25*手順⑤!AH$53</f>
        <v>0</v>
      </c>
      <c r="AI25" s="357">
        <f>投入係数!AI25*手順⑤!AI$53</f>
        <v>0</v>
      </c>
      <c r="AJ25" s="357">
        <f>投入係数!AJ25*手順⑤!AJ$53</f>
        <v>0</v>
      </c>
      <c r="AK25" s="357">
        <f>投入係数!AK25*手順⑤!AK$53</f>
        <v>0</v>
      </c>
      <c r="AL25" s="357">
        <f>投入係数!AL25*手順⑤!AL$53</f>
        <v>0</v>
      </c>
      <c r="AM25" s="357">
        <f>投入係数!AM25*手順⑤!AM$53</f>
        <v>0</v>
      </c>
      <c r="AN25" s="357">
        <f>投入係数!AN25*手順⑤!AN$53</f>
        <v>0</v>
      </c>
      <c r="AO25" s="357">
        <f>投入係数!AO25*手順⑤!AO$53</f>
        <v>0</v>
      </c>
      <c r="AP25" s="357">
        <f>投入係数!AP25*手順⑤!AP$53</f>
        <v>0</v>
      </c>
      <c r="AQ25" s="341">
        <f t="shared" si="0"/>
        <v>0</v>
      </c>
    </row>
    <row r="26" spans="2:43" ht="16.5" customHeight="1">
      <c r="B26" s="337" t="s">
        <v>138</v>
      </c>
      <c r="C26" s="402" t="s">
        <v>15</v>
      </c>
      <c r="D26" s="451">
        <f>投入係数!D26*手順⑤!D$53</f>
        <v>0</v>
      </c>
      <c r="E26" s="357">
        <f>投入係数!E26*手順⑤!E$53</f>
        <v>0</v>
      </c>
      <c r="F26" s="357">
        <f>投入係数!F26*手順⑤!F$53</f>
        <v>0</v>
      </c>
      <c r="G26" s="357">
        <f>投入係数!G26*手順⑤!G$53</f>
        <v>0</v>
      </c>
      <c r="H26" s="357">
        <f>投入係数!H26*手順⑤!H$53</f>
        <v>0</v>
      </c>
      <c r="I26" s="357">
        <f>投入係数!I26*手順⑤!I$53</f>
        <v>0</v>
      </c>
      <c r="J26" s="357">
        <f>投入係数!J26*手順⑤!J$53</f>
        <v>0</v>
      </c>
      <c r="K26" s="357">
        <f>投入係数!K26*手順⑤!K$53</f>
        <v>0</v>
      </c>
      <c r="L26" s="357">
        <f>投入係数!L26*手順⑤!L$53</f>
        <v>0</v>
      </c>
      <c r="M26" s="357">
        <f>投入係数!M26*手順⑤!M$53</f>
        <v>0</v>
      </c>
      <c r="N26" s="357">
        <f>投入係数!N26*手順⑤!N$53</f>
        <v>0</v>
      </c>
      <c r="O26" s="357">
        <f>投入係数!O26*手順⑤!O$53</f>
        <v>0</v>
      </c>
      <c r="P26" s="357">
        <f>投入係数!P26*手順⑤!P$53</f>
        <v>0</v>
      </c>
      <c r="Q26" s="357">
        <f>投入係数!Q26*手順⑤!Q$53</f>
        <v>0</v>
      </c>
      <c r="R26" s="357">
        <f>投入係数!R26*手順⑤!R$53</f>
        <v>0</v>
      </c>
      <c r="S26" s="357">
        <f>投入係数!S26*手順⑤!S$53</f>
        <v>0</v>
      </c>
      <c r="T26" s="357">
        <f>投入係数!T26*手順⑤!T$53</f>
        <v>0</v>
      </c>
      <c r="U26" s="357">
        <f>投入係数!U26*手順⑤!U$53</f>
        <v>0</v>
      </c>
      <c r="V26" s="357">
        <f>投入係数!V26*手順⑤!V$53</f>
        <v>0</v>
      </c>
      <c r="W26" s="357">
        <f>投入係数!W26*手順⑤!W$53</f>
        <v>0</v>
      </c>
      <c r="X26" s="357">
        <f>投入係数!X26*手順⑤!X$53</f>
        <v>0</v>
      </c>
      <c r="Y26" s="357">
        <f>投入係数!Y26*手順⑤!Y$53</f>
        <v>0</v>
      </c>
      <c r="Z26" s="357">
        <f>投入係数!Z26*手順⑤!Z$53</f>
        <v>0</v>
      </c>
      <c r="AA26" s="357">
        <f>投入係数!AA26*手順⑤!AA$53</f>
        <v>0</v>
      </c>
      <c r="AB26" s="357">
        <f>投入係数!AB26*手順⑤!AB$53</f>
        <v>0</v>
      </c>
      <c r="AC26" s="357">
        <f>投入係数!AC26*手順⑤!AC$53</f>
        <v>0</v>
      </c>
      <c r="AD26" s="357">
        <f>投入係数!AD26*手順⑤!AD$53</f>
        <v>0</v>
      </c>
      <c r="AE26" s="357">
        <f>投入係数!AE26*手順⑤!AE$53</f>
        <v>0</v>
      </c>
      <c r="AF26" s="357">
        <f>投入係数!AF26*手順⑤!AF$53</f>
        <v>0</v>
      </c>
      <c r="AG26" s="357">
        <f>投入係数!AG26*手順⑤!AG$53</f>
        <v>0</v>
      </c>
      <c r="AH26" s="357">
        <f>投入係数!AH26*手順⑤!AH$53</f>
        <v>0</v>
      </c>
      <c r="AI26" s="357">
        <f>投入係数!AI26*手順⑤!AI$53</f>
        <v>0</v>
      </c>
      <c r="AJ26" s="357">
        <f>投入係数!AJ26*手順⑤!AJ$53</f>
        <v>0</v>
      </c>
      <c r="AK26" s="357">
        <f>投入係数!AK26*手順⑤!AK$53</f>
        <v>0</v>
      </c>
      <c r="AL26" s="357">
        <f>投入係数!AL26*手順⑤!AL$53</f>
        <v>0</v>
      </c>
      <c r="AM26" s="357">
        <f>投入係数!AM26*手順⑤!AM$53</f>
        <v>0</v>
      </c>
      <c r="AN26" s="357">
        <f>投入係数!AN26*手順⑤!AN$53</f>
        <v>0</v>
      </c>
      <c r="AO26" s="357">
        <f>投入係数!AO26*手順⑤!AO$53</f>
        <v>0</v>
      </c>
      <c r="AP26" s="357">
        <f>投入係数!AP26*手順⑤!AP$53</f>
        <v>0</v>
      </c>
      <c r="AQ26" s="341">
        <f t="shared" si="0"/>
        <v>0</v>
      </c>
    </row>
    <row r="27" spans="2:43" ht="16.5" customHeight="1">
      <c r="B27" s="337" t="s">
        <v>139</v>
      </c>
      <c r="C27" s="402" t="s">
        <v>16</v>
      </c>
      <c r="D27" s="451">
        <f>投入係数!D27*手順⑤!D$53</f>
        <v>0</v>
      </c>
      <c r="E27" s="357">
        <f>投入係数!E27*手順⑤!E$53</f>
        <v>0</v>
      </c>
      <c r="F27" s="357">
        <f>投入係数!F27*手順⑤!F$53</f>
        <v>0</v>
      </c>
      <c r="G27" s="357">
        <f>投入係数!G27*手順⑤!G$53</f>
        <v>0</v>
      </c>
      <c r="H27" s="357">
        <f>投入係数!H27*手順⑤!H$53</f>
        <v>0</v>
      </c>
      <c r="I27" s="357">
        <f>投入係数!I27*手順⑤!I$53</f>
        <v>0</v>
      </c>
      <c r="J27" s="357">
        <f>投入係数!J27*手順⑤!J$53</f>
        <v>0</v>
      </c>
      <c r="K27" s="357">
        <f>投入係数!K27*手順⑤!K$53</f>
        <v>0</v>
      </c>
      <c r="L27" s="357">
        <f>投入係数!L27*手順⑤!L$53</f>
        <v>0</v>
      </c>
      <c r="M27" s="357">
        <f>投入係数!M27*手順⑤!M$53</f>
        <v>0</v>
      </c>
      <c r="N27" s="357">
        <f>投入係数!N27*手順⑤!N$53</f>
        <v>0</v>
      </c>
      <c r="O27" s="357">
        <f>投入係数!O27*手順⑤!O$53</f>
        <v>0</v>
      </c>
      <c r="P27" s="357">
        <f>投入係数!P27*手順⑤!P$53</f>
        <v>0</v>
      </c>
      <c r="Q27" s="357">
        <f>投入係数!Q27*手順⑤!Q$53</f>
        <v>0</v>
      </c>
      <c r="R27" s="357">
        <f>投入係数!R27*手順⑤!R$53</f>
        <v>0</v>
      </c>
      <c r="S27" s="357">
        <f>投入係数!S27*手順⑤!S$53</f>
        <v>0</v>
      </c>
      <c r="T27" s="357">
        <f>投入係数!T27*手順⑤!T$53</f>
        <v>0</v>
      </c>
      <c r="U27" s="357">
        <f>投入係数!U27*手順⑤!U$53</f>
        <v>0</v>
      </c>
      <c r="V27" s="357">
        <f>投入係数!V27*手順⑤!V$53</f>
        <v>0</v>
      </c>
      <c r="W27" s="357">
        <f>投入係数!W27*手順⑤!W$53</f>
        <v>0</v>
      </c>
      <c r="X27" s="357">
        <f>投入係数!X27*手順⑤!X$53</f>
        <v>0</v>
      </c>
      <c r="Y27" s="357">
        <f>投入係数!Y27*手順⑤!Y$53</f>
        <v>0</v>
      </c>
      <c r="Z27" s="357">
        <f>投入係数!Z27*手順⑤!Z$53</f>
        <v>0</v>
      </c>
      <c r="AA27" s="357">
        <f>投入係数!AA27*手順⑤!AA$53</f>
        <v>0</v>
      </c>
      <c r="AB27" s="357">
        <f>投入係数!AB27*手順⑤!AB$53</f>
        <v>0</v>
      </c>
      <c r="AC27" s="357">
        <f>投入係数!AC27*手順⑤!AC$53</f>
        <v>0</v>
      </c>
      <c r="AD27" s="357">
        <f>投入係数!AD27*手順⑤!AD$53</f>
        <v>0</v>
      </c>
      <c r="AE27" s="357">
        <f>投入係数!AE27*手順⑤!AE$53</f>
        <v>0</v>
      </c>
      <c r="AF27" s="357">
        <f>投入係数!AF27*手順⑤!AF$53</f>
        <v>0</v>
      </c>
      <c r="AG27" s="357">
        <f>投入係数!AG27*手順⑤!AG$53</f>
        <v>0</v>
      </c>
      <c r="AH27" s="357">
        <f>投入係数!AH27*手順⑤!AH$53</f>
        <v>0</v>
      </c>
      <c r="AI27" s="357">
        <f>投入係数!AI27*手順⑤!AI$53</f>
        <v>0</v>
      </c>
      <c r="AJ27" s="357">
        <f>投入係数!AJ27*手順⑤!AJ$53</f>
        <v>0</v>
      </c>
      <c r="AK27" s="357">
        <f>投入係数!AK27*手順⑤!AK$53</f>
        <v>0</v>
      </c>
      <c r="AL27" s="357">
        <f>投入係数!AL27*手順⑤!AL$53</f>
        <v>0</v>
      </c>
      <c r="AM27" s="357">
        <f>投入係数!AM27*手順⑤!AM$53</f>
        <v>0</v>
      </c>
      <c r="AN27" s="357">
        <f>投入係数!AN27*手順⑤!AN$53</f>
        <v>0</v>
      </c>
      <c r="AO27" s="357">
        <f>投入係数!AO27*手順⑤!AO$53</f>
        <v>0</v>
      </c>
      <c r="AP27" s="357">
        <f>投入係数!AP27*手順⑤!AP$53</f>
        <v>0</v>
      </c>
      <c r="AQ27" s="341">
        <f t="shared" si="0"/>
        <v>0</v>
      </c>
    </row>
    <row r="28" spans="2:43" ht="16.5" customHeight="1">
      <c r="B28" s="337" t="s">
        <v>140</v>
      </c>
      <c r="C28" s="402" t="s">
        <v>17</v>
      </c>
      <c r="D28" s="451">
        <f>投入係数!D28*手順⑤!D$53</f>
        <v>0</v>
      </c>
      <c r="E28" s="357">
        <f>投入係数!E28*手順⑤!E$53</f>
        <v>0</v>
      </c>
      <c r="F28" s="357">
        <f>投入係数!F28*手順⑤!F$53</f>
        <v>0</v>
      </c>
      <c r="G28" s="357">
        <f>投入係数!G28*手順⑤!G$53</f>
        <v>0</v>
      </c>
      <c r="H28" s="357">
        <f>投入係数!H28*手順⑤!H$53</f>
        <v>0</v>
      </c>
      <c r="I28" s="357">
        <f>投入係数!I28*手順⑤!I$53</f>
        <v>0</v>
      </c>
      <c r="J28" s="357">
        <f>投入係数!J28*手順⑤!J$53</f>
        <v>0</v>
      </c>
      <c r="K28" s="357">
        <f>投入係数!K28*手順⑤!K$53</f>
        <v>0</v>
      </c>
      <c r="L28" s="357">
        <f>投入係数!L28*手順⑤!L$53</f>
        <v>0</v>
      </c>
      <c r="M28" s="357">
        <f>投入係数!M28*手順⑤!M$53</f>
        <v>0</v>
      </c>
      <c r="N28" s="357">
        <f>投入係数!N28*手順⑤!N$53</f>
        <v>0</v>
      </c>
      <c r="O28" s="357">
        <f>投入係数!O28*手順⑤!O$53</f>
        <v>0</v>
      </c>
      <c r="P28" s="357">
        <f>投入係数!P28*手順⑤!P$53</f>
        <v>0</v>
      </c>
      <c r="Q28" s="357">
        <f>投入係数!Q28*手順⑤!Q$53</f>
        <v>0</v>
      </c>
      <c r="R28" s="357">
        <f>投入係数!R28*手順⑤!R$53</f>
        <v>0</v>
      </c>
      <c r="S28" s="357">
        <f>投入係数!S28*手順⑤!S$53</f>
        <v>0</v>
      </c>
      <c r="T28" s="357">
        <f>投入係数!T28*手順⑤!T$53</f>
        <v>0</v>
      </c>
      <c r="U28" s="357">
        <f>投入係数!U28*手順⑤!U$53</f>
        <v>0</v>
      </c>
      <c r="V28" s="357">
        <f>投入係数!V28*手順⑤!V$53</f>
        <v>0</v>
      </c>
      <c r="W28" s="357">
        <f>投入係数!W28*手順⑤!W$53</f>
        <v>0</v>
      </c>
      <c r="X28" s="357">
        <f>投入係数!X28*手順⑤!X$53</f>
        <v>0</v>
      </c>
      <c r="Y28" s="357">
        <f>投入係数!Y28*手順⑤!Y$53</f>
        <v>0</v>
      </c>
      <c r="Z28" s="357">
        <f>投入係数!Z28*手順⑤!Z$53</f>
        <v>0</v>
      </c>
      <c r="AA28" s="357">
        <f>投入係数!AA28*手順⑤!AA$53</f>
        <v>0</v>
      </c>
      <c r="AB28" s="357">
        <f>投入係数!AB28*手順⑤!AB$53</f>
        <v>0</v>
      </c>
      <c r="AC28" s="357">
        <f>投入係数!AC28*手順⑤!AC$53</f>
        <v>0</v>
      </c>
      <c r="AD28" s="357">
        <f>投入係数!AD28*手順⑤!AD$53</f>
        <v>0</v>
      </c>
      <c r="AE28" s="357">
        <f>投入係数!AE28*手順⑤!AE$53</f>
        <v>0</v>
      </c>
      <c r="AF28" s="357">
        <f>投入係数!AF28*手順⑤!AF$53</f>
        <v>0</v>
      </c>
      <c r="AG28" s="357">
        <f>投入係数!AG28*手順⑤!AG$53</f>
        <v>0</v>
      </c>
      <c r="AH28" s="357">
        <f>投入係数!AH28*手順⑤!AH$53</f>
        <v>0</v>
      </c>
      <c r="AI28" s="357">
        <f>投入係数!AI28*手順⑤!AI$53</f>
        <v>0</v>
      </c>
      <c r="AJ28" s="357">
        <f>投入係数!AJ28*手順⑤!AJ$53</f>
        <v>0</v>
      </c>
      <c r="AK28" s="357">
        <f>投入係数!AK28*手順⑤!AK$53</f>
        <v>0</v>
      </c>
      <c r="AL28" s="357">
        <f>投入係数!AL28*手順⑤!AL$53</f>
        <v>0</v>
      </c>
      <c r="AM28" s="357">
        <f>投入係数!AM28*手順⑤!AM$53</f>
        <v>0</v>
      </c>
      <c r="AN28" s="357">
        <f>投入係数!AN28*手順⑤!AN$53</f>
        <v>0</v>
      </c>
      <c r="AO28" s="357">
        <f>投入係数!AO28*手順⑤!AO$53</f>
        <v>0</v>
      </c>
      <c r="AP28" s="357">
        <f>投入係数!AP28*手順⑤!AP$53</f>
        <v>0</v>
      </c>
      <c r="AQ28" s="341">
        <f t="shared" si="0"/>
        <v>0</v>
      </c>
    </row>
    <row r="29" spans="2:43" ht="16.5" customHeight="1">
      <c r="B29" s="337" t="s">
        <v>141</v>
      </c>
      <c r="C29" s="402" t="s">
        <v>18</v>
      </c>
      <c r="D29" s="451">
        <f>投入係数!D29*手順⑤!D$53</f>
        <v>0</v>
      </c>
      <c r="E29" s="357">
        <f>投入係数!E29*手順⑤!E$53</f>
        <v>0</v>
      </c>
      <c r="F29" s="357">
        <f>投入係数!F29*手順⑤!F$53</f>
        <v>0</v>
      </c>
      <c r="G29" s="357">
        <f>投入係数!G29*手順⑤!G$53</f>
        <v>0</v>
      </c>
      <c r="H29" s="357">
        <f>投入係数!H29*手順⑤!H$53</f>
        <v>0</v>
      </c>
      <c r="I29" s="357">
        <f>投入係数!I29*手順⑤!I$53</f>
        <v>0</v>
      </c>
      <c r="J29" s="357">
        <f>投入係数!J29*手順⑤!J$53</f>
        <v>0</v>
      </c>
      <c r="K29" s="357">
        <f>投入係数!K29*手順⑤!K$53</f>
        <v>0</v>
      </c>
      <c r="L29" s="357">
        <f>投入係数!L29*手順⑤!L$53</f>
        <v>0</v>
      </c>
      <c r="M29" s="357">
        <f>投入係数!M29*手順⑤!M$53</f>
        <v>0</v>
      </c>
      <c r="N29" s="357">
        <f>投入係数!N29*手順⑤!N$53</f>
        <v>0</v>
      </c>
      <c r="O29" s="357">
        <f>投入係数!O29*手順⑤!O$53</f>
        <v>0</v>
      </c>
      <c r="P29" s="357">
        <f>投入係数!P29*手順⑤!P$53</f>
        <v>0</v>
      </c>
      <c r="Q29" s="357">
        <f>投入係数!Q29*手順⑤!Q$53</f>
        <v>0</v>
      </c>
      <c r="R29" s="357">
        <f>投入係数!R29*手順⑤!R$53</f>
        <v>0</v>
      </c>
      <c r="S29" s="357">
        <f>投入係数!S29*手順⑤!S$53</f>
        <v>0</v>
      </c>
      <c r="T29" s="357">
        <f>投入係数!T29*手順⑤!T$53</f>
        <v>0</v>
      </c>
      <c r="U29" s="357">
        <f>投入係数!U29*手順⑤!U$53</f>
        <v>0</v>
      </c>
      <c r="V29" s="357">
        <f>投入係数!V29*手順⑤!V$53</f>
        <v>0</v>
      </c>
      <c r="W29" s="357">
        <f>投入係数!W29*手順⑤!W$53</f>
        <v>0</v>
      </c>
      <c r="X29" s="357">
        <f>投入係数!X29*手順⑤!X$53</f>
        <v>0</v>
      </c>
      <c r="Y29" s="357">
        <f>投入係数!Y29*手順⑤!Y$53</f>
        <v>0</v>
      </c>
      <c r="Z29" s="357">
        <f>投入係数!Z29*手順⑤!Z$53</f>
        <v>0</v>
      </c>
      <c r="AA29" s="357">
        <f>投入係数!AA29*手順⑤!AA$53</f>
        <v>0</v>
      </c>
      <c r="AB29" s="357">
        <f>投入係数!AB29*手順⑤!AB$53</f>
        <v>0</v>
      </c>
      <c r="AC29" s="357">
        <f>投入係数!AC29*手順⑤!AC$53</f>
        <v>0</v>
      </c>
      <c r="AD29" s="357">
        <f>投入係数!AD29*手順⑤!AD$53</f>
        <v>0</v>
      </c>
      <c r="AE29" s="357">
        <f>投入係数!AE29*手順⑤!AE$53</f>
        <v>0</v>
      </c>
      <c r="AF29" s="357">
        <f>投入係数!AF29*手順⑤!AF$53</f>
        <v>0</v>
      </c>
      <c r="AG29" s="357">
        <f>投入係数!AG29*手順⑤!AG$53</f>
        <v>0</v>
      </c>
      <c r="AH29" s="357">
        <f>投入係数!AH29*手順⑤!AH$53</f>
        <v>0</v>
      </c>
      <c r="AI29" s="357">
        <f>投入係数!AI29*手順⑤!AI$53</f>
        <v>0</v>
      </c>
      <c r="AJ29" s="357">
        <f>投入係数!AJ29*手順⑤!AJ$53</f>
        <v>0</v>
      </c>
      <c r="AK29" s="357">
        <f>投入係数!AK29*手順⑤!AK$53</f>
        <v>0</v>
      </c>
      <c r="AL29" s="357">
        <f>投入係数!AL29*手順⑤!AL$53</f>
        <v>0</v>
      </c>
      <c r="AM29" s="357">
        <f>投入係数!AM29*手順⑤!AM$53</f>
        <v>0</v>
      </c>
      <c r="AN29" s="357">
        <f>投入係数!AN29*手順⑤!AN$53</f>
        <v>0</v>
      </c>
      <c r="AO29" s="357">
        <f>投入係数!AO29*手順⑤!AO$53</f>
        <v>0</v>
      </c>
      <c r="AP29" s="357">
        <f>投入係数!AP29*手順⑤!AP$53</f>
        <v>0</v>
      </c>
      <c r="AQ29" s="341">
        <f t="shared" si="0"/>
        <v>0</v>
      </c>
    </row>
    <row r="30" spans="2:43" ht="16.5" customHeight="1">
      <c r="B30" s="337" t="s">
        <v>143</v>
      </c>
      <c r="C30" s="402" t="s">
        <v>29</v>
      </c>
      <c r="D30" s="451">
        <f>投入係数!D30*手順⑤!D$53</f>
        <v>0</v>
      </c>
      <c r="E30" s="357">
        <f>投入係数!E30*手順⑤!E$53</f>
        <v>0</v>
      </c>
      <c r="F30" s="357">
        <f>投入係数!F30*手順⑤!F$53</f>
        <v>0</v>
      </c>
      <c r="G30" s="357">
        <f>投入係数!G30*手順⑤!G$53</f>
        <v>0</v>
      </c>
      <c r="H30" s="357">
        <f>投入係数!H30*手順⑤!H$53</f>
        <v>0</v>
      </c>
      <c r="I30" s="357">
        <f>投入係数!I30*手順⑤!I$53</f>
        <v>0</v>
      </c>
      <c r="J30" s="357">
        <f>投入係数!J30*手順⑤!J$53</f>
        <v>0</v>
      </c>
      <c r="K30" s="357">
        <f>投入係数!K30*手順⑤!K$53</f>
        <v>0</v>
      </c>
      <c r="L30" s="357">
        <f>投入係数!L30*手順⑤!L$53</f>
        <v>0</v>
      </c>
      <c r="M30" s="357">
        <f>投入係数!M30*手順⑤!M$53</f>
        <v>0</v>
      </c>
      <c r="N30" s="357">
        <f>投入係数!N30*手順⑤!N$53</f>
        <v>0</v>
      </c>
      <c r="O30" s="357">
        <f>投入係数!O30*手順⑤!O$53</f>
        <v>0</v>
      </c>
      <c r="P30" s="357">
        <f>投入係数!P30*手順⑤!P$53</f>
        <v>0</v>
      </c>
      <c r="Q30" s="357">
        <f>投入係数!Q30*手順⑤!Q$53</f>
        <v>0</v>
      </c>
      <c r="R30" s="357">
        <f>投入係数!R30*手順⑤!R$53</f>
        <v>0</v>
      </c>
      <c r="S30" s="357">
        <f>投入係数!S30*手順⑤!S$53</f>
        <v>0</v>
      </c>
      <c r="T30" s="357">
        <f>投入係数!T30*手順⑤!T$53</f>
        <v>0</v>
      </c>
      <c r="U30" s="357">
        <f>投入係数!U30*手順⑤!U$53</f>
        <v>0</v>
      </c>
      <c r="V30" s="357">
        <f>投入係数!V30*手順⑤!V$53</f>
        <v>0</v>
      </c>
      <c r="W30" s="357">
        <f>投入係数!W30*手順⑤!W$53</f>
        <v>0</v>
      </c>
      <c r="X30" s="357">
        <f>投入係数!X30*手順⑤!X$53</f>
        <v>0</v>
      </c>
      <c r="Y30" s="357">
        <f>投入係数!Y30*手順⑤!Y$53</f>
        <v>0</v>
      </c>
      <c r="Z30" s="357">
        <f>投入係数!Z30*手順⑤!Z$53</f>
        <v>0</v>
      </c>
      <c r="AA30" s="357">
        <f>投入係数!AA30*手順⑤!AA$53</f>
        <v>0</v>
      </c>
      <c r="AB30" s="357">
        <f>投入係数!AB30*手順⑤!AB$53</f>
        <v>0</v>
      </c>
      <c r="AC30" s="357">
        <f>投入係数!AC30*手順⑤!AC$53</f>
        <v>0</v>
      </c>
      <c r="AD30" s="357">
        <f>投入係数!AD30*手順⑤!AD$53</f>
        <v>0</v>
      </c>
      <c r="AE30" s="357">
        <f>投入係数!AE30*手順⑤!AE$53</f>
        <v>0</v>
      </c>
      <c r="AF30" s="357">
        <f>投入係数!AF30*手順⑤!AF$53</f>
        <v>0</v>
      </c>
      <c r="AG30" s="357">
        <f>投入係数!AG30*手順⑤!AG$53</f>
        <v>0</v>
      </c>
      <c r="AH30" s="357">
        <f>投入係数!AH30*手順⑤!AH$53</f>
        <v>0</v>
      </c>
      <c r="AI30" s="357">
        <f>投入係数!AI30*手順⑤!AI$53</f>
        <v>0</v>
      </c>
      <c r="AJ30" s="357">
        <f>投入係数!AJ30*手順⑤!AJ$53</f>
        <v>0</v>
      </c>
      <c r="AK30" s="357">
        <f>投入係数!AK30*手順⑤!AK$53</f>
        <v>0</v>
      </c>
      <c r="AL30" s="357">
        <f>投入係数!AL30*手順⑤!AL$53</f>
        <v>0</v>
      </c>
      <c r="AM30" s="357">
        <f>投入係数!AM30*手順⑤!AM$53</f>
        <v>0</v>
      </c>
      <c r="AN30" s="357">
        <f>投入係数!AN30*手順⑤!AN$53</f>
        <v>0</v>
      </c>
      <c r="AO30" s="357">
        <f>投入係数!AO30*手順⑤!AO$53</f>
        <v>0</v>
      </c>
      <c r="AP30" s="357">
        <f>投入係数!AP30*手順⑤!AP$53</f>
        <v>0</v>
      </c>
      <c r="AQ30" s="341">
        <f t="shared" si="0"/>
        <v>0</v>
      </c>
    </row>
    <row r="31" spans="2:43" ht="16.5" customHeight="1">
      <c r="B31" s="337" t="s">
        <v>145</v>
      </c>
      <c r="C31" s="402" t="s">
        <v>30</v>
      </c>
      <c r="D31" s="451">
        <f>投入係数!D31*手順⑤!D$53</f>
        <v>0</v>
      </c>
      <c r="E31" s="357">
        <f>投入係数!E31*手順⑤!E$53</f>
        <v>0</v>
      </c>
      <c r="F31" s="357">
        <f>投入係数!F31*手順⑤!F$53</f>
        <v>0</v>
      </c>
      <c r="G31" s="357">
        <f>投入係数!G31*手順⑤!G$53</f>
        <v>0</v>
      </c>
      <c r="H31" s="357">
        <f>投入係数!H31*手順⑤!H$53</f>
        <v>0</v>
      </c>
      <c r="I31" s="357">
        <f>投入係数!I31*手順⑤!I$53</f>
        <v>0</v>
      </c>
      <c r="J31" s="357">
        <f>投入係数!J31*手順⑤!J$53</f>
        <v>0</v>
      </c>
      <c r="K31" s="357">
        <f>投入係数!K31*手順⑤!K$53</f>
        <v>0</v>
      </c>
      <c r="L31" s="357">
        <f>投入係数!L31*手順⑤!L$53</f>
        <v>0</v>
      </c>
      <c r="M31" s="357">
        <f>投入係数!M31*手順⑤!M$53</f>
        <v>0</v>
      </c>
      <c r="N31" s="357">
        <f>投入係数!N31*手順⑤!N$53</f>
        <v>0</v>
      </c>
      <c r="O31" s="357">
        <f>投入係数!O31*手順⑤!O$53</f>
        <v>0</v>
      </c>
      <c r="P31" s="357">
        <f>投入係数!P31*手順⑤!P$53</f>
        <v>0</v>
      </c>
      <c r="Q31" s="357">
        <f>投入係数!Q31*手順⑤!Q$53</f>
        <v>0</v>
      </c>
      <c r="R31" s="357">
        <f>投入係数!R31*手順⑤!R$53</f>
        <v>0</v>
      </c>
      <c r="S31" s="357">
        <f>投入係数!S31*手順⑤!S$53</f>
        <v>0</v>
      </c>
      <c r="T31" s="357">
        <f>投入係数!T31*手順⑤!T$53</f>
        <v>0</v>
      </c>
      <c r="U31" s="357">
        <f>投入係数!U31*手順⑤!U$53</f>
        <v>0</v>
      </c>
      <c r="V31" s="357">
        <f>投入係数!V31*手順⑤!V$53</f>
        <v>0</v>
      </c>
      <c r="W31" s="357">
        <f>投入係数!W31*手順⑤!W$53</f>
        <v>0</v>
      </c>
      <c r="X31" s="357">
        <f>投入係数!X31*手順⑤!X$53</f>
        <v>0</v>
      </c>
      <c r="Y31" s="357">
        <f>投入係数!Y31*手順⑤!Y$53</f>
        <v>0</v>
      </c>
      <c r="Z31" s="357">
        <f>投入係数!Z31*手順⑤!Z$53</f>
        <v>0</v>
      </c>
      <c r="AA31" s="357">
        <f>投入係数!AA31*手順⑤!AA$53</f>
        <v>0</v>
      </c>
      <c r="AB31" s="357">
        <f>投入係数!AB31*手順⑤!AB$53</f>
        <v>0</v>
      </c>
      <c r="AC31" s="357">
        <f>投入係数!AC31*手順⑤!AC$53</f>
        <v>0</v>
      </c>
      <c r="AD31" s="357">
        <f>投入係数!AD31*手順⑤!AD$53</f>
        <v>0</v>
      </c>
      <c r="AE31" s="357">
        <f>投入係数!AE31*手順⑤!AE$53</f>
        <v>0</v>
      </c>
      <c r="AF31" s="357">
        <f>投入係数!AF31*手順⑤!AF$53</f>
        <v>0</v>
      </c>
      <c r="AG31" s="357">
        <f>投入係数!AG31*手順⑤!AG$53</f>
        <v>0</v>
      </c>
      <c r="AH31" s="357">
        <f>投入係数!AH31*手順⑤!AH$53</f>
        <v>0</v>
      </c>
      <c r="AI31" s="357">
        <f>投入係数!AI31*手順⑤!AI$53</f>
        <v>0</v>
      </c>
      <c r="AJ31" s="357">
        <f>投入係数!AJ31*手順⑤!AJ$53</f>
        <v>0</v>
      </c>
      <c r="AK31" s="357">
        <f>投入係数!AK31*手順⑤!AK$53</f>
        <v>0</v>
      </c>
      <c r="AL31" s="357">
        <f>投入係数!AL31*手順⑤!AL$53</f>
        <v>0</v>
      </c>
      <c r="AM31" s="357">
        <f>投入係数!AM31*手順⑤!AM$53</f>
        <v>0</v>
      </c>
      <c r="AN31" s="357">
        <f>投入係数!AN31*手順⑤!AN$53</f>
        <v>0</v>
      </c>
      <c r="AO31" s="357">
        <f>投入係数!AO31*手順⑤!AO$53</f>
        <v>0</v>
      </c>
      <c r="AP31" s="357">
        <f>投入係数!AP31*手順⑤!AP$53</f>
        <v>0</v>
      </c>
      <c r="AQ31" s="341">
        <f t="shared" si="0"/>
        <v>0</v>
      </c>
    </row>
    <row r="32" spans="2:43" ht="16.5" customHeight="1">
      <c r="B32" s="337" t="s">
        <v>146</v>
      </c>
      <c r="C32" s="402" t="s">
        <v>19</v>
      </c>
      <c r="D32" s="451">
        <f>投入係数!D32*手順⑤!D$53</f>
        <v>0</v>
      </c>
      <c r="E32" s="357">
        <f>投入係数!E32*手順⑤!E$53</f>
        <v>0</v>
      </c>
      <c r="F32" s="357">
        <f>投入係数!F32*手順⑤!F$53</f>
        <v>0</v>
      </c>
      <c r="G32" s="357">
        <f>投入係数!G32*手順⑤!G$53</f>
        <v>0</v>
      </c>
      <c r="H32" s="357">
        <f>投入係数!H32*手順⑤!H$53</f>
        <v>0</v>
      </c>
      <c r="I32" s="357">
        <f>投入係数!I32*手順⑤!I$53</f>
        <v>0</v>
      </c>
      <c r="J32" s="357">
        <f>投入係数!J32*手順⑤!J$53</f>
        <v>0</v>
      </c>
      <c r="K32" s="357">
        <f>投入係数!K32*手順⑤!K$53</f>
        <v>0</v>
      </c>
      <c r="L32" s="357">
        <f>投入係数!L32*手順⑤!L$53</f>
        <v>0</v>
      </c>
      <c r="M32" s="357">
        <f>投入係数!M32*手順⑤!M$53</f>
        <v>0</v>
      </c>
      <c r="N32" s="357">
        <f>投入係数!N32*手順⑤!N$53</f>
        <v>0</v>
      </c>
      <c r="O32" s="357">
        <f>投入係数!O32*手順⑤!O$53</f>
        <v>0</v>
      </c>
      <c r="P32" s="357">
        <f>投入係数!P32*手順⑤!P$53</f>
        <v>0</v>
      </c>
      <c r="Q32" s="357">
        <f>投入係数!Q32*手順⑤!Q$53</f>
        <v>0</v>
      </c>
      <c r="R32" s="357">
        <f>投入係数!R32*手順⑤!R$53</f>
        <v>0</v>
      </c>
      <c r="S32" s="357">
        <f>投入係数!S32*手順⑤!S$53</f>
        <v>0</v>
      </c>
      <c r="T32" s="357">
        <f>投入係数!T32*手順⑤!T$53</f>
        <v>0</v>
      </c>
      <c r="U32" s="357">
        <f>投入係数!U32*手順⑤!U$53</f>
        <v>0</v>
      </c>
      <c r="V32" s="357">
        <f>投入係数!V32*手順⑤!V$53</f>
        <v>0</v>
      </c>
      <c r="W32" s="357">
        <f>投入係数!W32*手順⑤!W$53</f>
        <v>0</v>
      </c>
      <c r="X32" s="357">
        <f>投入係数!X32*手順⑤!X$53</f>
        <v>0</v>
      </c>
      <c r="Y32" s="357">
        <f>投入係数!Y32*手順⑤!Y$53</f>
        <v>0</v>
      </c>
      <c r="Z32" s="357">
        <f>投入係数!Z32*手順⑤!Z$53</f>
        <v>0</v>
      </c>
      <c r="AA32" s="357">
        <f>投入係数!AA32*手順⑤!AA$53</f>
        <v>0</v>
      </c>
      <c r="AB32" s="357">
        <f>投入係数!AB32*手順⑤!AB$53</f>
        <v>0</v>
      </c>
      <c r="AC32" s="357">
        <f>投入係数!AC32*手順⑤!AC$53</f>
        <v>0</v>
      </c>
      <c r="AD32" s="357">
        <f>投入係数!AD32*手順⑤!AD$53</f>
        <v>0</v>
      </c>
      <c r="AE32" s="357">
        <f>投入係数!AE32*手順⑤!AE$53</f>
        <v>0</v>
      </c>
      <c r="AF32" s="357">
        <f>投入係数!AF32*手順⑤!AF$53</f>
        <v>0</v>
      </c>
      <c r="AG32" s="357">
        <f>投入係数!AG32*手順⑤!AG$53</f>
        <v>0</v>
      </c>
      <c r="AH32" s="357">
        <f>投入係数!AH32*手順⑤!AH$53</f>
        <v>0</v>
      </c>
      <c r="AI32" s="357">
        <f>投入係数!AI32*手順⑤!AI$53</f>
        <v>0</v>
      </c>
      <c r="AJ32" s="357">
        <f>投入係数!AJ32*手順⑤!AJ$53</f>
        <v>0</v>
      </c>
      <c r="AK32" s="357">
        <f>投入係数!AK32*手順⑤!AK$53</f>
        <v>0</v>
      </c>
      <c r="AL32" s="357">
        <f>投入係数!AL32*手順⑤!AL$53</f>
        <v>0</v>
      </c>
      <c r="AM32" s="357">
        <f>投入係数!AM32*手順⑤!AM$53</f>
        <v>0</v>
      </c>
      <c r="AN32" s="357">
        <f>投入係数!AN32*手順⑤!AN$53</f>
        <v>0</v>
      </c>
      <c r="AO32" s="357">
        <f>投入係数!AO32*手順⑤!AO$53</f>
        <v>0</v>
      </c>
      <c r="AP32" s="357">
        <f>投入係数!AP32*手順⑤!AP$53</f>
        <v>0</v>
      </c>
      <c r="AQ32" s="341">
        <f t="shared" si="0"/>
        <v>0</v>
      </c>
    </row>
    <row r="33" spans="2:43" ht="16.5" customHeight="1">
      <c r="B33" s="337" t="s">
        <v>147</v>
      </c>
      <c r="C33" s="402" t="s">
        <v>20</v>
      </c>
      <c r="D33" s="451">
        <f>投入係数!D33*手順⑤!D$53</f>
        <v>0</v>
      </c>
      <c r="E33" s="357">
        <f>投入係数!E33*手順⑤!E$53</f>
        <v>0</v>
      </c>
      <c r="F33" s="357">
        <f>投入係数!F33*手順⑤!F$53</f>
        <v>0</v>
      </c>
      <c r="G33" s="357">
        <f>投入係数!G33*手順⑤!G$53</f>
        <v>0</v>
      </c>
      <c r="H33" s="357">
        <f>投入係数!H33*手順⑤!H$53</f>
        <v>0</v>
      </c>
      <c r="I33" s="357">
        <f>投入係数!I33*手順⑤!I$53</f>
        <v>0</v>
      </c>
      <c r="J33" s="357">
        <f>投入係数!J33*手順⑤!J$53</f>
        <v>0</v>
      </c>
      <c r="K33" s="357">
        <f>投入係数!K33*手順⑤!K$53</f>
        <v>0</v>
      </c>
      <c r="L33" s="357">
        <f>投入係数!L33*手順⑤!L$53</f>
        <v>0</v>
      </c>
      <c r="M33" s="357">
        <f>投入係数!M33*手順⑤!M$53</f>
        <v>0</v>
      </c>
      <c r="N33" s="357">
        <f>投入係数!N33*手順⑤!N$53</f>
        <v>0</v>
      </c>
      <c r="O33" s="357">
        <f>投入係数!O33*手順⑤!O$53</f>
        <v>0</v>
      </c>
      <c r="P33" s="357">
        <f>投入係数!P33*手順⑤!P$53</f>
        <v>0</v>
      </c>
      <c r="Q33" s="357">
        <f>投入係数!Q33*手順⑤!Q$53</f>
        <v>0</v>
      </c>
      <c r="R33" s="357">
        <f>投入係数!R33*手順⑤!R$53</f>
        <v>0</v>
      </c>
      <c r="S33" s="357">
        <f>投入係数!S33*手順⑤!S$53</f>
        <v>0</v>
      </c>
      <c r="T33" s="357">
        <f>投入係数!T33*手順⑤!T$53</f>
        <v>0</v>
      </c>
      <c r="U33" s="357">
        <f>投入係数!U33*手順⑤!U$53</f>
        <v>0</v>
      </c>
      <c r="V33" s="357">
        <f>投入係数!V33*手順⑤!V$53</f>
        <v>0</v>
      </c>
      <c r="W33" s="357">
        <f>投入係数!W33*手順⑤!W$53</f>
        <v>0</v>
      </c>
      <c r="X33" s="357">
        <f>投入係数!X33*手順⑤!X$53</f>
        <v>0</v>
      </c>
      <c r="Y33" s="357">
        <f>投入係数!Y33*手順⑤!Y$53</f>
        <v>0</v>
      </c>
      <c r="Z33" s="357">
        <f>投入係数!Z33*手順⑤!Z$53</f>
        <v>0</v>
      </c>
      <c r="AA33" s="357">
        <f>投入係数!AA33*手順⑤!AA$53</f>
        <v>0</v>
      </c>
      <c r="AB33" s="357">
        <f>投入係数!AB33*手順⑤!AB$53</f>
        <v>0</v>
      </c>
      <c r="AC33" s="357">
        <f>投入係数!AC33*手順⑤!AC$53</f>
        <v>0</v>
      </c>
      <c r="AD33" s="357">
        <f>投入係数!AD33*手順⑤!AD$53</f>
        <v>0</v>
      </c>
      <c r="AE33" s="357">
        <f>投入係数!AE33*手順⑤!AE$53</f>
        <v>0</v>
      </c>
      <c r="AF33" s="357">
        <f>投入係数!AF33*手順⑤!AF$53</f>
        <v>0</v>
      </c>
      <c r="AG33" s="357">
        <f>投入係数!AG33*手順⑤!AG$53</f>
        <v>0</v>
      </c>
      <c r="AH33" s="357">
        <f>投入係数!AH33*手順⑤!AH$53</f>
        <v>0</v>
      </c>
      <c r="AI33" s="357">
        <f>投入係数!AI33*手順⑤!AI$53</f>
        <v>0</v>
      </c>
      <c r="AJ33" s="357">
        <f>投入係数!AJ33*手順⑤!AJ$53</f>
        <v>0</v>
      </c>
      <c r="AK33" s="357">
        <f>投入係数!AK33*手順⑤!AK$53</f>
        <v>0</v>
      </c>
      <c r="AL33" s="357">
        <f>投入係数!AL33*手順⑤!AL$53</f>
        <v>0</v>
      </c>
      <c r="AM33" s="357">
        <f>投入係数!AM33*手順⑤!AM$53</f>
        <v>0</v>
      </c>
      <c r="AN33" s="357">
        <f>投入係数!AN33*手順⑤!AN$53</f>
        <v>0</v>
      </c>
      <c r="AO33" s="357">
        <f>投入係数!AO33*手順⑤!AO$53</f>
        <v>0</v>
      </c>
      <c r="AP33" s="357">
        <f>投入係数!AP33*手順⑤!AP$53</f>
        <v>0</v>
      </c>
      <c r="AQ33" s="341">
        <f t="shared" si="0"/>
        <v>0</v>
      </c>
    </row>
    <row r="34" spans="2:43" ht="16.5" customHeight="1">
      <c r="B34" s="337" t="s">
        <v>149</v>
      </c>
      <c r="C34" s="402" t="s">
        <v>21</v>
      </c>
      <c r="D34" s="451">
        <f>投入係数!D34*手順⑤!D$53</f>
        <v>0</v>
      </c>
      <c r="E34" s="357">
        <f>投入係数!E34*手順⑤!E$53</f>
        <v>0</v>
      </c>
      <c r="F34" s="357">
        <f>投入係数!F34*手順⑤!F$53</f>
        <v>0</v>
      </c>
      <c r="G34" s="357">
        <f>投入係数!G34*手順⑤!G$53</f>
        <v>0</v>
      </c>
      <c r="H34" s="357">
        <f>投入係数!H34*手順⑤!H$53</f>
        <v>0</v>
      </c>
      <c r="I34" s="357">
        <f>投入係数!I34*手順⑤!I$53</f>
        <v>0</v>
      </c>
      <c r="J34" s="357">
        <f>投入係数!J34*手順⑤!J$53</f>
        <v>0</v>
      </c>
      <c r="K34" s="357">
        <f>投入係数!K34*手順⑤!K$53</f>
        <v>0</v>
      </c>
      <c r="L34" s="357">
        <f>投入係数!L34*手順⑤!L$53</f>
        <v>0</v>
      </c>
      <c r="M34" s="357">
        <f>投入係数!M34*手順⑤!M$53</f>
        <v>0</v>
      </c>
      <c r="N34" s="357">
        <f>投入係数!N34*手順⑤!N$53</f>
        <v>0</v>
      </c>
      <c r="O34" s="357">
        <f>投入係数!O34*手順⑤!O$53</f>
        <v>0</v>
      </c>
      <c r="P34" s="357">
        <f>投入係数!P34*手順⑤!P$53</f>
        <v>0</v>
      </c>
      <c r="Q34" s="357">
        <f>投入係数!Q34*手順⑤!Q$53</f>
        <v>0</v>
      </c>
      <c r="R34" s="357">
        <f>投入係数!R34*手順⑤!R$53</f>
        <v>0</v>
      </c>
      <c r="S34" s="357">
        <f>投入係数!S34*手順⑤!S$53</f>
        <v>0</v>
      </c>
      <c r="T34" s="357">
        <f>投入係数!T34*手順⑤!T$53</f>
        <v>0</v>
      </c>
      <c r="U34" s="357">
        <f>投入係数!U34*手順⑤!U$53</f>
        <v>0</v>
      </c>
      <c r="V34" s="357">
        <f>投入係数!V34*手順⑤!V$53</f>
        <v>0</v>
      </c>
      <c r="W34" s="357">
        <f>投入係数!W34*手順⑤!W$53</f>
        <v>0</v>
      </c>
      <c r="X34" s="357">
        <f>投入係数!X34*手順⑤!X$53</f>
        <v>0</v>
      </c>
      <c r="Y34" s="357">
        <f>投入係数!Y34*手順⑤!Y$53</f>
        <v>0</v>
      </c>
      <c r="Z34" s="357">
        <f>投入係数!Z34*手順⑤!Z$53</f>
        <v>0</v>
      </c>
      <c r="AA34" s="357">
        <f>投入係数!AA34*手順⑤!AA$53</f>
        <v>0</v>
      </c>
      <c r="AB34" s="357">
        <f>投入係数!AB34*手順⑤!AB$53</f>
        <v>0</v>
      </c>
      <c r="AC34" s="357">
        <f>投入係数!AC34*手順⑤!AC$53</f>
        <v>0</v>
      </c>
      <c r="AD34" s="357">
        <f>投入係数!AD34*手順⑤!AD$53</f>
        <v>0</v>
      </c>
      <c r="AE34" s="357">
        <f>投入係数!AE34*手順⑤!AE$53</f>
        <v>0</v>
      </c>
      <c r="AF34" s="357">
        <f>投入係数!AF34*手順⑤!AF$53</f>
        <v>0</v>
      </c>
      <c r="AG34" s="357">
        <f>投入係数!AG34*手順⑤!AG$53</f>
        <v>0</v>
      </c>
      <c r="AH34" s="357">
        <f>投入係数!AH34*手順⑤!AH$53</f>
        <v>0</v>
      </c>
      <c r="AI34" s="357">
        <f>投入係数!AI34*手順⑤!AI$53</f>
        <v>0</v>
      </c>
      <c r="AJ34" s="357">
        <f>投入係数!AJ34*手順⑤!AJ$53</f>
        <v>0</v>
      </c>
      <c r="AK34" s="357">
        <f>投入係数!AK34*手順⑤!AK$53</f>
        <v>0</v>
      </c>
      <c r="AL34" s="357">
        <f>投入係数!AL34*手順⑤!AL$53</f>
        <v>0</v>
      </c>
      <c r="AM34" s="357">
        <f>投入係数!AM34*手順⑤!AM$53</f>
        <v>0</v>
      </c>
      <c r="AN34" s="357">
        <f>投入係数!AN34*手順⑤!AN$53</f>
        <v>0</v>
      </c>
      <c r="AO34" s="357">
        <f>投入係数!AO34*手順⑤!AO$53</f>
        <v>0</v>
      </c>
      <c r="AP34" s="357">
        <f>投入係数!AP34*手順⑤!AP$53</f>
        <v>0</v>
      </c>
      <c r="AQ34" s="341">
        <f t="shared" si="0"/>
        <v>0</v>
      </c>
    </row>
    <row r="35" spans="2:43" ht="16.5" customHeight="1">
      <c r="B35" s="337" t="s">
        <v>151</v>
      </c>
      <c r="C35" s="402" t="s">
        <v>32</v>
      </c>
      <c r="D35" s="451">
        <f>投入係数!D35*手順⑤!D$53</f>
        <v>0</v>
      </c>
      <c r="E35" s="357">
        <f>投入係数!E35*手順⑤!E$53</f>
        <v>0</v>
      </c>
      <c r="F35" s="357">
        <f>投入係数!F35*手順⑤!F$53</f>
        <v>0</v>
      </c>
      <c r="G35" s="357">
        <f>投入係数!G35*手順⑤!G$53</f>
        <v>0</v>
      </c>
      <c r="H35" s="357">
        <f>投入係数!H35*手順⑤!H$53</f>
        <v>0</v>
      </c>
      <c r="I35" s="357">
        <f>投入係数!I35*手順⑤!I$53</f>
        <v>0</v>
      </c>
      <c r="J35" s="357">
        <f>投入係数!J35*手順⑤!J$53</f>
        <v>0</v>
      </c>
      <c r="K35" s="357">
        <f>投入係数!K35*手順⑤!K$53</f>
        <v>0</v>
      </c>
      <c r="L35" s="357">
        <f>投入係数!L35*手順⑤!L$53</f>
        <v>0</v>
      </c>
      <c r="M35" s="357">
        <f>投入係数!M35*手順⑤!M$53</f>
        <v>0</v>
      </c>
      <c r="N35" s="357">
        <f>投入係数!N35*手順⑤!N$53</f>
        <v>0</v>
      </c>
      <c r="O35" s="357">
        <f>投入係数!O35*手順⑤!O$53</f>
        <v>0</v>
      </c>
      <c r="P35" s="357">
        <f>投入係数!P35*手順⑤!P$53</f>
        <v>0</v>
      </c>
      <c r="Q35" s="357">
        <f>投入係数!Q35*手順⑤!Q$53</f>
        <v>0</v>
      </c>
      <c r="R35" s="357">
        <f>投入係数!R35*手順⑤!R$53</f>
        <v>0</v>
      </c>
      <c r="S35" s="357">
        <f>投入係数!S35*手順⑤!S$53</f>
        <v>0</v>
      </c>
      <c r="T35" s="357">
        <f>投入係数!T35*手順⑤!T$53</f>
        <v>0</v>
      </c>
      <c r="U35" s="357">
        <f>投入係数!U35*手順⑤!U$53</f>
        <v>0</v>
      </c>
      <c r="V35" s="357">
        <f>投入係数!V35*手順⑤!V$53</f>
        <v>0</v>
      </c>
      <c r="W35" s="357">
        <f>投入係数!W35*手順⑤!W$53</f>
        <v>0</v>
      </c>
      <c r="X35" s="357">
        <f>投入係数!X35*手順⑤!X$53</f>
        <v>0</v>
      </c>
      <c r="Y35" s="357">
        <f>投入係数!Y35*手順⑤!Y$53</f>
        <v>0</v>
      </c>
      <c r="Z35" s="357">
        <f>投入係数!Z35*手順⑤!Z$53</f>
        <v>0</v>
      </c>
      <c r="AA35" s="357">
        <f>投入係数!AA35*手順⑤!AA$53</f>
        <v>0</v>
      </c>
      <c r="AB35" s="357">
        <f>投入係数!AB35*手順⑤!AB$53</f>
        <v>0</v>
      </c>
      <c r="AC35" s="357">
        <f>投入係数!AC35*手順⑤!AC$53</f>
        <v>0</v>
      </c>
      <c r="AD35" s="357">
        <f>投入係数!AD35*手順⑤!AD$53</f>
        <v>0</v>
      </c>
      <c r="AE35" s="357">
        <f>投入係数!AE35*手順⑤!AE$53</f>
        <v>0</v>
      </c>
      <c r="AF35" s="357">
        <f>投入係数!AF35*手順⑤!AF$53</f>
        <v>0</v>
      </c>
      <c r="AG35" s="357">
        <f>投入係数!AG35*手順⑤!AG$53</f>
        <v>0</v>
      </c>
      <c r="AH35" s="357">
        <f>投入係数!AH35*手順⑤!AH$53</f>
        <v>0</v>
      </c>
      <c r="AI35" s="357">
        <f>投入係数!AI35*手順⑤!AI$53</f>
        <v>0</v>
      </c>
      <c r="AJ35" s="357">
        <f>投入係数!AJ35*手順⑤!AJ$53</f>
        <v>0</v>
      </c>
      <c r="AK35" s="357">
        <f>投入係数!AK35*手順⑤!AK$53</f>
        <v>0</v>
      </c>
      <c r="AL35" s="357">
        <f>投入係数!AL35*手順⑤!AL$53</f>
        <v>0</v>
      </c>
      <c r="AM35" s="357">
        <f>投入係数!AM35*手順⑤!AM$53</f>
        <v>0</v>
      </c>
      <c r="AN35" s="357">
        <f>投入係数!AN35*手順⑤!AN$53</f>
        <v>0</v>
      </c>
      <c r="AO35" s="357">
        <f>投入係数!AO35*手順⑤!AO$53</f>
        <v>0</v>
      </c>
      <c r="AP35" s="357">
        <f>投入係数!AP35*手順⑤!AP$53</f>
        <v>0</v>
      </c>
      <c r="AQ35" s="341">
        <f t="shared" si="0"/>
        <v>0</v>
      </c>
    </row>
    <row r="36" spans="2:43" ht="16.5" customHeight="1">
      <c r="B36" s="337" t="s">
        <v>153</v>
      </c>
      <c r="C36" s="402" t="s">
        <v>22</v>
      </c>
      <c r="D36" s="451">
        <f>投入係数!D36*手順⑤!D$53</f>
        <v>0</v>
      </c>
      <c r="E36" s="357">
        <f>投入係数!E36*手順⑤!E$53</f>
        <v>0</v>
      </c>
      <c r="F36" s="357">
        <f>投入係数!F36*手順⑤!F$53</f>
        <v>0</v>
      </c>
      <c r="G36" s="357">
        <f>投入係数!G36*手順⑤!G$53</f>
        <v>0</v>
      </c>
      <c r="H36" s="357">
        <f>投入係数!H36*手順⑤!H$53</f>
        <v>0</v>
      </c>
      <c r="I36" s="357">
        <f>投入係数!I36*手順⑤!I$53</f>
        <v>0</v>
      </c>
      <c r="J36" s="357">
        <f>投入係数!J36*手順⑤!J$53</f>
        <v>0</v>
      </c>
      <c r="K36" s="357">
        <f>投入係数!K36*手順⑤!K$53</f>
        <v>0</v>
      </c>
      <c r="L36" s="357">
        <f>投入係数!L36*手順⑤!L$53</f>
        <v>0</v>
      </c>
      <c r="M36" s="357">
        <f>投入係数!M36*手順⑤!M$53</f>
        <v>0</v>
      </c>
      <c r="N36" s="357">
        <f>投入係数!N36*手順⑤!N$53</f>
        <v>0</v>
      </c>
      <c r="O36" s="357">
        <f>投入係数!O36*手順⑤!O$53</f>
        <v>0</v>
      </c>
      <c r="P36" s="357">
        <f>投入係数!P36*手順⑤!P$53</f>
        <v>0</v>
      </c>
      <c r="Q36" s="357">
        <f>投入係数!Q36*手順⑤!Q$53</f>
        <v>0</v>
      </c>
      <c r="R36" s="357">
        <f>投入係数!R36*手順⑤!R$53</f>
        <v>0</v>
      </c>
      <c r="S36" s="357">
        <f>投入係数!S36*手順⑤!S$53</f>
        <v>0</v>
      </c>
      <c r="T36" s="357">
        <f>投入係数!T36*手順⑤!T$53</f>
        <v>0</v>
      </c>
      <c r="U36" s="357">
        <f>投入係数!U36*手順⑤!U$53</f>
        <v>0</v>
      </c>
      <c r="V36" s="357">
        <f>投入係数!V36*手順⑤!V$53</f>
        <v>0</v>
      </c>
      <c r="W36" s="357">
        <f>投入係数!W36*手順⑤!W$53</f>
        <v>0</v>
      </c>
      <c r="X36" s="357">
        <f>投入係数!X36*手順⑤!X$53</f>
        <v>0</v>
      </c>
      <c r="Y36" s="357">
        <f>投入係数!Y36*手順⑤!Y$53</f>
        <v>0</v>
      </c>
      <c r="Z36" s="357">
        <f>投入係数!Z36*手順⑤!Z$53</f>
        <v>0</v>
      </c>
      <c r="AA36" s="357">
        <f>投入係数!AA36*手順⑤!AA$53</f>
        <v>0</v>
      </c>
      <c r="AB36" s="357">
        <f>投入係数!AB36*手順⑤!AB$53</f>
        <v>0</v>
      </c>
      <c r="AC36" s="357">
        <f>投入係数!AC36*手順⑤!AC$53</f>
        <v>0</v>
      </c>
      <c r="AD36" s="357">
        <f>投入係数!AD36*手順⑤!AD$53</f>
        <v>0</v>
      </c>
      <c r="AE36" s="357">
        <f>投入係数!AE36*手順⑤!AE$53</f>
        <v>0</v>
      </c>
      <c r="AF36" s="357">
        <f>投入係数!AF36*手順⑤!AF$53</f>
        <v>0</v>
      </c>
      <c r="AG36" s="357">
        <f>投入係数!AG36*手順⑤!AG$53</f>
        <v>0</v>
      </c>
      <c r="AH36" s="357">
        <f>投入係数!AH36*手順⑤!AH$53</f>
        <v>0</v>
      </c>
      <c r="AI36" s="357">
        <f>投入係数!AI36*手順⑤!AI$53</f>
        <v>0</v>
      </c>
      <c r="AJ36" s="357">
        <f>投入係数!AJ36*手順⑤!AJ$53</f>
        <v>0</v>
      </c>
      <c r="AK36" s="357">
        <f>投入係数!AK36*手順⑤!AK$53</f>
        <v>0</v>
      </c>
      <c r="AL36" s="357">
        <f>投入係数!AL36*手順⑤!AL$53</f>
        <v>0</v>
      </c>
      <c r="AM36" s="357">
        <f>投入係数!AM36*手順⑤!AM$53</f>
        <v>0</v>
      </c>
      <c r="AN36" s="357">
        <f>投入係数!AN36*手順⑤!AN$53</f>
        <v>0</v>
      </c>
      <c r="AO36" s="357">
        <f>投入係数!AO36*手順⑤!AO$53</f>
        <v>0</v>
      </c>
      <c r="AP36" s="357">
        <f>投入係数!AP36*手順⑤!AP$53</f>
        <v>0</v>
      </c>
      <c r="AQ36" s="341">
        <f t="shared" si="0"/>
        <v>0</v>
      </c>
    </row>
    <row r="37" spans="2:43" ht="16.5" customHeight="1">
      <c r="B37" s="337" t="s">
        <v>155</v>
      </c>
      <c r="C37" s="402" t="s">
        <v>23</v>
      </c>
      <c r="D37" s="451">
        <f>投入係数!D37*手順⑤!D$53</f>
        <v>0</v>
      </c>
      <c r="E37" s="357">
        <f>投入係数!E37*手順⑤!E$53</f>
        <v>0</v>
      </c>
      <c r="F37" s="357">
        <f>投入係数!F37*手順⑤!F$53</f>
        <v>0</v>
      </c>
      <c r="G37" s="357">
        <f>投入係数!G37*手順⑤!G$53</f>
        <v>0</v>
      </c>
      <c r="H37" s="357">
        <f>投入係数!H37*手順⑤!H$53</f>
        <v>0</v>
      </c>
      <c r="I37" s="357">
        <f>投入係数!I37*手順⑤!I$53</f>
        <v>0</v>
      </c>
      <c r="J37" s="357">
        <f>投入係数!J37*手順⑤!J$53</f>
        <v>0</v>
      </c>
      <c r="K37" s="357">
        <f>投入係数!K37*手順⑤!K$53</f>
        <v>0</v>
      </c>
      <c r="L37" s="357">
        <f>投入係数!L37*手順⑤!L$53</f>
        <v>0</v>
      </c>
      <c r="M37" s="357">
        <f>投入係数!M37*手順⑤!M$53</f>
        <v>0</v>
      </c>
      <c r="N37" s="357">
        <f>投入係数!N37*手順⑤!N$53</f>
        <v>0</v>
      </c>
      <c r="O37" s="357">
        <f>投入係数!O37*手順⑤!O$53</f>
        <v>0</v>
      </c>
      <c r="P37" s="357">
        <f>投入係数!P37*手順⑤!P$53</f>
        <v>0</v>
      </c>
      <c r="Q37" s="357">
        <f>投入係数!Q37*手順⑤!Q$53</f>
        <v>0</v>
      </c>
      <c r="R37" s="357">
        <f>投入係数!R37*手順⑤!R$53</f>
        <v>0</v>
      </c>
      <c r="S37" s="357">
        <f>投入係数!S37*手順⑤!S$53</f>
        <v>0</v>
      </c>
      <c r="T37" s="357">
        <f>投入係数!T37*手順⑤!T$53</f>
        <v>0</v>
      </c>
      <c r="U37" s="357">
        <f>投入係数!U37*手順⑤!U$53</f>
        <v>0</v>
      </c>
      <c r="V37" s="357">
        <f>投入係数!V37*手順⑤!V$53</f>
        <v>0</v>
      </c>
      <c r="W37" s="357">
        <f>投入係数!W37*手順⑤!W$53</f>
        <v>0</v>
      </c>
      <c r="X37" s="357">
        <f>投入係数!X37*手順⑤!X$53</f>
        <v>0</v>
      </c>
      <c r="Y37" s="357">
        <f>投入係数!Y37*手順⑤!Y$53</f>
        <v>0</v>
      </c>
      <c r="Z37" s="357">
        <f>投入係数!Z37*手順⑤!Z$53</f>
        <v>0</v>
      </c>
      <c r="AA37" s="357">
        <f>投入係数!AA37*手順⑤!AA$53</f>
        <v>0</v>
      </c>
      <c r="AB37" s="357">
        <f>投入係数!AB37*手順⑤!AB$53</f>
        <v>0</v>
      </c>
      <c r="AC37" s="357">
        <f>投入係数!AC37*手順⑤!AC$53</f>
        <v>0</v>
      </c>
      <c r="AD37" s="357">
        <f>投入係数!AD37*手順⑤!AD$53</f>
        <v>0</v>
      </c>
      <c r="AE37" s="357">
        <f>投入係数!AE37*手順⑤!AE$53</f>
        <v>0</v>
      </c>
      <c r="AF37" s="357">
        <f>投入係数!AF37*手順⑤!AF$53</f>
        <v>0</v>
      </c>
      <c r="AG37" s="357">
        <f>投入係数!AG37*手順⑤!AG$53</f>
        <v>0</v>
      </c>
      <c r="AH37" s="357">
        <f>投入係数!AH37*手順⑤!AH$53</f>
        <v>0</v>
      </c>
      <c r="AI37" s="357">
        <f>投入係数!AI37*手順⑤!AI$53</f>
        <v>0</v>
      </c>
      <c r="AJ37" s="357">
        <f>投入係数!AJ37*手順⑤!AJ$53</f>
        <v>0</v>
      </c>
      <c r="AK37" s="357">
        <f>投入係数!AK37*手順⑤!AK$53</f>
        <v>0</v>
      </c>
      <c r="AL37" s="357">
        <f>投入係数!AL37*手順⑤!AL$53</f>
        <v>0</v>
      </c>
      <c r="AM37" s="357">
        <f>投入係数!AM37*手順⑤!AM$53</f>
        <v>0</v>
      </c>
      <c r="AN37" s="357">
        <f>投入係数!AN37*手順⑤!AN$53</f>
        <v>0</v>
      </c>
      <c r="AO37" s="357">
        <f>投入係数!AO37*手順⑤!AO$53</f>
        <v>0</v>
      </c>
      <c r="AP37" s="357">
        <f>投入係数!AP37*手順⑤!AP$53</f>
        <v>0</v>
      </c>
      <c r="AQ37" s="341">
        <f t="shared" si="0"/>
        <v>0</v>
      </c>
    </row>
    <row r="38" spans="2:43" ht="16.5" customHeight="1">
      <c r="B38" s="337" t="s">
        <v>156</v>
      </c>
      <c r="C38" s="402" t="s">
        <v>24</v>
      </c>
      <c r="D38" s="451">
        <f>投入係数!D38*手順⑤!D$53</f>
        <v>0</v>
      </c>
      <c r="E38" s="357">
        <f>投入係数!E38*手順⑤!E$53</f>
        <v>0</v>
      </c>
      <c r="F38" s="357">
        <f>投入係数!F38*手順⑤!F$53</f>
        <v>0</v>
      </c>
      <c r="G38" s="357">
        <f>投入係数!G38*手順⑤!G$53</f>
        <v>0</v>
      </c>
      <c r="H38" s="357">
        <f>投入係数!H38*手順⑤!H$53</f>
        <v>0</v>
      </c>
      <c r="I38" s="357">
        <f>投入係数!I38*手順⑤!I$53</f>
        <v>0</v>
      </c>
      <c r="J38" s="357">
        <f>投入係数!J38*手順⑤!J$53</f>
        <v>0</v>
      </c>
      <c r="K38" s="357">
        <f>投入係数!K38*手順⑤!K$53</f>
        <v>0</v>
      </c>
      <c r="L38" s="357">
        <f>投入係数!L38*手順⑤!L$53</f>
        <v>0</v>
      </c>
      <c r="M38" s="357">
        <f>投入係数!M38*手順⑤!M$53</f>
        <v>0</v>
      </c>
      <c r="N38" s="357">
        <f>投入係数!N38*手順⑤!N$53</f>
        <v>0</v>
      </c>
      <c r="O38" s="357">
        <f>投入係数!O38*手順⑤!O$53</f>
        <v>0</v>
      </c>
      <c r="P38" s="357">
        <f>投入係数!P38*手順⑤!P$53</f>
        <v>0</v>
      </c>
      <c r="Q38" s="357">
        <f>投入係数!Q38*手順⑤!Q$53</f>
        <v>0</v>
      </c>
      <c r="R38" s="357">
        <f>投入係数!R38*手順⑤!R$53</f>
        <v>0</v>
      </c>
      <c r="S38" s="357">
        <f>投入係数!S38*手順⑤!S$53</f>
        <v>0</v>
      </c>
      <c r="T38" s="357">
        <f>投入係数!T38*手順⑤!T$53</f>
        <v>0</v>
      </c>
      <c r="U38" s="357">
        <f>投入係数!U38*手順⑤!U$53</f>
        <v>0</v>
      </c>
      <c r="V38" s="357">
        <f>投入係数!V38*手順⑤!V$53</f>
        <v>0</v>
      </c>
      <c r="W38" s="357">
        <f>投入係数!W38*手順⑤!W$53</f>
        <v>0</v>
      </c>
      <c r="X38" s="357">
        <f>投入係数!X38*手順⑤!X$53</f>
        <v>0</v>
      </c>
      <c r="Y38" s="357">
        <f>投入係数!Y38*手順⑤!Y$53</f>
        <v>0</v>
      </c>
      <c r="Z38" s="357">
        <f>投入係数!Z38*手順⑤!Z$53</f>
        <v>0</v>
      </c>
      <c r="AA38" s="357">
        <f>投入係数!AA38*手順⑤!AA$53</f>
        <v>0</v>
      </c>
      <c r="AB38" s="357">
        <f>投入係数!AB38*手順⑤!AB$53</f>
        <v>0</v>
      </c>
      <c r="AC38" s="357">
        <f>投入係数!AC38*手順⑤!AC$53</f>
        <v>0</v>
      </c>
      <c r="AD38" s="357">
        <f>投入係数!AD38*手順⑤!AD$53</f>
        <v>0</v>
      </c>
      <c r="AE38" s="357">
        <f>投入係数!AE38*手順⑤!AE$53</f>
        <v>0</v>
      </c>
      <c r="AF38" s="357">
        <f>投入係数!AF38*手順⑤!AF$53</f>
        <v>0</v>
      </c>
      <c r="AG38" s="357">
        <f>投入係数!AG38*手順⑤!AG$53</f>
        <v>0</v>
      </c>
      <c r="AH38" s="357">
        <f>投入係数!AH38*手順⑤!AH$53</f>
        <v>0</v>
      </c>
      <c r="AI38" s="357">
        <f>投入係数!AI38*手順⑤!AI$53</f>
        <v>0</v>
      </c>
      <c r="AJ38" s="357">
        <f>投入係数!AJ38*手順⑤!AJ$53</f>
        <v>0</v>
      </c>
      <c r="AK38" s="357">
        <f>投入係数!AK38*手順⑤!AK$53</f>
        <v>0</v>
      </c>
      <c r="AL38" s="357">
        <f>投入係数!AL38*手順⑤!AL$53</f>
        <v>0</v>
      </c>
      <c r="AM38" s="357">
        <f>投入係数!AM38*手順⑤!AM$53</f>
        <v>0</v>
      </c>
      <c r="AN38" s="357">
        <f>投入係数!AN38*手順⑤!AN$53</f>
        <v>0</v>
      </c>
      <c r="AO38" s="357">
        <f>投入係数!AO38*手順⑤!AO$53</f>
        <v>0</v>
      </c>
      <c r="AP38" s="357">
        <f>投入係数!AP38*手順⑤!AP$53</f>
        <v>0</v>
      </c>
      <c r="AQ38" s="341">
        <f t="shared" si="0"/>
        <v>0</v>
      </c>
    </row>
    <row r="39" spans="2:43" ht="16.5" customHeight="1">
      <c r="B39" s="337" t="s">
        <v>158</v>
      </c>
      <c r="C39" s="402" t="s">
        <v>31</v>
      </c>
      <c r="D39" s="451">
        <f>投入係数!D39*手順⑤!D$53</f>
        <v>0</v>
      </c>
      <c r="E39" s="357">
        <f>投入係数!E39*手順⑤!E$53</f>
        <v>0</v>
      </c>
      <c r="F39" s="357">
        <f>投入係数!F39*手順⑤!F$53</f>
        <v>0</v>
      </c>
      <c r="G39" s="357">
        <f>投入係数!G39*手順⑤!G$53</f>
        <v>0</v>
      </c>
      <c r="H39" s="357">
        <f>投入係数!H39*手順⑤!H$53</f>
        <v>0</v>
      </c>
      <c r="I39" s="357">
        <f>投入係数!I39*手順⑤!I$53</f>
        <v>0</v>
      </c>
      <c r="J39" s="357">
        <f>投入係数!J39*手順⑤!J$53</f>
        <v>0</v>
      </c>
      <c r="K39" s="357">
        <f>投入係数!K39*手順⑤!K$53</f>
        <v>0</v>
      </c>
      <c r="L39" s="357">
        <f>投入係数!L39*手順⑤!L$53</f>
        <v>0</v>
      </c>
      <c r="M39" s="357">
        <f>投入係数!M39*手順⑤!M$53</f>
        <v>0</v>
      </c>
      <c r="N39" s="357">
        <f>投入係数!N39*手順⑤!N$53</f>
        <v>0</v>
      </c>
      <c r="O39" s="357">
        <f>投入係数!O39*手順⑤!O$53</f>
        <v>0</v>
      </c>
      <c r="P39" s="357">
        <f>投入係数!P39*手順⑤!P$53</f>
        <v>0</v>
      </c>
      <c r="Q39" s="357">
        <f>投入係数!Q39*手順⑤!Q$53</f>
        <v>0</v>
      </c>
      <c r="R39" s="357">
        <f>投入係数!R39*手順⑤!R$53</f>
        <v>0</v>
      </c>
      <c r="S39" s="357">
        <f>投入係数!S39*手順⑤!S$53</f>
        <v>0</v>
      </c>
      <c r="T39" s="357">
        <f>投入係数!T39*手順⑤!T$53</f>
        <v>0</v>
      </c>
      <c r="U39" s="357">
        <f>投入係数!U39*手順⑤!U$53</f>
        <v>0</v>
      </c>
      <c r="V39" s="357">
        <f>投入係数!V39*手順⑤!V$53</f>
        <v>0</v>
      </c>
      <c r="W39" s="357">
        <f>投入係数!W39*手順⑤!W$53</f>
        <v>0</v>
      </c>
      <c r="X39" s="357">
        <f>投入係数!X39*手順⑤!X$53</f>
        <v>0</v>
      </c>
      <c r="Y39" s="357">
        <f>投入係数!Y39*手順⑤!Y$53</f>
        <v>0</v>
      </c>
      <c r="Z39" s="357">
        <f>投入係数!Z39*手順⑤!Z$53</f>
        <v>0</v>
      </c>
      <c r="AA39" s="357">
        <f>投入係数!AA39*手順⑤!AA$53</f>
        <v>0</v>
      </c>
      <c r="AB39" s="357">
        <f>投入係数!AB39*手順⑤!AB$53</f>
        <v>0</v>
      </c>
      <c r="AC39" s="357">
        <f>投入係数!AC39*手順⑤!AC$53</f>
        <v>0</v>
      </c>
      <c r="AD39" s="357">
        <f>投入係数!AD39*手順⑤!AD$53</f>
        <v>0</v>
      </c>
      <c r="AE39" s="357">
        <f>投入係数!AE39*手順⑤!AE$53</f>
        <v>0</v>
      </c>
      <c r="AF39" s="357">
        <f>投入係数!AF39*手順⑤!AF$53</f>
        <v>0</v>
      </c>
      <c r="AG39" s="357">
        <f>投入係数!AG39*手順⑤!AG$53</f>
        <v>0</v>
      </c>
      <c r="AH39" s="357">
        <f>投入係数!AH39*手順⑤!AH$53</f>
        <v>0</v>
      </c>
      <c r="AI39" s="357">
        <f>投入係数!AI39*手順⑤!AI$53</f>
        <v>0</v>
      </c>
      <c r="AJ39" s="357">
        <f>投入係数!AJ39*手順⑤!AJ$53</f>
        <v>0</v>
      </c>
      <c r="AK39" s="357">
        <f>投入係数!AK39*手順⑤!AK$53</f>
        <v>0</v>
      </c>
      <c r="AL39" s="357">
        <f>投入係数!AL39*手順⑤!AL$53</f>
        <v>0</v>
      </c>
      <c r="AM39" s="357">
        <f>投入係数!AM39*手順⑤!AM$53</f>
        <v>0</v>
      </c>
      <c r="AN39" s="357">
        <f>投入係数!AN39*手順⑤!AN$53</f>
        <v>0</v>
      </c>
      <c r="AO39" s="357">
        <f>投入係数!AO39*手順⑤!AO$53</f>
        <v>0</v>
      </c>
      <c r="AP39" s="357">
        <f>投入係数!AP39*手順⑤!AP$53</f>
        <v>0</v>
      </c>
      <c r="AQ39" s="341">
        <f t="shared" si="0"/>
        <v>0</v>
      </c>
    </row>
    <row r="40" spans="2:43" ht="16.5" customHeight="1">
      <c r="B40" s="337" t="s">
        <v>160</v>
      </c>
      <c r="C40" s="402" t="s">
        <v>447</v>
      </c>
      <c r="D40" s="451">
        <f>投入係数!D40*手順⑤!D$53</f>
        <v>0</v>
      </c>
      <c r="E40" s="357">
        <f>投入係数!E40*手順⑤!E$53</f>
        <v>0</v>
      </c>
      <c r="F40" s="357">
        <f>投入係数!F40*手順⑤!F$53</f>
        <v>0</v>
      </c>
      <c r="G40" s="357">
        <f>投入係数!G40*手順⑤!G$53</f>
        <v>0</v>
      </c>
      <c r="H40" s="357">
        <f>投入係数!H40*手順⑤!H$53</f>
        <v>0</v>
      </c>
      <c r="I40" s="357">
        <f>投入係数!I40*手順⑤!I$53</f>
        <v>0</v>
      </c>
      <c r="J40" s="357">
        <f>投入係数!J40*手順⑤!J$53</f>
        <v>0</v>
      </c>
      <c r="K40" s="357">
        <f>投入係数!K40*手順⑤!K$53</f>
        <v>0</v>
      </c>
      <c r="L40" s="357">
        <f>投入係数!L40*手順⑤!L$53</f>
        <v>0</v>
      </c>
      <c r="M40" s="357">
        <f>投入係数!M40*手順⑤!M$53</f>
        <v>0</v>
      </c>
      <c r="N40" s="357">
        <f>投入係数!N40*手順⑤!N$53</f>
        <v>0</v>
      </c>
      <c r="O40" s="357">
        <f>投入係数!O40*手順⑤!O$53</f>
        <v>0</v>
      </c>
      <c r="P40" s="357">
        <f>投入係数!P40*手順⑤!P$53</f>
        <v>0</v>
      </c>
      <c r="Q40" s="357">
        <f>投入係数!Q40*手順⑤!Q$53</f>
        <v>0</v>
      </c>
      <c r="R40" s="357">
        <f>投入係数!R40*手順⑤!R$53</f>
        <v>0</v>
      </c>
      <c r="S40" s="357">
        <f>投入係数!S40*手順⑤!S$53</f>
        <v>0</v>
      </c>
      <c r="T40" s="357">
        <f>投入係数!T40*手順⑤!T$53</f>
        <v>0</v>
      </c>
      <c r="U40" s="357">
        <f>投入係数!U40*手順⑤!U$53</f>
        <v>0</v>
      </c>
      <c r="V40" s="357">
        <f>投入係数!V40*手順⑤!V$53</f>
        <v>0</v>
      </c>
      <c r="W40" s="357">
        <f>投入係数!W40*手順⑤!W$53</f>
        <v>0</v>
      </c>
      <c r="X40" s="357">
        <f>投入係数!X40*手順⑤!X$53</f>
        <v>0</v>
      </c>
      <c r="Y40" s="357">
        <f>投入係数!Y40*手順⑤!Y$53</f>
        <v>0</v>
      </c>
      <c r="Z40" s="357">
        <f>投入係数!Z40*手順⑤!Z$53</f>
        <v>0</v>
      </c>
      <c r="AA40" s="357">
        <f>投入係数!AA40*手順⑤!AA$53</f>
        <v>0</v>
      </c>
      <c r="AB40" s="357">
        <f>投入係数!AB40*手順⑤!AB$53</f>
        <v>0</v>
      </c>
      <c r="AC40" s="357">
        <f>投入係数!AC40*手順⑤!AC$53</f>
        <v>0</v>
      </c>
      <c r="AD40" s="357">
        <f>投入係数!AD40*手順⑤!AD$53</f>
        <v>0</v>
      </c>
      <c r="AE40" s="357">
        <f>投入係数!AE40*手順⑤!AE$53</f>
        <v>0</v>
      </c>
      <c r="AF40" s="357">
        <f>投入係数!AF40*手順⑤!AF$53</f>
        <v>0</v>
      </c>
      <c r="AG40" s="357">
        <f>投入係数!AG40*手順⑤!AG$53</f>
        <v>0</v>
      </c>
      <c r="AH40" s="357">
        <f>投入係数!AH40*手順⑤!AH$53</f>
        <v>0</v>
      </c>
      <c r="AI40" s="357">
        <f>投入係数!AI40*手順⑤!AI$53</f>
        <v>0</v>
      </c>
      <c r="AJ40" s="357">
        <f>投入係数!AJ40*手順⑤!AJ$53</f>
        <v>0</v>
      </c>
      <c r="AK40" s="357">
        <f>投入係数!AK40*手順⑤!AK$53</f>
        <v>0</v>
      </c>
      <c r="AL40" s="357">
        <f>投入係数!AL40*手順⑤!AL$53</f>
        <v>0</v>
      </c>
      <c r="AM40" s="357">
        <f>投入係数!AM40*手順⑤!AM$53</f>
        <v>0</v>
      </c>
      <c r="AN40" s="357">
        <f>投入係数!AN40*手順⑤!AN$53</f>
        <v>0</v>
      </c>
      <c r="AO40" s="357">
        <f>投入係数!AO40*手順⑤!AO$53</f>
        <v>0</v>
      </c>
      <c r="AP40" s="357">
        <f>投入係数!AP40*手順⑤!AP$53</f>
        <v>0</v>
      </c>
      <c r="AQ40" s="341">
        <f t="shared" si="0"/>
        <v>0</v>
      </c>
    </row>
    <row r="41" spans="2:43" ht="16.5" customHeight="1">
      <c r="B41" s="337" t="s">
        <v>162</v>
      </c>
      <c r="C41" s="402" t="s">
        <v>25</v>
      </c>
      <c r="D41" s="451">
        <f>投入係数!D41*手順⑤!D$53</f>
        <v>0</v>
      </c>
      <c r="E41" s="357">
        <f>投入係数!E41*手順⑤!E$53</f>
        <v>0</v>
      </c>
      <c r="F41" s="357">
        <f>投入係数!F41*手順⑤!F$53</f>
        <v>0</v>
      </c>
      <c r="G41" s="357">
        <f>投入係数!G41*手順⑤!G$53</f>
        <v>0</v>
      </c>
      <c r="H41" s="357">
        <f>投入係数!H41*手順⑤!H$53</f>
        <v>0</v>
      </c>
      <c r="I41" s="357">
        <f>投入係数!I41*手順⑤!I$53</f>
        <v>0</v>
      </c>
      <c r="J41" s="357">
        <f>投入係数!J41*手順⑤!J$53</f>
        <v>0</v>
      </c>
      <c r="K41" s="357">
        <f>投入係数!K41*手順⑤!K$53</f>
        <v>0</v>
      </c>
      <c r="L41" s="357">
        <f>投入係数!L41*手順⑤!L$53</f>
        <v>0</v>
      </c>
      <c r="M41" s="357">
        <f>投入係数!M41*手順⑤!M$53</f>
        <v>0</v>
      </c>
      <c r="N41" s="357">
        <f>投入係数!N41*手順⑤!N$53</f>
        <v>0</v>
      </c>
      <c r="O41" s="357">
        <f>投入係数!O41*手順⑤!O$53</f>
        <v>0</v>
      </c>
      <c r="P41" s="357">
        <f>投入係数!P41*手順⑤!P$53</f>
        <v>0</v>
      </c>
      <c r="Q41" s="357">
        <f>投入係数!Q41*手順⑤!Q$53</f>
        <v>0</v>
      </c>
      <c r="R41" s="357">
        <f>投入係数!R41*手順⑤!R$53</f>
        <v>0</v>
      </c>
      <c r="S41" s="357">
        <f>投入係数!S41*手順⑤!S$53</f>
        <v>0</v>
      </c>
      <c r="T41" s="357">
        <f>投入係数!T41*手順⑤!T$53</f>
        <v>0</v>
      </c>
      <c r="U41" s="357">
        <f>投入係数!U41*手順⑤!U$53</f>
        <v>0</v>
      </c>
      <c r="V41" s="357">
        <f>投入係数!V41*手順⑤!V$53</f>
        <v>0</v>
      </c>
      <c r="W41" s="357">
        <f>投入係数!W41*手順⑤!W$53</f>
        <v>0</v>
      </c>
      <c r="X41" s="357">
        <f>投入係数!X41*手順⑤!X$53</f>
        <v>0</v>
      </c>
      <c r="Y41" s="357">
        <f>投入係数!Y41*手順⑤!Y$53</f>
        <v>0</v>
      </c>
      <c r="Z41" s="357">
        <f>投入係数!Z41*手順⑤!Z$53</f>
        <v>0</v>
      </c>
      <c r="AA41" s="357">
        <f>投入係数!AA41*手順⑤!AA$53</f>
        <v>0</v>
      </c>
      <c r="AB41" s="357">
        <f>投入係数!AB41*手順⑤!AB$53</f>
        <v>0</v>
      </c>
      <c r="AC41" s="357">
        <f>投入係数!AC41*手順⑤!AC$53</f>
        <v>0</v>
      </c>
      <c r="AD41" s="357">
        <f>投入係数!AD41*手順⑤!AD$53</f>
        <v>0</v>
      </c>
      <c r="AE41" s="357">
        <f>投入係数!AE41*手順⑤!AE$53</f>
        <v>0</v>
      </c>
      <c r="AF41" s="357">
        <f>投入係数!AF41*手順⑤!AF$53</f>
        <v>0</v>
      </c>
      <c r="AG41" s="357">
        <f>投入係数!AG41*手順⑤!AG$53</f>
        <v>0</v>
      </c>
      <c r="AH41" s="357">
        <f>投入係数!AH41*手順⑤!AH$53</f>
        <v>0</v>
      </c>
      <c r="AI41" s="357">
        <f>投入係数!AI41*手順⑤!AI$53</f>
        <v>0</v>
      </c>
      <c r="AJ41" s="357">
        <f>投入係数!AJ41*手順⑤!AJ$53</f>
        <v>0</v>
      </c>
      <c r="AK41" s="357">
        <f>投入係数!AK41*手順⑤!AK$53</f>
        <v>0</v>
      </c>
      <c r="AL41" s="357">
        <f>投入係数!AL41*手順⑤!AL$53</f>
        <v>0</v>
      </c>
      <c r="AM41" s="357">
        <f>投入係数!AM41*手順⑤!AM$53</f>
        <v>0</v>
      </c>
      <c r="AN41" s="357">
        <f>投入係数!AN41*手順⑤!AN$53</f>
        <v>0</v>
      </c>
      <c r="AO41" s="357">
        <f>投入係数!AO41*手順⑤!AO$53</f>
        <v>0</v>
      </c>
      <c r="AP41" s="357">
        <f>投入係数!AP41*手順⑤!AP$53</f>
        <v>0</v>
      </c>
      <c r="AQ41" s="341">
        <f t="shared" si="0"/>
        <v>0</v>
      </c>
    </row>
    <row r="42" spans="2:43" ht="16.5" customHeight="1">
      <c r="B42" s="337">
        <v>37</v>
      </c>
      <c r="C42" s="402" t="s">
        <v>26</v>
      </c>
      <c r="D42" s="451">
        <f>投入係数!D42*手順⑤!D$53</f>
        <v>0</v>
      </c>
      <c r="E42" s="357">
        <f>投入係数!E42*手順⑤!E$53</f>
        <v>0</v>
      </c>
      <c r="F42" s="357">
        <f>投入係数!F42*手順⑤!F$53</f>
        <v>0</v>
      </c>
      <c r="G42" s="357">
        <f>投入係数!G42*手順⑤!G$53</f>
        <v>0</v>
      </c>
      <c r="H42" s="357">
        <f>投入係数!H42*手順⑤!H$53</f>
        <v>0</v>
      </c>
      <c r="I42" s="357">
        <f>投入係数!I42*手順⑤!I$53</f>
        <v>0</v>
      </c>
      <c r="J42" s="357">
        <f>投入係数!J42*手順⑤!J$53</f>
        <v>0</v>
      </c>
      <c r="K42" s="357">
        <f>投入係数!K42*手順⑤!K$53</f>
        <v>0</v>
      </c>
      <c r="L42" s="357">
        <f>投入係数!L42*手順⑤!L$53</f>
        <v>0</v>
      </c>
      <c r="M42" s="357">
        <f>投入係数!M42*手順⑤!M$53</f>
        <v>0</v>
      </c>
      <c r="N42" s="357">
        <f>投入係数!N42*手順⑤!N$53</f>
        <v>0</v>
      </c>
      <c r="O42" s="357">
        <f>投入係数!O42*手順⑤!O$53</f>
        <v>0</v>
      </c>
      <c r="P42" s="357">
        <f>投入係数!P42*手順⑤!P$53</f>
        <v>0</v>
      </c>
      <c r="Q42" s="357">
        <f>投入係数!Q42*手順⑤!Q$53</f>
        <v>0</v>
      </c>
      <c r="R42" s="357">
        <f>投入係数!R42*手順⑤!R$53</f>
        <v>0</v>
      </c>
      <c r="S42" s="357">
        <f>投入係数!S42*手順⑤!S$53</f>
        <v>0</v>
      </c>
      <c r="T42" s="357">
        <f>投入係数!T42*手順⑤!T$53</f>
        <v>0</v>
      </c>
      <c r="U42" s="357">
        <f>投入係数!U42*手順⑤!U$53</f>
        <v>0</v>
      </c>
      <c r="V42" s="357">
        <f>投入係数!V42*手順⑤!V$53</f>
        <v>0</v>
      </c>
      <c r="W42" s="357">
        <f>投入係数!W42*手順⑤!W$53</f>
        <v>0</v>
      </c>
      <c r="X42" s="357">
        <f>投入係数!X42*手順⑤!X$53</f>
        <v>0</v>
      </c>
      <c r="Y42" s="357">
        <f>投入係数!Y42*手順⑤!Y$53</f>
        <v>0</v>
      </c>
      <c r="Z42" s="357">
        <f>投入係数!Z42*手順⑤!Z$53</f>
        <v>0</v>
      </c>
      <c r="AA42" s="357">
        <f>投入係数!AA42*手順⑤!AA$53</f>
        <v>0</v>
      </c>
      <c r="AB42" s="357">
        <f>投入係数!AB42*手順⑤!AB$53</f>
        <v>0</v>
      </c>
      <c r="AC42" s="357">
        <f>投入係数!AC42*手順⑤!AC$53</f>
        <v>0</v>
      </c>
      <c r="AD42" s="357">
        <f>投入係数!AD42*手順⑤!AD$53</f>
        <v>0</v>
      </c>
      <c r="AE42" s="357">
        <f>投入係数!AE42*手順⑤!AE$53</f>
        <v>0</v>
      </c>
      <c r="AF42" s="357">
        <f>投入係数!AF42*手順⑤!AF$53</f>
        <v>0</v>
      </c>
      <c r="AG42" s="357">
        <f>投入係数!AG42*手順⑤!AG$53</f>
        <v>0</v>
      </c>
      <c r="AH42" s="357">
        <f>投入係数!AH42*手順⑤!AH$53</f>
        <v>0</v>
      </c>
      <c r="AI42" s="357">
        <f>投入係数!AI42*手順⑤!AI$53</f>
        <v>0</v>
      </c>
      <c r="AJ42" s="357">
        <f>投入係数!AJ42*手順⑤!AJ$53</f>
        <v>0</v>
      </c>
      <c r="AK42" s="357">
        <f>投入係数!AK42*手順⑤!AK$53</f>
        <v>0</v>
      </c>
      <c r="AL42" s="357">
        <f>投入係数!AL42*手順⑤!AL$53</f>
        <v>0</v>
      </c>
      <c r="AM42" s="357">
        <f>投入係数!AM42*手順⑤!AM$53</f>
        <v>0</v>
      </c>
      <c r="AN42" s="357">
        <f>投入係数!AN42*手順⑤!AN$53</f>
        <v>0</v>
      </c>
      <c r="AO42" s="357">
        <f>投入係数!AO42*手順⑤!AO$53</f>
        <v>0</v>
      </c>
      <c r="AP42" s="357">
        <f>投入係数!AP42*手順⑤!AP$53</f>
        <v>0</v>
      </c>
      <c r="AQ42" s="341">
        <f t="shared" si="0"/>
        <v>0</v>
      </c>
    </row>
    <row r="43" spans="2:43" ht="16.5" customHeight="1">
      <c r="B43" s="337">
        <v>38</v>
      </c>
      <c r="C43" s="402" t="s">
        <v>27</v>
      </c>
      <c r="D43" s="451">
        <f>投入係数!D43*手順⑤!D$53</f>
        <v>0</v>
      </c>
      <c r="E43" s="357">
        <f>投入係数!E43*手順⑤!E$53</f>
        <v>0</v>
      </c>
      <c r="F43" s="357">
        <f>投入係数!F43*手順⑤!F$53</f>
        <v>0</v>
      </c>
      <c r="G43" s="357">
        <f>投入係数!G43*手順⑤!G$53</f>
        <v>0</v>
      </c>
      <c r="H43" s="357">
        <f>投入係数!H43*手順⑤!H$53</f>
        <v>0</v>
      </c>
      <c r="I43" s="357">
        <f>投入係数!I43*手順⑤!I$53</f>
        <v>0</v>
      </c>
      <c r="J43" s="357">
        <f>投入係数!J43*手順⑤!J$53</f>
        <v>0</v>
      </c>
      <c r="K43" s="357">
        <f>投入係数!K43*手順⑤!K$53</f>
        <v>0</v>
      </c>
      <c r="L43" s="357">
        <f>投入係数!L43*手順⑤!L$53</f>
        <v>0</v>
      </c>
      <c r="M43" s="357">
        <f>投入係数!M43*手順⑤!M$53</f>
        <v>0</v>
      </c>
      <c r="N43" s="357">
        <f>投入係数!N43*手順⑤!N$53</f>
        <v>0</v>
      </c>
      <c r="O43" s="357">
        <f>投入係数!O43*手順⑤!O$53</f>
        <v>0</v>
      </c>
      <c r="P43" s="357">
        <f>投入係数!P43*手順⑤!P$53</f>
        <v>0</v>
      </c>
      <c r="Q43" s="357">
        <f>投入係数!Q43*手順⑤!Q$53</f>
        <v>0</v>
      </c>
      <c r="R43" s="357">
        <f>投入係数!R43*手順⑤!R$53</f>
        <v>0</v>
      </c>
      <c r="S43" s="357">
        <f>投入係数!S43*手順⑤!S$53</f>
        <v>0</v>
      </c>
      <c r="T43" s="357">
        <f>投入係数!T43*手順⑤!T$53</f>
        <v>0</v>
      </c>
      <c r="U43" s="357">
        <f>投入係数!U43*手順⑤!U$53</f>
        <v>0</v>
      </c>
      <c r="V43" s="357">
        <f>投入係数!V43*手順⑤!V$53</f>
        <v>0</v>
      </c>
      <c r="W43" s="357">
        <f>投入係数!W43*手順⑤!W$53</f>
        <v>0</v>
      </c>
      <c r="X43" s="357">
        <f>投入係数!X43*手順⑤!X$53</f>
        <v>0</v>
      </c>
      <c r="Y43" s="357">
        <f>投入係数!Y43*手順⑤!Y$53</f>
        <v>0</v>
      </c>
      <c r="Z43" s="357">
        <f>投入係数!Z43*手順⑤!Z$53</f>
        <v>0</v>
      </c>
      <c r="AA43" s="357">
        <f>投入係数!AA43*手順⑤!AA$53</f>
        <v>0</v>
      </c>
      <c r="AB43" s="357">
        <f>投入係数!AB43*手順⑤!AB$53</f>
        <v>0</v>
      </c>
      <c r="AC43" s="357">
        <f>投入係数!AC43*手順⑤!AC$53</f>
        <v>0</v>
      </c>
      <c r="AD43" s="357">
        <f>投入係数!AD43*手順⑤!AD$53</f>
        <v>0</v>
      </c>
      <c r="AE43" s="357">
        <f>投入係数!AE43*手順⑤!AE$53</f>
        <v>0</v>
      </c>
      <c r="AF43" s="357">
        <f>投入係数!AF43*手順⑤!AF$53</f>
        <v>0</v>
      </c>
      <c r="AG43" s="357">
        <f>投入係数!AG43*手順⑤!AG$53</f>
        <v>0</v>
      </c>
      <c r="AH43" s="357">
        <f>投入係数!AH43*手順⑤!AH$53</f>
        <v>0</v>
      </c>
      <c r="AI43" s="357">
        <f>投入係数!AI43*手順⑤!AI$53</f>
        <v>0</v>
      </c>
      <c r="AJ43" s="357">
        <f>投入係数!AJ43*手順⑤!AJ$53</f>
        <v>0</v>
      </c>
      <c r="AK43" s="357">
        <f>投入係数!AK43*手順⑤!AK$53</f>
        <v>0</v>
      </c>
      <c r="AL43" s="357">
        <f>投入係数!AL43*手順⑤!AL$53</f>
        <v>0</v>
      </c>
      <c r="AM43" s="357">
        <f>投入係数!AM43*手順⑤!AM$53</f>
        <v>0</v>
      </c>
      <c r="AN43" s="357">
        <f>投入係数!AN43*手順⑤!AN$53</f>
        <v>0</v>
      </c>
      <c r="AO43" s="357">
        <f>投入係数!AO43*手順⑤!AO$53</f>
        <v>0</v>
      </c>
      <c r="AP43" s="357">
        <f>投入係数!AP43*手順⑤!AP$53</f>
        <v>0</v>
      </c>
      <c r="AQ43" s="341">
        <f t="shared" si="0"/>
        <v>0</v>
      </c>
    </row>
    <row r="44" spans="2:43" ht="16.5" customHeight="1">
      <c r="B44" s="494">
        <v>39</v>
      </c>
      <c r="C44" s="495" t="s">
        <v>28</v>
      </c>
      <c r="D44" s="496">
        <f>投入係数!D44*手順⑤!D$53</f>
        <v>0</v>
      </c>
      <c r="E44" s="497">
        <f>投入係数!E44*手順⑤!E$53</f>
        <v>0</v>
      </c>
      <c r="F44" s="497">
        <f>投入係数!F44*手順⑤!F$53</f>
        <v>0</v>
      </c>
      <c r="G44" s="497">
        <f>投入係数!G44*手順⑤!G$53</f>
        <v>0</v>
      </c>
      <c r="H44" s="497">
        <f>投入係数!H44*手順⑤!H$53</f>
        <v>0</v>
      </c>
      <c r="I44" s="497">
        <f>投入係数!I44*手順⑤!I$53</f>
        <v>0</v>
      </c>
      <c r="J44" s="497">
        <f>投入係数!J44*手順⑤!J$53</f>
        <v>0</v>
      </c>
      <c r="K44" s="497">
        <f>投入係数!K44*手順⑤!K$53</f>
        <v>0</v>
      </c>
      <c r="L44" s="497">
        <f>投入係数!L44*手順⑤!L$53</f>
        <v>0</v>
      </c>
      <c r="M44" s="497">
        <f>投入係数!M44*手順⑤!M$53</f>
        <v>0</v>
      </c>
      <c r="N44" s="497">
        <f>投入係数!N44*手順⑤!N$53</f>
        <v>0</v>
      </c>
      <c r="O44" s="497">
        <f>投入係数!O44*手順⑤!O$53</f>
        <v>0</v>
      </c>
      <c r="P44" s="497">
        <f>投入係数!P44*手順⑤!P$53</f>
        <v>0</v>
      </c>
      <c r="Q44" s="497">
        <f>投入係数!Q44*手順⑤!Q$53</f>
        <v>0</v>
      </c>
      <c r="R44" s="497">
        <f>投入係数!R44*手順⑤!R$53</f>
        <v>0</v>
      </c>
      <c r="S44" s="497">
        <f>投入係数!S44*手順⑤!S$53</f>
        <v>0</v>
      </c>
      <c r="T44" s="497">
        <f>投入係数!T44*手順⑤!T$53</f>
        <v>0</v>
      </c>
      <c r="U44" s="497">
        <f>投入係数!U44*手順⑤!U$53</f>
        <v>0</v>
      </c>
      <c r="V44" s="497">
        <f>投入係数!V44*手順⑤!V$53</f>
        <v>0</v>
      </c>
      <c r="W44" s="497">
        <f>投入係数!W44*手順⑤!W$53</f>
        <v>0</v>
      </c>
      <c r="X44" s="497">
        <f>投入係数!X44*手順⑤!X$53</f>
        <v>0</v>
      </c>
      <c r="Y44" s="497">
        <f>投入係数!Y44*手順⑤!Y$53</f>
        <v>0</v>
      </c>
      <c r="Z44" s="497">
        <f>投入係数!Z44*手順⑤!Z$53</f>
        <v>0</v>
      </c>
      <c r="AA44" s="497">
        <f>投入係数!AA44*手順⑤!AA$53</f>
        <v>0</v>
      </c>
      <c r="AB44" s="497">
        <f>投入係数!AB44*手順⑤!AB$53</f>
        <v>0</v>
      </c>
      <c r="AC44" s="497">
        <f>投入係数!AC44*手順⑤!AC$53</f>
        <v>0</v>
      </c>
      <c r="AD44" s="497">
        <f>投入係数!AD44*手順⑤!AD$53</f>
        <v>0</v>
      </c>
      <c r="AE44" s="497">
        <f>投入係数!AE44*手順⑤!AE$53</f>
        <v>0</v>
      </c>
      <c r="AF44" s="497">
        <f>投入係数!AF44*手順⑤!AF$53</f>
        <v>0</v>
      </c>
      <c r="AG44" s="497">
        <f>投入係数!AG44*手順⑤!AG$53</f>
        <v>0</v>
      </c>
      <c r="AH44" s="497">
        <f>投入係数!AH44*手順⑤!AH$53</f>
        <v>0</v>
      </c>
      <c r="AI44" s="497">
        <f>投入係数!AI44*手順⑤!AI$53</f>
        <v>0</v>
      </c>
      <c r="AJ44" s="497">
        <f>投入係数!AJ44*手順⑤!AJ$53</f>
        <v>0</v>
      </c>
      <c r="AK44" s="497">
        <f>投入係数!AK44*手順⑤!AK$53</f>
        <v>0</v>
      </c>
      <c r="AL44" s="497">
        <f>投入係数!AL44*手順⑤!AL$53</f>
        <v>0</v>
      </c>
      <c r="AM44" s="497">
        <f>投入係数!AM44*手順⑤!AM$53</f>
        <v>0</v>
      </c>
      <c r="AN44" s="497">
        <f>投入係数!AN44*手順⑤!AN$53</f>
        <v>0</v>
      </c>
      <c r="AO44" s="497">
        <f>投入係数!AO44*手順⑤!AO$53</f>
        <v>0</v>
      </c>
      <c r="AP44" s="497">
        <f>投入係数!AP44*手順⑤!AP$53</f>
        <v>0</v>
      </c>
      <c r="AQ44" s="498">
        <f t="shared" si="0"/>
        <v>0</v>
      </c>
    </row>
    <row r="45" spans="2:43" ht="16.5" customHeight="1">
      <c r="B45" s="452" t="s">
        <v>209</v>
      </c>
      <c r="C45" s="453" t="s">
        <v>33</v>
      </c>
      <c r="D45" s="454">
        <f>SUM(D6:D44)</f>
        <v>0</v>
      </c>
      <c r="E45" s="455">
        <f t="shared" ref="E45:AP45" si="1">SUM(E6:E44)</f>
        <v>0</v>
      </c>
      <c r="F45" s="455">
        <f t="shared" si="1"/>
        <v>0</v>
      </c>
      <c r="G45" s="455">
        <f t="shared" si="1"/>
        <v>0</v>
      </c>
      <c r="H45" s="455">
        <f t="shared" si="1"/>
        <v>0</v>
      </c>
      <c r="I45" s="455">
        <f t="shared" si="1"/>
        <v>0</v>
      </c>
      <c r="J45" s="455">
        <f t="shared" si="1"/>
        <v>0</v>
      </c>
      <c r="K45" s="455">
        <f t="shared" si="1"/>
        <v>0</v>
      </c>
      <c r="L45" s="455">
        <f t="shared" si="1"/>
        <v>0</v>
      </c>
      <c r="M45" s="455">
        <f t="shared" si="1"/>
        <v>0</v>
      </c>
      <c r="N45" s="455">
        <f t="shared" si="1"/>
        <v>0</v>
      </c>
      <c r="O45" s="455">
        <f t="shared" si="1"/>
        <v>0</v>
      </c>
      <c r="P45" s="455">
        <f t="shared" si="1"/>
        <v>0</v>
      </c>
      <c r="Q45" s="455">
        <f t="shared" si="1"/>
        <v>0</v>
      </c>
      <c r="R45" s="455">
        <f t="shared" si="1"/>
        <v>0</v>
      </c>
      <c r="S45" s="455">
        <f t="shared" si="1"/>
        <v>0</v>
      </c>
      <c r="T45" s="455">
        <f t="shared" si="1"/>
        <v>0</v>
      </c>
      <c r="U45" s="455">
        <f t="shared" si="1"/>
        <v>0</v>
      </c>
      <c r="V45" s="455">
        <f t="shared" si="1"/>
        <v>0</v>
      </c>
      <c r="W45" s="455">
        <f t="shared" si="1"/>
        <v>0</v>
      </c>
      <c r="X45" s="455">
        <f t="shared" si="1"/>
        <v>0</v>
      </c>
      <c r="Y45" s="455">
        <f t="shared" si="1"/>
        <v>0</v>
      </c>
      <c r="Z45" s="455">
        <f t="shared" si="1"/>
        <v>0</v>
      </c>
      <c r="AA45" s="455">
        <f t="shared" si="1"/>
        <v>0</v>
      </c>
      <c r="AB45" s="455">
        <f t="shared" si="1"/>
        <v>0</v>
      </c>
      <c r="AC45" s="455">
        <f t="shared" si="1"/>
        <v>0</v>
      </c>
      <c r="AD45" s="455">
        <f t="shared" si="1"/>
        <v>0</v>
      </c>
      <c r="AE45" s="455">
        <f t="shared" si="1"/>
        <v>0</v>
      </c>
      <c r="AF45" s="455">
        <f t="shared" si="1"/>
        <v>0</v>
      </c>
      <c r="AG45" s="455">
        <f t="shared" si="1"/>
        <v>0</v>
      </c>
      <c r="AH45" s="455">
        <f t="shared" si="1"/>
        <v>0</v>
      </c>
      <c r="AI45" s="455">
        <f t="shared" si="1"/>
        <v>0</v>
      </c>
      <c r="AJ45" s="455">
        <f t="shared" si="1"/>
        <v>0</v>
      </c>
      <c r="AK45" s="455">
        <f t="shared" si="1"/>
        <v>0</v>
      </c>
      <c r="AL45" s="455">
        <f t="shared" si="1"/>
        <v>0</v>
      </c>
      <c r="AM45" s="455">
        <f t="shared" si="1"/>
        <v>0</v>
      </c>
      <c r="AN45" s="455">
        <f t="shared" si="1"/>
        <v>0</v>
      </c>
      <c r="AO45" s="455">
        <f t="shared" si="1"/>
        <v>0</v>
      </c>
      <c r="AP45" s="455">
        <f t="shared" si="1"/>
        <v>0</v>
      </c>
      <c r="AQ45" s="499">
        <f t="shared" si="0"/>
        <v>0</v>
      </c>
    </row>
    <row r="46" spans="2:43" ht="16.5" customHeight="1">
      <c r="B46" s="456" t="s">
        <v>210</v>
      </c>
      <c r="C46" s="457" t="s">
        <v>34</v>
      </c>
      <c r="D46" s="451">
        <f>投入係数!D46*手順⑤!D$53</f>
        <v>0</v>
      </c>
      <c r="E46" s="357">
        <f>投入係数!E46*手順⑤!E$53</f>
        <v>0</v>
      </c>
      <c r="F46" s="357">
        <f>投入係数!F46*手順⑤!F$53</f>
        <v>0</v>
      </c>
      <c r="G46" s="357">
        <f>投入係数!G46*手順⑤!G$53</f>
        <v>0</v>
      </c>
      <c r="H46" s="357">
        <f>投入係数!H46*手順⑤!H$53</f>
        <v>0</v>
      </c>
      <c r="I46" s="357">
        <f>投入係数!I46*手順⑤!I$53</f>
        <v>0</v>
      </c>
      <c r="J46" s="357">
        <f>投入係数!J46*手順⑤!J$53</f>
        <v>0</v>
      </c>
      <c r="K46" s="357">
        <f>投入係数!K46*手順⑤!K$53</f>
        <v>0</v>
      </c>
      <c r="L46" s="357">
        <f>投入係数!L46*手順⑤!L$53</f>
        <v>0</v>
      </c>
      <c r="M46" s="357">
        <f>投入係数!M46*手順⑤!M$53</f>
        <v>0</v>
      </c>
      <c r="N46" s="357">
        <f>投入係数!N46*手順⑤!N$53</f>
        <v>0</v>
      </c>
      <c r="O46" s="357">
        <f>投入係数!O46*手順⑤!O$53</f>
        <v>0</v>
      </c>
      <c r="P46" s="357">
        <f>投入係数!P46*手順⑤!P$53</f>
        <v>0</v>
      </c>
      <c r="Q46" s="357">
        <f>投入係数!Q46*手順⑤!Q$53</f>
        <v>0</v>
      </c>
      <c r="R46" s="357">
        <f>投入係数!R46*手順⑤!R$53</f>
        <v>0</v>
      </c>
      <c r="S46" s="357">
        <f>投入係数!S46*手順⑤!S$53</f>
        <v>0</v>
      </c>
      <c r="T46" s="357">
        <f>投入係数!T46*手順⑤!T$53</f>
        <v>0</v>
      </c>
      <c r="U46" s="357">
        <f>投入係数!U46*手順⑤!U$53</f>
        <v>0</v>
      </c>
      <c r="V46" s="357">
        <f>投入係数!V46*手順⑤!V$53</f>
        <v>0</v>
      </c>
      <c r="W46" s="357">
        <f>投入係数!W46*手順⑤!W$53</f>
        <v>0</v>
      </c>
      <c r="X46" s="357">
        <f>投入係数!X46*手順⑤!X$53</f>
        <v>0</v>
      </c>
      <c r="Y46" s="357">
        <f>投入係数!Y46*手順⑤!Y$53</f>
        <v>0</v>
      </c>
      <c r="Z46" s="357">
        <f>投入係数!Z46*手順⑤!Z$53</f>
        <v>0</v>
      </c>
      <c r="AA46" s="357">
        <f>投入係数!AA46*手順⑤!AA$53</f>
        <v>0</v>
      </c>
      <c r="AB46" s="357">
        <f>投入係数!AB46*手順⑤!AB$53</f>
        <v>0</v>
      </c>
      <c r="AC46" s="357">
        <f>投入係数!AC46*手順⑤!AC$53</f>
        <v>0</v>
      </c>
      <c r="AD46" s="357">
        <f>投入係数!AD46*手順⑤!AD$53</f>
        <v>0</v>
      </c>
      <c r="AE46" s="357">
        <f>投入係数!AE46*手順⑤!AE$53</f>
        <v>0</v>
      </c>
      <c r="AF46" s="357">
        <f>投入係数!AF46*手順⑤!AF$53</f>
        <v>0</v>
      </c>
      <c r="AG46" s="357">
        <f>投入係数!AG46*手順⑤!AG$53</f>
        <v>0</v>
      </c>
      <c r="AH46" s="357">
        <f>投入係数!AH46*手順⑤!AH$53</f>
        <v>0</v>
      </c>
      <c r="AI46" s="357">
        <f>投入係数!AI46*手順⑤!AI$53</f>
        <v>0</v>
      </c>
      <c r="AJ46" s="357">
        <f>投入係数!AJ46*手順⑤!AJ$53</f>
        <v>0</v>
      </c>
      <c r="AK46" s="357">
        <f>投入係数!AK46*手順⑤!AK$53</f>
        <v>0</v>
      </c>
      <c r="AL46" s="357">
        <f>投入係数!AL46*手順⑤!AL$53</f>
        <v>0</v>
      </c>
      <c r="AM46" s="357">
        <f>投入係数!AM46*手順⑤!AM$53</f>
        <v>0</v>
      </c>
      <c r="AN46" s="357">
        <f>投入係数!AN46*手順⑤!AN$53</f>
        <v>0</v>
      </c>
      <c r="AO46" s="357">
        <f>投入係数!AO46*手順⑤!AO$53</f>
        <v>0</v>
      </c>
      <c r="AP46" s="357">
        <f>投入係数!AP46*手順⑤!AP$53</f>
        <v>0</v>
      </c>
      <c r="AQ46" s="341">
        <f t="shared" si="0"/>
        <v>0</v>
      </c>
    </row>
    <row r="47" spans="2:43" ht="16.5" customHeight="1">
      <c r="B47" s="456" t="s">
        <v>238</v>
      </c>
      <c r="C47" s="457" t="s">
        <v>35</v>
      </c>
      <c r="D47" s="451">
        <f>投入係数!D47*手順⑤!D$53</f>
        <v>0</v>
      </c>
      <c r="E47" s="357">
        <f>投入係数!E47*手順⑤!E$53</f>
        <v>0</v>
      </c>
      <c r="F47" s="357">
        <f>投入係数!F47*手順⑤!F$53</f>
        <v>0</v>
      </c>
      <c r="G47" s="357">
        <f>投入係数!G47*手順⑤!G$53</f>
        <v>0</v>
      </c>
      <c r="H47" s="357">
        <f>投入係数!H47*手順⑤!H$53</f>
        <v>0</v>
      </c>
      <c r="I47" s="357">
        <f>投入係数!I47*手順⑤!I$53</f>
        <v>0</v>
      </c>
      <c r="J47" s="357">
        <f>投入係数!J47*手順⑤!J$53</f>
        <v>0</v>
      </c>
      <c r="K47" s="357">
        <f>投入係数!K47*手順⑤!K$53</f>
        <v>0</v>
      </c>
      <c r="L47" s="357">
        <f>投入係数!L47*手順⑤!L$53</f>
        <v>0</v>
      </c>
      <c r="M47" s="357">
        <f>投入係数!M47*手順⑤!M$53</f>
        <v>0</v>
      </c>
      <c r="N47" s="357">
        <f>投入係数!N47*手順⑤!N$53</f>
        <v>0</v>
      </c>
      <c r="O47" s="357">
        <f>投入係数!O47*手順⑤!O$53</f>
        <v>0</v>
      </c>
      <c r="P47" s="357">
        <f>投入係数!P47*手順⑤!P$53</f>
        <v>0</v>
      </c>
      <c r="Q47" s="357">
        <f>投入係数!Q47*手順⑤!Q$53</f>
        <v>0</v>
      </c>
      <c r="R47" s="357">
        <f>投入係数!R47*手順⑤!R$53</f>
        <v>0</v>
      </c>
      <c r="S47" s="357">
        <f>投入係数!S47*手順⑤!S$53</f>
        <v>0</v>
      </c>
      <c r="T47" s="357">
        <f>投入係数!T47*手順⑤!T$53</f>
        <v>0</v>
      </c>
      <c r="U47" s="357">
        <f>投入係数!U47*手順⑤!U$53</f>
        <v>0</v>
      </c>
      <c r="V47" s="357">
        <f>投入係数!V47*手順⑤!V$53</f>
        <v>0</v>
      </c>
      <c r="W47" s="357">
        <f>投入係数!W47*手順⑤!W$53</f>
        <v>0</v>
      </c>
      <c r="X47" s="357">
        <f>投入係数!X47*手順⑤!X$53</f>
        <v>0</v>
      </c>
      <c r="Y47" s="357">
        <f>投入係数!Y47*手順⑤!Y$53</f>
        <v>0</v>
      </c>
      <c r="Z47" s="357">
        <f>投入係数!Z47*手順⑤!Z$53</f>
        <v>0</v>
      </c>
      <c r="AA47" s="357">
        <f>投入係数!AA47*手順⑤!AA$53</f>
        <v>0</v>
      </c>
      <c r="AB47" s="357">
        <f>投入係数!AB47*手順⑤!AB$53</f>
        <v>0</v>
      </c>
      <c r="AC47" s="357">
        <f>投入係数!AC47*手順⑤!AC$53</f>
        <v>0</v>
      </c>
      <c r="AD47" s="357">
        <f>投入係数!AD47*手順⑤!AD$53</f>
        <v>0</v>
      </c>
      <c r="AE47" s="357">
        <f>投入係数!AE47*手順⑤!AE$53</f>
        <v>0</v>
      </c>
      <c r="AF47" s="357">
        <f>投入係数!AF47*手順⑤!AF$53</f>
        <v>0</v>
      </c>
      <c r="AG47" s="357">
        <f>投入係数!AG47*手順⑤!AG$53</f>
        <v>0</v>
      </c>
      <c r="AH47" s="357">
        <f>投入係数!AH47*手順⑤!AH$53</f>
        <v>0</v>
      </c>
      <c r="AI47" s="357">
        <f>投入係数!AI47*手順⑤!AI$53</f>
        <v>0</v>
      </c>
      <c r="AJ47" s="357">
        <f>投入係数!AJ47*手順⑤!AJ$53</f>
        <v>0</v>
      </c>
      <c r="AK47" s="357">
        <f>投入係数!AK47*手順⑤!AK$53</f>
        <v>0</v>
      </c>
      <c r="AL47" s="357">
        <f>投入係数!AL47*手順⑤!AL$53</f>
        <v>0</v>
      </c>
      <c r="AM47" s="357">
        <f>投入係数!AM47*手順⑤!AM$53</f>
        <v>0</v>
      </c>
      <c r="AN47" s="357">
        <f>投入係数!AN47*手順⑤!AN$53</f>
        <v>0</v>
      </c>
      <c r="AO47" s="357">
        <f>投入係数!AO47*手順⑤!AO$53</f>
        <v>0</v>
      </c>
      <c r="AP47" s="357">
        <f>投入係数!AP47*手順⑤!AP$53</f>
        <v>0</v>
      </c>
      <c r="AQ47" s="341">
        <f t="shared" si="0"/>
        <v>0</v>
      </c>
    </row>
    <row r="48" spans="2:43" ht="16.5" customHeight="1">
      <c r="B48" s="456" t="s">
        <v>240</v>
      </c>
      <c r="C48" s="457" t="s">
        <v>36</v>
      </c>
      <c r="D48" s="451">
        <f>投入係数!D48*手順⑤!D$53</f>
        <v>0</v>
      </c>
      <c r="E48" s="357">
        <f>投入係数!E48*手順⑤!E$53</f>
        <v>0</v>
      </c>
      <c r="F48" s="357">
        <f>投入係数!F48*手順⑤!F$53</f>
        <v>0</v>
      </c>
      <c r="G48" s="357">
        <f>投入係数!G48*手順⑤!G$53</f>
        <v>0</v>
      </c>
      <c r="H48" s="357">
        <f>投入係数!H48*手順⑤!H$53</f>
        <v>0</v>
      </c>
      <c r="I48" s="357">
        <f>投入係数!I48*手順⑤!I$53</f>
        <v>0</v>
      </c>
      <c r="J48" s="357">
        <f>投入係数!J48*手順⑤!J$53</f>
        <v>0</v>
      </c>
      <c r="K48" s="357">
        <f>投入係数!K48*手順⑤!K$53</f>
        <v>0</v>
      </c>
      <c r="L48" s="357">
        <f>投入係数!L48*手順⑤!L$53</f>
        <v>0</v>
      </c>
      <c r="M48" s="357">
        <f>投入係数!M48*手順⑤!M$53</f>
        <v>0</v>
      </c>
      <c r="N48" s="357">
        <f>投入係数!N48*手順⑤!N$53</f>
        <v>0</v>
      </c>
      <c r="O48" s="357">
        <f>投入係数!O48*手順⑤!O$53</f>
        <v>0</v>
      </c>
      <c r="P48" s="357">
        <f>投入係数!P48*手順⑤!P$53</f>
        <v>0</v>
      </c>
      <c r="Q48" s="357">
        <f>投入係数!Q48*手順⑤!Q$53</f>
        <v>0</v>
      </c>
      <c r="R48" s="357">
        <f>投入係数!R48*手順⑤!R$53</f>
        <v>0</v>
      </c>
      <c r="S48" s="357">
        <f>投入係数!S48*手順⑤!S$53</f>
        <v>0</v>
      </c>
      <c r="T48" s="357">
        <f>投入係数!T48*手順⑤!T$53</f>
        <v>0</v>
      </c>
      <c r="U48" s="357">
        <f>投入係数!U48*手順⑤!U$53</f>
        <v>0</v>
      </c>
      <c r="V48" s="357">
        <f>投入係数!V48*手順⑤!V$53</f>
        <v>0</v>
      </c>
      <c r="W48" s="357">
        <f>投入係数!W48*手順⑤!W$53</f>
        <v>0</v>
      </c>
      <c r="X48" s="357">
        <f>投入係数!X48*手順⑤!X$53</f>
        <v>0</v>
      </c>
      <c r="Y48" s="357">
        <f>投入係数!Y48*手順⑤!Y$53</f>
        <v>0</v>
      </c>
      <c r="Z48" s="357">
        <f>投入係数!Z48*手順⑤!Z$53</f>
        <v>0</v>
      </c>
      <c r="AA48" s="357">
        <f>投入係数!AA48*手順⑤!AA$53</f>
        <v>0</v>
      </c>
      <c r="AB48" s="357">
        <f>投入係数!AB48*手順⑤!AB$53</f>
        <v>0</v>
      </c>
      <c r="AC48" s="357">
        <f>投入係数!AC48*手順⑤!AC$53</f>
        <v>0</v>
      </c>
      <c r="AD48" s="357">
        <f>投入係数!AD48*手順⑤!AD$53</f>
        <v>0</v>
      </c>
      <c r="AE48" s="357">
        <f>投入係数!AE48*手順⑤!AE$53</f>
        <v>0</v>
      </c>
      <c r="AF48" s="357">
        <f>投入係数!AF48*手順⑤!AF$53</f>
        <v>0</v>
      </c>
      <c r="AG48" s="357">
        <f>投入係数!AG48*手順⑤!AG$53</f>
        <v>0</v>
      </c>
      <c r="AH48" s="357">
        <f>投入係数!AH48*手順⑤!AH$53</f>
        <v>0</v>
      </c>
      <c r="AI48" s="357">
        <f>投入係数!AI48*手順⑤!AI$53</f>
        <v>0</v>
      </c>
      <c r="AJ48" s="357">
        <f>投入係数!AJ48*手順⑤!AJ$53</f>
        <v>0</v>
      </c>
      <c r="AK48" s="357">
        <f>投入係数!AK48*手順⑤!AK$53</f>
        <v>0</v>
      </c>
      <c r="AL48" s="357">
        <f>投入係数!AL48*手順⑤!AL$53</f>
        <v>0</v>
      </c>
      <c r="AM48" s="357">
        <f>投入係数!AM48*手順⑤!AM$53</f>
        <v>0</v>
      </c>
      <c r="AN48" s="357">
        <f>投入係数!AN48*手順⑤!AN$53</f>
        <v>0</v>
      </c>
      <c r="AO48" s="357">
        <f>投入係数!AO48*手順⑤!AO$53</f>
        <v>0</v>
      </c>
      <c r="AP48" s="357">
        <f>投入係数!AP48*手順⑤!AP$53</f>
        <v>0</v>
      </c>
      <c r="AQ48" s="341">
        <f t="shared" si="0"/>
        <v>0</v>
      </c>
    </row>
    <row r="49" spans="2:43" ht="16.5" customHeight="1">
      <c r="B49" s="456" t="s">
        <v>242</v>
      </c>
      <c r="C49" s="457" t="s">
        <v>37</v>
      </c>
      <c r="D49" s="451">
        <f>投入係数!D49*手順⑤!D$53</f>
        <v>0</v>
      </c>
      <c r="E49" s="357">
        <f>投入係数!E49*手順⑤!E$53</f>
        <v>0</v>
      </c>
      <c r="F49" s="357">
        <f>投入係数!F49*手順⑤!F$53</f>
        <v>0</v>
      </c>
      <c r="G49" s="357">
        <f>投入係数!G49*手順⑤!G$53</f>
        <v>0</v>
      </c>
      <c r="H49" s="357">
        <f>投入係数!H49*手順⑤!H$53</f>
        <v>0</v>
      </c>
      <c r="I49" s="357">
        <f>投入係数!I49*手順⑤!I$53</f>
        <v>0</v>
      </c>
      <c r="J49" s="357">
        <f>投入係数!J49*手順⑤!J$53</f>
        <v>0</v>
      </c>
      <c r="K49" s="357">
        <f>投入係数!K49*手順⑤!K$53</f>
        <v>0</v>
      </c>
      <c r="L49" s="357">
        <f>投入係数!L49*手順⑤!L$53</f>
        <v>0</v>
      </c>
      <c r="M49" s="357">
        <f>投入係数!M49*手順⑤!M$53</f>
        <v>0</v>
      </c>
      <c r="N49" s="357">
        <f>投入係数!N49*手順⑤!N$53</f>
        <v>0</v>
      </c>
      <c r="O49" s="357">
        <f>投入係数!O49*手順⑤!O$53</f>
        <v>0</v>
      </c>
      <c r="P49" s="357">
        <f>投入係数!P49*手順⑤!P$53</f>
        <v>0</v>
      </c>
      <c r="Q49" s="357">
        <f>投入係数!Q49*手順⑤!Q$53</f>
        <v>0</v>
      </c>
      <c r="R49" s="357">
        <f>投入係数!R49*手順⑤!R$53</f>
        <v>0</v>
      </c>
      <c r="S49" s="357">
        <f>投入係数!S49*手順⑤!S$53</f>
        <v>0</v>
      </c>
      <c r="T49" s="357">
        <f>投入係数!T49*手順⑤!T$53</f>
        <v>0</v>
      </c>
      <c r="U49" s="357">
        <f>投入係数!U49*手順⑤!U$53</f>
        <v>0</v>
      </c>
      <c r="V49" s="357">
        <f>投入係数!V49*手順⑤!V$53</f>
        <v>0</v>
      </c>
      <c r="W49" s="357">
        <f>投入係数!W49*手順⑤!W$53</f>
        <v>0</v>
      </c>
      <c r="X49" s="357">
        <f>投入係数!X49*手順⑤!X$53</f>
        <v>0</v>
      </c>
      <c r="Y49" s="357">
        <f>投入係数!Y49*手順⑤!Y$53</f>
        <v>0</v>
      </c>
      <c r="Z49" s="357">
        <f>投入係数!Z49*手順⑤!Z$53</f>
        <v>0</v>
      </c>
      <c r="AA49" s="357">
        <f>投入係数!AA49*手順⑤!AA$53</f>
        <v>0</v>
      </c>
      <c r="AB49" s="357">
        <f>投入係数!AB49*手順⑤!AB$53</f>
        <v>0</v>
      </c>
      <c r="AC49" s="357">
        <f>投入係数!AC49*手順⑤!AC$53</f>
        <v>0</v>
      </c>
      <c r="AD49" s="357">
        <f>投入係数!AD49*手順⑤!AD$53</f>
        <v>0</v>
      </c>
      <c r="AE49" s="357">
        <f>投入係数!AE49*手順⑤!AE$53</f>
        <v>0</v>
      </c>
      <c r="AF49" s="357">
        <f>投入係数!AF49*手順⑤!AF$53</f>
        <v>0</v>
      </c>
      <c r="AG49" s="357">
        <f>投入係数!AG49*手順⑤!AG$53</f>
        <v>0</v>
      </c>
      <c r="AH49" s="357">
        <f>投入係数!AH49*手順⑤!AH$53</f>
        <v>0</v>
      </c>
      <c r="AI49" s="357">
        <f>投入係数!AI49*手順⑤!AI$53</f>
        <v>0</v>
      </c>
      <c r="AJ49" s="357">
        <f>投入係数!AJ49*手順⑤!AJ$53</f>
        <v>0</v>
      </c>
      <c r="AK49" s="357">
        <f>投入係数!AK49*手順⑤!AK$53</f>
        <v>0</v>
      </c>
      <c r="AL49" s="357">
        <f>投入係数!AL49*手順⑤!AL$53</f>
        <v>0</v>
      </c>
      <c r="AM49" s="357">
        <f>投入係数!AM49*手順⑤!AM$53</f>
        <v>0</v>
      </c>
      <c r="AN49" s="357">
        <f>投入係数!AN49*手順⑤!AN$53</f>
        <v>0</v>
      </c>
      <c r="AO49" s="357">
        <f>投入係数!AO49*手順⑤!AO$53</f>
        <v>0</v>
      </c>
      <c r="AP49" s="357">
        <f>投入係数!AP49*手順⑤!AP$53</f>
        <v>0</v>
      </c>
      <c r="AQ49" s="341">
        <f t="shared" si="0"/>
        <v>0</v>
      </c>
    </row>
    <row r="50" spans="2:43" ht="16.5" customHeight="1">
      <c r="B50" s="456" t="s">
        <v>243</v>
      </c>
      <c r="C50" s="676" t="s">
        <v>38</v>
      </c>
      <c r="D50" s="451">
        <f>投入係数!D50*手順⑤!D$53</f>
        <v>0</v>
      </c>
      <c r="E50" s="357">
        <f>投入係数!E50*手順⑤!E$53</f>
        <v>0</v>
      </c>
      <c r="F50" s="357">
        <f>投入係数!F50*手順⑤!F$53</f>
        <v>0</v>
      </c>
      <c r="G50" s="357">
        <f>投入係数!G50*手順⑤!G$53</f>
        <v>0</v>
      </c>
      <c r="H50" s="357">
        <f>投入係数!H50*手順⑤!H$53</f>
        <v>0</v>
      </c>
      <c r="I50" s="357">
        <f>投入係数!I50*手順⑤!I$53</f>
        <v>0</v>
      </c>
      <c r="J50" s="357">
        <f>投入係数!J50*手順⑤!J$53</f>
        <v>0</v>
      </c>
      <c r="K50" s="357">
        <f>投入係数!K50*手順⑤!K$53</f>
        <v>0</v>
      </c>
      <c r="L50" s="357">
        <f>投入係数!L50*手順⑤!L$53</f>
        <v>0</v>
      </c>
      <c r="M50" s="357">
        <f>投入係数!M50*手順⑤!M$53</f>
        <v>0</v>
      </c>
      <c r="N50" s="357">
        <f>投入係数!N50*手順⑤!N$53</f>
        <v>0</v>
      </c>
      <c r="O50" s="357">
        <f>投入係数!O50*手順⑤!O$53</f>
        <v>0</v>
      </c>
      <c r="P50" s="357">
        <f>投入係数!P50*手順⑤!P$53</f>
        <v>0</v>
      </c>
      <c r="Q50" s="357">
        <f>投入係数!Q50*手順⑤!Q$53</f>
        <v>0</v>
      </c>
      <c r="R50" s="357">
        <f>投入係数!R50*手順⑤!R$53</f>
        <v>0</v>
      </c>
      <c r="S50" s="357">
        <f>投入係数!S50*手順⑤!S$53</f>
        <v>0</v>
      </c>
      <c r="T50" s="357">
        <f>投入係数!T50*手順⑤!T$53</f>
        <v>0</v>
      </c>
      <c r="U50" s="357">
        <f>投入係数!U50*手順⑤!U$53</f>
        <v>0</v>
      </c>
      <c r="V50" s="357">
        <f>投入係数!V50*手順⑤!V$53</f>
        <v>0</v>
      </c>
      <c r="W50" s="357">
        <f>投入係数!W50*手順⑤!W$53</f>
        <v>0</v>
      </c>
      <c r="X50" s="357">
        <f>投入係数!X50*手順⑤!X$53</f>
        <v>0</v>
      </c>
      <c r="Y50" s="357">
        <f>投入係数!Y50*手順⑤!Y$53</f>
        <v>0</v>
      </c>
      <c r="Z50" s="357">
        <f>投入係数!Z50*手順⑤!Z$53</f>
        <v>0</v>
      </c>
      <c r="AA50" s="357">
        <f>投入係数!AA50*手順⑤!AA$53</f>
        <v>0</v>
      </c>
      <c r="AB50" s="357">
        <f>投入係数!AB50*手順⑤!AB$53</f>
        <v>0</v>
      </c>
      <c r="AC50" s="357">
        <f>投入係数!AC50*手順⑤!AC$53</f>
        <v>0</v>
      </c>
      <c r="AD50" s="357">
        <f>投入係数!AD50*手順⑤!AD$53</f>
        <v>0</v>
      </c>
      <c r="AE50" s="357">
        <f>投入係数!AE50*手順⑤!AE$53</f>
        <v>0</v>
      </c>
      <c r="AF50" s="357">
        <f>投入係数!AF50*手順⑤!AF$53</f>
        <v>0</v>
      </c>
      <c r="AG50" s="357">
        <f>投入係数!AG50*手順⑤!AG$53</f>
        <v>0</v>
      </c>
      <c r="AH50" s="357">
        <f>投入係数!AH50*手順⑤!AH$53</f>
        <v>0</v>
      </c>
      <c r="AI50" s="357">
        <f>投入係数!AI50*手順⑤!AI$53</f>
        <v>0</v>
      </c>
      <c r="AJ50" s="357">
        <f>投入係数!AJ50*手順⑤!AJ$53</f>
        <v>0</v>
      </c>
      <c r="AK50" s="357">
        <f>投入係数!AK50*手順⑤!AK$53</f>
        <v>0</v>
      </c>
      <c r="AL50" s="357">
        <f>投入係数!AL50*手順⑤!AL$53</f>
        <v>0</v>
      </c>
      <c r="AM50" s="357">
        <f>投入係数!AM50*手順⑤!AM$53</f>
        <v>0</v>
      </c>
      <c r="AN50" s="357">
        <f>投入係数!AN50*手順⑤!AN$53</f>
        <v>0</v>
      </c>
      <c r="AO50" s="357">
        <f>投入係数!AO50*手順⑤!AO$53</f>
        <v>0</v>
      </c>
      <c r="AP50" s="357">
        <f>投入係数!AP50*手順⑤!AP$53</f>
        <v>0</v>
      </c>
      <c r="AQ50" s="341">
        <f t="shared" si="0"/>
        <v>0</v>
      </c>
    </row>
    <row r="51" spans="2:43" ht="16.5" customHeight="1">
      <c r="B51" s="456" t="s">
        <v>244</v>
      </c>
      <c r="C51" s="457" t="s">
        <v>39</v>
      </c>
      <c r="D51" s="451">
        <f>投入係数!D51*手順⑤!D$53</f>
        <v>0</v>
      </c>
      <c r="E51" s="357">
        <f>投入係数!E51*手順⑤!E$53</f>
        <v>0</v>
      </c>
      <c r="F51" s="357">
        <f>投入係数!F51*手順⑤!F$53</f>
        <v>0</v>
      </c>
      <c r="G51" s="357">
        <f>投入係数!G51*手順⑤!G$53</f>
        <v>0</v>
      </c>
      <c r="H51" s="357">
        <f>投入係数!H51*手順⑤!H$53</f>
        <v>0</v>
      </c>
      <c r="I51" s="357">
        <f>投入係数!I51*手順⑤!I$53</f>
        <v>0</v>
      </c>
      <c r="J51" s="357">
        <f>投入係数!J51*手順⑤!J$53</f>
        <v>0</v>
      </c>
      <c r="K51" s="357">
        <f>投入係数!K51*手順⑤!K$53</f>
        <v>0</v>
      </c>
      <c r="L51" s="357">
        <f>投入係数!L51*手順⑤!L$53</f>
        <v>0</v>
      </c>
      <c r="M51" s="357">
        <f>投入係数!M51*手順⑤!M$53</f>
        <v>0</v>
      </c>
      <c r="N51" s="357">
        <f>投入係数!N51*手順⑤!N$53</f>
        <v>0</v>
      </c>
      <c r="O51" s="357">
        <f>投入係数!O51*手順⑤!O$53</f>
        <v>0</v>
      </c>
      <c r="P51" s="357">
        <f>投入係数!P51*手順⑤!P$53</f>
        <v>0</v>
      </c>
      <c r="Q51" s="357">
        <f>投入係数!Q51*手順⑤!Q$53</f>
        <v>0</v>
      </c>
      <c r="R51" s="357">
        <f>投入係数!R51*手順⑤!R$53</f>
        <v>0</v>
      </c>
      <c r="S51" s="357">
        <f>投入係数!S51*手順⑤!S$53</f>
        <v>0</v>
      </c>
      <c r="T51" s="357">
        <f>投入係数!T51*手順⑤!T$53</f>
        <v>0</v>
      </c>
      <c r="U51" s="357">
        <f>投入係数!U51*手順⑤!U$53</f>
        <v>0</v>
      </c>
      <c r="V51" s="357">
        <f>投入係数!V51*手順⑤!V$53</f>
        <v>0</v>
      </c>
      <c r="W51" s="357">
        <f>投入係数!W51*手順⑤!W$53</f>
        <v>0</v>
      </c>
      <c r="X51" s="357">
        <f>投入係数!X51*手順⑤!X$53</f>
        <v>0</v>
      </c>
      <c r="Y51" s="357">
        <f>投入係数!Y51*手順⑤!Y$53</f>
        <v>0</v>
      </c>
      <c r="Z51" s="357">
        <f>投入係数!Z51*手順⑤!Z$53</f>
        <v>0</v>
      </c>
      <c r="AA51" s="357">
        <f>投入係数!AA51*手順⑤!AA$53</f>
        <v>0</v>
      </c>
      <c r="AB51" s="357">
        <f>投入係数!AB51*手順⑤!AB$53</f>
        <v>0</v>
      </c>
      <c r="AC51" s="357">
        <f>投入係数!AC51*手順⑤!AC$53</f>
        <v>0</v>
      </c>
      <c r="AD51" s="357">
        <f>投入係数!AD51*手順⑤!AD$53</f>
        <v>0</v>
      </c>
      <c r="AE51" s="357">
        <f>投入係数!AE51*手順⑤!AE$53</f>
        <v>0</v>
      </c>
      <c r="AF51" s="357">
        <f>投入係数!AF51*手順⑤!AF$53</f>
        <v>0</v>
      </c>
      <c r="AG51" s="357">
        <f>投入係数!AG51*手順⑤!AG$53</f>
        <v>0</v>
      </c>
      <c r="AH51" s="357">
        <f>投入係数!AH51*手順⑤!AH$53</f>
        <v>0</v>
      </c>
      <c r="AI51" s="357">
        <f>投入係数!AI51*手順⑤!AI$53</f>
        <v>0</v>
      </c>
      <c r="AJ51" s="357">
        <f>投入係数!AJ51*手順⑤!AJ$53</f>
        <v>0</v>
      </c>
      <c r="AK51" s="357">
        <f>投入係数!AK51*手順⑤!AK$53</f>
        <v>0</v>
      </c>
      <c r="AL51" s="357">
        <f>投入係数!AL51*手順⑤!AL$53</f>
        <v>0</v>
      </c>
      <c r="AM51" s="357">
        <f>投入係数!AM51*手順⑤!AM$53</f>
        <v>0</v>
      </c>
      <c r="AN51" s="357">
        <f>投入係数!AN51*手順⑤!AN$53</f>
        <v>0</v>
      </c>
      <c r="AO51" s="357">
        <f>投入係数!AO51*手順⑤!AO$53</f>
        <v>0</v>
      </c>
      <c r="AP51" s="357">
        <f>投入係数!AP51*手順⑤!AP$53</f>
        <v>0</v>
      </c>
      <c r="AQ51" s="341">
        <f t="shared" si="0"/>
        <v>0</v>
      </c>
    </row>
    <row r="52" spans="2:43" ht="16.5" customHeight="1">
      <c r="B52" s="458" t="s">
        <v>245</v>
      </c>
      <c r="C52" s="459" t="s">
        <v>40</v>
      </c>
      <c r="D52" s="454">
        <f>SUM(D46:D51)</f>
        <v>0</v>
      </c>
      <c r="E52" s="455">
        <f t="shared" ref="E52:AP52" si="2">SUM(E46:E51)</f>
        <v>0</v>
      </c>
      <c r="F52" s="455">
        <f t="shared" si="2"/>
        <v>0</v>
      </c>
      <c r="G52" s="455">
        <f t="shared" si="2"/>
        <v>0</v>
      </c>
      <c r="H52" s="455">
        <f t="shared" si="2"/>
        <v>0</v>
      </c>
      <c r="I52" s="455">
        <f t="shared" si="2"/>
        <v>0</v>
      </c>
      <c r="J52" s="455">
        <f t="shared" si="2"/>
        <v>0</v>
      </c>
      <c r="K52" s="455">
        <f t="shared" si="2"/>
        <v>0</v>
      </c>
      <c r="L52" s="455">
        <f t="shared" si="2"/>
        <v>0</v>
      </c>
      <c r="M52" s="455">
        <f t="shared" si="2"/>
        <v>0</v>
      </c>
      <c r="N52" s="455">
        <f t="shared" si="2"/>
        <v>0</v>
      </c>
      <c r="O52" s="455">
        <f t="shared" si="2"/>
        <v>0</v>
      </c>
      <c r="P52" s="455">
        <f t="shared" si="2"/>
        <v>0</v>
      </c>
      <c r="Q52" s="455">
        <f t="shared" si="2"/>
        <v>0</v>
      </c>
      <c r="R52" s="455">
        <f t="shared" si="2"/>
        <v>0</v>
      </c>
      <c r="S52" s="455">
        <f t="shared" si="2"/>
        <v>0</v>
      </c>
      <c r="T52" s="455">
        <f t="shared" si="2"/>
        <v>0</v>
      </c>
      <c r="U52" s="455">
        <f t="shared" si="2"/>
        <v>0</v>
      </c>
      <c r="V52" s="455">
        <f t="shared" si="2"/>
        <v>0</v>
      </c>
      <c r="W52" s="455">
        <f t="shared" si="2"/>
        <v>0</v>
      </c>
      <c r="X52" s="455">
        <f t="shared" si="2"/>
        <v>0</v>
      </c>
      <c r="Y52" s="455">
        <f t="shared" si="2"/>
        <v>0</v>
      </c>
      <c r="Z52" s="455">
        <f t="shared" si="2"/>
        <v>0</v>
      </c>
      <c r="AA52" s="455">
        <f t="shared" si="2"/>
        <v>0</v>
      </c>
      <c r="AB52" s="455">
        <f t="shared" si="2"/>
        <v>0</v>
      </c>
      <c r="AC52" s="455">
        <f t="shared" si="2"/>
        <v>0</v>
      </c>
      <c r="AD52" s="455">
        <f t="shared" si="2"/>
        <v>0</v>
      </c>
      <c r="AE52" s="455">
        <f t="shared" si="2"/>
        <v>0</v>
      </c>
      <c r="AF52" s="455">
        <f t="shared" si="2"/>
        <v>0</v>
      </c>
      <c r="AG52" s="455">
        <f t="shared" si="2"/>
        <v>0</v>
      </c>
      <c r="AH52" s="455">
        <f t="shared" si="2"/>
        <v>0</v>
      </c>
      <c r="AI52" s="455">
        <f t="shared" si="2"/>
        <v>0</v>
      </c>
      <c r="AJ52" s="455">
        <f t="shared" si="2"/>
        <v>0</v>
      </c>
      <c r="AK52" s="455">
        <f t="shared" si="2"/>
        <v>0</v>
      </c>
      <c r="AL52" s="455">
        <f t="shared" si="2"/>
        <v>0</v>
      </c>
      <c r="AM52" s="455">
        <f t="shared" si="2"/>
        <v>0</v>
      </c>
      <c r="AN52" s="455">
        <f t="shared" si="2"/>
        <v>0</v>
      </c>
      <c r="AO52" s="455">
        <f t="shared" si="2"/>
        <v>0</v>
      </c>
      <c r="AP52" s="455">
        <f t="shared" si="2"/>
        <v>0</v>
      </c>
      <c r="AQ52" s="499">
        <f t="shared" si="0"/>
        <v>0</v>
      </c>
    </row>
    <row r="53" spans="2:43" ht="16.5" customHeight="1">
      <c r="B53" s="460" t="s">
        <v>246</v>
      </c>
      <c r="C53" s="461" t="s">
        <v>41</v>
      </c>
      <c r="D53" s="462">
        <f t="array" ref="D53:AP53">TRANSPOSE(波及効果計算ｼｰﾄ!E8:E46)</f>
        <v>0</v>
      </c>
      <c r="E53" s="463">
        <v>0</v>
      </c>
      <c r="F53" s="463">
        <v>0</v>
      </c>
      <c r="G53" s="463">
        <v>0</v>
      </c>
      <c r="H53" s="463">
        <v>0</v>
      </c>
      <c r="I53" s="463">
        <v>0</v>
      </c>
      <c r="J53" s="463">
        <v>0</v>
      </c>
      <c r="K53" s="463">
        <v>0</v>
      </c>
      <c r="L53" s="463">
        <v>0</v>
      </c>
      <c r="M53" s="463">
        <v>0</v>
      </c>
      <c r="N53" s="463">
        <v>0</v>
      </c>
      <c r="O53" s="463">
        <v>0</v>
      </c>
      <c r="P53" s="463">
        <v>0</v>
      </c>
      <c r="Q53" s="463">
        <v>0</v>
      </c>
      <c r="R53" s="463">
        <v>0</v>
      </c>
      <c r="S53" s="463">
        <v>0</v>
      </c>
      <c r="T53" s="463">
        <v>0</v>
      </c>
      <c r="U53" s="463">
        <v>0</v>
      </c>
      <c r="V53" s="463">
        <v>0</v>
      </c>
      <c r="W53" s="463">
        <v>0</v>
      </c>
      <c r="X53" s="463">
        <v>0</v>
      </c>
      <c r="Y53" s="463">
        <v>0</v>
      </c>
      <c r="Z53" s="463">
        <v>0</v>
      </c>
      <c r="AA53" s="463">
        <v>0</v>
      </c>
      <c r="AB53" s="463">
        <v>0</v>
      </c>
      <c r="AC53" s="463">
        <v>0</v>
      </c>
      <c r="AD53" s="463">
        <v>0</v>
      </c>
      <c r="AE53" s="463">
        <v>0</v>
      </c>
      <c r="AF53" s="463">
        <v>0</v>
      </c>
      <c r="AG53" s="463">
        <v>0</v>
      </c>
      <c r="AH53" s="463">
        <v>0</v>
      </c>
      <c r="AI53" s="463">
        <v>0</v>
      </c>
      <c r="AJ53" s="463">
        <v>0</v>
      </c>
      <c r="AK53" s="463">
        <v>0</v>
      </c>
      <c r="AL53" s="463">
        <v>0</v>
      </c>
      <c r="AM53" s="463">
        <v>0</v>
      </c>
      <c r="AN53" s="463">
        <v>0</v>
      </c>
      <c r="AO53" s="463">
        <v>0</v>
      </c>
      <c r="AP53" s="463">
        <v>0</v>
      </c>
      <c r="AQ53" s="500">
        <f t="shared" si="0"/>
        <v>0</v>
      </c>
    </row>
  </sheetData>
  <sheetProtection sheet="1" selectLockedCells="1" selectUnlockedCells="1"/>
  <mergeCells count="2">
    <mergeCell ref="B2:C2"/>
    <mergeCell ref="B4:C5"/>
  </mergeCells>
  <phoneticPr fontId="26"/>
  <pageMargins left="0.78740157480314965" right="0.78740157480314965" top="0.78740157480314965" bottom="0.78740157480314965" header="0" footer="0.19685039370078741"/>
  <pageSetup paperSize="8" scale="72" orientation="landscape" useFirstPageNumber="1" r:id="rId1"/>
  <headerFooter alignWithMargins="0">
    <oddFooter>&amp;C&amp;P / 2 ﾍﾟｰｼﾞ</oddFooter>
  </headerFooter>
  <colBreaks count="1" manualBreakCount="1">
    <brk id="23" min="1" max="5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W88"/>
  <sheetViews>
    <sheetView showGridLines="0" zoomScale="160" zoomScaleNormal="160" workbookViewId="0">
      <selection activeCell="N8" sqref="N8"/>
    </sheetView>
  </sheetViews>
  <sheetFormatPr defaultColWidth="24.83203125" defaultRowHeight="12.75" customHeight="1"/>
  <cols>
    <col min="1" max="1" width="3.5" style="99" customWidth="1"/>
    <col min="2" max="2" width="6.1640625" style="99" customWidth="1"/>
    <col min="3" max="9" width="2.83203125" style="99" customWidth="1"/>
    <col min="10" max="10" width="29.5" style="99" customWidth="1"/>
    <col min="11" max="11" width="24.1640625" style="99" customWidth="1"/>
    <col min="12" max="12" width="61" style="100" customWidth="1"/>
    <col min="13" max="13" width="10.83203125" style="100" customWidth="1"/>
    <col min="14" max="14" width="14.83203125" style="99" customWidth="1"/>
    <col min="15" max="16" width="13.83203125" style="99" customWidth="1"/>
    <col min="17" max="17" width="15.83203125" style="99" customWidth="1"/>
    <col min="18" max="16384" width="24.83203125" style="99"/>
  </cols>
  <sheetData>
    <row r="1" spans="1:23" customFormat="1" ht="18.75" customHeight="1">
      <c r="A1" s="123"/>
      <c r="B1" s="124"/>
      <c r="C1" s="125"/>
      <c r="D1" s="125"/>
      <c r="E1" s="125"/>
      <c r="F1" s="125"/>
      <c r="G1" s="125"/>
      <c r="H1" s="125"/>
      <c r="I1" s="125"/>
      <c r="J1" s="125"/>
      <c r="K1" s="125"/>
      <c r="L1" s="125"/>
      <c r="M1" s="125"/>
      <c r="N1" s="125"/>
      <c r="O1" s="125"/>
      <c r="P1" s="125"/>
      <c r="Q1" s="125"/>
    </row>
    <row r="2" spans="1:23" customFormat="1" ht="30" customHeight="1">
      <c r="A2" s="123"/>
      <c r="B2" s="750" t="s">
        <v>327</v>
      </c>
      <c r="C2" s="750"/>
      <c r="D2" s="750"/>
      <c r="E2" s="750"/>
      <c r="F2" s="750"/>
      <c r="G2" s="750"/>
      <c r="H2" s="750"/>
      <c r="I2" s="750"/>
      <c r="J2" s="750"/>
      <c r="K2" s="126"/>
      <c r="L2" s="125"/>
      <c r="M2" s="125"/>
      <c r="N2" s="125"/>
      <c r="O2" s="125"/>
      <c r="P2" s="125"/>
      <c r="Q2" s="125"/>
    </row>
    <row r="3" spans="1:23" customFormat="1" ht="15" customHeight="1" thickBot="1">
      <c r="A3" s="125"/>
      <c r="B3" s="124"/>
      <c r="C3" s="125"/>
      <c r="D3" s="125"/>
      <c r="E3" s="125"/>
      <c r="F3" s="125"/>
      <c r="G3" s="125"/>
      <c r="H3" s="125"/>
      <c r="I3" s="125"/>
      <c r="J3" s="125"/>
      <c r="K3" s="125"/>
      <c r="L3" s="125"/>
      <c r="M3" s="125"/>
      <c r="N3" s="125"/>
      <c r="O3" s="125"/>
      <c r="P3" s="125"/>
      <c r="Q3" s="125"/>
    </row>
    <row r="4" spans="1:23" customFormat="1" ht="25.5" customHeight="1" thickBot="1">
      <c r="A4" s="125"/>
      <c r="B4" s="745" t="s">
        <v>325</v>
      </c>
      <c r="C4" s="746"/>
      <c r="D4" s="746"/>
      <c r="E4" s="746"/>
      <c r="F4" s="746"/>
      <c r="G4" s="746"/>
      <c r="H4" s="747" t="s">
        <v>994</v>
      </c>
      <c r="I4" s="747"/>
      <c r="J4" s="747"/>
      <c r="K4" s="747"/>
      <c r="L4" s="748"/>
      <c r="M4" s="125"/>
      <c r="N4" s="125"/>
      <c r="O4" s="125"/>
      <c r="P4" s="125"/>
      <c r="Q4" s="125"/>
    </row>
    <row r="5" spans="1:23" ht="15" customHeight="1">
      <c r="A5" s="127"/>
      <c r="B5" s="127"/>
      <c r="C5" s="127"/>
      <c r="D5" s="127"/>
      <c r="E5" s="127"/>
      <c r="F5" s="127"/>
      <c r="G5" s="127"/>
      <c r="H5" s="127"/>
      <c r="I5" s="127"/>
      <c r="J5" s="127"/>
      <c r="K5" s="127"/>
      <c r="L5" s="128"/>
      <c r="M5" s="128"/>
      <c r="N5" s="127"/>
      <c r="O5" s="127"/>
      <c r="P5" s="127"/>
      <c r="Q5" s="127"/>
    </row>
    <row r="6" spans="1:23" ht="30" customHeight="1">
      <c r="A6" s="127"/>
      <c r="B6" s="750" t="s">
        <v>396</v>
      </c>
      <c r="C6" s="750"/>
      <c r="D6" s="750"/>
      <c r="E6" s="750"/>
      <c r="F6" s="750"/>
      <c r="G6" s="750"/>
      <c r="H6" s="750"/>
      <c r="I6" s="750"/>
      <c r="J6" s="750"/>
      <c r="K6" s="750"/>
      <c r="L6" s="129"/>
      <c r="M6" s="130"/>
      <c r="N6" s="750" t="s">
        <v>942</v>
      </c>
      <c r="O6" s="750"/>
      <c r="P6" s="750"/>
      <c r="Q6" s="750"/>
    </row>
    <row r="7" spans="1:23" ht="16.5" customHeight="1" thickBot="1">
      <c r="A7" s="127"/>
      <c r="B7" s="131"/>
      <c r="C7" s="131"/>
      <c r="D7" s="131"/>
      <c r="E7" s="131"/>
      <c r="F7" s="131"/>
      <c r="G7" s="131"/>
      <c r="H7" s="131"/>
      <c r="I7" s="131"/>
      <c r="J7" s="131"/>
      <c r="K7" s="131"/>
      <c r="L7" s="129" t="s">
        <v>1020</v>
      </c>
      <c r="M7" s="130"/>
      <c r="N7" s="131"/>
      <c r="O7" s="131"/>
      <c r="P7" s="131"/>
      <c r="Q7" s="131"/>
    </row>
    <row r="8" spans="1:23" customFormat="1" ht="20.25" customHeight="1" thickBot="1">
      <c r="A8" s="125"/>
      <c r="B8" s="749"/>
      <c r="C8" s="749"/>
      <c r="D8" s="749"/>
      <c r="E8" s="749"/>
      <c r="F8" s="749"/>
      <c r="G8" s="749"/>
      <c r="H8" s="132"/>
      <c r="I8" s="133"/>
      <c r="J8" s="147" t="s">
        <v>326</v>
      </c>
      <c r="K8" s="655" t="s">
        <v>979</v>
      </c>
      <c r="L8" s="148" t="s">
        <v>971</v>
      </c>
      <c r="M8" s="125"/>
      <c r="N8" s="540" t="s">
        <v>943</v>
      </c>
      <c r="O8" s="656">
        <f>O13</f>
        <v>0.56056399999999995</v>
      </c>
      <c r="P8" s="541"/>
      <c r="Q8" s="542"/>
      <c r="R8" s="542"/>
      <c r="S8" s="542"/>
      <c r="T8" s="542"/>
      <c r="U8" s="542"/>
      <c r="V8" s="542"/>
      <c r="W8" s="542"/>
    </row>
    <row r="9" spans="1:23" ht="19.5" customHeight="1" thickBot="1">
      <c r="A9" s="127"/>
      <c r="B9" s="127"/>
      <c r="C9" s="127"/>
      <c r="D9" s="134"/>
      <c r="E9" s="134"/>
      <c r="F9" s="134"/>
      <c r="G9" s="751"/>
      <c r="H9" s="752"/>
      <c r="I9" s="752"/>
      <c r="J9" s="752"/>
      <c r="K9" s="557" t="s">
        <v>970</v>
      </c>
      <c r="L9" s="128"/>
      <c r="M9" s="128"/>
      <c r="N9" s="543" t="s">
        <v>985</v>
      </c>
      <c r="O9" s="544"/>
      <c r="P9" s="541"/>
      <c r="Q9" s="542"/>
      <c r="R9" s="542"/>
      <c r="S9" s="542"/>
      <c r="T9" s="542"/>
      <c r="U9" s="545"/>
      <c r="V9" s="542"/>
      <c r="W9" s="542"/>
    </row>
    <row r="10" spans="1:23" ht="26.25" customHeight="1" thickBot="1">
      <c r="A10" s="127"/>
      <c r="B10" s="135"/>
      <c r="C10" s="753" t="s">
        <v>261</v>
      </c>
      <c r="D10" s="754"/>
      <c r="E10" s="754"/>
      <c r="F10" s="754"/>
      <c r="G10" s="754"/>
      <c r="H10" s="754"/>
      <c r="I10" s="754"/>
      <c r="J10" s="755"/>
      <c r="K10" s="136" t="s">
        <v>941</v>
      </c>
      <c r="L10" s="137" t="s">
        <v>262</v>
      </c>
      <c r="M10" s="128"/>
      <c r="N10" s="546"/>
      <c r="O10" s="544"/>
      <c r="P10" s="547"/>
      <c r="Q10" s="542"/>
      <c r="R10" s="542"/>
      <c r="S10" s="542"/>
      <c r="T10" s="542"/>
      <c r="U10" s="545"/>
      <c r="V10" s="542"/>
      <c r="W10" s="542"/>
    </row>
    <row r="11" spans="1:23" ht="19.5" customHeight="1">
      <c r="A11" s="127"/>
      <c r="B11" s="101" t="s">
        <v>263</v>
      </c>
      <c r="C11" s="578" t="s">
        <v>264</v>
      </c>
      <c r="D11" s="579"/>
      <c r="E11" s="579"/>
      <c r="F11" s="579"/>
      <c r="G11" s="579"/>
      <c r="H11" s="579"/>
      <c r="I11" s="579"/>
      <c r="J11" s="580"/>
      <c r="K11" s="571">
        <f>SUM(K12,K39)</f>
        <v>0</v>
      </c>
      <c r="L11" s="138"/>
      <c r="M11" s="128"/>
      <c r="N11" s="758" t="s">
        <v>944</v>
      </c>
      <c r="O11" s="759"/>
      <c r="P11" s="760"/>
      <c r="Q11" s="542"/>
      <c r="R11" s="542"/>
      <c r="S11" s="542"/>
      <c r="T11" s="542"/>
      <c r="U11" s="542"/>
      <c r="V11" s="542"/>
      <c r="W11" s="542"/>
    </row>
    <row r="12" spans="1:23" ht="19.5" customHeight="1">
      <c r="A12" s="127"/>
      <c r="B12" s="102" t="s">
        <v>265</v>
      </c>
      <c r="C12" s="581"/>
      <c r="D12" s="582" t="s">
        <v>266</v>
      </c>
      <c r="E12" s="583"/>
      <c r="F12" s="583"/>
      <c r="G12" s="583"/>
      <c r="H12" s="583"/>
      <c r="I12" s="583"/>
      <c r="J12" s="584"/>
      <c r="K12" s="572">
        <f>SUM(K13,K26)</f>
        <v>0</v>
      </c>
      <c r="L12" s="139"/>
      <c r="M12" s="128"/>
      <c r="N12" s="619" t="s">
        <v>874</v>
      </c>
      <c r="O12" s="548" t="s">
        <v>769</v>
      </c>
      <c r="P12" s="620" t="s">
        <v>875</v>
      </c>
      <c r="Q12" s="542"/>
      <c r="R12" s="549"/>
      <c r="S12" s="549"/>
      <c r="T12" s="549"/>
      <c r="U12" s="549"/>
      <c r="V12" s="549"/>
      <c r="W12" s="542"/>
    </row>
    <row r="13" spans="1:23" ht="19.5" customHeight="1">
      <c r="A13" s="127"/>
      <c r="B13" s="102" t="s">
        <v>267</v>
      </c>
      <c r="C13" s="581"/>
      <c r="D13" s="585"/>
      <c r="E13" s="582" t="s">
        <v>337</v>
      </c>
      <c r="F13" s="583"/>
      <c r="G13" s="583"/>
      <c r="H13" s="583"/>
      <c r="I13" s="583"/>
      <c r="J13" s="584"/>
      <c r="K13" s="572">
        <f>SUM(K14,K17)</f>
        <v>0</v>
      </c>
      <c r="L13" s="139"/>
      <c r="M13" s="128"/>
      <c r="N13" s="715" t="s">
        <v>1021</v>
      </c>
      <c r="O13" s="713">
        <f>ROUND(271886/485022,6)</f>
        <v>0.56056399999999995</v>
      </c>
      <c r="P13" s="716">
        <f>AVERAGE(O13:O15)</f>
        <v>0.54255266666666657</v>
      </c>
      <c r="Q13" s="542"/>
      <c r="R13" s="549"/>
      <c r="S13" s="549"/>
      <c r="T13" s="549"/>
      <c r="U13" s="549"/>
      <c r="V13" s="549"/>
      <c r="W13" s="542"/>
    </row>
    <row r="14" spans="1:23" ht="52.5" customHeight="1">
      <c r="A14" s="127"/>
      <c r="B14" s="102" t="s">
        <v>268</v>
      </c>
      <c r="C14" s="581"/>
      <c r="D14" s="585"/>
      <c r="E14" s="585"/>
      <c r="F14" s="586" t="s">
        <v>338</v>
      </c>
      <c r="G14" s="583"/>
      <c r="H14" s="583"/>
      <c r="I14" s="583"/>
      <c r="J14" s="584"/>
      <c r="K14" s="572">
        <f>SUM(K15:K16)</f>
        <v>0</v>
      </c>
      <c r="L14" s="139" t="s">
        <v>934</v>
      </c>
      <c r="M14" s="128"/>
      <c r="N14" s="726" t="s">
        <v>1019</v>
      </c>
      <c r="O14" s="714">
        <f>ROUND(272867/516111,6)</f>
        <v>0.528698</v>
      </c>
      <c r="P14" s="732">
        <f>AVERAGE(O14:O16)</f>
        <v>0.52093866666666666</v>
      </c>
      <c r="Q14" s="542"/>
      <c r="R14" s="549"/>
      <c r="S14" s="549"/>
      <c r="T14" s="549"/>
      <c r="U14" s="549"/>
      <c r="V14" s="549"/>
      <c r="W14" s="542"/>
    </row>
    <row r="15" spans="1:23" ht="19.5" customHeight="1">
      <c r="A15" s="127"/>
      <c r="B15" s="102" t="s">
        <v>269</v>
      </c>
      <c r="C15" s="581"/>
      <c r="D15" s="585"/>
      <c r="E15" s="587"/>
      <c r="F15" s="585"/>
      <c r="G15" s="588" t="s">
        <v>339</v>
      </c>
      <c r="H15" s="589"/>
      <c r="I15" s="589"/>
      <c r="J15" s="590"/>
      <c r="K15" s="566"/>
      <c r="L15" s="139" t="s">
        <v>270</v>
      </c>
      <c r="M15" s="128"/>
      <c r="N15" s="726" t="s">
        <v>1017</v>
      </c>
      <c r="O15" s="714">
        <f>ROUND(293133/544456,6)</f>
        <v>0.53839599999999999</v>
      </c>
      <c r="P15" s="727">
        <f>AVERAGE(O15:O17)</f>
        <v>0.52705199999999996</v>
      </c>
      <c r="Q15" s="542"/>
      <c r="R15" s="549"/>
      <c r="S15" s="549"/>
      <c r="T15" s="549"/>
      <c r="U15" s="549"/>
      <c r="V15" s="549"/>
      <c r="W15" s="542"/>
    </row>
    <row r="16" spans="1:23" ht="19.5" customHeight="1">
      <c r="A16" s="127"/>
      <c r="B16" s="102" t="s">
        <v>271</v>
      </c>
      <c r="C16" s="581"/>
      <c r="D16" s="585"/>
      <c r="E16" s="585"/>
      <c r="F16" s="591"/>
      <c r="G16" s="591" t="s">
        <v>340</v>
      </c>
      <c r="H16" s="592"/>
      <c r="I16" s="592"/>
      <c r="J16" s="593"/>
      <c r="K16" s="566"/>
      <c r="L16" s="139" t="s">
        <v>272</v>
      </c>
      <c r="M16" s="128"/>
      <c r="N16" s="726" t="s">
        <v>1004</v>
      </c>
      <c r="O16" s="714">
        <f>ROUND(255676/515765,6)</f>
        <v>0.495722</v>
      </c>
      <c r="P16" s="727">
        <f t="shared" ref="P16:P22" si="0">AVERAGE(O16:O18)</f>
        <v>0.5316993333333333</v>
      </c>
      <c r="Q16" s="542"/>
      <c r="R16" s="549"/>
      <c r="S16" s="549"/>
      <c r="T16" s="549"/>
      <c r="U16" s="549"/>
      <c r="V16" s="549"/>
      <c r="W16" s="542"/>
    </row>
    <row r="17" spans="1:23" ht="27.75" customHeight="1">
      <c r="A17" s="127"/>
      <c r="B17" s="104" t="s">
        <v>273</v>
      </c>
      <c r="C17" s="581"/>
      <c r="D17" s="585"/>
      <c r="E17" s="585"/>
      <c r="F17" s="582" t="s">
        <v>341</v>
      </c>
      <c r="G17" s="583"/>
      <c r="H17" s="583"/>
      <c r="I17" s="583"/>
      <c r="J17" s="584"/>
      <c r="K17" s="573">
        <f>SUM(K18,K19,K22,K25)</f>
        <v>0</v>
      </c>
      <c r="L17" s="142" t="s">
        <v>935</v>
      </c>
      <c r="M17" s="128"/>
      <c r="N17" s="621" t="s">
        <v>1003</v>
      </c>
      <c r="O17" s="714">
        <f>ROUND(291388/532665,6)</f>
        <v>0.54703800000000002</v>
      </c>
      <c r="P17" s="622">
        <f t="shared" si="0"/>
        <v>0.54704033333333335</v>
      </c>
      <c r="Q17" s="542"/>
      <c r="R17" s="542"/>
      <c r="S17" s="542"/>
      <c r="T17" s="542"/>
      <c r="U17" s="542"/>
      <c r="V17" s="542"/>
      <c r="W17" s="542"/>
    </row>
    <row r="18" spans="1:23" ht="19.5" customHeight="1">
      <c r="A18" s="127"/>
      <c r="B18" s="102" t="s">
        <v>274</v>
      </c>
      <c r="C18" s="581"/>
      <c r="D18" s="585"/>
      <c r="E18" s="585"/>
      <c r="F18" s="585" t="s">
        <v>275</v>
      </c>
      <c r="G18" s="582" t="s">
        <v>342</v>
      </c>
      <c r="H18" s="583"/>
      <c r="I18" s="583"/>
      <c r="J18" s="584"/>
      <c r="K18" s="566"/>
      <c r="L18" s="139" t="s">
        <v>276</v>
      </c>
      <c r="M18" s="128"/>
      <c r="N18" s="621" t="s">
        <v>1002</v>
      </c>
      <c r="O18" s="550">
        <f>ROUND(281663/509947,6)</f>
        <v>0.552338</v>
      </c>
      <c r="P18" s="622">
        <f t="shared" si="0"/>
        <v>0.58155666666666661</v>
      </c>
      <c r="Q18" s="542"/>
      <c r="R18" s="542"/>
      <c r="S18" s="542"/>
      <c r="T18" s="542"/>
      <c r="U18" s="542"/>
      <c r="V18" s="542"/>
      <c r="W18" s="542"/>
    </row>
    <row r="19" spans="1:23" ht="19.5" customHeight="1">
      <c r="A19" s="127"/>
      <c r="B19" s="102" t="s">
        <v>277</v>
      </c>
      <c r="C19" s="581"/>
      <c r="D19" s="585"/>
      <c r="E19" s="585"/>
      <c r="F19" s="585" t="s">
        <v>275</v>
      </c>
      <c r="G19" s="582" t="s">
        <v>343</v>
      </c>
      <c r="H19" s="583"/>
      <c r="I19" s="583"/>
      <c r="J19" s="584"/>
      <c r="K19" s="572">
        <f>SUM(K20:K21)</f>
        <v>0</v>
      </c>
      <c r="L19" s="139" t="s">
        <v>278</v>
      </c>
      <c r="M19" s="128"/>
      <c r="N19" s="621" t="s">
        <v>876</v>
      </c>
      <c r="O19" s="550">
        <f>ROUND(296141/546643,6)</f>
        <v>0.54174500000000003</v>
      </c>
      <c r="P19" s="622">
        <f t="shared" si="0"/>
        <v>0.60670499999999994</v>
      </c>
      <c r="Q19" s="542"/>
      <c r="R19" s="542"/>
      <c r="S19" s="542"/>
      <c r="T19" s="542"/>
      <c r="U19" s="542"/>
      <c r="V19" s="542"/>
      <c r="W19" s="542"/>
    </row>
    <row r="20" spans="1:23" ht="19.5" customHeight="1">
      <c r="A20" s="127"/>
      <c r="B20" s="102" t="s">
        <v>120</v>
      </c>
      <c r="C20" s="581"/>
      <c r="D20" s="585"/>
      <c r="E20" s="585"/>
      <c r="F20" s="585"/>
      <c r="G20" s="585"/>
      <c r="H20" s="588" t="s">
        <v>344</v>
      </c>
      <c r="I20" s="589"/>
      <c r="J20" s="590"/>
      <c r="K20" s="566"/>
      <c r="L20" s="139" t="s">
        <v>279</v>
      </c>
      <c r="M20" s="128"/>
      <c r="N20" s="621" t="s">
        <v>877</v>
      </c>
      <c r="O20" s="550">
        <f>ROUND(272054/418167,6)</f>
        <v>0.65058700000000003</v>
      </c>
      <c r="P20" s="622">
        <f t="shared" si="0"/>
        <v>0.62639833333333339</v>
      </c>
      <c r="Q20" s="542"/>
      <c r="R20" s="542"/>
      <c r="S20" s="542"/>
      <c r="T20" s="542"/>
      <c r="U20" s="542"/>
      <c r="V20" s="542"/>
      <c r="W20" s="542"/>
    </row>
    <row r="21" spans="1:23" ht="19.5" customHeight="1">
      <c r="A21" s="127"/>
      <c r="B21" s="102" t="s">
        <v>121</v>
      </c>
      <c r="C21" s="581"/>
      <c r="D21" s="585"/>
      <c r="E21" s="585"/>
      <c r="F21" s="585"/>
      <c r="G21" s="591"/>
      <c r="H21" s="591" t="s">
        <v>345</v>
      </c>
      <c r="I21" s="592"/>
      <c r="J21" s="593"/>
      <c r="K21" s="566"/>
      <c r="L21" s="139" t="s">
        <v>280</v>
      </c>
      <c r="M21" s="128"/>
      <c r="N21" s="621" t="s">
        <v>878</v>
      </c>
      <c r="O21" s="550">
        <v>0.62778299999999998</v>
      </c>
      <c r="P21" s="622">
        <f t="shared" si="0"/>
        <v>0.63088999999999995</v>
      </c>
      <c r="Q21" s="542"/>
      <c r="R21" s="542"/>
      <c r="S21" s="542"/>
      <c r="T21" s="542"/>
      <c r="U21" s="542"/>
      <c r="V21" s="542"/>
      <c r="W21" s="542"/>
    </row>
    <row r="22" spans="1:23" ht="19.5" customHeight="1">
      <c r="A22" s="127"/>
      <c r="B22" s="102" t="s">
        <v>123</v>
      </c>
      <c r="C22" s="581"/>
      <c r="D22" s="585"/>
      <c r="E22" s="585"/>
      <c r="F22" s="585"/>
      <c r="G22" s="582" t="s">
        <v>346</v>
      </c>
      <c r="H22" s="583"/>
      <c r="I22" s="583"/>
      <c r="J22" s="584"/>
      <c r="K22" s="572">
        <f>SUM(K23:K24)</f>
        <v>0</v>
      </c>
      <c r="L22" s="139" t="s">
        <v>281</v>
      </c>
      <c r="M22" s="128"/>
      <c r="N22" s="621" t="s">
        <v>879</v>
      </c>
      <c r="O22" s="551">
        <v>0.60082500000000005</v>
      </c>
      <c r="P22" s="623">
        <f t="shared" si="0"/>
        <v>0.64752366666666672</v>
      </c>
      <c r="Q22" s="542"/>
      <c r="R22" s="542"/>
      <c r="S22" s="542"/>
      <c r="T22" s="542"/>
      <c r="U22" s="542"/>
      <c r="V22" s="542"/>
      <c r="W22" s="542"/>
    </row>
    <row r="23" spans="1:23" ht="19.5" customHeight="1">
      <c r="A23" s="127"/>
      <c r="B23" s="102" t="s">
        <v>125</v>
      </c>
      <c r="C23" s="581"/>
      <c r="D23" s="585"/>
      <c r="E23" s="585"/>
      <c r="F23" s="585"/>
      <c r="G23" s="585"/>
      <c r="H23" s="588" t="s">
        <v>347</v>
      </c>
      <c r="I23" s="589"/>
      <c r="J23" s="590"/>
      <c r="K23" s="566"/>
      <c r="L23" s="139" t="s">
        <v>282</v>
      </c>
      <c r="M23" s="128"/>
      <c r="N23" s="621" t="s">
        <v>880</v>
      </c>
      <c r="O23" s="550">
        <v>0.66406200000000004</v>
      </c>
      <c r="P23" s="624"/>
      <c r="Q23" s="542"/>
      <c r="R23" s="542"/>
      <c r="S23" s="542"/>
      <c r="T23" s="542"/>
      <c r="U23" s="542"/>
      <c r="V23" s="542"/>
      <c r="W23" s="542"/>
    </row>
    <row r="24" spans="1:23" ht="19.5" customHeight="1">
      <c r="A24" s="127"/>
      <c r="B24" s="102" t="s">
        <v>127</v>
      </c>
      <c r="C24" s="581"/>
      <c r="D24" s="585"/>
      <c r="E24" s="585"/>
      <c r="F24" s="585"/>
      <c r="G24" s="591"/>
      <c r="H24" s="591" t="s">
        <v>348</v>
      </c>
      <c r="I24" s="592"/>
      <c r="J24" s="593"/>
      <c r="K24" s="566"/>
      <c r="L24" s="139" t="s">
        <v>280</v>
      </c>
      <c r="M24" s="140"/>
      <c r="N24" s="621" t="s">
        <v>881</v>
      </c>
      <c r="O24" s="550">
        <v>0.67768399999999995</v>
      </c>
      <c r="P24" s="623"/>
      <c r="Q24" s="542"/>
      <c r="R24" s="542"/>
      <c r="S24" s="542"/>
      <c r="T24" s="542"/>
      <c r="U24" s="542"/>
      <c r="V24" s="542"/>
      <c r="W24" s="542"/>
    </row>
    <row r="25" spans="1:23" ht="30" customHeight="1">
      <c r="A25" s="127"/>
      <c r="B25" s="102" t="s">
        <v>128</v>
      </c>
      <c r="C25" s="581"/>
      <c r="D25" s="585"/>
      <c r="E25" s="591"/>
      <c r="F25" s="591"/>
      <c r="G25" s="591" t="s">
        <v>349</v>
      </c>
      <c r="H25" s="592"/>
      <c r="I25" s="592"/>
      <c r="J25" s="593"/>
      <c r="K25" s="566"/>
      <c r="L25" s="139" t="s">
        <v>283</v>
      </c>
      <c r="M25" s="140"/>
      <c r="N25" s="621" t="s">
        <v>882</v>
      </c>
      <c r="O25" s="550">
        <v>0.62573400000000001</v>
      </c>
      <c r="P25" s="623"/>
      <c r="Q25" s="542"/>
      <c r="R25" s="542"/>
      <c r="S25" s="542"/>
      <c r="T25" s="542"/>
      <c r="U25" s="542"/>
      <c r="V25" s="542"/>
      <c r="W25" s="542"/>
    </row>
    <row r="26" spans="1:23" ht="31.5" customHeight="1">
      <c r="A26" s="127"/>
      <c r="B26" s="102" t="s">
        <v>129</v>
      </c>
      <c r="C26" s="581"/>
      <c r="D26" s="585"/>
      <c r="E26" s="582" t="s">
        <v>350</v>
      </c>
      <c r="F26" s="583"/>
      <c r="G26" s="583"/>
      <c r="H26" s="583"/>
      <c r="I26" s="583"/>
      <c r="J26" s="584"/>
      <c r="K26" s="572">
        <f>SUM(K27,K30)</f>
        <v>0</v>
      </c>
      <c r="L26" s="139"/>
      <c r="M26" s="140"/>
      <c r="N26" s="621" t="s">
        <v>883</v>
      </c>
      <c r="O26" s="550">
        <v>0.62355400000000005</v>
      </c>
      <c r="P26" s="623"/>
      <c r="Q26" s="542"/>
      <c r="R26" s="542"/>
      <c r="S26" s="542"/>
      <c r="T26" s="542"/>
      <c r="U26" s="542"/>
      <c r="V26" s="542"/>
      <c r="W26" s="542"/>
    </row>
    <row r="27" spans="1:23" ht="19.5" customHeight="1">
      <c r="A27" s="127"/>
      <c r="B27" s="102" t="s">
        <v>131</v>
      </c>
      <c r="C27" s="581"/>
      <c r="D27" s="585"/>
      <c r="E27" s="585"/>
      <c r="F27" s="582" t="s">
        <v>351</v>
      </c>
      <c r="G27" s="583"/>
      <c r="H27" s="583"/>
      <c r="I27" s="583"/>
      <c r="J27" s="584"/>
      <c r="K27" s="572">
        <f>SUM(K28:K29)</f>
        <v>0</v>
      </c>
      <c r="L27" s="139" t="s">
        <v>284</v>
      </c>
      <c r="M27" s="140"/>
      <c r="N27" s="621" t="s">
        <v>884</v>
      </c>
      <c r="O27" s="550">
        <v>0.63372200000000001</v>
      </c>
      <c r="P27" s="623"/>
      <c r="Q27" s="542"/>
      <c r="R27" s="542"/>
      <c r="S27" s="542"/>
      <c r="T27" s="542"/>
      <c r="U27" s="542"/>
      <c r="V27" s="542"/>
      <c r="W27" s="542"/>
    </row>
    <row r="28" spans="1:23" ht="31.5" customHeight="1">
      <c r="A28" s="127"/>
      <c r="B28" s="102" t="s">
        <v>133</v>
      </c>
      <c r="C28" s="581"/>
      <c r="D28" s="585"/>
      <c r="E28" s="585"/>
      <c r="F28" s="585"/>
      <c r="G28" s="588" t="s">
        <v>352</v>
      </c>
      <c r="H28" s="589"/>
      <c r="I28" s="589"/>
      <c r="J28" s="590"/>
      <c r="K28" s="566"/>
      <c r="L28" s="139" t="s">
        <v>285</v>
      </c>
      <c r="M28" s="128"/>
      <c r="N28" s="621" t="s">
        <v>885</v>
      </c>
      <c r="O28" s="550">
        <v>0.65362699999999996</v>
      </c>
      <c r="P28" s="623"/>
      <c r="Q28" s="542"/>
      <c r="R28" s="542"/>
      <c r="S28" s="542"/>
      <c r="T28" s="542"/>
      <c r="U28" s="542"/>
      <c r="V28" s="542"/>
      <c r="W28" s="542"/>
    </row>
    <row r="29" spans="1:23" ht="19.5" customHeight="1">
      <c r="A29" s="127"/>
      <c r="B29" s="102" t="s">
        <v>135</v>
      </c>
      <c r="C29" s="581"/>
      <c r="D29" s="585"/>
      <c r="E29" s="585"/>
      <c r="F29" s="585"/>
      <c r="G29" s="585" t="s">
        <v>353</v>
      </c>
      <c r="H29" s="594"/>
      <c r="I29" s="594"/>
      <c r="J29" s="595"/>
      <c r="K29" s="566"/>
      <c r="L29" s="139" t="s">
        <v>286</v>
      </c>
      <c r="M29" s="128"/>
      <c r="N29" s="621" t="s">
        <v>886</v>
      </c>
      <c r="O29" s="550">
        <v>0.65875700000000004</v>
      </c>
      <c r="P29" s="623"/>
      <c r="Q29" s="542"/>
      <c r="R29" s="542"/>
      <c r="S29" s="542"/>
      <c r="T29" s="542"/>
      <c r="U29" s="542"/>
      <c r="V29" s="542"/>
      <c r="W29" s="542"/>
    </row>
    <row r="30" spans="1:23" ht="19.5" customHeight="1">
      <c r="A30" s="127"/>
      <c r="B30" s="102" t="s">
        <v>136</v>
      </c>
      <c r="C30" s="581"/>
      <c r="D30" s="585"/>
      <c r="E30" s="585"/>
      <c r="F30" s="582" t="s">
        <v>354</v>
      </c>
      <c r="G30" s="583"/>
      <c r="H30" s="583"/>
      <c r="I30" s="583"/>
      <c r="J30" s="584"/>
      <c r="K30" s="572">
        <f>SUM(K31:K38)</f>
        <v>0</v>
      </c>
      <c r="L30" s="139" t="s">
        <v>287</v>
      </c>
      <c r="M30" s="128"/>
      <c r="N30" s="621" t="s">
        <v>887</v>
      </c>
      <c r="O30" s="550">
        <v>0.60351500000000002</v>
      </c>
      <c r="P30" s="623"/>
      <c r="Q30" s="554"/>
      <c r="R30" s="554"/>
      <c r="S30" s="554"/>
      <c r="T30" s="554"/>
      <c r="U30" s="554"/>
      <c r="V30" s="555"/>
      <c r="W30" s="555"/>
    </row>
    <row r="31" spans="1:23" ht="19.5" customHeight="1">
      <c r="A31" s="127"/>
      <c r="B31" s="102" t="s">
        <v>138</v>
      </c>
      <c r="C31" s="581"/>
      <c r="D31" s="585"/>
      <c r="E31" s="585"/>
      <c r="F31" s="585"/>
      <c r="G31" s="588" t="s">
        <v>355</v>
      </c>
      <c r="H31" s="589"/>
      <c r="I31" s="589"/>
      <c r="J31" s="590"/>
      <c r="K31" s="566"/>
      <c r="L31" s="139" t="s">
        <v>288</v>
      </c>
      <c r="M31" s="128"/>
      <c r="N31" s="621" t="s">
        <v>888</v>
      </c>
      <c r="O31" s="550">
        <v>0.56442700000000001</v>
      </c>
      <c r="P31" s="623"/>
      <c r="Q31" s="554"/>
      <c r="R31" s="554"/>
      <c r="S31" s="554"/>
      <c r="T31" s="554"/>
      <c r="U31" s="554"/>
      <c r="V31" s="555"/>
      <c r="W31" s="555"/>
    </row>
    <row r="32" spans="1:23" ht="28.5" customHeight="1">
      <c r="A32" s="127"/>
      <c r="B32" s="102" t="s">
        <v>139</v>
      </c>
      <c r="C32" s="581"/>
      <c r="D32" s="585"/>
      <c r="E32" s="585"/>
      <c r="F32" s="585"/>
      <c r="G32" s="585" t="s">
        <v>356</v>
      </c>
      <c r="H32" s="594"/>
      <c r="I32" s="594"/>
      <c r="J32" s="595"/>
      <c r="K32" s="566"/>
      <c r="L32" s="139" t="s">
        <v>289</v>
      </c>
      <c r="M32" s="128"/>
      <c r="N32" s="625" t="s">
        <v>889</v>
      </c>
      <c r="O32" s="550">
        <v>0.55764999999999998</v>
      </c>
      <c r="P32" s="623"/>
      <c r="Q32" s="554"/>
      <c r="R32" s="554"/>
      <c r="S32" s="554"/>
      <c r="T32" s="554"/>
      <c r="U32" s="554"/>
      <c r="V32" s="555"/>
      <c r="W32" s="555"/>
    </row>
    <row r="33" spans="1:23" ht="28.5" customHeight="1" thickBot="1">
      <c r="A33" s="127"/>
      <c r="B33" s="102" t="s">
        <v>140</v>
      </c>
      <c r="C33" s="581"/>
      <c r="D33" s="585"/>
      <c r="E33" s="585"/>
      <c r="F33" s="585"/>
      <c r="G33" s="588" t="s">
        <v>357</v>
      </c>
      <c r="H33" s="589"/>
      <c r="I33" s="589"/>
      <c r="J33" s="590"/>
      <c r="K33" s="566"/>
      <c r="L33" s="139" t="s">
        <v>290</v>
      </c>
      <c r="M33" s="128"/>
      <c r="N33" s="626" t="s">
        <v>890</v>
      </c>
      <c r="O33" s="627">
        <v>0.60202299999999997</v>
      </c>
      <c r="P33" s="628"/>
      <c r="Q33" s="554"/>
      <c r="R33" s="554"/>
      <c r="S33" s="554"/>
      <c r="T33" s="554"/>
      <c r="U33" s="554"/>
      <c r="V33" s="555"/>
      <c r="W33" s="555"/>
    </row>
    <row r="34" spans="1:23" ht="19.5" customHeight="1">
      <c r="A34" s="127"/>
      <c r="B34" s="102" t="s">
        <v>141</v>
      </c>
      <c r="C34" s="581"/>
      <c r="D34" s="585"/>
      <c r="E34" s="585"/>
      <c r="F34" s="585"/>
      <c r="G34" s="585" t="s">
        <v>358</v>
      </c>
      <c r="H34" s="594"/>
      <c r="I34" s="594"/>
      <c r="J34" s="595"/>
      <c r="K34" s="566"/>
      <c r="L34" s="139" t="s">
        <v>291</v>
      </c>
      <c r="M34" s="128"/>
      <c r="N34" s="552"/>
      <c r="O34" s="552"/>
      <c r="P34" s="553"/>
      <c r="Q34" s="554"/>
      <c r="R34" s="554"/>
      <c r="S34" s="554"/>
      <c r="T34" s="554"/>
      <c r="U34" s="554"/>
      <c r="V34" s="555"/>
      <c r="W34" s="555"/>
    </row>
    <row r="35" spans="1:23" ht="29.25" customHeight="1">
      <c r="A35" s="127"/>
      <c r="B35" s="102" t="s">
        <v>143</v>
      </c>
      <c r="C35" s="581"/>
      <c r="D35" s="585"/>
      <c r="E35" s="585"/>
      <c r="F35" s="585"/>
      <c r="G35" s="588" t="s">
        <v>359</v>
      </c>
      <c r="H35" s="589"/>
      <c r="I35" s="589"/>
      <c r="J35" s="590"/>
      <c r="K35" s="566"/>
      <c r="L35" s="139" t="s">
        <v>292</v>
      </c>
      <c r="M35" s="128"/>
      <c r="N35" s="552"/>
      <c r="O35" s="552"/>
      <c r="P35" s="553" t="s">
        <v>857</v>
      </c>
      <c r="Q35" s="554"/>
      <c r="R35" s="554"/>
      <c r="S35" s="554"/>
      <c r="T35" s="554"/>
      <c r="U35" s="554"/>
      <c r="V35" s="555"/>
      <c r="W35" s="555"/>
    </row>
    <row r="36" spans="1:23" ht="28.5" customHeight="1" thickBot="1">
      <c r="A36" s="127"/>
      <c r="B36" s="102" t="s">
        <v>145</v>
      </c>
      <c r="C36" s="581"/>
      <c r="D36" s="585"/>
      <c r="E36" s="585"/>
      <c r="F36" s="585"/>
      <c r="G36" s="585" t="s">
        <v>360</v>
      </c>
      <c r="H36" s="594"/>
      <c r="I36" s="594"/>
      <c r="J36" s="595"/>
      <c r="K36" s="566"/>
      <c r="L36" s="139" t="s">
        <v>293</v>
      </c>
      <c r="M36" s="128"/>
      <c r="N36" s="761" t="s">
        <v>945</v>
      </c>
      <c r="O36" s="762"/>
      <c r="P36" s="763"/>
      <c r="Q36" s="127"/>
    </row>
    <row r="37" spans="1:23" ht="31.5" customHeight="1">
      <c r="A37" s="127"/>
      <c r="B37" s="102" t="s">
        <v>146</v>
      </c>
      <c r="C37" s="581"/>
      <c r="D37" s="585"/>
      <c r="E37" s="585"/>
      <c r="F37" s="585"/>
      <c r="G37" s="588" t="s">
        <v>361</v>
      </c>
      <c r="H37" s="589"/>
      <c r="I37" s="589"/>
      <c r="J37" s="590"/>
      <c r="K37" s="566"/>
      <c r="L37" s="139" t="s">
        <v>294</v>
      </c>
      <c r="M37" s="128"/>
      <c r="N37" s="728" t="s">
        <v>869</v>
      </c>
      <c r="O37" s="729" t="s">
        <v>870</v>
      </c>
      <c r="P37" s="711"/>
      <c r="Q37" s="127"/>
    </row>
    <row r="38" spans="1:23" ht="31.5" customHeight="1" thickBot="1">
      <c r="A38" s="127"/>
      <c r="B38" s="102" t="s">
        <v>147</v>
      </c>
      <c r="C38" s="581"/>
      <c r="D38" s="591"/>
      <c r="E38" s="591"/>
      <c r="F38" s="591"/>
      <c r="G38" s="591" t="s">
        <v>362</v>
      </c>
      <c r="H38" s="592"/>
      <c r="I38" s="592"/>
      <c r="J38" s="593"/>
      <c r="K38" s="566"/>
      <c r="L38" s="139" t="s">
        <v>936</v>
      </c>
      <c r="M38" s="128"/>
      <c r="N38" s="728" t="s">
        <v>871</v>
      </c>
      <c r="O38" s="729" t="s">
        <v>872</v>
      </c>
      <c r="P38" s="712"/>
      <c r="Q38" s="127"/>
    </row>
    <row r="39" spans="1:23" ht="31.5" customHeight="1">
      <c r="A39" s="127"/>
      <c r="B39" s="102" t="s">
        <v>149</v>
      </c>
      <c r="C39" s="581"/>
      <c r="D39" s="582" t="s">
        <v>295</v>
      </c>
      <c r="E39" s="583"/>
      <c r="F39" s="583"/>
      <c r="G39" s="583"/>
      <c r="H39" s="583"/>
      <c r="I39" s="583"/>
      <c r="J39" s="584"/>
      <c r="K39" s="572">
        <f>SUM(K40,K74)</f>
        <v>0</v>
      </c>
      <c r="L39" s="139"/>
      <c r="M39" s="128"/>
      <c r="N39" s="730" t="s">
        <v>769</v>
      </c>
      <c r="O39" s="731" t="s">
        <v>873</v>
      </c>
      <c r="P39" s="710" t="str">
        <f>IF(P37&gt;0,ROUND(P38/P37,6),"")</f>
        <v/>
      </c>
      <c r="Q39" s="127"/>
    </row>
    <row r="40" spans="1:23" ht="19.5" customHeight="1">
      <c r="A40" s="127"/>
      <c r="B40" s="102" t="s">
        <v>151</v>
      </c>
      <c r="C40" s="581"/>
      <c r="D40" s="585"/>
      <c r="E40" s="582" t="s">
        <v>363</v>
      </c>
      <c r="F40" s="583"/>
      <c r="G40" s="583"/>
      <c r="H40" s="583"/>
      <c r="I40" s="583"/>
      <c r="J40" s="584"/>
      <c r="K40" s="572">
        <f>SUM(K41,K61,K73)</f>
        <v>0</v>
      </c>
      <c r="L40" s="139" t="s">
        <v>296</v>
      </c>
      <c r="M40" s="141"/>
      <c r="N40" s="556" t="s">
        <v>946</v>
      </c>
      <c r="P40" s="555"/>
      <c r="Q40" s="127"/>
    </row>
    <row r="41" spans="1:23" ht="19.5" customHeight="1">
      <c r="A41" s="127"/>
      <c r="B41" s="102" t="s">
        <v>153</v>
      </c>
      <c r="C41" s="581"/>
      <c r="D41" s="585"/>
      <c r="E41" s="585"/>
      <c r="F41" s="582" t="s">
        <v>364</v>
      </c>
      <c r="G41" s="583"/>
      <c r="H41" s="583"/>
      <c r="I41" s="583"/>
      <c r="J41" s="584"/>
      <c r="K41" s="572">
        <f>SUM(K42,K60)</f>
        <v>0</v>
      </c>
      <c r="L41" s="139"/>
      <c r="M41" s="141"/>
      <c r="N41" s="555"/>
      <c r="O41" s="555"/>
      <c r="P41" s="555"/>
      <c r="Q41" s="127"/>
    </row>
    <row r="42" spans="1:23" ht="19.5" customHeight="1">
      <c r="A42" s="127"/>
      <c r="B42" s="102" t="s">
        <v>155</v>
      </c>
      <c r="C42" s="581"/>
      <c r="D42" s="585"/>
      <c r="E42" s="585"/>
      <c r="F42" s="585"/>
      <c r="G42" s="582" t="s">
        <v>931</v>
      </c>
      <c r="H42" s="583"/>
      <c r="I42" s="583"/>
      <c r="J42" s="584"/>
      <c r="K42" s="572">
        <f>SUM(K43,K51)</f>
        <v>0</v>
      </c>
      <c r="L42" s="139"/>
      <c r="M42" s="141"/>
      <c r="N42" s="555" t="s">
        <v>981</v>
      </c>
      <c r="O42" s="555"/>
      <c r="Q42" s="127"/>
    </row>
    <row r="43" spans="1:23" ht="19.5" customHeight="1">
      <c r="A43" s="127"/>
      <c r="B43" s="102" t="s">
        <v>156</v>
      </c>
      <c r="C43" s="581"/>
      <c r="D43" s="585"/>
      <c r="E43" s="585"/>
      <c r="F43" s="585"/>
      <c r="G43" s="585"/>
      <c r="H43" s="582" t="s">
        <v>365</v>
      </c>
      <c r="I43" s="583"/>
      <c r="J43" s="584"/>
      <c r="K43" s="572">
        <f>SUM(K44:K50)</f>
        <v>0</v>
      </c>
      <c r="L43" s="139"/>
      <c r="M43" s="141"/>
      <c r="N43" s="562" t="s">
        <v>976</v>
      </c>
      <c r="O43" s="563">
        <v>1</v>
      </c>
      <c r="Q43" s="127"/>
    </row>
    <row r="44" spans="1:23" ht="19.5" customHeight="1">
      <c r="A44" s="127"/>
      <c r="B44" s="102" t="s">
        <v>158</v>
      </c>
      <c r="C44" s="581"/>
      <c r="D44" s="585"/>
      <c r="E44" s="585"/>
      <c r="F44" s="585"/>
      <c r="G44" s="585"/>
      <c r="H44" s="585"/>
      <c r="I44" s="582" t="s">
        <v>366</v>
      </c>
      <c r="J44" s="584"/>
      <c r="K44" s="566"/>
      <c r="L44" s="139" t="s">
        <v>297</v>
      </c>
      <c r="M44" s="128"/>
      <c r="N44" s="562" t="s">
        <v>977</v>
      </c>
      <c r="O44" s="563">
        <v>1000</v>
      </c>
      <c r="Q44" s="127"/>
    </row>
    <row r="45" spans="1:23" ht="19.5" customHeight="1">
      <c r="A45" s="127"/>
      <c r="B45" s="102" t="s">
        <v>160</v>
      </c>
      <c r="C45" s="581"/>
      <c r="D45" s="585"/>
      <c r="E45" s="585"/>
      <c r="F45" s="585"/>
      <c r="G45" s="585"/>
      <c r="H45" s="585"/>
      <c r="I45" s="588" t="s">
        <v>367</v>
      </c>
      <c r="J45" s="590"/>
      <c r="K45" s="566"/>
      <c r="L45" s="139" t="s">
        <v>298</v>
      </c>
      <c r="M45" s="128"/>
      <c r="N45" s="562" t="s">
        <v>978</v>
      </c>
      <c r="O45" s="563">
        <v>10000</v>
      </c>
      <c r="Q45" s="127"/>
    </row>
    <row r="46" spans="1:23" ht="19.5" customHeight="1">
      <c r="A46" s="127"/>
      <c r="B46" s="102" t="s">
        <v>162</v>
      </c>
      <c r="C46" s="581"/>
      <c r="D46" s="585"/>
      <c r="E46" s="585"/>
      <c r="F46" s="585"/>
      <c r="G46" s="585"/>
      <c r="H46" s="585"/>
      <c r="I46" s="585" t="s">
        <v>368</v>
      </c>
      <c r="J46" s="595"/>
      <c r="K46" s="566"/>
      <c r="L46" s="139" t="s">
        <v>299</v>
      </c>
      <c r="M46" s="128"/>
      <c r="N46" s="562" t="s">
        <v>979</v>
      </c>
      <c r="O46" s="563">
        <v>1000000</v>
      </c>
      <c r="Q46" s="127"/>
    </row>
    <row r="47" spans="1:23" ht="19.5" customHeight="1">
      <c r="A47" s="127"/>
      <c r="B47" s="102" t="s">
        <v>164</v>
      </c>
      <c r="C47" s="581"/>
      <c r="D47" s="585"/>
      <c r="E47" s="585"/>
      <c r="F47" s="585"/>
      <c r="G47" s="585"/>
      <c r="H47" s="585"/>
      <c r="I47" s="588" t="s">
        <v>369</v>
      </c>
      <c r="J47" s="590"/>
      <c r="K47" s="566"/>
      <c r="L47" s="139" t="s">
        <v>300</v>
      </c>
      <c r="M47" s="128"/>
      <c r="N47" s="562" t="s">
        <v>980</v>
      </c>
      <c r="O47" s="563">
        <v>100000000</v>
      </c>
      <c r="P47" s="127"/>
      <c r="Q47" s="127"/>
    </row>
    <row r="48" spans="1:23" ht="19.5" customHeight="1">
      <c r="A48" s="127"/>
      <c r="B48" s="102" t="s">
        <v>166</v>
      </c>
      <c r="C48" s="581"/>
      <c r="D48" s="585"/>
      <c r="E48" s="585"/>
      <c r="F48" s="585"/>
      <c r="G48" s="585"/>
      <c r="H48" s="585"/>
      <c r="I48" s="585" t="s">
        <v>370</v>
      </c>
      <c r="J48" s="595"/>
      <c r="K48" s="566"/>
      <c r="L48" s="139" t="s">
        <v>301</v>
      </c>
      <c r="M48" s="128"/>
      <c r="N48" s="127"/>
      <c r="O48" s="127"/>
      <c r="P48" s="127"/>
      <c r="Q48" s="127"/>
    </row>
    <row r="49" spans="1:17" ht="19.5" customHeight="1">
      <c r="A49" s="127"/>
      <c r="B49" s="102" t="s">
        <v>168</v>
      </c>
      <c r="C49" s="581"/>
      <c r="D49" s="585"/>
      <c r="E49" s="585"/>
      <c r="F49" s="585"/>
      <c r="G49" s="585"/>
      <c r="H49" s="585"/>
      <c r="I49" s="588" t="s">
        <v>371</v>
      </c>
      <c r="J49" s="590"/>
      <c r="K49" s="566"/>
      <c r="L49" s="139" t="s">
        <v>302</v>
      </c>
      <c r="M49" s="128"/>
      <c r="N49" s="127"/>
      <c r="O49" s="127"/>
      <c r="P49" s="127"/>
      <c r="Q49" s="127"/>
    </row>
    <row r="50" spans="1:17" ht="19.5" customHeight="1">
      <c r="A50" s="127"/>
      <c r="B50" s="102" t="s">
        <v>169</v>
      </c>
      <c r="C50" s="581"/>
      <c r="D50" s="585"/>
      <c r="E50" s="585"/>
      <c r="F50" s="585"/>
      <c r="G50" s="585"/>
      <c r="H50" s="591"/>
      <c r="I50" s="591" t="s">
        <v>372</v>
      </c>
      <c r="J50" s="593"/>
      <c r="K50" s="566"/>
      <c r="L50" s="139" t="s">
        <v>303</v>
      </c>
      <c r="M50" s="128"/>
      <c r="N50" s="127"/>
      <c r="O50" s="127"/>
      <c r="P50" s="127"/>
      <c r="Q50" s="127"/>
    </row>
    <row r="51" spans="1:17" ht="19.5" customHeight="1">
      <c r="A51" s="127"/>
      <c r="B51" s="102" t="s">
        <v>170</v>
      </c>
      <c r="C51" s="581"/>
      <c r="D51" s="585"/>
      <c r="E51" s="585"/>
      <c r="F51" s="585"/>
      <c r="G51" s="585"/>
      <c r="H51" s="582" t="s">
        <v>373</v>
      </c>
      <c r="I51" s="583"/>
      <c r="J51" s="584"/>
      <c r="K51" s="572">
        <f>SUM(K52,K57)</f>
        <v>0</v>
      </c>
      <c r="L51" s="139"/>
      <c r="M51" s="128"/>
      <c r="N51" s="127"/>
      <c r="O51" s="127"/>
      <c r="P51" s="127"/>
      <c r="Q51" s="127"/>
    </row>
    <row r="52" spans="1:17" ht="28.5" customHeight="1">
      <c r="A52" s="127"/>
      <c r="B52" s="102" t="s">
        <v>172</v>
      </c>
      <c r="C52" s="581"/>
      <c r="D52" s="585"/>
      <c r="E52" s="585"/>
      <c r="F52" s="585"/>
      <c r="G52" s="585"/>
      <c r="H52" s="585"/>
      <c r="I52" s="582" t="s">
        <v>374</v>
      </c>
      <c r="J52" s="584"/>
      <c r="K52" s="572">
        <f>SUM(K53:K56)</f>
        <v>0</v>
      </c>
      <c r="L52" s="139" t="s">
        <v>304</v>
      </c>
      <c r="M52" s="128"/>
      <c r="N52" s="127"/>
      <c r="O52" s="127"/>
      <c r="P52" s="127"/>
      <c r="Q52" s="127"/>
    </row>
    <row r="53" spans="1:17" s="538" customFormat="1" ht="41.25" customHeight="1">
      <c r="A53" s="536"/>
      <c r="B53" s="102" t="s">
        <v>174</v>
      </c>
      <c r="C53" s="581"/>
      <c r="D53" s="585"/>
      <c r="E53" s="585"/>
      <c r="F53" s="585"/>
      <c r="G53" s="585"/>
      <c r="H53" s="585"/>
      <c r="I53" s="585"/>
      <c r="J53" s="596" t="s">
        <v>305</v>
      </c>
      <c r="K53" s="567"/>
      <c r="L53" s="139"/>
      <c r="M53" s="537"/>
      <c r="N53" s="127"/>
      <c r="O53" s="127"/>
      <c r="P53" s="127"/>
      <c r="Q53" s="536"/>
    </row>
    <row r="54" spans="1:17" s="100" customFormat="1" ht="45" customHeight="1">
      <c r="A54" s="127"/>
      <c r="B54" s="102" t="s">
        <v>175</v>
      </c>
      <c r="C54" s="581"/>
      <c r="D54" s="585"/>
      <c r="E54" s="585"/>
      <c r="F54" s="585"/>
      <c r="G54" s="585"/>
      <c r="H54" s="585"/>
      <c r="I54" s="585"/>
      <c r="J54" s="597" t="s">
        <v>306</v>
      </c>
      <c r="K54" s="566"/>
      <c r="L54" s="139"/>
      <c r="M54" s="128"/>
      <c r="N54" s="127"/>
      <c r="O54" s="127"/>
      <c r="P54" s="127"/>
      <c r="Q54" s="127"/>
    </row>
    <row r="55" spans="1:17" s="100" customFormat="1" ht="19.5" customHeight="1">
      <c r="A55" s="127"/>
      <c r="B55" s="102" t="s">
        <v>177</v>
      </c>
      <c r="C55" s="581"/>
      <c r="D55" s="585"/>
      <c r="E55" s="585"/>
      <c r="F55" s="585"/>
      <c r="G55" s="585"/>
      <c r="H55" s="585"/>
      <c r="I55" s="585"/>
      <c r="J55" s="598" t="s">
        <v>307</v>
      </c>
      <c r="K55" s="566"/>
      <c r="L55" s="139"/>
      <c r="M55" s="128"/>
      <c r="N55" s="127"/>
      <c r="O55" s="127"/>
      <c r="P55" s="127"/>
      <c r="Q55" s="127"/>
    </row>
    <row r="56" spans="1:17" s="100" customFormat="1" ht="19.5" customHeight="1">
      <c r="A56" s="127"/>
      <c r="B56" s="102" t="s">
        <v>178</v>
      </c>
      <c r="C56" s="581"/>
      <c r="D56" s="585"/>
      <c r="E56" s="585"/>
      <c r="F56" s="585"/>
      <c r="G56" s="585"/>
      <c r="H56" s="585"/>
      <c r="I56" s="585"/>
      <c r="J56" s="599" t="s">
        <v>308</v>
      </c>
      <c r="K56" s="566"/>
      <c r="L56" s="139"/>
      <c r="M56" s="128"/>
      <c r="N56" s="536"/>
      <c r="O56" s="536"/>
      <c r="P56" s="536"/>
      <c r="Q56" s="127"/>
    </row>
    <row r="57" spans="1:17" s="100" customFormat="1" ht="19.5" customHeight="1">
      <c r="A57" s="127"/>
      <c r="B57" s="102" t="s">
        <v>179</v>
      </c>
      <c r="C57" s="581"/>
      <c r="D57" s="585"/>
      <c r="E57" s="585"/>
      <c r="F57" s="585"/>
      <c r="G57" s="585"/>
      <c r="H57" s="585"/>
      <c r="I57" s="582" t="s">
        <v>375</v>
      </c>
      <c r="J57" s="584"/>
      <c r="K57" s="572">
        <f>SUM(K58:K59)</f>
        <v>0</v>
      </c>
      <c r="L57" s="139"/>
      <c r="M57" s="128"/>
      <c r="N57" s="127"/>
      <c r="O57" s="127"/>
      <c r="P57" s="127"/>
      <c r="Q57" s="127"/>
    </row>
    <row r="58" spans="1:17" s="539" customFormat="1" ht="41.25" customHeight="1">
      <c r="A58" s="536"/>
      <c r="B58" s="102" t="s">
        <v>180</v>
      </c>
      <c r="C58" s="581"/>
      <c r="D58" s="585"/>
      <c r="E58" s="585"/>
      <c r="F58" s="585"/>
      <c r="G58" s="585"/>
      <c r="H58" s="585"/>
      <c r="I58" s="585"/>
      <c r="J58" s="600" t="s">
        <v>305</v>
      </c>
      <c r="K58" s="567"/>
      <c r="L58" s="139" t="s">
        <v>309</v>
      </c>
      <c r="M58" s="537"/>
      <c r="N58" s="127"/>
      <c r="O58" s="127"/>
      <c r="P58" s="127"/>
      <c r="Q58" s="536"/>
    </row>
    <row r="59" spans="1:17" s="100" customFormat="1" ht="45" customHeight="1">
      <c r="A59" s="127"/>
      <c r="B59" s="102" t="s">
        <v>181</v>
      </c>
      <c r="C59" s="581"/>
      <c r="D59" s="585"/>
      <c r="E59" s="585"/>
      <c r="F59" s="585"/>
      <c r="G59" s="591"/>
      <c r="H59" s="591"/>
      <c r="I59" s="591"/>
      <c r="J59" s="601" t="s">
        <v>376</v>
      </c>
      <c r="K59" s="566"/>
      <c r="L59" s="139" t="s">
        <v>310</v>
      </c>
      <c r="M59" s="128"/>
      <c r="N59" s="127"/>
      <c r="O59" s="127"/>
      <c r="P59" s="127"/>
      <c r="Q59" s="127"/>
    </row>
    <row r="60" spans="1:17" s="100" customFormat="1" ht="31.5" customHeight="1">
      <c r="A60" s="127"/>
      <c r="B60" s="102" t="s">
        <v>182</v>
      </c>
      <c r="C60" s="581"/>
      <c r="D60" s="585"/>
      <c r="E60" s="585"/>
      <c r="F60" s="591"/>
      <c r="G60" s="588" t="s">
        <v>377</v>
      </c>
      <c r="H60" s="589"/>
      <c r="I60" s="589"/>
      <c r="J60" s="590"/>
      <c r="K60" s="566"/>
      <c r="L60" s="139" t="s">
        <v>311</v>
      </c>
      <c r="M60" s="128"/>
      <c r="N60" s="127"/>
      <c r="O60" s="127"/>
      <c r="P60" s="127"/>
      <c r="Q60" s="127"/>
    </row>
    <row r="61" spans="1:17" s="100" customFormat="1" ht="19.5" customHeight="1">
      <c r="A61" s="127"/>
      <c r="B61" s="102" t="s">
        <v>183</v>
      </c>
      <c r="C61" s="581"/>
      <c r="D61" s="585"/>
      <c r="E61" s="585"/>
      <c r="F61" s="582" t="s">
        <v>378</v>
      </c>
      <c r="G61" s="583"/>
      <c r="H61" s="583"/>
      <c r="I61" s="583"/>
      <c r="J61" s="584"/>
      <c r="K61" s="572">
        <f>SUM(K62,K67:K72)</f>
        <v>0</v>
      </c>
      <c r="L61" s="139"/>
      <c r="M61" s="128"/>
      <c r="N61" s="536"/>
      <c r="O61" s="536"/>
      <c r="P61" s="536"/>
      <c r="Q61" s="127"/>
    </row>
    <row r="62" spans="1:17" s="100" customFormat="1" ht="19.5" customHeight="1">
      <c r="A62" s="127"/>
      <c r="B62" s="102" t="s">
        <v>184</v>
      </c>
      <c r="C62" s="581"/>
      <c r="D62" s="585"/>
      <c r="E62" s="585"/>
      <c r="F62" s="585"/>
      <c r="G62" s="582" t="s">
        <v>379</v>
      </c>
      <c r="H62" s="583"/>
      <c r="I62" s="583"/>
      <c r="J62" s="584"/>
      <c r="K62" s="572">
        <f>SUM(K63:K66)</f>
        <v>0</v>
      </c>
      <c r="L62" s="139"/>
      <c r="M62" s="128"/>
      <c r="N62" s="127"/>
      <c r="O62" s="127"/>
      <c r="P62" s="127"/>
      <c r="Q62" s="127"/>
    </row>
    <row r="63" spans="1:17" s="100" customFormat="1" ht="19.5" customHeight="1">
      <c r="A63" s="127"/>
      <c r="B63" s="102" t="s">
        <v>185</v>
      </c>
      <c r="C63" s="581"/>
      <c r="D63" s="585"/>
      <c r="E63" s="585"/>
      <c r="F63" s="585"/>
      <c r="G63" s="585"/>
      <c r="H63" s="582" t="s">
        <v>380</v>
      </c>
      <c r="I63" s="583"/>
      <c r="J63" s="584"/>
      <c r="K63" s="566"/>
      <c r="L63" s="139" t="s">
        <v>312</v>
      </c>
      <c r="M63" s="128"/>
      <c r="N63" s="127"/>
      <c r="O63" s="127"/>
      <c r="P63" s="127"/>
      <c r="Q63" s="127"/>
    </row>
    <row r="64" spans="1:17" s="100" customFormat="1" ht="30" customHeight="1">
      <c r="A64" s="127"/>
      <c r="B64" s="102" t="s">
        <v>186</v>
      </c>
      <c r="C64" s="581"/>
      <c r="D64" s="585"/>
      <c r="E64" s="585"/>
      <c r="F64" s="585"/>
      <c r="G64" s="585"/>
      <c r="H64" s="588" t="s">
        <v>932</v>
      </c>
      <c r="I64" s="589"/>
      <c r="J64" s="590"/>
      <c r="K64" s="566"/>
      <c r="L64" s="139" t="s">
        <v>313</v>
      </c>
      <c r="M64" s="128"/>
      <c r="N64" s="127"/>
      <c r="O64" s="127"/>
      <c r="P64" s="127"/>
      <c r="Q64" s="127"/>
    </row>
    <row r="65" spans="1:17" s="100" customFormat="1" ht="30" customHeight="1">
      <c r="A65" s="127"/>
      <c r="B65" s="102" t="s">
        <v>187</v>
      </c>
      <c r="C65" s="581"/>
      <c r="D65" s="585"/>
      <c r="E65" s="585"/>
      <c r="F65" s="585"/>
      <c r="G65" s="585"/>
      <c r="H65" s="585" t="s">
        <v>381</v>
      </c>
      <c r="I65" s="594"/>
      <c r="J65" s="595"/>
      <c r="K65" s="566"/>
      <c r="L65" s="139" t="s">
        <v>314</v>
      </c>
      <c r="M65" s="128"/>
      <c r="N65" s="127"/>
      <c r="O65" s="127"/>
      <c r="P65" s="127"/>
      <c r="Q65" s="127"/>
    </row>
    <row r="66" spans="1:17" s="100" customFormat="1" ht="30" customHeight="1">
      <c r="A66" s="127"/>
      <c r="B66" s="102" t="s">
        <v>188</v>
      </c>
      <c r="C66" s="581"/>
      <c r="D66" s="585"/>
      <c r="E66" s="585"/>
      <c r="F66" s="585"/>
      <c r="G66" s="585"/>
      <c r="H66" s="582" t="s">
        <v>382</v>
      </c>
      <c r="I66" s="583"/>
      <c r="J66" s="584"/>
      <c r="K66" s="566"/>
      <c r="L66" s="139" t="s">
        <v>315</v>
      </c>
      <c r="M66" s="128"/>
      <c r="N66" s="127"/>
      <c r="O66" s="127"/>
      <c r="P66" s="127"/>
      <c r="Q66" s="127"/>
    </row>
    <row r="67" spans="1:17" s="100" customFormat="1" ht="30" customHeight="1">
      <c r="A67" s="127"/>
      <c r="B67" s="102" t="s">
        <v>189</v>
      </c>
      <c r="C67" s="581"/>
      <c r="D67" s="585"/>
      <c r="E67" s="585"/>
      <c r="F67" s="585"/>
      <c r="G67" s="588" t="s">
        <v>383</v>
      </c>
      <c r="H67" s="589"/>
      <c r="I67" s="589"/>
      <c r="J67" s="590"/>
      <c r="K67" s="566"/>
      <c r="L67" s="139" t="s">
        <v>316</v>
      </c>
      <c r="M67" s="128"/>
      <c r="N67" s="127"/>
      <c r="O67" s="127"/>
      <c r="P67" s="127"/>
      <c r="Q67" s="127"/>
    </row>
    <row r="68" spans="1:17" s="100" customFormat="1" ht="31.5" customHeight="1">
      <c r="A68" s="127"/>
      <c r="B68" s="102" t="s">
        <v>190</v>
      </c>
      <c r="C68" s="581"/>
      <c r="D68" s="585"/>
      <c r="E68" s="585"/>
      <c r="F68" s="585"/>
      <c r="G68" s="585" t="s">
        <v>384</v>
      </c>
      <c r="H68" s="594"/>
      <c r="I68" s="594"/>
      <c r="J68" s="595"/>
      <c r="K68" s="566"/>
      <c r="L68" s="139" t="s">
        <v>317</v>
      </c>
      <c r="M68" s="128"/>
      <c r="N68" s="127"/>
      <c r="O68" s="127"/>
      <c r="P68" s="127"/>
      <c r="Q68" s="127"/>
    </row>
    <row r="69" spans="1:17" s="100" customFormat="1" ht="31.5" customHeight="1">
      <c r="A69" s="127"/>
      <c r="B69" s="102" t="s">
        <v>192</v>
      </c>
      <c r="C69" s="581"/>
      <c r="D69" s="585"/>
      <c r="E69" s="585"/>
      <c r="F69" s="585"/>
      <c r="G69" s="588" t="s">
        <v>385</v>
      </c>
      <c r="H69" s="589"/>
      <c r="I69" s="589"/>
      <c r="J69" s="590"/>
      <c r="K69" s="566"/>
      <c r="L69" s="139" t="s">
        <v>318</v>
      </c>
      <c r="M69" s="128"/>
      <c r="N69" s="127"/>
      <c r="O69" s="127"/>
      <c r="P69" s="127"/>
      <c r="Q69" s="127"/>
    </row>
    <row r="70" spans="1:17" s="100" customFormat="1" ht="45" customHeight="1">
      <c r="A70" s="127"/>
      <c r="B70" s="102" t="s">
        <v>194</v>
      </c>
      <c r="C70" s="581"/>
      <c r="D70" s="585"/>
      <c r="E70" s="585"/>
      <c r="F70" s="585"/>
      <c r="G70" s="602" t="s">
        <v>933</v>
      </c>
      <c r="H70" s="594"/>
      <c r="I70" s="594"/>
      <c r="J70" s="595"/>
      <c r="K70" s="566"/>
      <c r="L70" s="139" t="s">
        <v>319</v>
      </c>
      <c r="M70" s="128"/>
      <c r="N70" s="127"/>
      <c r="O70" s="127"/>
      <c r="P70" s="127"/>
      <c r="Q70" s="127"/>
    </row>
    <row r="71" spans="1:17" s="100" customFormat="1" ht="19.5" customHeight="1">
      <c r="A71" s="127"/>
      <c r="B71" s="102" t="s">
        <v>196</v>
      </c>
      <c r="C71" s="581"/>
      <c r="D71" s="585"/>
      <c r="E71" s="585"/>
      <c r="F71" s="585"/>
      <c r="G71" s="588" t="s">
        <v>386</v>
      </c>
      <c r="H71" s="589"/>
      <c r="I71" s="589"/>
      <c r="J71" s="590"/>
      <c r="K71" s="566"/>
      <c r="L71" s="139" t="s">
        <v>320</v>
      </c>
      <c r="M71" s="128"/>
      <c r="N71" s="127"/>
      <c r="O71" s="127"/>
      <c r="P71" s="127"/>
      <c r="Q71" s="127"/>
    </row>
    <row r="72" spans="1:17" s="100" customFormat="1" ht="33.75" customHeight="1">
      <c r="A72" s="127"/>
      <c r="B72" s="102" t="s">
        <v>197</v>
      </c>
      <c r="C72" s="581"/>
      <c r="D72" s="585"/>
      <c r="E72" s="585"/>
      <c r="F72" s="585"/>
      <c r="G72" s="591" t="s">
        <v>387</v>
      </c>
      <c r="H72" s="592"/>
      <c r="I72" s="592"/>
      <c r="J72" s="593"/>
      <c r="K72" s="566"/>
      <c r="L72" s="139" t="s">
        <v>321</v>
      </c>
      <c r="M72" s="128"/>
      <c r="N72" s="127"/>
      <c r="O72" s="127"/>
      <c r="P72" s="127"/>
      <c r="Q72" s="127"/>
    </row>
    <row r="73" spans="1:17" s="100" customFormat="1" ht="31.5" customHeight="1">
      <c r="A73" s="127"/>
      <c r="B73" s="102" t="s">
        <v>198</v>
      </c>
      <c r="C73" s="581"/>
      <c r="D73" s="585"/>
      <c r="E73" s="591"/>
      <c r="F73" s="588" t="s">
        <v>388</v>
      </c>
      <c r="G73" s="589"/>
      <c r="H73" s="589"/>
      <c r="I73" s="589"/>
      <c r="J73" s="590"/>
      <c r="K73" s="566"/>
      <c r="L73" s="139" t="s">
        <v>322</v>
      </c>
      <c r="M73" s="128"/>
      <c r="N73" s="127"/>
      <c r="O73" s="127"/>
      <c r="P73" s="127"/>
      <c r="Q73" s="127"/>
    </row>
    <row r="74" spans="1:17" s="100" customFormat="1" ht="31.5" customHeight="1">
      <c r="A74" s="127"/>
      <c r="B74" s="102" t="s">
        <v>200</v>
      </c>
      <c r="C74" s="581"/>
      <c r="D74" s="585"/>
      <c r="E74" s="582" t="s">
        <v>389</v>
      </c>
      <c r="F74" s="583"/>
      <c r="G74" s="583"/>
      <c r="H74" s="583"/>
      <c r="I74" s="583"/>
      <c r="J74" s="584"/>
      <c r="K74" s="572">
        <f>SUM(K75:K80)</f>
        <v>0</v>
      </c>
      <c r="L74" s="139"/>
      <c r="M74" s="128"/>
      <c r="N74" s="127"/>
      <c r="O74" s="127"/>
      <c r="P74" s="127"/>
      <c r="Q74" s="127"/>
    </row>
    <row r="75" spans="1:17" s="100" customFormat="1" ht="52.5" customHeight="1">
      <c r="A75" s="127"/>
      <c r="B75" s="102" t="s">
        <v>202</v>
      </c>
      <c r="C75" s="581"/>
      <c r="D75" s="585"/>
      <c r="E75" s="585"/>
      <c r="F75" s="582" t="s">
        <v>390</v>
      </c>
      <c r="G75" s="583"/>
      <c r="H75" s="583"/>
      <c r="I75" s="583"/>
      <c r="J75" s="584"/>
      <c r="K75" s="566"/>
      <c r="L75" s="139" t="s">
        <v>937</v>
      </c>
      <c r="M75" s="128"/>
      <c r="N75" s="127"/>
      <c r="O75" s="127"/>
      <c r="P75" s="127"/>
      <c r="Q75" s="127"/>
    </row>
    <row r="76" spans="1:17" s="100" customFormat="1" ht="52.5" customHeight="1">
      <c r="A76" s="127"/>
      <c r="B76" s="102" t="s">
        <v>203</v>
      </c>
      <c r="C76" s="581"/>
      <c r="D76" s="585"/>
      <c r="E76" s="585"/>
      <c r="F76" s="588" t="s">
        <v>391</v>
      </c>
      <c r="G76" s="589"/>
      <c r="H76" s="589"/>
      <c r="I76" s="589"/>
      <c r="J76" s="590"/>
      <c r="K76" s="566"/>
      <c r="L76" s="139" t="s">
        <v>938</v>
      </c>
      <c r="M76" s="128"/>
      <c r="N76" s="127"/>
      <c r="O76" s="127"/>
      <c r="P76" s="127"/>
      <c r="Q76" s="127"/>
    </row>
    <row r="77" spans="1:17" s="100" customFormat="1" ht="52.5" customHeight="1">
      <c r="A77" s="127"/>
      <c r="B77" s="102" t="s">
        <v>204</v>
      </c>
      <c r="C77" s="581"/>
      <c r="D77" s="585"/>
      <c r="E77" s="585"/>
      <c r="F77" s="588" t="s">
        <v>392</v>
      </c>
      <c r="G77" s="589"/>
      <c r="H77" s="589"/>
      <c r="I77" s="589"/>
      <c r="J77" s="590"/>
      <c r="K77" s="566"/>
      <c r="L77" s="139" t="s">
        <v>939</v>
      </c>
      <c r="M77" s="128"/>
      <c r="N77" s="127"/>
      <c r="O77" s="127"/>
      <c r="P77" s="127"/>
      <c r="Q77" s="127"/>
    </row>
    <row r="78" spans="1:17" s="100" customFormat="1" ht="31.5" customHeight="1">
      <c r="A78" s="127"/>
      <c r="B78" s="102" t="s">
        <v>206</v>
      </c>
      <c r="C78" s="581"/>
      <c r="D78" s="585"/>
      <c r="E78" s="585"/>
      <c r="F78" s="756" t="s">
        <v>328</v>
      </c>
      <c r="G78" s="588" t="s">
        <v>393</v>
      </c>
      <c r="H78" s="589"/>
      <c r="I78" s="589"/>
      <c r="J78" s="590"/>
      <c r="K78" s="566"/>
      <c r="L78" s="139" t="s">
        <v>323</v>
      </c>
      <c r="M78" s="128"/>
      <c r="N78" s="127"/>
      <c r="O78" s="127"/>
      <c r="P78" s="127"/>
      <c r="Q78" s="127"/>
    </row>
    <row r="79" spans="1:17" s="100" customFormat="1" ht="31.5" customHeight="1">
      <c r="A79" s="127"/>
      <c r="B79" s="102" t="s">
        <v>208</v>
      </c>
      <c r="C79" s="581"/>
      <c r="D79" s="585"/>
      <c r="E79" s="585"/>
      <c r="F79" s="757"/>
      <c r="G79" s="588" t="s">
        <v>394</v>
      </c>
      <c r="H79" s="589"/>
      <c r="I79" s="589"/>
      <c r="J79" s="590"/>
      <c r="K79" s="566"/>
      <c r="L79" s="139" t="s">
        <v>940</v>
      </c>
      <c r="M79" s="128"/>
      <c r="N79" s="127"/>
      <c r="O79" s="127"/>
      <c r="P79" s="127"/>
      <c r="Q79" s="127"/>
    </row>
    <row r="80" spans="1:17" s="100" customFormat="1" ht="31.5" customHeight="1">
      <c r="A80" s="127"/>
      <c r="B80" s="104" t="s">
        <v>209</v>
      </c>
      <c r="C80" s="581"/>
      <c r="D80" s="585"/>
      <c r="E80" s="585"/>
      <c r="F80" s="757"/>
      <c r="G80" s="582" t="s">
        <v>395</v>
      </c>
      <c r="H80" s="603"/>
      <c r="I80" s="603"/>
      <c r="J80" s="604"/>
      <c r="K80" s="574">
        <f>SUM(K81:K83)</f>
        <v>0</v>
      </c>
      <c r="L80" s="142"/>
      <c r="M80" s="128"/>
      <c r="N80" s="127"/>
      <c r="O80" s="127"/>
      <c r="P80" s="127"/>
      <c r="Q80" s="127"/>
    </row>
    <row r="81" spans="1:17" s="100" customFormat="1" ht="30" customHeight="1">
      <c r="A81" s="127"/>
      <c r="B81" s="105"/>
      <c r="C81" s="605"/>
      <c r="D81" s="606"/>
      <c r="E81" s="606"/>
      <c r="F81" s="607"/>
      <c r="G81" s="608"/>
      <c r="H81" s="609" t="s">
        <v>329</v>
      </c>
      <c r="I81" s="609"/>
      <c r="J81" s="610"/>
      <c r="K81" s="568"/>
      <c r="L81" s="143" t="s">
        <v>332</v>
      </c>
      <c r="M81" s="128"/>
      <c r="N81" s="127"/>
      <c r="O81" s="127"/>
      <c r="P81" s="127"/>
      <c r="Q81" s="127"/>
    </row>
    <row r="82" spans="1:17" s="100" customFormat="1" ht="30" customHeight="1">
      <c r="A82" s="127"/>
      <c r="B82" s="105"/>
      <c r="C82" s="605"/>
      <c r="D82" s="606"/>
      <c r="E82" s="606"/>
      <c r="F82" s="611"/>
      <c r="G82" s="594"/>
      <c r="H82" s="612" t="s">
        <v>330</v>
      </c>
      <c r="I82" s="609"/>
      <c r="J82" s="613"/>
      <c r="K82" s="569"/>
      <c r="L82" s="144" t="s">
        <v>333</v>
      </c>
      <c r="M82" s="128"/>
      <c r="N82" s="127"/>
      <c r="O82" s="127"/>
      <c r="P82" s="127"/>
      <c r="Q82" s="127"/>
    </row>
    <row r="83" spans="1:17" s="100" customFormat="1" ht="30" customHeight="1" thickBot="1">
      <c r="A83" s="127"/>
      <c r="B83" s="103"/>
      <c r="C83" s="614"/>
      <c r="D83" s="615"/>
      <c r="E83" s="615"/>
      <c r="F83" s="616"/>
      <c r="G83" s="615"/>
      <c r="H83" s="615" t="s">
        <v>331</v>
      </c>
      <c r="I83" s="617"/>
      <c r="J83" s="618"/>
      <c r="K83" s="570"/>
      <c r="L83" s="145" t="s">
        <v>334</v>
      </c>
      <c r="M83" s="128"/>
      <c r="N83" s="127"/>
      <c r="O83" s="127"/>
      <c r="P83" s="127"/>
      <c r="Q83" s="127"/>
    </row>
    <row r="84" spans="1:17" s="100" customFormat="1" ht="30" customHeight="1" thickBot="1">
      <c r="A84" s="127"/>
      <c r="B84" s="146"/>
      <c r="C84" s="742" t="s">
        <v>324</v>
      </c>
      <c r="D84" s="743"/>
      <c r="E84" s="743"/>
      <c r="F84" s="743"/>
      <c r="G84" s="743"/>
      <c r="H84" s="743"/>
      <c r="I84" s="743"/>
      <c r="J84" s="744"/>
      <c r="K84" s="575">
        <f>K11</f>
        <v>0</v>
      </c>
      <c r="L84" s="576"/>
      <c r="M84" s="128"/>
      <c r="N84" s="127"/>
      <c r="O84" s="127"/>
      <c r="P84" s="127"/>
      <c r="Q84" s="127"/>
    </row>
    <row r="85" spans="1:17" s="100" customFormat="1" ht="19.5" customHeight="1">
      <c r="A85" s="127"/>
      <c r="B85" s="99"/>
      <c r="C85" s="577" t="s">
        <v>1001</v>
      </c>
      <c r="D85" s="99"/>
      <c r="E85" s="99"/>
      <c r="F85" s="99"/>
      <c r="G85" s="99"/>
      <c r="H85" s="99"/>
      <c r="I85" s="99"/>
      <c r="J85" s="99"/>
      <c r="K85" s="99"/>
      <c r="M85" s="128"/>
      <c r="N85" s="127"/>
      <c r="O85" s="127"/>
      <c r="P85" s="127"/>
      <c r="Q85" s="127"/>
    </row>
    <row r="86" spans="1:17" ht="20.100000000000001" customHeight="1">
      <c r="C86" s="99" t="s">
        <v>988</v>
      </c>
      <c r="N86" s="127"/>
      <c r="O86" s="127"/>
      <c r="P86" s="127"/>
    </row>
    <row r="87" spans="1:17" ht="20.100000000000001" customHeight="1">
      <c r="N87" s="127"/>
      <c r="O87" s="127"/>
      <c r="P87" s="127"/>
    </row>
    <row r="88" spans="1:17" ht="12.75" customHeight="1">
      <c r="N88" s="127"/>
      <c r="O88" s="127"/>
      <c r="P88" s="127"/>
    </row>
  </sheetData>
  <sheetProtection selectLockedCells="1" selectUnlockedCells="1"/>
  <mergeCells count="12">
    <mergeCell ref="N6:Q6"/>
    <mergeCell ref="G9:J9"/>
    <mergeCell ref="C10:J10"/>
    <mergeCell ref="B2:J2"/>
    <mergeCell ref="F78:F80"/>
    <mergeCell ref="N11:P11"/>
    <mergeCell ref="N36:P36"/>
    <mergeCell ref="C84:J84"/>
    <mergeCell ref="B4:G4"/>
    <mergeCell ref="H4:L4"/>
    <mergeCell ref="B8:G8"/>
    <mergeCell ref="B6:K6"/>
  </mergeCells>
  <phoneticPr fontId="26"/>
  <dataValidations count="1">
    <dataValidation type="list" allowBlank="1" showInputMessage="1" showErrorMessage="1" sqref="K8" xr:uid="{00000000-0002-0000-0100-000000000000}">
      <formula1>$N$42:$N$46</formula1>
    </dataValidation>
  </dataValidations>
  <printOptions horizontalCentered="1"/>
  <pageMargins left="0" right="0" top="0" bottom="0" header="0" footer="0"/>
  <pageSetup paperSize="9" scale="38" orientation="portrait"/>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sheetPr>
  <dimension ref="B2:X44"/>
  <sheetViews>
    <sheetView showGridLines="0" view="pageBreakPreview" zoomScale="145" zoomScaleNormal="100" zoomScaleSheetLayoutView="145" workbookViewId="0">
      <selection activeCell="D7" sqref="D7"/>
    </sheetView>
  </sheetViews>
  <sheetFormatPr defaultColWidth="13.5" defaultRowHeight="15" customHeight="1"/>
  <cols>
    <col min="1" max="1" width="2.1640625" style="369" customWidth="1"/>
    <col min="2" max="2" width="6.1640625" style="369" customWidth="1"/>
    <col min="3" max="3" width="36.33203125" style="369" bestFit="1" customWidth="1"/>
    <col min="4" max="4" width="14.1640625" style="369" customWidth="1"/>
    <col min="5" max="18" width="13.5" style="369" customWidth="1"/>
    <col min="19" max="24" width="13.5" style="369" hidden="1" customWidth="1"/>
    <col min="25" max="16384" width="13.5" style="369"/>
  </cols>
  <sheetData>
    <row r="2" spans="2:24" ht="20.25" customHeight="1">
      <c r="B2" s="862" t="s">
        <v>915</v>
      </c>
      <c r="C2" s="863"/>
    </row>
    <row r="3" spans="2:24" ht="18.75" customHeight="1">
      <c r="D3" s="436" t="s">
        <v>561</v>
      </c>
    </row>
    <row r="4" spans="2:24" ht="18.75" customHeight="1">
      <c r="B4" s="919"/>
      <c r="C4" s="919"/>
      <c r="D4" s="501"/>
    </row>
    <row r="5" spans="2:24" s="396" customFormat="1" ht="36" customHeight="1">
      <c r="B5" s="920"/>
      <c r="C5" s="920"/>
      <c r="D5" s="502" t="s">
        <v>719</v>
      </c>
      <c r="S5" s="472" t="s">
        <v>33</v>
      </c>
      <c r="T5" s="472"/>
      <c r="U5" s="472" t="s">
        <v>902</v>
      </c>
      <c r="V5" s="472"/>
      <c r="W5" s="472" t="s">
        <v>41</v>
      </c>
      <c r="X5" s="473"/>
    </row>
    <row r="6" spans="2:24" ht="18.75" customHeight="1">
      <c r="B6" s="332" t="s">
        <v>263</v>
      </c>
      <c r="C6" s="401" t="s">
        <v>0</v>
      </c>
      <c r="D6" s="503">
        <f t="array" ref="D6:D44">MMULT(開放経済型逆行列係数!D6:AP44,波及効果計算ｼｰﾄ!I8:I46)</f>
        <v>0</v>
      </c>
      <c r="S6" s="477">
        <v>113706</v>
      </c>
      <c r="T6" s="478" t="s">
        <v>907</v>
      </c>
      <c r="U6" s="477">
        <v>124135</v>
      </c>
      <c r="V6" s="478" t="s">
        <v>907</v>
      </c>
      <c r="W6" s="477">
        <v>237841</v>
      </c>
      <c r="X6" s="478" t="s">
        <v>907</v>
      </c>
    </row>
    <row r="7" spans="2:24" ht="18.75" customHeight="1">
      <c r="B7" s="337" t="s">
        <v>265</v>
      </c>
      <c r="C7" s="402" t="s">
        <v>1</v>
      </c>
      <c r="D7" s="504">
        <v>0</v>
      </c>
      <c r="S7" s="477"/>
      <c r="T7" s="478"/>
      <c r="U7" s="477"/>
      <c r="V7" s="478"/>
      <c r="W7" s="477"/>
      <c r="X7" s="478"/>
    </row>
    <row r="8" spans="2:24" ht="18.75" customHeight="1">
      <c r="B8" s="337" t="s">
        <v>267</v>
      </c>
      <c r="C8" s="402" t="s">
        <v>2</v>
      </c>
      <c r="D8" s="504">
        <v>0</v>
      </c>
      <c r="S8" s="477"/>
      <c r="T8" s="478"/>
      <c r="U8" s="477"/>
      <c r="V8" s="478"/>
      <c r="W8" s="477"/>
      <c r="X8" s="478"/>
    </row>
    <row r="9" spans="2:24" ht="18.75" customHeight="1">
      <c r="B9" s="337" t="s">
        <v>268</v>
      </c>
      <c r="C9" s="402" t="s">
        <v>3</v>
      </c>
      <c r="D9" s="504">
        <v>0</v>
      </c>
      <c r="S9" s="477"/>
      <c r="T9" s="478"/>
      <c r="U9" s="477"/>
      <c r="V9" s="478"/>
      <c r="W9" s="477"/>
      <c r="X9" s="478"/>
    </row>
    <row r="10" spans="2:24" ht="18.75" customHeight="1">
      <c r="B10" s="337" t="s">
        <v>269</v>
      </c>
      <c r="C10" s="402" t="s">
        <v>4</v>
      </c>
      <c r="D10" s="504">
        <v>0</v>
      </c>
      <c r="S10" s="477"/>
      <c r="T10" s="478"/>
      <c r="U10" s="477"/>
      <c r="V10" s="478"/>
      <c r="W10" s="477"/>
      <c r="X10" s="478"/>
    </row>
    <row r="11" spans="2:24" ht="18.75" customHeight="1">
      <c r="B11" s="337" t="s">
        <v>271</v>
      </c>
      <c r="C11" s="402" t="s">
        <v>5</v>
      </c>
      <c r="D11" s="504">
        <v>0</v>
      </c>
      <c r="S11" s="477"/>
      <c r="T11" s="478"/>
      <c r="U11" s="477"/>
      <c r="V11" s="478"/>
      <c r="W11" s="477"/>
      <c r="X11" s="478"/>
    </row>
    <row r="12" spans="2:24" ht="18.75" customHeight="1">
      <c r="B12" s="337" t="s">
        <v>273</v>
      </c>
      <c r="C12" s="404" t="s">
        <v>6</v>
      </c>
      <c r="D12" s="504">
        <v>0</v>
      </c>
      <c r="S12" s="477"/>
      <c r="T12" s="478"/>
      <c r="U12" s="477"/>
      <c r="V12" s="478"/>
      <c r="W12" s="477"/>
      <c r="X12" s="478"/>
    </row>
    <row r="13" spans="2:24" ht="18.75" customHeight="1">
      <c r="B13" s="337" t="s">
        <v>274</v>
      </c>
      <c r="C13" s="402" t="s">
        <v>7</v>
      </c>
      <c r="D13" s="504">
        <v>0</v>
      </c>
      <c r="S13" s="477"/>
      <c r="T13" s="478"/>
      <c r="U13" s="477"/>
      <c r="V13" s="478"/>
      <c r="W13" s="477"/>
      <c r="X13" s="478"/>
    </row>
    <row r="14" spans="2:24" ht="18.75" customHeight="1">
      <c r="B14" s="337" t="s">
        <v>277</v>
      </c>
      <c r="C14" s="404" t="s">
        <v>8</v>
      </c>
      <c r="D14" s="504">
        <v>0</v>
      </c>
      <c r="S14" s="477"/>
      <c r="T14" s="478"/>
      <c r="U14" s="477"/>
      <c r="V14" s="478"/>
      <c r="W14" s="477"/>
      <c r="X14" s="478"/>
    </row>
    <row r="15" spans="2:24" ht="18.75" customHeight="1">
      <c r="B15" s="337" t="s">
        <v>120</v>
      </c>
      <c r="C15" s="404" t="s">
        <v>569</v>
      </c>
      <c r="D15" s="504">
        <v>0</v>
      </c>
      <c r="S15" s="477"/>
      <c r="T15" s="478"/>
      <c r="U15" s="477"/>
      <c r="V15" s="478"/>
      <c r="W15" s="477"/>
      <c r="X15" s="478"/>
    </row>
    <row r="16" spans="2:24" ht="18.75" customHeight="1">
      <c r="B16" s="337" t="s">
        <v>121</v>
      </c>
      <c r="C16" s="402" t="s">
        <v>9</v>
      </c>
      <c r="D16" s="504">
        <v>0</v>
      </c>
      <c r="S16" s="477"/>
      <c r="T16" s="478"/>
      <c r="U16" s="477"/>
      <c r="V16" s="478"/>
      <c r="W16" s="477"/>
      <c r="X16" s="478"/>
    </row>
    <row r="17" spans="2:24" ht="18.75" customHeight="1">
      <c r="B17" s="337" t="s">
        <v>123</v>
      </c>
      <c r="C17" s="402" t="s">
        <v>10</v>
      </c>
      <c r="D17" s="504">
        <v>0</v>
      </c>
      <c r="S17" s="477"/>
      <c r="T17" s="478"/>
      <c r="U17" s="477"/>
      <c r="V17" s="478"/>
      <c r="W17" s="477"/>
      <c r="X17" s="478"/>
    </row>
    <row r="18" spans="2:24" ht="18.75" customHeight="1">
      <c r="B18" s="337" t="s">
        <v>125</v>
      </c>
      <c r="C18" s="402" t="s">
        <v>11</v>
      </c>
      <c r="D18" s="504">
        <v>0</v>
      </c>
      <c r="S18" s="477"/>
      <c r="T18" s="478"/>
      <c r="U18" s="477"/>
      <c r="V18" s="478"/>
      <c r="W18" s="477"/>
      <c r="X18" s="478"/>
    </row>
    <row r="19" spans="2:24" ht="18.75" customHeight="1">
      <c r="B19" s="337" t="s">
        <v>127</v>
      </c>
      <c r="C19" s="402" t="s">
        <v>12</v>
      </c>
      <c r="D19" s="504">
        <v>0</v>
      </c>
      <c r="S19" s="477"/>
      <c r="T19" s="478"/>
      <c r="U19" s="477"/>
      <c r="V19" s="478"/>
      <c r="W19" s="477"/>
      <c r="X19" s="478"/>
    </row>
    <row r="20" spans="2:24" ht="18.75" customHeight="1">
      <c r="B20" s="337" t="s">
        <v>128</v>
      </c>
      <c r="C20" s="402" t="s">
        <v>418</v>
      </c>
      <c r="D20" s="504">
        <v>0</v>
      </c>
      <c r="S20" s="477"/>
      <c r="T20" s="478"/>
      <c r="U20" s="477"/>
      <c r="V20" s="478"/>
      <c r="W20" s="477"/>
      <c r="X20" s="478"/>
    </row>
    <row r="21" spans="2:24" ht="18.75" customHeight="1">
      <c r="B21" s="337" t="s">
        <v>129</v>
      </c>
      <c r="C21" s="402" t="s">
        <v>419</v>
      </c>
      <c r="D21" s="504">
        <v>0</v>
      </c>
      <c r="S21" s="477"/>
      <c r="T21" s="478"/>
      <c r="U21" s="477"/>
      <c r="V21" s="478"/>
      <c r="W21" s="477"/>
      <c r="X21" s="478"/>
    </row>
    <row r="22" spans="2:24" ht="18.75" customHeight="1">
      <c r="B22" s="337" t="s">
        <v>131</v>
      </c>
      <c r="C22" s="402" t="s">
        <v>420</v>
      </c>
      <c r="D22" s="504">
        <v>0</v>
      </c>
      <c r="S22" s="477"/>
      <c r="T22" s="478"/>
      <c r="U22" s="477"/>
      <c r="V22" s="478"/>
      <c r="W22" s="477"/>
      <c r="X22" s="478"/>
    </row>
    <row r="23" spans="2:24" ht="18.75" customHeight="1">
      <c r="B23" s="337" t="s">
        <v>133</v>
      </c>
      <c r="C23" s="402" t="s">
        <v>14</v>
      </c>
      <c r="D23" s="504">
        <v>0</v>
      </c>
      <c r="S23" s="477"/>
      <c r="T23" s="478"/>
      <c r="U23" s="477"/>
      <c r="V23" s="478"/>
      <c r="W23" s="477"/>
      <c r="X23" s="478"/>
    </row>
    <row r="24" spans="2:24" ht="18.75" customHeight="1">
      <c r="B24" s="337" t="s">
        <v>135</v>
      </c>
      <c r="C24" s="402" t="s">
        <v>13</v>
      </c>
      <c r="D24" s="504">
        <v>0</v>
      </c>
      <c r="S24" s="477"/>
      <c r="T24" s="478"/>
      <c r="U24" s="477"/>
      <c r="V24" s="478"/>
      <c r="W24" s="477"/>
      <c r="X24" s="478"/>
    </row>
    <row r="25" spans="2:24" ht="18.75" customHeight="1">
      <c r="B25" s="337" t="s">
        <v>136</v>
      </c>
      <c r="C25" s="402" t="s">
        <v>570</v>
      </c>
      <c r="D25" s="504">
        <v>0</v>
      </c>
      <c r="S25" s="477"/>
      <c r="T25" s="478"/>
      <c r="U25" s="477"/>
      <c r="V25" s="478"/>
      <c r="W25" s="477"/>
      <c r="X25" s="478"/>
    </row>
    <row r="26" spans="2:24" ht="18.75" customHeight="1">
      <c r="B26" s="337" t="s">
        <v>138</v>
      </c>
      <c r="C26" s="402" t="s">
        <v>15</v>
      </c>
      <c r="D26" s="504">
        <v>0</v>
      </c>
      <c r="S26" s="477">
        <v>23686</v>
      </c>
      <c r="T26" s="478" t="s">
        <v>907</v>
      </c>
      <c r="U26" s="477">
        <v>19464</v>
      </c>
      <c r="V26" s="478" t="s">
        <v>907</v>
      </c>
      <c r="W26" s="477">
        <v>43150</v>
      </c>
      <c r="X26" s="478" t="s">
        <v>907</v>
      </c>
    </row>
    <row r="27" spans="2:24" ht="18.75" customHeight="1">
      <c r="B27" s="337" t="s">
        <v>139</v>
      </c>
      <c r="C27" s="402" t="s">
        <v>16</v>
      </c>
      <c r="D27" s="504">
        <v>0</v>
      </c>
      <c r="S27" s="477">
        <v>5652</v>
      </c>
      <c r="T27" s="478" t="s">
        <v>907</v>
      </c>
      <c r="U27" s="477">
        <v>63</v>
      </c>
      <c r="V27" s="478" t="s">
        <v>907</v>
      </c>
      <c r="W27" s="477">
        <v>5715</v>
      </c>
      <c r="X27" s="478" t="s">
        <v>907</v>
      </c>
    </row>
    <row r="28" spans="2:24" ht="18.75" customHeight="1">
      <c r="B28" s="337" t="s">
        <v>140</v>
      </c>
      <c r="C28" s="402" t="s">
        <v>17</v>
      </c>
      <c r="D28" s="504">
        <v>0</v>
      </c>
      <c r="S28" s="477">
        <v>58066</v>
      </c>
      <c r="T28" s="478" t="s">
        <v>907</v>
      </c>
      <c r="U28" s="477">
        <v>-31758</v>
      </c>
      <c r="V28" s="478" t="s">
        <v>907</v>
      </c>
      <c r="W28" s="477">
        <v>26308</v>
      </c>
      <c r="X28" s="478" t="s">
        <v>907</v>
      </c>
    </row>
    <row r="29" spans="2:24" ht="18.75" customHeight="1">
      <c r="B29" s="337" t="s">
        <v>141</v>
      </c>
      <c r="C29" s="402" t="s">
        <v>18</v>
      </c>
      <c r="D29" s="504">
        <v>0</v>
      </c>
      <c r="S29" s="477">
        <v>1243603</v>
      </c>
      <c r="T29" s="478" t="s">
        <v>907</v>
      </c>
      <c r="U29" s="477">
        <v>592005</v>
      </c>
      <c r="V29" s="478" t="s">
        <v>907</v>
      </c>
      <c r="W29" s="477">
        <v>1835608</v>
      </c>
      <c r="X29" s="478" t="s">
        <v>907</v>
      </c>
    </row>
    <row r="30" spans="2:24" ht="18.75" customHeight="1">
      <c r="B30" s="337" t="s">
        <v>143</v>
      </c>
      <c r="C30" s="402" t="s">
        <v>29</v>
      </c>
      <c r="D30" s="504">
        <v>0</v>
      </c>
      <c r="S30" s="477">
        <v>72778</v>
      </c>
      <c r="T30" s="478" t="s">
        <v>907</v>
      </c>
      <c r="U30" s="477">
        <v>743586</v>
      </c>
      <c r="V30" s="478" t="s">
        <v>907</v>
      </c>
      <c r="W30" s="477">
        <v>816364</v>
      </c>
      <c r="X30" s="478" t="s">
        <v>907</v>
      </c>
    </row>
    <row r="31" spans="2:24" ht="18.75" customHeight="1">
      <c r="B31" s="337" t="s">
        <v>145</v>
      </c>
      <c r="C31" s="402" t="s">
        <v>30</v>
      </c>
      <c r="D31" s="504">
        <v>0</v>
      </c>
      <c r="S31" s="477">
        <v>135809</v>
      </c>
      <c r="T31" s="478" t="s">
        <v>907</v>
      </c>
      <c r="U31" s="477">
        <v>135205</v>
      </c>
      <c r="V31" s="478" t="s">
        <v>907</v>
      </c>
      <c r="W31" s="477">
        <v>271014</v>
      </c>
      <c r="X31" s="478" t="s">
        <v>907</v>
      </c>
    </row>
    <row r="32" spans="2:24" ht="18.75" customHeight="1">
      <c r="B32" s="337" t="s">
        <v>146</v>
      </c>
      <c r="C32" s="402" t="s">
        <v>19</v>
      </c>
      <c r="D32" s="504">
        <v>0</v>
      </c>
      <c r="S32" s="477">
        <v>256366</v>
      </c>
      <c r="T32" s="478" t="s">
        <v>907</v>
      </c>
      <c r="U32" s="477">
        <v>477880</v>
      </c>
      <c r="V32" s="478" t="s">
        <v>907</v>
      </c>
      <c r="W32" s="477">
        <v>734246</v>
      </c>
      <c r="X32" s="478" t="s">
        <v>907</v>
      </c>
    </row>
    <row r="33" spans="2:24" ht="18.75" customHeight="1">
      <c r="B33" s="337" t="s">
        <v>147</v>
      </c>
      <c r="C33" s="402" t="s">
        <v>20</v>
      </c>
      <c r="D33" s="504">
        <v>0</v>
      </c>
      <c r="S33" s="477">
        <v>196941</v>
      </c>
      <c r="T33" s="478" t="s">
        <v>907</v>
      </c>
      <c r="U33" s="477">
        <v>65423</v>
      </c>
      <c r="V33" s="478" t="s">
        <v>907</v>
      </c>
      <c r="W33" s="477">
        <v>262364</v>
      </c>
      <c r="X33" s="478" t="s">
        <v>907</v>
      </c>
    </row>
    <row r="34" spans="2:24" ht="18.75" customHeight="1">
      <c r="B34" s="337" t="s">
        <v>149</v>
      </c>
      <c r="C34" s="402" t="s">
        <v>21</v>
      </c>
      <c r="D34" s="504">
        <v>0</v>
      </c>
      <c r="S34" s="477">
        <v>60876</v>
      </c>
      <c r="T34" s="478" t="s">
        <v>907</v>
      </c>
      <c r="U34" s="477">
        <v>441564</v>
      </c>
      <c r="V34" s="478" t="s">
        <v>907</v>
      </c>
      <c r="W34" s="477">
        <v>502440</v>
      </c>
      <c r="X34" s="478" t="s">
        <v>907</v>
      </c>
    </row>
    <row r="35" spans="2:24" ht="18.75" customHeight="1">
      <c r="B35" s="337" t="s">
        <v>151</v>
      </c>
      <c r="C35" s="402" t="s">
        <v>32</v>
      </c>
      <c r="D35" s="504">
        <v>0</v>
      </c>
      <c r="S35" s="477">
        <v>226431</v>
      </c>
      <c r="T35" s="478" t="s">
        <v>907</v>
      </c>
      <c r="U35" s="477">
        <v>77818</v>
      </c>
      <c r="V35" s="478" t="s">
        <v>907</v>
      </c>
      <c r="W35" s="477">
        <v>304249</v>
      </c>
      <c r="X35" s="478" t="s">
        <v>907</v>
      </c>
    </row>
    <row r="36" spans="2:24" ht="18.75" customHeight="1">
      <c r="B36" s="337" t="s">
        <v>153</v>
      </c>
      <c r="C36" s="402" t="s">
        <v>22</v>
      </c>
      <c r="D36" s="504">
        <v>0</v>
      </c>
      <c r="S36" s="477">
        <v>97660</v>
      </c>
      <c r="T36" s="478" t="s">
        <v>907</v>
      </c>
      <c r="U36" s="477">
        <v>47107</v>
      </c>
      <c r="V36" s="478" t="s">
        <v>907</v>
      </c>
      <c r="W36" s="477">
        <v>144767</v>
      </c>
      <c r="X36" s="478" t="s">
        <v>907</v>
      </c>
    </row>
    <row r="37" spans="2:24" ht="18.75" customHeight="1">
      <c r="B37" s="337" t="s">
        <v>155</v>
      </c>
      <c r="C37" s="402" t="s">
        <v>23</v>
      </c>
      <c r="D37" s="504">
        <v>0</v>
      </c>
      <c r="S37" s="477">
        <v>4654</v>
      </c>
      <c r="T37" s="478" t="s">
        <v>907</v>
      </c>
      <c r="U37" s="477">
        <v>348871</v>
      </c>
      <c r="V37" s="478" t="s">
        <v>907</v>
      </c>
      <c r="W37" s="477">
        <v>353525</v>
      </c>
      <c r="X37" s="478" t="s">
        <v>907</v>
      </c>
    </row>
    <row r="38" spans="2:24" ht="18.75" customHeight="1">
      <c r="B38" s="337" t="s">
        <v>156</v>
      </c>
      <c r="C38" s="402" t="s">
        <v>24</v>
      </c>
      <c r="D38" s="504">
        <v>0</v>
      </c>
      <c r="S38" s="477">
        <v>560973</v>
      </c>
      <c r="T38" s="478" t="s">
        <v>907</v>
      </c>
      <c r="U38" s="477">
        <v>902791</v>
      </c>
      <c r="V38" s="478" t="s">
        <v>907</v>
      </c>
      <c r="W38" s="477">
        <v>1463764</v>
      </c>
      <c r="X38" s="478" t="s">
        <v>907</v>
      </c>
    </row>
    <row r="39" spans="2:24" ht="18.75" customHeight="1">
      <c r="B39" s="337" t="s">
        <v>158</v>
      </c>
      <c r="C39" s="402" t="s">
        <v>31</v>
      </c>
      <c r="D39" s="504">
        <v>0</v>
      </c>
      <c r="S39" s="477">
        <v>38423</v>
      </c>
      <c r="T39" s="478" t="s">
        <v>907</v>
      </c>
      <c r="U39" s="477">
        <v>-10674</v>
      </c>
      <c r="V39" s="478" t="s">
        <v>907</v>
      </c>
      <c r="W39" s="477">
        <v>27749</v>
      </c>
      <c r="X39" s="478" t="s">
        <v>907</v>
      </c>
    </row>
    <row r="40" spans="2:24" ht="18.75" customHeight="1">
      <c r="B40" s="337" t="s">
        <v>160</v>
      </c>
      <c r="C40" s="402" t="s">
        <v>447</v>
      </c>
      <c r="D40" s="504">
        <v>0</v>
      </c>
    </row>
    <row r="41" spans="2:24" ht="18.75" customHeight="1">
      <c r="B41" s="337" t="s">
        <v>162</v>
      </c>
      <c r="C41" s="402" t="s">
        <v>25</v>
      </c>
      <c r="D41" s="504">
        <v>0</v>
      </c>
    </row>
    <row r="42" spans="2:24" ht="18.75" customHeight="1">
      <c r="B42" s="337">
        <v>37</v>
      </c>
      <c r="C42" s="402" t="s">
        <v>26</v>
      </c>
      <c r="D42" s="504">
        <v>0</v>
      </c>
    </row>
    <row r="43" spans="2:24" ht="18.75" customHeight="1">
      <c r="B43" s="337">
        <v>38</v>
      </c>
      <c r="C43" s="402" t="s">
        <v>27</v>
      </c>
      <c r="D43" s="504">
        <v>0</v>
      </c>
    </row>
    <row r="44" spans="2:24" ht="15" customHeight="1">
      <c r="B44" s="506">
        <v>39</v>
      </c>
      <c r="C44" s="507" t="s">
        <v>28</v>
      </c>
      <c r="D44" s="505">
        <v>0</v>
      </c>
    </row>
  </sheetData>
  <sheetProtection sheet="1" selectLockedCells="1" selectUnlockedCells="1"/>
  <mergeCells count="2">
    <mergeCell ref="B2:C2"/>
    <mergeCell ref="B4:C5"/>
  </mergeCells>
  <phoneticPr fontId="26"/>
  <pageMargins left="0.78740157480314965" right="0.78740157480314965" top="0.78740157480314965" bottom="0.78740157480314965" header="0" footer="0.19685039370078741"/>
  <pageSetup paperSize="9" scale="94" orientation="portrait" useFirstPageNumber="1" r:id="rId1"/>
  <headerFooter alignWithMargins="0">
    <oddFooter>&amp;C&amp;P / 1 ページ</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249977111117893"/>
  </sheetPr>
  <dimension ref="B2:X44"/>
  <sheetViews>
    <sheetView showGridLines="0" view="pageBreakPreview" zoomScale="130" zoomScaleNormal="100" zoomScaleSheetLayoutView="130" workbookViewId="0">
      <selection activeCell="C9" sqref="C9"/>
    </sheetView>
  </sheetViews>
  <sheetFormatPr defaultColWidth="13.5" defaultRowHeight="15" customHeight="1"/>
  <cols>
    <col min="1" max="1" width="2.1640625" style="369" customWidth="1"/>
    <col min="2" max="2" width="6.1640625" style="369" customWidth="1"/>
    <col min="3" max="3" width="36.33203125" style="369" bestFit="1" customWidth="1"/>
    <col min="4" max="4" width="14.1640625" style="369" customWidth="1"/>
    <col min="5" max="18" width="13.5" style="369" customWidth="1"/>
    <col min="19" max="24" width="13.5" style="369" hidden="1" customWidth="1"/>
    <col min="25" max="16384" width="13.5" style="369"/>
  </cols>
  <sheetData>
    <row r="2" spans="2:24" ht="20.25" customHeight="1">
      <c r="B2" s="862" t="s">
        <v>916</v>
      </c>
      <c r="C2" s="863"/>
    </row>
    <row r="3" spans="2:24" ht="18.75" customHeight="1">
      <c r="D3" s="436" t="s">
        <v>561</v>
      </c>
    </row>
    <row r="4" spans="2:24" ht="18.75" customHeight="1">
      <c r="B4" s="919"/>
      <c r="C4" s="919"/>
      <c r="D4" s="501"/>
    </row>
    <row r="5" spans="2:24" s="396" customFormat="1" ht="36" customHeight="1">
      <c r="B5" s="920"/>
      <c r="C5" s="920"/>
      <c r="D5" s="502" t="s">
        <v>737</v>
      </c>
      <c r="S5" s="472" t="s">
        <v>33</v>
      </c>
      <c r="T5" s="472"/>
      <c r="U5" s="472" t="s">
        <v>902</v>
      </c>
      <c r="V5" s="472"/>
      <c r="W5" s="472" t="s">
        <v>41</v>
      </c>
      <c r="X5" s="473"/>
    </row>
    <row r="6" spans="2:24" ht="18.75" customHeight="1">
      <c r="B6" s="337" t="s">
        <v>263</v>
      </c>
      <c r="C6" s="401" t="s">
        <v>0</v>
      </c>
      <c r="D6" s="503">
        <f t="array" ref="D6:D44">MMULT(開放経済型逆行列係数!D6:AP44,波及効果計算ｼｰﾄ!P8:P46)</f>
        <v>0</v>
      </c>
      <c r="S6" s="477">
        <v>113706</v>
      </c>
      <c r="T6" s="478" t="s">
        <v>907</v>
      </c>
      <c r="U6" s="477">
        <v>124135</v>
      </c>
      <c r="V6" s="478" t="s">
        <v>907</v>
      </c>
      <c r="W6" s="477">
        <v>237841</v>
      </c>
      <c r="X6" s="478" t="s">
        <v>907</v>
      </c>
    </row>
    <row r="7" spans="2:24" ht="18.75" customHeight="1">
      <c r="B7" s="337" t="s">
        <v>265</v>
      </c>
      <c r="C7" s="402" t="s">
        <v>1</v>
      </c>
      <c r="D7" s="504">
        <v>0</v>
      </c>
      <c r="S7" s="477"/>
      <c r="T7" s="478"/>
      <c r="U7" s="477"/>
      <c r="V7" s="478"/>
      <c r="W7" s="477"/>
      <c r="X7" s="478"/>
    </row>
    <row r="8" spans="2:24" ht="18.75" customHeight="1">
      <c r="B8" s="337" t="s">
        <v>267</v>
      </c>
      <c r="C8" s="402" t="s">
        <v>2</v>
      </c>
      <c r="D8" s="504">
        <v>0</v>
      </c>
      <c r="S8" s="477"/>
      <c r="T8" s="478"/>
      <c r="U8" s="477"/>
      <c r="V8" s="478"/>
      <c r="W8" s="477"/>
      <c r="X8" s="478"/>
    </row>
    <row r="9" spans="2:24" ht="18.75" customHeight="1">
      <c r="B9" s="337" t="s">
        <v>268</v>
      </c>
      <c r="C9" s="402" t="s">
        <v>3</v>
      </c>
      <c r="D9" s="504">
        <v>0</v>
      </c>
      <c r="S9" s="477"/>
      <c r="T9" s="478"/>
      <c r="U9" s="477"/>
      <c r="V9" s="478"/>
      <c r="W9" s="477"/>
      <c r="X9" s="478"/>
    </row>
    <row r="10" spans="2:24" ht="18.75" customHeight="1">
      <c r="B10" s="337" t="s">
        <v>269</v>
      </c>
      <c r="C10" s="402" t="s">
        <v>4</v>
      </c>
      <c r="D10" s="504">
        <v>0</v>
      </c>
      <c r="S10" s="477"/>
      <c r="T10" s="478"/>
      <c r="U10" s="477"/>
      <c r="V10" s="478"/>
      <c r="W10" s="477"/>
      <c r="X10" s="478"/>
    </row>
    <row r="11" spans="2:24" ht="18.75" customHeight="1">
      <c r="B11" s="337" t="s">
        <v>271</v>
      </c>
      <c r="C11" s="402" t="s">
        <v>5</v>
      </c>
      <c r="D11" s="504">
        <v>0</v>
      </c>
      <c r="S11" s="477"/>
      <c r="T11" s="478"/>
      <c r="U11" s="477"/>
      <c r="V11" s="478"/>
      <c r="W11" s="477"/>
      <c r="X11" s="478"/>
    </row>
    <row r="12" spans="2:24" ht="18.75" customHeight="1">
      <c r="B12" s="337" t="s">
        <v>273</v>
      </c>
      <c r="C12" s="404" t="s">
        <v>6</v>
      </c>
      <c r="D12" s="504">
        <v>0</v>
      </c>
      <c r="S12" s="477"/>
      <c r="T12" s="478"/>
      <c r="U12" s="477"/>
      <c r="V12" s="478"/>
      <c r="W12" s="477"/>
      <c r="X12" s="478"/>
    </row>
    <row r="13" spans="2:24" ht="18.75" customHeight="1">
      <c r="B13" s="337" t="s">
        <v>274</v>
      </c>
      <c r="C13" s="402" t="s">
        <v>7</v>
      </c>
      <c r="D13" s="504">
        <v>0</v>
      </c>
      <c r="S13" s="477"/>
      <c r="T13" s="478"/>
      <c r="U13" s="477"/>
      <c r="V13" s="478"/>
      <c r="W13" s="477"/>
      <c r="X13" s="478"/>
    </row>
    <row r="14" spans="2:24" ht="18.75" customHeight="1">
      <c r="B14" s="337" t="s">
        <v>277</v>
      </c>
      <c r="C14" s="404" t="s">
        <v>8</v>
      </c>
      <c r="D14" s="504">
        <v>0</v>
      </c>
      <c r="S14" s="477"/>
      <c r="T14" s="478"/>
      <c r="U14" s="477"/>
      <c r="V14" s="478"/>
      <c r="W14" s="477"/>
      <c r="X14" s="478"/>
    </row>
    <row r="15" spans="2:24" ht="18.75" customHeight="1">
      <c r="B15" s="337" t="s">
        <v>120</v>
      </c>
      <c r="C15" s="404" t="s">
        <v>569</v>
      </c>
      <c r="D15" s="504">
        <v>0</v>
      </c>
      <c r="S15" s="477"/>
      <c r="T15" s="478"/>
      <c r="U15" s="477"/>
      <c r="V15" s="478"/>
      <c r="W15" s="477"/>
      <c r="X15" s="478"/>
    </row>
    <row r="16" spans="2:24" ht="18.75" customHeight="1">
      <c r="B16" s="337" t="s">
        <v>121</v>
      </c>
      <c r="C16" s="402" t="s">
        <v>9</v>
      </c>
      <c r="D16" s="504">
        <v>0</v>
      </c>
      <c r="S16" s="477"/>
      <c r="T16" s="478"/>
      <c r="U16" s="477"/>
      <c r="V16" s="478"/>
      <c r="W16" s="477"/>
      <c r="X16" s="478"/>
    </row>
    <row r="17" spans="2:24" ht="18.75" customHeight="1">
      <c r="B17" s="337" t="s">
        <v>123</v>
      </c>
      <c r="C17" s="402" t="s">
        <v>10</v>
      </c>
      <c r="D17" s="504">
        <v>0</v>
      </c>
      <c r="S17" s="477"/>
      <c r="T17" s="478"/>
      <c r="U17" s="477"/>
      <c r="V17" s="478"/>
      <c r="W17" s="477"/>
      <c r="X17" s="478"/>
    </row>
    <row r="18" spans="2:24" ht="18.75" customHeight="1">
      <c r="B18" s="337" t="s">
        <v>125</v>
      </c>
      <c r="C18" s="402" t="s">
        <v>11</v>
      </c>
      <c r="D18" s="504">
        <v>0</v>
      </c>
      <c r="S18" s="477"/>
      <c r="T18" s="478"/>
      <c r="U18" s="477"/>
      <c r="V18" s="478"/>
      <c r="W18" s="477"/>
      <c r="X18" s="478"/>
    </row>
    <row r="19" spans="2:24" ht="18.75" customHeight="1">
      <c r="B19" s="337" t="s">
        <v>127</v>
      </c>
      <c r="C19" s="402" t="s">
        <v>12</v>
      </c>
      <c r="D19" s="504">
        <v>0</v>
      </c>
      <c r="S19" s="477"/>
      <c r="T19" s="478"/>
      <c r="U19" s="477"/>
      <c r="V19" s="478"/>
      <c r="W19" s="477"/>
      <c r="X19" s="478"/>
    </row>
    <row r="20" spans="2:24" ht="18.75" customHeight="1">
      <c r="B20" s="337" t="s">
        <v>128</v>
      </c>
      <c r="C20" s="402" t="s">
        <v>418</v>
      </c>
      <c r="D20" s="504">
        <v>0</v>
      </c>
      <c r="S20" s="477"/>
      <c r="T20" s="478"/>
      <c r="U20" s="477"/>
      <c r="V20" s="478"/>
      <c r="W20" s="477"/>
      <c r="X20" s="478"/>
    </row>
    <row r="21" spans="2:24" ht="18.75" customHeight="1">
      <c r="B21" s="337" t="s">
        <v>129</v>
      </c>
      <c r="C21" s="402" t="s">
        <v>419</v>
      </c>
      <c r="D21" s="504">
        <v>0</v>
      </c>
      <c r="S21" s="477"/>
      <c r="T21" s="478"/>
      <c r="U21" s="477"/>
      <c r="V21" s="478"/>
      <c r="W21" s="477"/>
      <c r="X21" s="478"/>
    </row>
    <row r="22" spans="2:24" ht="18.75" customHeight="1">
      <c r="B22" s="337" t="s">
        <v>131</v>
      </c>
      <c r="C22" s="402" t="s">
        <v>420</v>
      </c>
      <c r="D22" s="504">
        <v>0</v>
      </c>
      <c r="S22" s="477"/>
      <c r="T22" s="478"/>
      <c r="U22" s="477"/>
      <c r="V22" s="478"/>
      <c r="W22" s="477"/>
      <c r="X22" s="478"/>
    </row>
    <row r="23" spans="2:24" ht="18.75" customHeight="1">
      <c r="B23" s="337" t="s">
        <v>133</v>
      </c>
      <c r="C23" s="402" t="s">
        <v>14</v>
      </c>
      <c r="D23" s="504">
        <v>0</v>
      </c>
      <c r="S23" s="477"/>
      <c r="T23" s="478"/>
      <c r="U23" s="477"/>
      <c r="V23" s="478"/>
      <c r="W23" s="477"/>
      <c r="X23" s="478"/>
    </row>
    <row r="24" spans="2:24" ht="18.75" customHeight="1">
      <c r="B24" s="337" t="s">
        <v>135</v>
      </c>
      <c r="C24" s="402" t="s">
        <v>13</v>
      </c>
      <c r="D24" s="504">
        <v>0</v>
      </c>
      <c r="S24" s="477"/>
      <c r="T24" s="478"/>
      <c r="U24" s="477"/>
      <c r="V24" s="478"/>
      <c r="W24" s="477"/>
      <c r="X24" s="478"/>
    </row>
    <row r="25" spans="2:24" ht="18.75" customHeight="1">
      <c r="B25" s="337" t="s">
        <v>136</v>
      </c>
      <c r="C25" s="402" t="s">
        <v>570</v>
      </c>
      <c r="D25" s="504">
        <v>0</v>
      </c>
      <c r="S25" s="477"/>
      <c r="T25" s="478"/>
      <c r="U25" s="477"/>
      <c r="V25" s="478"/>
      <c r="W25" s="477"/>
      <c r="X25" s="478"/>
    </row>
    <row r="26" spans="2:24" ht="18.75" customHeight="1">
      <c r="B26" s="337" t="s">
        <v>138</v>
      </c>
      <c r="C26" s="402" t="s">
        <v>15</v>
      </c>
      <c r="D26" s="504">
        <v>0</v>
      </c>
      <c r="S26" s="477">
        <v>23686</v>
      </c>
      <c r="T26" s="478" t="s">
        <v>907</v>
      </c>
      <c r="U26" s="477">
        <v>19464</v>
      </c>
      <c r="V26" s="478" t="s">
        <v>907</v>
      </c>
      <c r="W26" s="477">
        <v>43150</v>
      </c>
      <c r="X26" s="478" t="s">
        <v>907</v>
      </c>
    </row>
    <row r="27" spans="2:24" ht="18.75" customHeight="1">
      <c r="B27" s="337" t="s">
        <v>139</v>
      </c>
      <c r="C27" s="402" t="s">
        <v>16</v>
      </c>
      <c r="D27" s="504">
        <v>0</v>
      </c>
      <c r="S27" s="477">
        <v>5652</v>
      </c>
      <c r="T27" s="478" t="s">
        <v>907</v>
      </c>
      <c r="U27" s="477">
        <v>63</v>
      </c>
      <c r="V27" s="478" t="s">
        <v>907</v>
      </c>
      <c r="W27" s="477">
        <v>5715</v>
      </c>
      <c r="X27" s="478" t="s">
        <v>907</v>
      </c>
    </row>
    <row r="28" spans="2:24" ht="18.75" customHeight="1">
      <c r="B28" s="337" t="s">
        <v>140</v>
      </c>
      <c r="C28" s="402" t="s">
        <v>17</v>
      </c>
      <c r="D28" s="504">
        <v>0</v>
      </c>
      <c r="S28" s="477">
        <v>58066</v>
      </c>
      <c r="T28" s="478" t="s">
        <v>907</v>
      </c>
      <c r="U28" s="477">
        <v>-31758</v>
      </c>
      <c r="V28" s="478" t="s">
        <v>907</v>
      </c>
      <c r="W28" s="477">
        <v>26308</v>
      </c>
      <c r="X28" s="478" t="s">
        <v>907</v>
      </c>
    </row>
    <row r="29" spans="2:24" ht="18.75" customHeight="1">
      <c r="B29" s="337" t="s">
        <v>141</v>
      </c>
      <c r="C29" s="402" t="s">
        <v>18</v>
      </c>
      <c r="D29" s="504">
        <v>0</v>
      </c>
      <c r="S29" s="477">
        <v>1243603</v>
      </c>
      <c r="T29" s="478" t="s">
        <v>907</v>
      </c>
      <c r="U29" s="477">
        <v>592005</v>
      </c>
      <c r="V29" s="478" t="s">
        <v>907</v>
      </c>
      <c r="W29" s="477">
        <v>1835608</v>
      </c>
      <c r="X29" s="478" t="s">
        <v>907</v>
      </c>
    </row>
    <row r="30" spans="2:24" ht="18.75" customHeight="1">
      <c r="B30" s="337" t="s">
        <v>143</v>
      </c>
      <c r="C30" s="402" t="s">
        <v>29</v>
      </c>
      <c r="D30" s="504">
        <v>0</v>
      </c>
      <c r="S30" s="477">
        <v>72778</v>
      </c>
      <c r="T30" s="478" t="s">
        <v>907</v>
      </c>
      <c r="U30" s="477">
        <v>743586</v>
      </c>
      <c r="V30" s="478" t="s">
        <v>907</v>
      </c>
      <c r="W30" s="477">
        <v>816364</v>
      </c>
      <c r="X30" s="478" t="s">
        <v>907</v>
      </c>
    </row>
    <row r="31" spans="2:24" ht="18.75" customHeight="1">
      <c r="B31" s="337" t="s">
        <v>145</v>
      </c>
      <c r="C31" s="402" t="s">
        <v>30</v>
      </c>
      <c r="D31" s="504">
        <v>0</v>
      </c>
      <c r="S31" s="477">
        <v>135809</v>
      </c>
      <c r="T31" s="478" t="s">
        <v>907</v>
      </c>
      <c r="U31" s="477">
        <v>135205</v>
      </c>
      <c r="V31" s="478" t="s">
        <v>907</v>
      </c>
      <c r="W31" s="477">
        <v>271014</v>
      </c>
      <c r="X31" s="478" t="s">
        <v>907</v>
      </c>
    </row>
    <row r="32" spans="2:24" ht="18.75" customHeight="1">
      <c r="B32" s="337" t="s">
        <v>146</v>
      </c>
      <c r="C32" s="402" t="s">
        <v>19</v>
      </c>
      <c r="D32" s="504">
        <v>0</v>
      </c>
      <c r="S32" s="477">
        <v>256366</v>
      </c>
      <c r="T32" s="478" t="s">
        <v>907</v>
      </c>
      <c r="U32" s="477">
        <v>477880</v>
      </c>
      <c r="V32" s="478" t="s">
        <v>907</v>
      </c>
      <c r="W32" s="477">
        <v>734246</v>
      </c>
      <c r="X32" s="478" t="s">
        <v>907</v>
      </c>
    </row>
    <row r="33" spans="2:24" ht="18.75" customHeight="1">
      <c r="B33" s="337" t="s">
        <v>147</v>
      </c>
      <c r="C33" s="402" t="s">
        <v>20</v>
      </c>
      <c r="D33" s="504">
        <v>0</v>
      </c>
      <c r="S33" s="477">
        <v>196941</v>
      </c>
      <c r="T33" s="478" t="s">
        <v>907</v>
      </c>
      <c r="U33" s="477">
        <v>65423</v>
      </c>
      <c r="V33" s="478" t="s">
        <v>907</v>
      </c>
      <c r="W33" s="477">
        <v>262364</v>
      </c>
      <c r="X33" s="478" t="s">
        <v>907</v>
      </c>
    </row>
    <row r="34" spans="2:24" ht="18.75" customHeight="1">
      <c r="B34" s="337" t="s">
        <v>149</v>
      </c>
      <c r="C34" s="402" t="s">
        <v>21</v>
      </c>
      <c r="D34" s="504">
        <v>0</v>
      </c>
      <c r="S34" s="477">
        <v>60876</v>
      </c>
      <c r="T34" s="478" t="s">
        <v>907</v>
      </c>
      <c r="U34" s="477">
        <v>441564</v>
      </c>
      <c r="V34" s="478" t="s">
        <v>907</v>
      </c>
      <c r="W34" s="477">
        <v>502440</v>
      </c>
      <c r="X34" s="478" t="s">
        <v>907</v>
      </c>
    </row>
    <row r="35" spans="2:24" ht="18.75" customHeight="1">
      <c r="B35" s="337" t="s">
        <v>151</v>
      </c>
      <c r="C35" s="402" t="s">
        <v>32</v>
      </c>
      <c r="D35" s="504">
        <v>0</v>
      </c>
      <c r="S35" s="477">
        <v>226431</v>
      </c>
      <c r="T35" s="478" t="s">
        <v>907</v>
      </c>
      <c r="U35" s="477">
        <v>77818</v>
      </c>
      <c r="V35" s="478" t="s">
        <v>907</v>
      </c>
      <c r="W35" s="477">
        <v>304249</v>
      </c>
      <c r="X35" s="478" t="s">
        <v>907</v>
      </c>
    </row>
    <row r="36" spans="2:24" ht="18.75" customHeight="1">
      <c r="B36" s="337" t="s">
        <v>153</v>
      </c>
      <c r="C36" s="402" t="s">
        <v>22</v>
      </c>
      <c r="D36" s="504">
        <v>0</v>
      </c>
      <c r="S36" s="477">
        <v>97660</v>
      </c>
      <c r="T36" s="478" t="s">
        <v>907</v>
      </c>
      <c r="U36" s="477">
        <v>47107</v>
      </c>
      <c r="V36" s="478" t="s">
        <v>907</v>
      </c>
      <c r="W36" s="477">
        <v>144767</v>
      </c>
      <c r="X36" s="478" t="s">
        <v>907</v>
      </c>
    </row>
    <row r="37" spans="2:24" ht="18.75" customHeight="1">
      <c r="B37" s="337" t="s">
        <v>155</v>
      </c>
      <c r="C37" s="402" t="s">
        <v>23</v>
      </c>
      <c r="D37" s="504">
        <v>0</v>
      </c>
      <c r="S37" s="477">
        <v>4654</v>
      </c>
      <c r="T37" s="478" t="s">
        <v>907</v>
      </c>
      <c r="U37" s="477">
        <v>348871</v>
      </c>
      <c r="V37" s="478" t="s">
        <v>907</v>
      </c>
      <c r="W37" s="477">
        <v>353525</v>
      </c>
      <c r="X37" s="478" t="s">
        <v>907</v>
      </c>
    </row>
    <row r="38" spans="2:24" ht="18.75" customHeight="1">
      <c r="B38" s="337" t="s">
        <v>156</v>
      </c>
      <c r="C38" s="402" t="s">
        <v>24</v>
      </c>
      <c r="D38" s="504">
        <v>0</v>
      </c>
      <c r="S38" s="477">
        <v>560973</v>
      </c>
      <c r="T38" s="478" t="s">
        <v>907</v>
      </c>
      <c r="U38" s="477">
        <v>902791</v>
      </c>
      <c r="V38" s="478" t="s">
        <v>907</v>
      </c>
      <c r="W38" s="477">
        <v>1463764</v>
      </c>
      <c r="X38" s="478" t="s">
        <v>907</v>
      </c>
    </row>
    <row r="39" spans="2:24" ht="18.75" customHeight="1">
      <c r="B39" s="337" t="s">
        <v>158</v>
      </c>
      <c r="C39" s="402" t="s">
        <v>31</v>
      </c>
      <c r="D39" s="504">
        <v>0</v>
      </c>
      <c r="S39" s="477">
        <v>38423</v>
      </c>
      <c r="T39" s="478" t="s">
        <v>907</v>
      </c>
      <c r="U39" s="477">
        <v>-10674</v>
      </c>
      <c r="V39" s="478" t="s">
        <v>907</v>
      </c>
      <c r="W39" s="477">
        <v>27749</v>
      </c>
      <c r="X39" s="478" t="s">
        <v>907</v>
      </c>
    </row>
    <row r="40" spans="2:24" ht="18.75" customHeight="1">
      <c r="B40" s="337" t="s">
        <v>160</v>
      </c>
      <c r="C40" s="402" t="s">
        <v>447</v>
      </c>
      <c r="D40" s="504">
        <v>0</v>
      </c>
    </row>
    <row r="41" spans="2:24" ht="18.75" customHeight="1">
      <c r="B41" s="337" t="s">
        <v>162</v>
      </c>
      <c r="C41" s="402" t="s">
        <v>25</v>
      </c>
      <c r="D41" s="504">
        <v>0</v>
      </c>
    </row>
    <row r="42" spans="2:24" ht="18.75" customHeight="1">
      <c r="B42" s="337">
        <v>37</v>
      </c>
      <c r="C42" s="402" t="s">
        <v>26</v>
      </c>
      <c r="D42" s="504">
        <v>0</v>
      </c>
    </row>
    <row r="43" spans="2:24" ht="18.75" customHeight="1">
      <c r="B43" s="337">
        <v>38</v>
      </c>
      <c r="C43" s="402" t="s">
        <v>27</v>
      </c>
      <c r="D43" s="504">
        <v>0</v>
      </c>
    </row>
    <row r="44" spans="2:24" ht="15" customHeight="1">
      <c r="B44" s="506">
        <v>39</v>
      </c>
      <c r="C44" s="507" t="s">
        <v>28</v>
      </c>
      <c r="D44" s="505">
        <v>0</v>
      </c>
    </row>
  </sheetData>
  <sheetProtection sheet="1" selectLockedCells="1" selectUnlockedCells="1"/>
  <mergeCells count="2">
    <mergeCell ref="B2:C2"/>
    <mergeCell ref="B4:C5"/>
  </mergeCells>
  <phoneticPr fontId="26"/>
  <pageMargins left="0.78740157480314965" right="0.78740157480314965" top="0.78740157480314965" bottom="0.78740157480314965" header="0" footer="0.19685039370078741"/>
  <pageSetup paperSize="9" scale="94" orientation="portrait" useFirstPageNumber="1" r:id="rId1"/>
  <headerFooter alignWithMargins="0">
    <oddFooter>&amp;C&amp;P / 1 ページ</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249977111117893"/>
    <pageSetUpPr autoPageBreaks="0"/>
  </sheetPr>
  <dimension ref="B1:AF47"/>
  <sheetViews>
    <sheetView showGridLines="0" view="pageBreakPreview" zoomScale="145" zoomScaleNormal="100" zoomScaleSheetLayoutView="145" workbookViewId="0">
      <selection activeCell="E5" sqref="E5:E7"/>
    </sheetView>
  </sheetViews>
  <sheetFormatPr defaultColWidth="13.5" defaultRowHeight="15" customHeight="1"/>
  <cols>
    <col min="1" max="1" width="2.1640625" style="509" customWidth="1"/>
    <col min="2" max="2" width="3.5" style="369" bestFit="1" customWidth="1"/>
    <col min="3" max="3" width="38.5" style="369" bestFit="1" customWidth="1"/>
    <col min="4" max="13" width="14.1640625" style="509" customWidth="1"/>
    <col min="14" max="26" width="13.5" style="509" customWidth="1"/>
    <col min="27" max="32" width="13.5" style="509" hidden="1" customWidth="1"/>
    <col min="33" max="16384" width="13.5" style="509"/>
  </cols>
  <sheetData>
    <row r="1" spans="2:32" ht="15" customHeight="1">
      <c r="D1" s="508"/>
    </row>
    <row r="2" spans="2:32" ht="15" customHeight="1">
      <c r="B2" s="862" t="s">
        <v>917</v>
      </c>
      <c r="C2" s="863"/>
      <c r="M2" s="510"/>
    </row>
    <row r="3" spans="2:32" ht="15" customHeight="1">
      <c r="B3" s="511"/>
      <c r="C3" s="511"/>
      <c r="M3" s="510" t="s">
        <v>918</v>
      </c>
    </row>
    <row r="4" spans="2:32" s="516" customFormat="1" ht="18" customHeight="1">
      <c r="B4" s="512"/>
      <c r="C4" s="513"/>
      <c r="D4" s="925" t="s">
        <v>919</v>
      </c>
      <c r="E4" s="514"/>
      <c r="F4" s="514"/>
      <c r="G4" s="515"/>
      <c r="H4" s="514"/>
      <c r="I4" s="514"/>
      <c r="J4" s="515"/>
      <c r="K4" s="514"/>
      <c r="L4" s="927" t="s">
        <v>974</v>
      </c>
      <c r="M4" s="929" t="s">
        <v>975</v>
      </c>
      <c r="AA4" s="517"/>
      <c r="AB4" s="517"/>
      <c r="AC4" s="517"/>
      <c r="AD4" s="517"/>
      <c r="AE4" s="517"/>
    </row>
    <row r="5" spans="2:32" s="516" customFormat="1" ht="18" customHeight="1">
      <c r="B5" s="518"/>
      <c r="C5" s="519"/>
      <c r="D5" s="926"/>
      <c r="E5" s="932" t="s">
        <v>920</v>
      </c>
      <c r="F5" s="932" t="s">
        <v>921</v>
      </c>
      <c r="G5" s="935" t="s">
        <v>922</v>
      </c>
      <c r="H5" s="520"/>
      <c r="I5" s="520"/>
      <c r="J5" s="521"/>
      <c r="K5" s="520"/>
      <c r="L5" s="927"/>
      <c r="M5" s="930"/>
      <c r="AA5" s="517"/>
      <c r="AB5" s="517"/>
      <c r="AC5" s="517"/>
      <c r="AD5" s="517"/>
      <c r="AE5" s="517"/>
    </row>
    <row r="6" spans="2:32" s="516" customFormat="1" ht="18" customHeight="1">
      <c r="B6" s="923"/>
      <c r="C6" s="938"/>
      <c r="D6" s="926"/>
      <c r="E6" s="933"/>
      <c r="F6" s="933"/>
      <c r="G6" s="936"/>
      <c r="H6" s="939" t="s">
        <v>923</v>
      </c>
      <c r="I6" s="941" t="s">
        <v>924</v>
      </c>
      <c r="J6" s="521"/>
      <c r="K6" s="522"/>
      <c r="L6" s="927"/>
      <c r="M6" s="930"/>
      <c r="AA6" s="517"/>
      <c r="AB6" s="517"/>
      <c r="AC6" s="517"/>
      <c r="AD6" s="517"/>
      <c r="AE6" s="517"/>
    </row>
    <row r="7" spans="2:32" s="516" customFormat="1" ht="18" customHeight="1">
      <c r="B7" s="923"/>
      <c r="C7" s="938"/>
      <c r="D7" s="926"/>
      <c r="E7" s="934"/>
      <c r="F7" s="934"/>
      <c r="G7" s="937"/>
      <c r="H7" s="940"/>
      <c r="I7" s="942"/>
      <c r="J7" s="523" t="s">
        <v>925</v>
      </c>
      <c r="K7" s="524" t="s">
        <v>926</v>
      </c>
      <c r="L7" s="928"/>
      <c r="M7" s="931"/>
      <c r="AA7" s="517"/>
      <c r="AB7" s="517"/>
      <c r="AC7" s="517"/>
      <c r="AD7" s="517"/>
      <c r="AE7" s="517"/>
    </row>
    <row r="8" spans="2:32" ht="15" customHeight="1">
      <c r="B8" s="332" t="s">
        <v>263</v>
      </c>
      <c r="C8" s="525" t="s">
        <v>0</v>
      </c>
      <c r="D8" s="697">
        <v>48997</v>
      </c>
      <c r="E8" s="698">
        <v>22225</v>
      </c>
      <c r="F8" s="698">
        <v>15823</v>
      </c>
      <c r="G8" s="699">
        <v>10949</v>
      </c>
      <c r="H8" s="698">
        <v>1870</v>
      </c>
      <c r="I8" s="699">
        <v>9079</v>
      </c>
      <c r="J8" s="698">
        <v>4341</v>
      </c>
      <c r="K8" s="698">
        <v>4738</v>
      </c>
      <c r="L8" s="700">
        <v>0.23086499999999999</v>
      </c>
      <c r="M8" s="701">
        <v>5.1589999999999997E-2</v>
      </c>
      <c r="AA8" s="526">
        <v>113706</v>
      </c>
      <c r="AB8" s="527" t="s">
        <v>907</v>
      </c>
      <c r="AC8" s="526">
        <v>124135</v>
      </c>
      <c r="AD8" s="527" t="s">
        <v>907</v>
      </c>
      <c r="AE8" s="526">
        <v>237841</v>
      </c>
      <c r="AF8" s="527" t="s">
        <v>907</v>
      </c>
    </row>
    <row r="9" spans="2:32" ht="15" customHeight="1">
      <c r="B9" s="337" t="s">
        <v>265</v>
      </c>
      <c r="C9" s="528" t="s">
        <v>1</v>
      </c>
      <c r="D9" s="702">
        <v>2520</v>
      </c>
      <c r="E9" s="703">
        <v>129</v>
      </c>
      <c r="F9" s="703">
        <v>36</v>
      </c>
      <c r="G9" s="704">
        <v>2355</v>
      </c>
      <c r="H9" s="703">
        <v>236</v>
      </c>
      <c r="I9" s="704">
        <v>2119</v>
      </c>
      <c r="J9" s="703">
        <v>2050</v>
      </c>
      <c r="K9" s="703">
        <v>69</v>
      </c>
      <c r="L9" s="705">
        <v>8.591E-2</v>
      </c>
      <c r="M9" s="706">
        <v>8.0284999999999995E-2</v>
      </c>
      <c r="AA9" s="526">
        <v>23686</v>
      </c>
      <c r="AB9" s="527" t="s">
        <v>907</v>
      </c>
      <c r="AC9" s="526">
        <v>19464</v>
      </c>
      <c r="AD9" s="527" t="s">
        <v>907</v>
      </c>
      <c r="AE9" s="526">
        <v>43150</v>
      </c>
      <c r="AF9" s="527" t="s">
        <v>907</v>
      </c>
    </row>
    <row r="10" spans="2:32" ht="15" customHeight="1">
      <c r="B10" s="337" t="s">
        <v>267</v>
      </c>
      <c r="C10" s="528" t="s">
        <v>2</v>
      </c>
      <c r="D10" s="702">
        <v>602</v>
      </c>
      <c r="E10" s="703">
        <v>324</v>
      </c>
      <c r="F10" s="703">
        <v>90</v>
      </c>
      <c r="G10" s="704">
        <v>188</v>
      </c>
      <c r="H10" s="703">
        <v>21</v>
      </c>
      <c r="I10" s="704">
        <v>167</v>
      </c>
      <c r="J10" s="703">
        <v>135</v>
      </c>
      <c r="K10" s="703">
        <v>32</v>
      </c>
      <c r="L10" s="705">
        <v>0.20581199999999999</v>
      </c>
      <c r="M10" s="706">
        <v>6.4273999999999998E-2</v>
      </c>
      <c r="AA10" s="526">
        <v>5652</v>
      </c>
      <c r="AB10" s="527" t="s">
        <v>907</v>
      </c>
      <c r="AC10" s="526">
        <v>63</v>
      </c>
      <c r="AD10" s="527" t="s">
        <v>907</v>
      </c>
      <c r="AE10" s="526">
        <v>5715</v>
      </c>
      <c r="AF10" s="527" t="s">
        <v>907</v>
      </c>
    </row>
    <row r="11" spans="2:32" ht="15" customHeight="1">
      <c r="B11" s="337" t="s">
        <v>268</v>
      </c>
      <c r="C11" s="528" t="s">
        <v>3</v>
      </c>
      <c r="D11" s="702">
        <v>464</v>
      </c>
      <c r="E11" s="703">
        <v>10</v>
      </c>
      <c r="F11" s="703">
        <v>0</v>
      </c>
      <c r="G11" s="704">
        <v>454</v>
      </c>
      <c r="H11" s="703">
        <v>41</v>
      </c>
      <c r="I11" s="704">
        <v>413</v>
      </c>
      <c r="J11" s="703">
        <v>396</v>
      </c>
      <c r="K11" s="703">
        <v>17</v>
      </c>
      <c r="L11" s="705">
        <v>5.0134999999999999E-2</v>
      </c>
      <c r="M11" s="706">
        <v>4.9055000000000001E-2</v>
      </c>
      <c r="AA11" s="526">
        <v>58066</v>
      </c>
      <c r="AB11" s="527" t="s">
        <v>907</v>
      </c>
      <c r="AC11" s="526">
        <v>-31758</v>
      </c>
      <c r="AD11" s="527" t="s">
        <v>907</v>
      </c>
      <c r="AE11" s="526">
        <v>26308</v>
      </c>
      <c r="AF11" s="527" t="s">
        <v>907</v>
      </c>
    </row>
    <row r="12" spans="2:32" ht="15" customHeight="1">
      <c r="B12" s="337" t="s">
        <v>269</v>
      </c>
      <c r="C12" s="528" t="s">
        <v>4</v>
      </c>
      <c r="D12" s="702">
        <v>9704</v>
      </c>
      <c r="E12" s="703">
        <v>4</v>
      </c>
      <c r="F12" s="703">
        <v>2</v>
      </c>
      <c r="G12" s="704">
        <v>9698</v>
      </c>
      <c r="H12" s="703">
        <v>793</v>
      </c>
      <c r="I12" s="704">
        <v>8905</v>
      </c>
      <c r="J12" s="703">
        <v>8645</v>
      </c>
      <c r="K12" s="703">
        <v>260</v>
      </c>
      <c r="L12" s="705">
        <v>7.6066999999999996E-2</v>
      </c>
      <c r="M12" s="706">
        <v>7.6020000000000004E-2</v>
      </c>
      <c r="AA12" s="526">
        <v>1243603</v>
      </c>
      <c r="AB12" s="527" t="s">
        <v>907</v>
      </c>
      <c r="AC12" s="526">
        <v>592005</v>
      </c>
      <c r="AD12" s="527" t="s">
        <v>907</v>
      </c>
      <c r="AE12" s="526">
        <v>1835608</v>
      </c>
      <c r="AF12" s="527" t="s">
        <v>907</v>
      </c>
    </row>
    <row r="13" spans="2:32" ht="15" customHeight="1">
      <c r="B13" s="337" t="s">
        <v>271</v>
      </c>
      <c r="C13" s="528" t="s">
        <v>5</v>
      </c>
      <c r="D13" s="702">
        <v>5781</v>
      </c>
      <c r="E13" s="703">
        <v>1</v>
      </c>
      <c r="F13" s="703">
        <v>1</v>
      </c>
      <c r="G13" s="704">
        <v>5779</v>
      </c>
      <c r="H13" s="703">
        <v>272</v>
      </c>
      <c r="I13" s="704">
        <v>5507</v>
      </c>
      <c r="J13" s="703">
        <v>5472</v>
      </c>
      <c r="K13" s="703">
        <v>35</v>
      </c>
      <c r="L13" s="705">
        <v>0.105836</v>
      </c>
      <c r="M13" s="706">
        <v>0.10580000000000001</v>
      </c>
      <c r="AA13" s="526">
        <v>72778</v>
      </c>
      <c r="AB13" s="527" t="s">
        <v>907</v>
      </c>
      <c r="AC13" s="526">
        <v>743586</v>
      </c>
      <c r="AD13" s="527" t="s">
        <v>907</v>
      </c>
      <c r="AE13" s="526">
        <v>816364</v>
      </c>
      <c r="AF13" s="527" t="s">
        <v>907</v>
      </c>
    </row>
    <row r="14" spans="2:32" ht="15" customHeight="1">
      <c r="B14" s="337" t="s">
        <v>273</v>
      </c>
      <c r="C14" s="529" t="s">
        <v>6</v>
      </c>
      <c r="D14" s="702">
        <v>3810</v>
      </c>
      <c r="E14" s="703">
        <v>2</v>
      </c>
      <c r="F14" s="703">
        <v>0</v>
      </c>
      <c r="G14" s="704">
        <v>3808</v>
      </c>
      <c r="H14" s="703">
        <v>313</v>
      </c>
      <c r="I14" s="704">
        <v>3495</v>
      </c>
      <c r="J14" s="703">
        <v>3473</v>
      </c>
      <c r="K14" s="703">
        <v>22</v>
      </c>
      <c r="L14" s="705">
        <v>3.2967999999999997E-2</v>
      </c>
      <c r="M14" s="706">
        <v>3.295E-2</v>
      </c>
      <c r="AA14" s="526">
        <v>135809</v>
      </c>
      <c r="AB14" s="527" t="s">
        <v>907</v>
      </c>
      <c r="AC14" s="526">
        <v>135205</v>
      </c>
      <c r="AD14" s="527" t="s">
        <v>907</v>
      </c>
      <c r="AE14" s="526">
        <v>271014</v>
      </c>
      <c r="AF14" s="527" t="s">
        <v>907</v>
      </c>
    </row>
    <row r="15" spans="2:32" ht="15" customHeight="1">
      <c r="B15" s="337" t="s">
        <v>274</v>
      </c>
      <c r="C15" s="528" t="s">
        <v>7</v>
      </c>
      <c r="D15" s="702">
        <v>1819</v>
      </c>
      <c r="E15" s="703">
        <v>0</v>
      </c>
      <c r="F15" s="703">
        <v>0</v>
      </c>
      <c r="G15" s="704">
        <v>1819</v>
      </c>
      <c r="H15" s="703">
        <v>29</v>
      </c>
      <c r="I15" s="704">
        <v>1790</v>
      </c>
      <c r="J15" s="703">
        <v>1790</v>
      </c>
      <c r="K15" s="703">
        <v>0</v>
      </c>
      <c r="L15" s="705">
        <v>2.7455E-2</v>
      </c>
      <c r="M15" s="706">
        <v>2.7455E-2</v>
      </c>
      <c r="AA15" s="526">
        <v>256366</v>
      </c>
      <c r="AB15" s="527" t="s">
        <v>907</v>
      </c>
      <c r="AC15" s="526">
        <v>477880</v>
      </c>
      <c r="AD15" s="527" t="s">
        <v>907</v>
      </c>
      <c r="AE15" s="526">
        <v>734246</v>
      </c>
      <c r="AF15" s="527" t="s">
        <v>907</v>
      </c>
    </row>
    <row r="16" spans="2:32" ht="15" customHeight="1">
      <c r="B16" s="337" t="s">
        <v>277</v>
      </c>
      <c r="C16" s="529" t="s">
        <v>8</v>
      </c>
      <c r="D16" s="702">
        <v>128</v>
      </c>
      <c r="E16" s="703">
        <v>0</v>
      </c>
      <c r="F16" s="703">
        <v>0</v>
      </c>
      <c r="G16" s="704">
        <v>128</v>
      </c>
      <c r="H16" s="703">
        <v>8</v>
      </c>
      <c r="I16" s="704">
        <v>120</v>
      </c>
      <c r="J16" s="703">
        <v>118</v>
      </c>
      <c r="K16" s="703">
        <v>2</v>
      </c>
      <c r="L16" s="705">
        <v>1.7052999999999999E-2</v>
      </c>
      <c r="M16" s="706">
        <v>1.7052999999999999E-2</v>
      </c>
      <c r="AA16" s="526">
        <v>196941</v>
      </c>
      <c r="AB16" s="527" t="s">
        <v>907</v>
      </c>
      <c r="AC16" s="526">
        <v>65423</v>
      </c>
      <c r="AD16" s="527" t="s">
        <v>907</v>
      </c>
      <c r="AE16" s="526">
        <v>262364</v>
      </c>
      <c r="AF16" s="527" t="s">
        <v>907</v>
      </c>
    </row>
    <row r="17" spans="2:32" ht="15" customHeight="1">
      <c r="B17" s="337" t="s">
        <v>120</v>
      </c>
      <c r="C17" s="529" t="s">
        <v>569</v>
      </c>
      <c r="D17" s="702">
        <v>2400</v>
      </c>
      <c r="E17" s="703">
        <v>0</v>
      </c>
      <c r="F17" s="703">
        <v>0</v>
      </c>
      <c r="G17" s="704">
        <v>2400</v>
      </c>
      <c r="H17" s="703">
        <v>98</v>
      </c>
      <c r="I17" s="704">
        <v>2302</v>
      </c>
      <c r="J17" s="703">
        <v>2299</v>
      </c>
      <c r="K17" s="703">
        <v>3</v>
      </c>
      <c r="L17" s="705">
        <v>7.5322E-2</v>
      </c>
      <c r="M17" s="706">
        <v>7.5322E-2</v>
      </c>
      <c r="AA17" s="526">
        <v>60876</v>
      </c>
      <c r="AB17" s="527" t="s">
        <v>907</v>
      </c>
      <c r="AC17" s="526">
        <v>441564</v>
      </c>
      <c r="AD17" s="527" t="s">
        <v>907</v>
      </c>
      <c r="AE17" s="526">
        <v>502440</v>
      </c>
      <c r="AF17" s="527" t="s">
        <v>907</v>
      </c>
    </row>
    <row r="18" spans="2:32" ht="15" customHeight="1">
      <c r="B18" s="337" t="s">
        <v>121</v>
      </c>
      <c r="C18" s="528" t="s">
        <v>9</v>
      </c>
      <c r="D18" s="702">
        <v>1598</v>
      </c>
      <c r="E18" s="703">
        <v>0</v>
      </c>
      <c r="F18" s="703">
        <v>0</v>
      </c>
      <c r="G18" s="704">
        <v>1598</v>
      </c>
      <c r="H18" s="703">
        <v>90</v>
      </c>
      <c r="I18" s="704">
        <v>1508</v>
      </c>
      <c r="J18" s="703">
        <v>1460</v>
      </c>
      <c r="K18" s="703">
        <v>48</v>
      </c>
      <c r="L18" s="705">
        <v>3.7969999999999997E-2</v>
      </c>
      <c r="M18" s="706">
        <v>3.7969999999999997E-2</v>
      </c>
      <c r="AA18" s="526">
        <v>226431</v>
      </c>
      <c r="AB18" s="527" t="s">
        <v>907</v>
      </c>
      <c r="AC18" s="526">
        <v>77818</v>
      </c>
      <c r="AD18" s="527" t="s">
        <v>907</v>
      </c>
      <c r="AE18" s="526">
        <v>304249</v>
      </c>
      <c r="AF18" s="527" t="s">
        <v>907</v>
      </c>
    </row>
    <row r="19" spans="2:32" ht="15" customHeight="1">
      <c r="B19" s="337" t="s">
        <v>123</v>
      </c>
      <c r="C19" s="528" t="s">
        <v>10</v>
      </c>
      <c r="D19" s="702">
        <v>870</v>
      </c>
      <c r="E19" s="703">
        <v>0</v>
      </c>
      <c r="F19" s="703">
        <v>0</v>
      </c>
      <c r="G19" s="704">
        <v>870</v>
      </c>
      <c r="H19" s="703">
        <v>39</v>
      </c>
      <c r="I19" s="704">
        <v>831</v>
      </c>
      <c r="J19" s="703">
        <v>829</v>
      </c>
      <c r="K19" s="703">
        <v>2</v>
      </c>
      <c r="L19" s="705">
        <v>4.1530999999999998E-2</v>
      </c>
      <c r="M19" s="706">
        <v>4.1530999999999998E-2</v>
      </c>
      <c r="AA19" s="526">
        <v>97660</v>
      </c>
      <c r="AB19" s="527" t="s">
        <v>907</v>
      </c>
      <c r="AC19" s="526">
        <v>47107</v>
      </c>
      <c r="AD19" s="527" t="s">
        <v>907</v>
      </c>
      <c r="AE19" s="526">
        <v>144767</v>
      </c>
      <c r="AF19" s="527" t="s">
        <v>907</v>
      </c>
    </row>
    <row r="20" spans="2:32" ht="15" customHeight="1">
      <c r="B20" s="337" t="s">
        <v>125</v>
      </c>
      <c r="C20" s="528" t="s">
        <v>11</v>
      </c>
      <c r="D20" s="702">
        <v>1640</v>
      </c>
      <c r="E20" s="703">
        <v>0</v>
      </c>
      <c r="F20" s="703">
        <v>0</v>
      </c>
      <c r="G20" s="704">
        <v>1640</v>
      </c>
      <c r="H20" s="703">
        <v>30</v>
      </c>
      <c r="I20" s="704">
        <v>1610</v>
      </c>
      <c r="J20" s="703">
        <v>1610</v>
      </c>
      <c r="K20" s="703">
        <v>0</v>
      </c>
      <c r="L20" s="705">
        <v>1.8825000000000001E-2</v>
      </c>
      <c r="M20" s="706">
        <v>1.8825000000000001E-2</v>
      </c>
      <c r="AA20" s="526">
        <v>4654</v>
      </c>
      <c r="AB20" s="527" t="s">
        <v>907</v>
      </c>
      <c r="AC20" s="526">
        <v>348871</v>
      </c>
      <c r="AD20" s="527" t="s">
        <v>907</v>
      </c>
      <c r="AE20" s="526">
        <v>353525</v>
      </c>
      <c r="AF20" s="527" t="s">
        <v>907</v>
      </c>
    </row>
    <row r="21" spans="2:32" ht="15" customHeight="1">
      <c r="B21" s="337" t="s">
        <v>127</v>
      </c>
      <c r="C21" s="528" t="s">
        <v>12</v>
      </c>
      <c r="D21" s="702">
        <v>3704</v>
      </c>
      <c r="E21" s="703">
        <v>0</v>
      </c>
      <c r="F21" s="703">
        <v>0</v>
      </c>
      <c r="G21" s="704">
        <v>3704</v>
      </c>
      <c r="H21" s="703">
        <v>247</v>
      </c>
      <c r="I21" s="704">
        <v>3457</v>
      </c>
      <c r="J21" s="703">
        <v>3447</v>
      </c>
      <c r="K21" s="703">
        <v>10</v>
      </c>
      <c r="L21" s="705">
        <v>6.2030000000000002E-2</v>
      </c>
      <c r="M21" s="706">
        <v>6.2030000000000002E-2</v>
      </c>
      <c r="AA21" s="526">
        <v>560973</v>
      </c>
      <c r="AB21" s="527" t="s">
        <v>907</v>
      </c>
      <c r="AC21" s="526">
        <v>902791</v>
      </c>
      <c r="AD21" s="527" t="s">
        <v>907</v>
      </c>
      <c r="AE21" s="526">
        <v>1463764</v>
      </c>
      <c r="AF21" s="527" t="s">
        <v>907</v>
      </c>
    </row>
    <row r="22" spans="2:32" ht="15" customHeight="1">
      <c r="B22" s="337" t="s">
        <v>128</v>
      </c>
      <c r="C22" s="528" t="s">
        <v>418</v>
      </c>
      <c r="D22" s="702">
        <v>771</v>
      </c>
      <c r="E22" s="703">
        <v>0</v>
      </c>
      <c r="F22" s="703">
        <v>0</v>
      </c>
      <c r="G22" s="704">
        <v>771</v>
      </c>
      <c r="H22" s="703">
        <v>39</v>
      </c>
      <c r="I22" s="704">
        <v>732</v>
      </c>
      <c r="J22" s="703">
        <v>730</v>
      </c>
      <c r="K22" s="703">
        <v>2</v>
      </c>
      <c r="L22" s="705">
        <v>8.3876999999999993E-2</v>
      </c>
      <c r="M22" s="706">
        <v>8.3876999999999993E-2</v>
      </c>
      <c r="AA22" s="526">
        <v>38423</v>
      </c>
      <c r="AB22" s="527" t="s">
        <v>907</v>
      </c>
      <c r="AC22" s="526">
        <v>-10674</v>
      </c>
      <c r="AD22" s="527" t="s">
        <v>907</v>
      </c>
      <c r="AE22" s="526">
        <v>27749</v>
      </c>
      <c r="AF22" s="527" t="s">
        <v>907</v>
      </c>
    </row>
    <row r="23" spans="2:32" ht="15" customHeight="1">
      <c r="B23" s="337" t="s">
        <v>129</v>
      </c>
      <c r="C23" s="528" t="s">
        <v>419</v>
      </c>
      <c r="D23" s="702">
        <v>4863</v>
      </c>
      <c r="E23" s="703">
        <v>1</v>
      </c>
      <c r="F23" s="703">
        <v>0</v>
      </c>
      <c r="G23" s="704">
        <v>4862</v>
      </c>
      <c r="H23" s="703">
        <v>251</v>
      </c>
      <c r="I23" s="704">
        <v>4611</v>
      </c>
      <c r="J23" s="703">
        <v>4595</v>
      </c>
      <c r="K23" s="703">
        <v>16</v>
      </c>
      <c r="L23" s="705">
        <v>6.4284999999999995E-2</v>
      </c>
      <c r="M23" s="706">
        <v>6.4270999999999995E-2</v>
      </c>
      <c r="AA23" s="526">
        <v>3095624</v>
      </c>
      <c r="AB23" s="527" t="s">
        <v>907</v>
      </c>
      <c r="AC23" s="526">
        <v>3933480</v>
      </c>
      <c r="AD23" s="527" t="s">
        <v>907</v>
      </c>
      <c r="AE23" s="526">
        <v>7029104</v>
      </c>
      <c r="AF23" s="527" t="s">
        <v>907</v>
      </c>
    </row>
    <row r="24" spans="2:32" ht="15" customHeight="1">
      <c r="B24" s="337" t="s">
        <v>131</v>
      </c>
      <c r="C24" s="528" t="s">
        <v>420</v>
      </c>
      <c r="D24" s="702">
        <v>3657</v>
      </c>
      <c r="E24" s="703">
        <v>0</v>
      </c>
      <c r="F24" s="703">
        <v>0</v>
      </c>
      <c r="G24" s="704">
        <v>3657</v>
      </c>
      <c r="H24" s="703">
        <v>36</v>
      </c>
      <c r="I24" s="704">
        <v>3621</v>
      </c>
      <c r="J24" s="703">
        <v>3619</v>
      </c>
      <c r="K24" s="703">
        <v>2</v>
      </c>
      <c r="L24" s="705">
        <v>4.6435999999999998E-2</v>
      </c>
      <c r="M24" s="706">
        <v>4.6435999999999998E-2</v>
      </c>
    </row>
    <row r="25" spans="2:32" ht="15" customHeight="1">
      <c r="B25" s="337" t="s">
        <v>133</v>
      </c>
      <c r="C25" s="528" t="s">
        <v>14</v>
      </c>
      <c r="D25" s="702">
        <v>12440</v>
      </c>
      <c r="E25" s="703">
        <v>0</v>
      </c>
      <c r="F25" s="703">
        <v>0</v>
      </c>
      <c r="G25" s="704">
        <v>12440</v>
      </c>
      <c r="H25" s="703">
        <v>113</v>
      </c>
      <c r="I25" s="704">
        <v>12327</v>
      </c>
      <c r="J25" s="703">
        <v>12272</v>
      </c>
      <c r="K25" s="703">
        <v>55</v>
      </c>
      <c r="L25" s="705">
        <v>3.6773E-2</v>
      </c>
      <c r="M25" s="706">
        <v>3.6773E-2</v>
      </c>
    </row>
    <row r="26" spans="2:32" ht="15" customHeight="1">
      <c r="B26" s="337" t="s">
        <v>135</v>
      </c>
      <c r="C26" s="528" t="s">
        <v>13</v>
      </c>
      <c r="D26" s="702">
        <v>2188</v>
      </c>
      <c r="E26" s="703">
        <v>0</v>
      </c>
      <c r="F26" s="703">
        <v>0</v>
      </c>
      <c r="G26" s="704">
        <v>2188</v>
      </c>
      <c r="H26" s="703">
        <v>90</v>
      </c>
      <c r="I26" s="704">
        <v>2098</v>
      </c>
      <c r="J26" s="703">
        <v>2091</v>
      </c>
      <c r="K26" s="703">
        <v>7</v>
      </c>
      <c r="L26" s="705">
        <v>7.4369000000000005E-2</v>
      </c>
      <c r="M26" s="706">
        <v>7.4369000000000005E-2</v>
      </c>
    </row>
    <row r="27" spans="2:32" ht="15" customHeight="1">
      <c r="B27" s="337" t="s">
        <v>136</v>
      </c>
      <c r="C27" s="528" t="s">
        <v>570</v>
      </c>
      <c r="D27" s="702">
        <v>442</v>
      </c>
      <c r="E27" s="703">
        <v>0</v>
      </c>
      <c r="F27" s="703">
        <v>0</v>
      </c>
      <c r="G27" s="704">
        <v>442</v>
      </c>
      <c r="H27" s="703">
        <v>12</v>
      </c>
      <c r="I27" s="704">
        <v>430</v>
      </c>
      <c r="J27" s="703">
        <v>430</v>
      </c>
      <c r="K27" s="703">
        <v>0</v>
      </c>
      <c r="L27" s="705">
        <v>0.12510599999999999</v>
      </c>
      <c r="M27" s="706">
        <v>0.12510599999999999</v>
      </c>
    </row>
    <row r="28" spans="2:32" ht="15" customHeight="1">
      <c r="B28" s="337" t="s">
        <v>138</v>
      </c>
      <c r="C28" s="528" t="s">
        <v>15</v>
      </c>
      <c r="D28" s="702">
        <v>2378</v>
      </c>
      <c r="E28" s="703">
        <v>0</v>
      </c>
      <c r="F28" s="703">
        <v>0</v>
      </c>
      <c r="G28" s="704">
        <v>2378</v>
      </c>
      <c r="H28" s="703">
        <v>43</v>
      </c>
      <c r="I28" s="704">
        <v>2335</v>
      </c>
      <c r="J28" s="703">
        <v>2328</v>
      </c>
      <c r="K28" s="703">
        <v>7</v>
      </c>
      <c r="L28" s="705">
        <v>4.5523000000000001E-2</v>
      </c>
      <c r="M28" s="706">
        <v>4.5523000000000001E-2</v>
      </c>
    </row>
    <row r="29" spans="2:32" ht="15" customHeight="1">
      <c r="B29" s="337" t="s">
        <v>139</v>
      </c>
      <c r="C29" s="528" t="s">
        <v>16</v>
      </c>
      <c r="D29" s="702">
        <v>2778</v>
      </c>
      <c r="E29" s="703">
        <v>25</v>
      </c>
      <c r="F29" s="703">
        <v>7</v>
      </c>
      <c r="G29" s="704">
        <v>2746</v>
      </c>
      <c r="H29" s="703">
        <v>336</v>
      </c>
      <c r="I29" s="704">
        <v>2410</v>
      </c>
      <c r="J29" s="703">
        <v>2371</v>
      </c>
      <c r="K29" s="703">
        <v>39</v>
      </c>
      <c r="L29" s="705">
        <v>9.5101000000000005E-2</v>
      </c>
      <c r="M29" s="706">
        <v>9.4006000000000006E-2</v>
      </c>
    </row>
    <row r="30" spans="2:32" ht="15" customHeight="1">
      <c r="B30" s="337" t="s">
        <v>140</v>
      </c>
      <c r="C30" s="528" t="s">
        <v>17</v>
      </c>
      <c r="D30" s="702">
        <v>46647</v>
      </c>
      <c r="E30" s="703">
        <v>6491</v>
      </c>
      <c r="F30" s="703">
        <v>820</v>
      </c>
      <c r="G30" s="704">
        <v>39336</v>
      </c>
      <c r="H30" s="703">
        <v>5161</v>
      </c>
      <c r="I30" s="704">
        <v>34175</v>
      </c>
      <c r="J30" s="703">
        <v>32785</v>
      </c>
      <c r="K30" s="703">
        <v>1390</v>
      </c>
      <c r="L30" s="705">
        <v>7.9978999999999995E-2</v>
      </c>
      <c r="M30" s="706">
        <v>6.7444000000000004E-2</v>
      </c>
    </row>
    <row r="31" spans="2:32" ht="15" customHeight="1">
      <c r="B31" s="337" t="s">
        <v>141</v>
      </c>
      <c r="C31" s="528" t="s">
        <v>18</v>
      </c>
      <c r="D31" s="702">
        <v>2232</v>
      </c>
      <c r="E31" s="703">
        <v>0</v>
      </c>
      <c r="F31" s="703">
        <v>0</v>
      </c>
      <c r="G31" s="704">
        <v>2232</v>
      </c>
      <c r="H31" s="703">
        <v>34</v>
      </c>
      <c r="I31" s="704">
        <v>2198</v>
      </c>
      <c r="J31" s="703">
        <v>2198</v>
      </c>
      <c r="K31" s="703">
        <v>0</v>
      </c>
      <c r="L31" s="705">
        <v>5.6129999999999999E-3</v>
      </c>
      <c r="M31" s="706">
        <v>5.6129999999999999E-3</v>
      </c>
    </row>
    <row r="32" spans="2:32" ht="15" customHeight="1">
      <c r="B32" s="337" t="s">
        <v>143</v>
      </c>
      <c r="C32" s="528" t="s">
        <v>29</v>
      </c>
      <c r="D32" s="702">
        <v>357</v>
      </c>
      <c r="E32" s="703">
        <v>0</v>
      </c>
      <c r="F32" s="703">
        <v>0</v>
      </c>
      <c r="G32" s="704">
        <v>357</v>
      </c>
      <c r="H32" s="703">
        <v>9</v>
      </c>
      <c r="I32" s="704">
        <v>348</v>
      </c>
      <c r="J32" s="703">
        <v>348</v>
      </c>
      <c r="K32" s="703">
        <v>0</v>
      </c>
      <c r="L32" s="705">
        <v>1.0496999999999999E-2</v>
      </c>
      <c r="M32" s="706">
        <v>1.0496999999999999E-2</v>
      </c>
    </row>
    <row r="33" spans="2:13" ht="15" customHeight="1">
      <c r="B33" s="337" t="s">
        <v>145</v>
      </c>
      <c r="C33" s="528" t="s">
        <v>30</v>
      </c>
      <c r="D33" s="702">
        <v>3274</v>
      </c>
      <c r="E33" s="703">
        <v>197</v>
      </c>
      <c r="F33" s="703">
        <v>36</v>
      </c>
      <c r="G33" s="704">
        <v>3041</v>
      </c>
      <c r="H33" s="703">
        <v>367</v>
      </c>
      <c r="I33" s="704">
        <v>2674</v>
      </c>
      <c r="J33" s="703">
        <v>2612</v>
      </c>
      <c r="K33" s="703">
        <v>62</v>
      </c>
      <c r="L33" s="705">
        <v>5.5663999999999998E-2</v>
      </c>
      <c r="M33" s="706">
        <v>5.1702999999999999E-2</v>
      </c>
    </row>
    <row r="34" spans="2:13" ht="15" customHeight="1">
      <c r="B34" s="337" t="s">
        <v>146</v>
      </c>
      <c r="C34" s="528" t="s">
        <v>19</v>
      </c>
      <c r="D34" s="702">
        <v>77392</v>
      </c>
      <c r="E34" s="703">
        <v>5391</v>
      </c>
      <c r="F34" s="703">
        <v>2598</v>
      </c>
      <c r="G34" s="704">
        <v>69403</v>
      </c>
      <c r="H34" s="703">
        <v>5591</v>
      </c>
      <c r="I34" s="704">
        <v>63812</v>
      </c>
      <c r="J34" s="703">
        <v>62057</v>
      </c>
      <c r="K34" s="703">
        <v>1755</v>
      </c>
      <c r="L34" s="705">
        <v>0.150866</v>
      </c>
      <c r="M34" s="706">
        <v>0.135293</v>
      </c>
    </row>
    <row r="35" spans="2:13" ht="15" customHeight="1">
      <c r="B35" s="337" t="s">
        <v>147</v>
      </c>
      <c r="C35" s="528" t="s">
        <v>20</v>
      </c>
      <c r="D35" s="702">
        <v>3778</v>
      </c>
      <c r="E35" s="703">
        <v>264</v>
      </c>
      <c r="F35" s="703">
        <v>21</v>
      </c>
      <c r="G35" s="704">
        <v>3493</v>
      </c>
      <c r="H35" s="703">
        <v>393</v>
      </c>
      <c r="I35" s="704">
        <v>3100</v>
      </c>
      <c r="J35" s="703">
        <v>3089</v>
      </c>
      <c r="K35" s="703">
        <v>11</v>
      </c>
      <c r="L35" s="705">
        <v>2.0900999999999999E-2</v>
      </c>
      <c r="M35" s="706">
        <v>1.9324000000000001E-2</v>
      </c>
    </row>
    <row r="36" spans="2:13" ht="15" customHeight="1">
      <c r="B36" s="337" t="s">
        <v>149</v>
      </c>
      <c r="C36" s="528" t="s">
        <v>21</v>
      </c>
      <c r="D36" s="702">
        <v>3748</v>
      </c>
      <c r="E36" s="703">
        <v>568</v>
      </c>
      <c r="F36" s="703">
        <v>131</v>
      </c>
      <c r="G36" s="704">
        <v>3049</v>
      </c>
      <c r="H36" s="703">
        <v>1143</v>
      </c>
      <c r="I36" s="704">
        <v>1906</v>
      </c>
      <c r="J36" s="703">
        <v>1828</v>
      </c>
      <c r="K36" s="703">
        <v>78</v>
      </c>
      <c r="L36" s="705">
        <v>9.0830000000000008E-3</v>
      </c>
      <c r="M36" s="706">
        <v>7.3889999999999997E-3</v>
      </c>
    </row>
    <row r="37" spans="2:13" ht="15" customHeight="1">
      <c r="B37" s="337" t="s">
        <v>151</v>
      </c>
      <c r="C37" s="528" t="s">
        <v>32</v>
      </c>
      <c r="D37" s="702">
        <v>18526</v>
      </c>
      <c r="E37" s="703">
        <v>142</v>
      </c>
      <c r="F37" s="703">
        <v>29</v>
      </c>
      <c r="G37" s="704">
        <v>18355</v>
      </c>
      <c r="H37" s="703">
        <v>681</v>
      </c>
      <c r="I37" s="704">
        <v>17674</v>
      </c>
      <c r="J37" s="703">
        <v>17481</v>
      </c>
      <c r="K37" s="703">
        <v>193</v>
      </c>
      <c r="L37" s="705">
        <v>6.3157000000000005E-2</v>
      </c>
      <c r="M37" s="706">
        <v>6.2574000000000005E-2</v>
      </c>
    </row>
    <row r="38" spans="2:13" ht="15" customHeight="1">
      <c r="B38" s="337" t="s">
        <v>153</v>
      </c>
      <c r="C38" s="528" t="s">
        <v>22</v>
      </c>
      <c r="D38" s="702">
        <v>3731</v>
      </c>
      <c r="E38" s="703">
        <v>167</v>
      </c>
      <c r="F38" s="703">
        <v>6</v>
      </c>
      <c r="G38" s="704">
        <v>3558</v>
      </c>
      <c r="H38" s="703">
        <v>204</v>
      </c>
      <c r="I38" s="704">
        <v>3354</v>
      </c>
      <c r="J38" s="703">
        <v>3328</v>
      </c>
      <c r="K38" s="703">
        <v>26</v>
      </c>
      <c r="L38" s="705">
        <v>2.0421999999999999E-2</v>
      </c>
      <c r="M38" s="706">
        <v>1.9474999999999999E-2</v>
      </c>
    </row>
    <row r="39" spans="2:13" ht="15" customHeight="1">
      <c r="B39" s="337" t="s">
        <v>155</v>
      </c>
      <c r="C39" s="528" t="s">
        <v>23</v>
      </c>
      <c r="D39" s="702">
        <v>22406</v>
      </c>
      <c r="E39" s="703">
        <v>0</v>
      </c>
      <c r="F39" s="703">
        <v>0</v>
      </c>
      <c r="G39" s="704">
        <v>22406</v>
      </c>
      <c r="H39" s="703">
        <v>0</v>
      </c>
      <c r="I39" s="704">
        <v>22406</v>
      </c>
      <c r="J39" s="703">
        <v>22372</v>
      </c>
      <c r="K39" s="703">
        <v>34</v>
      </c>
      <c r="L39" s="705">
        <v>6.5609000000000001E-2</v>
      </c>
      <c r="M39" s="706">
        <v>6.5609000000000001E-2</v>
      </c>
    </row>
    <row r="40" spans="2:13" ht="15" customHeight="1">
      <c r="B40" s="337" t="s">
        <v>156</v>
      </c>
      <c r="C40" s="528" t="s">
        <v>24</v>
      </c>
      <c r="D40" s="702">
        <v>16013</v>
      </c>
      <c r="E40" s="703">
        <v>659</v>
      </c>
      <c r="F40" s="703">
        <v>80</v>
      </c>
      <c r="G40" s="704">
        <v>15274</v>
      </c>
      <c r="H40" s="703">
        <v>285</v>
      </c>
      <c r="I40" s="704">
        <v>14989</v>
      </c>
      <c r="J40" s="703">
        <v>14073</v>
      </c>
      <c r="K40" s="703">
        <v>916</v>
      </c>
      <c r="L40" s="705">
        <v>4.7759999999999997E-2</v>
      </c>
      <c r="M40" s="706">
        <v>4.5555999999999999E-2</v>
      </c>
    </row>
    <row r="41" spans="2:13" ht="15" customHeight="1">
      <c r="B41" s="337" t="s">
        <v>158</v>
      </c>
      <c r="C41" s="528" t="s">
        <v>31</v>
      </c>
      <c r="D41" s="702">
        <v>68285</v>
      </c>
      <c r="E41" s="703">
        <v>1190</v>
      </c>
      <c r="F41" s="703">
        <v>149</v>
      </c>
      <c r="G41" s="704">
        <v>66946</v>
      </c>
      <c r="H41" s="703">
        <v>2112</v>
      </c>
      <c r="I41" s="704">
        <v>64834</v>
      </c>
      <c r="J41" s="703">
        <v>63917</v>
      </c>
      <c r="K41" s="703">
        <v>917</v>
      </c>
      <c r="L41" s="705">
        <v>0.10686</v>
      </c>
      <c r="M41" s="706">
        <v>0.104764</v>
      </c>
    </row>
    <row r="42" spans="2:13" ht="15" customHeight="1">
      <c r="B42" s="337" t="s">
        <v>160</v>
      </c>
      <c r="C42" s="528" t="s">
        <v>447</v>
      </c>
      <c r="D42" s="702">
        <v>5294</v>
      </c>
      <c r="E42" s="703">
        <v>209</v>
      </c>
      <c r="F42" s="703">
        <v>99</v>
      </c>
      <c r="G42" s="704">
        <v>4986</v>
      </c>
      <c r="H42" s="703">
        <v>1211</v>
      </c>
      <c r="I42" s="704">
        <v>3775</v>
      </c>
      <c r="J42" s="703">
        <v>3566</v>
      </c>
      <c r="K42" s="703">
        <v>209</v>
      </c>
      <c r="L42" s="705">
        <v>0.12709500000000001</v>
      </c>
      <c r="M42" s="706">
        <v>0.1197</v>
      </c>
    </row>
    <row r="43" spans="2:13" ht="15" customHeight="1">
      <c r="B43" s="337" t="s">
        <v>162</v>
      </c>
      <c r="C43" s="528" t="s">
        <v>25</v>
      </c>
      <c r="D43" s="702">
        <v>30915</v>
      </c>
      <c r="E43" s="703">
        <v>3310</v>
      </c>
      <c r="F43" s="703">
        <v>360</v>
      </c>
      <c r="G43" s="704">
        <v>27245</v>
      </c>
      <c r="H43" s="703">
        <v>1703</v>
      </c>
      <c r="I43" s="704">
        <v>25542</v>
      </c>
      <c r="J43" s="703">
        <v>24439</v>
      </c>
      <c r="K43" s="703">
        <v>1103</v>
      </c>
      <c r="L43" s="705">
        <v>9.7421999999999995E-2</v>
      </c>
      <c r="M43" s="706">
        <v>8.5857000000000003E-2</v>
      </c>
    </row>
    <row r="44" spans="2:13" ht="15" customHeight="1">
      <c r="B44" s="337">
        <v>37</v>
      </c>
      <c r="C44" s="338" t="s">
        <v>26</v>
      </c>
      <c r="D44" s="702">
        <v>49415</v>
      </c>
      <c r="E44" s="703">
        <v>9071</v>
      </c>
      <c r="F44" s="703">
        <v>1682</v>
      </c>
      <c r="G44" s="704">
        <v>38662</v>
      </c>
      <c r="H44" s="703">
        <v>1807</v>
      </c>
      <c r="I44" s="704">
        <v>36855</v>
      </c>
      <c r="J44" s="703">
        <v>34505</v>
      </c>
      <c r="K44" s="703">
        <v>2350</v>
      </c>
      <c r="L44" s="705">
        <v>0.23658799999999999</v>
      </c>
      <c r="M44" s="706">
        <v>0.18510499999999999</v>
      </c>
    </row>
    <row r="45" spans="2:13" ht="15" customHeight="1">
      <c r="B45" s="337">
        <v>38</v>
      </c>
      <c r="C45" s="338" t="s">
        <v>27</v>
      </c>
      <c r="D45" s="702">
        <v>0</v>
      </c>
      <c r="E45" s="703">
        <v>0</v>
      </c>
      <c r="F45" s="703">
        <v>0</v>
      </c>
      <c r="G45" s="704">
        <v>0</v>
      </c>
      <c r="H45" s="703">
        <v>0</v>
      </c>
      <c r="I45" s="704">
        <v>0</v>
      </c>
      <c r="J45" s="703">
        <v>0</v>
      </c>
      <c r="K45" s="703">
        <v>0</v>
      </c>
      <c r="L45" s="705">
        <v>0</v>
      </c>
      <c r="M45" s="706">
        <v>0</v>
      </c>
    </row>
    <row r="46" spans="2:13" ht="15" customHeight="1">
      <c r="B46" s="337">
        <v>39</v>
      </c>
      <c r="C46" s="338" t="s">
        <v>28</v>
      </c>
      <c r="D46" s="702">
        <v>7724</v>
      </c>
      <c r="E46" s="703">
        <v>1086</v>
      </c>
      <c r="F46" s="703">
        <v>325</v>
      </c>
      <c r="G46" s="704">
        <v>6313</v>
      </c>
      <c r="H46" s="703">
        <v>94</v>
      </c>
      <c r="I46" s="704">
        <v>6219</v>
      </c>
      <c r="J46" s="703">
        <v>2837</v>
      </c>
      <c r="K46" s="703">
        <v>3382</v>
      </c>
      <c r="L46" s="705">
        <v>0.25379499999999999</v>
      </c>
      <c r="M46" s="706">
        <v>0.20743200000000001</v>
      </c>
    </row>
    <row r="47" spans="2:13" ht="15" customHeight="1">
      <c r="B47" s="506"/>
      <c r="C47" s="530" t="s">
        <v>1000</v>
      </c>
      <c r="D47" s="724">
        <v>473291</v>
      </c>
      <c r="E47" s="725">
        <v>51466</v>
      </c>
      <c r="F47" s="725">
        <v>22295</v>
      </c>
      <c r="G47" s="725">
        <v>399530</v>
      </c>
      <c r="H47" s="725">
        <v>25802</v>
      </c>
      <c r="I47" s="725">
        <v>373728</v>
      </c>
      <c r="J47" s="725">
        <v>355936</v>
      </c>
      <c r="K47" s="725">
        <v>17792</v>
      </c>
      <c r="L47" s="707">
        <v>7.8061000000000005E-2</v>
      </c>
      <c r="M47" s="708">
        <v>6.5894999999999995E-2</v>
      </c>
    </row>
  </sheetData>
  <sheetProtection sheet="1" selectLockedCells="1" selectUnlockedCells="1"/>
  <mergeCells count="10">
    <mergeCell ref="B2:C2"/>
    <mergeCell ref="D4:D7"/>
    <mergeCell ref="L4:L7"/>
    <mergeCell ref="M4:M7"/>
    <mergeCell ref="E5:E7"/>
    <mergeCell ref="F5:F7"/>
    <mergeCell ref="G5:G7"/>
    <mergeCell ref="B6:C7"/>
    <mergeCell ref="H6:H7"/>
    <mergeCell ref="I6:I7"/>
  </mergeCells>
  <phoneticPr fontId="26"/>
  <pageMargins left="0.78740157480314965" right="0.78740157480314965" top="0.78740157480314965" bottom="0.78740157480314965" header="0" footer="0.19685039370078741"/>
  <pageSetup paperSize="8" orientation="landscape" useFirstPageNumber="1" r:id="rId1"/>
  <headerFooter alignWithMargins="0">
    <oddFooter>&amp;C&amp;P / 1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H42"/>
  <sheetViews>
    <sheetView showGridLines="0" view="pageBreakPreview" zoomScale="145" zoomScaleNormal="100" zoomScaleSheetLayoutView="145" workbookViewId="0"/>
  </sheetViews>
  <sheetFormatPr defaultColWidth="9.33203125" defaultRowHeight="20.25" customHeight="1"/>
  <cols>
    <col min="1" max="1" width="2.1640625" style="179" customWidth="1"/>
    <col min="2" max="2" width="23.1640625" style="179" customWidth="1"/>
    <col min="3" max="3" width="15" style="179" customWidth="1"/>
    <col min="4" max="8" width="15.5" style="179" customWidth="1"/>
    <col min="9" max="16384" width="9.33203125" style="179"/>
  </cols>
  <sheetData>
    <row r="1" spans="2:8" ht="15" customHeight="1"/>
    <row r="2" spans="2:8" ht="20.25" customHeight="1">
      <c r="B2" s="629" t="s">
        <v>532</v>
      </c>
    </row>
    <row r="3" spans="2:8" ht="20.25" customHeight="1" thickBot="1">
      <c r="F3" s="180"/>
      <c r="G3" s="766">
        <f ca="1">TODAY()</f>
        <v>46225</v>
      </c>
      <c r="H3" s="766"/>
    </row>
    <row r="4" spans="2:8" ht="20.25" customHeight="1" thickTop="1">
      <c r="B4" s="181" t="s">
        <v>533</v>
      </c>
      <c r="C4" s="182"/>
      <c r="D4" s="182"/>
      <c r="E4" s="182"/>
      <c r="F4" s="182"/>
      <c r="G4" s="182"/>
      <c r="H4" s="183"/>
    </row>
    <row r="5" spans="2:8" ht="20.25" customHeight="1">
      <c r="B5" s="767" t="str">
        <f>'（入力）データ入力表'!H4</f>
        <v>（例）河川改修工事に100億円の投資を行った場合の県内経済への波及効果</v>
      </c>
      <c r="C5" s="768"/>
      <c r="D5" s="768"/>
      <c r="E5" s="768"/>
      <c r="F5" s="768"/>
      <c r="G5" s="768"/>
      <c r="H5" s="769"/>
    </row>
    <row r="6" spans="2:8" ht="20.25" customHeight="1" thickBot="1">
      <c r="B6" s="770"/>
      <c r="C6" s="771"/>
      <c r="D6" s="771"/>
      <c r="E6" s="771"/>
      <c r="F6" s="771"/>
      <c r="G6" s="771"/>
      <c r="H6" s="772"/>
    </row>
    <row r="7" spans="2:8" ht="20.25" customHeight="1" thickTop="1">
      <c r="B7" s="184"/>
      <c r="C7" s="184"/>
      <c r="D7" s="184"/>
      <c r="E7" s="184"/>
      <c r="F7" s="184"/>
    </row>
    <row r="8" spans="2:8" ht="20.25" customHeight="1">
      <c r="B8" s="179" t="s">
        <v>534</v>
      </c>
    </row>
    <row r="9" spans="2:8" ht="20.25" customHeight="1">
      <c r="B9" s="185" t="s">
        <v>535</v>
      </c>
      <c r="C9" s="773"/>
      <c r="D9" s="774"/>
      <c r="E9" s="774"/>
      <c r="F9" s="774"/>
      <c r="G9" s="774"/>
      <c r="H9" s="775"/>
    </row>
    <row r="10" spans="2:8" ht="20.25" customHeight="1">
      <c r="B10" s="186" t="s">
        <v>536</v>
      </c>
      <c r="C10" s="776"/>
      <c r="D10" s="777"/>
      <c r="E10" s="777"/>
      <c r="F10" s="777"/>
      <c r="G10" s="777"/>
      <c r="H10" s="778"/>
    </row>
    <row r="11" spans="2:8" ht="20.25" customHeight="1">
      <c r="B11" s="187" t="s">
        <v>537</v>
      </c>
      <c r="C11" s="779"/>
      <c r="D11" s="780"/>
      <c r="E11" s="780"/>
      <c r="F11" s="780"/>
      <c r="G11" s="780"/>
      <c r="H11" s="781"/>
    </row>
    <row r="12" spans="2:8" ht="20.25" customHeight="1">
      <c r="B12" s="184"/>
      <c r="C12" s="184"/>
      <c r="D12" s="184"/>
      <c r="E12" s="184"/>
    </row>
    <row r="13" spans="2:8" ht="20.25" customHeight="1">
      <c r="B13" s="184" t="s">
        <v>538</v>
      </c>
      <c r="C13" s="184"/>
      <c r="D13" s="188" t="s">
        <v>539</v>
      </c>
      <c r="E13" s="184"/>
    </row>
    <row r="14" spans="2:8" ht="20.25" customHeight="1">
      <c r="B14" s="764" t="s">
        <v>540</v>
      </c>
      <c r="C14" s="765"/>
      <c r="D14" s="189">
        <f>波及効果計算ｼｰﾄ!D47</f>
        <v>0</v>
      </c>
      <c r="E14" s="184"/>
    </row>
    <row r="15" spans="2:8" ht="20.25" customHeight="1">
      <c r="B15" s="795" t="s">
        <v>541</v>
      </c>
      <c r="C15" s="796"/>
      <c r="D15" s="190">
        <f>波及効果計算ｼｰﾄ!E47</f>
        <v>0</v>
      </c>
      <c r="E15" s="184"/>
    </row>
    <row r="16" spans="2:8" ht="20.25" customHeight="1">
      <c r="B16" s="797" t="s">
        <v>542</v>
      </c>
      <c r="C16" s="798"/>
      <c r="D16" s="191">
        <f>波及効果計算ｼｰﾄ!I138</f>
        <v>0.56056399999999995</v>
      </c>
      <c r="E16" s="184"/>
    </row>
    <row r="17" spans="2:8" ht="20.25" customHeight="1">
      <c r="B17" s="659" t="s">
        <v>1009</v>
      </c>
      <c r="C17" s="184"/>
      <c r="D17" s="184"/>
      <c r="E17" s="184"/>
    </row>
    <row r="18" spans="2:8" ht="20.25" customHeight="1">
      <c r="B18" s="184"/>
      <c r="C18" s="184"/>
      <c r="D18" s="184"/>
      <c r="E18" s="184"/>
    </row>
    <row r="19" spans="2:8" ht="20.25" customHeight="1">
      <c r="B19" s="179" t="s">
        <v>543</v>
      </c>
      <c r="F19" s="188"/>
      <c r="H19" s="188" t="s">
        <v>544</v>
      </c>
    </row>
    <row r="20" spans="2:8" ht="12" customHeight="1">
      <c r="B20" s="799"/>
      <c r="C20" s="800"/>
      <c r="D20" s="192"/>
      <c r="E20" s="193"/>
      <c r="F20" s="193"/>
      <c r="G20" s="194"/>
      <c r="H20" s="195"/>
    </row>
    <row r="21" spans="2:8" ht="12" customHeight="1">
      <c r="B21" s="801"/>
      <c r="C21" s="802"/>
      <c r="D21" s="196"/>
      <c r="E21" s="197"/>
      <c r="F21" s="198"/>
      <c r="G21" s="199"/>
      <c r="H21" s="200"/>
    </row>
    <row r="22" spans="2:8" ht="26.25" customHeight="1">
      <c r="B22" s="803"/>
      <c r="C22" s="804"/>
      <c r="D22" s="201" t="s">
        <v>545</v>
      </c>
      <c r="E22" s="202" t="s">
        <v>546</v>
      </c>
      <c r="F22" s="203" t="s">
        <v>547</v>
      </c>
      <c r="G22" s="204" t="s">
        <v>548</v>
      </c>
      <c r="H22" s="205" t="s">
        <v>549</v>
      </c>
    </row>
    <row r="23" spans="2:8" ht="20.25" customHeight="1">
      <c r="B23" s="805" t="s">
        <v>550</v>
      </c>
      <c r="C23" s="806"/>
      <c r="D23" s="206">
        <f>波及効果計算ｼｰﾄ!E47</f>
        <v>0</v>
      </c>
      <c r="E23" s="207">
        <f>波及効果計算ｼｰﾄ!F47</f>
        <v>0</v>
      </c>
      <c r="F23" s="208">
        <f>波及効果計算ｼｰﾄ!G47</f>
        <v>0</v>
      </c>
      <c r="G23" s="209">
        <f>波及効果計算ｼｰﾄ!D93</f>
        <v>0</v>
      </c>
      <c r="H23" s="208">
        <f>波及効果計算ｼｰﾄ!E93</f>
        <v>0</v>
      </c>
    </row>
    <row r="24" spans="2:8" ht="20.25" customHeight="1">
      <c r="B24" s="807" t="s">
        <v>551</v>
      </c>
      <c r="C24" s="808"/>
      <c r="D24" s="210">
        <f>波及効果計算ｼｰﾄ!J47</f>
        <v>0</v>
      </c>
      <c r="E24" s="211">
        <f>波及効果計算ｼｰﾄ!K47</f>
        <v>0</v>
      </c>
      <c r="F24" s="212">
        <f>波及効果計算ｼｰﾄ!L47</f>
        <v>0</v>
      </c>
      <c r="G24" s="213">
        <f>波及効果計算ｼｰﾄ!F93</f>
        <v>0</v>
      </c>
      <c r="H24" s="214">
        <f>波及効果計算ｼｰﾄ!G93</f>
        <v>0</v>
      </c>
    </row>
    <row r="25" spans="2:8" ht="20.25" customHeight="1">
      <c r="B25" s="807" t="s">
        <v>552</v>
      </c>
      <c r="C25" s="808"/>
      <c r="D25" s="210">
        <f>波及効果計算ｼｰﾄ!Q47</f>
        <v>0</v>
      </c>
      <c r="E25" s="211">
        <f>波及効果計算ｼｰﾄ!R47</f>
        <v>0</v>
      </c>
      <c r="F25" s="212">
        <f>波及効果計算ｼｰﾄ!S47</f>
        <v>0</v>
      </c>
      <c r="G25" s="213">
        <f>波及効果計算ｼｰﾄ!H93</f>
        <v>0</v>
      </c>
      <c r="H25" s="214">
        <f>波及効果計算ｼｰﾄ!I93</f>
        <v>0</v>
      </c>
    </row>
    <row r="26" spans="2:8" ht="20.25" customHeight="1">
      <c r="B26" s="791" t="s">
        <v>553</v>
      </c>
      <c r="C26" s="792"/>
      <c r="D26" s="215">
        <f>波及効果計算ｼｰﾄ!T47</f>
        <v>0</v>
      </c>
      <c r="E26" s="216">
        <f>波及効果計算ｼｰﾄ!U47</f>
        <v>0</v>
      </c>
      <c r="F26" s="217">
        <f>波及効果計算ｼｰﾄ!V47</f>
        <v>0</v>
      </c>
      <c r="G26" s="218">
        <f>波及効果計算ｼｰﾄ!J93</f>
        <v>0</v>
      </c>
      <c r="H26" s="219">
        <f>波及効果計算ｼｰﾄ!K93</f>
        <v>0</v>
      </c>
    </row>
    <row r="27" spans="2:8" ht="20.25" customHeight="1">
      <c r="B27" s="793" t="s">
        <v>554</v>
      </c>
      <c r="C27" s="794"/>
      <c r="D27" s="220" t="str">
        <f>IF(D14=0,"",ROUND(D26/D14,2))</f>
        <v/>
      </c>
      <c r="E27" s="221"/>
      <c r="F27" s="221"/>
    </row>
    <row r="28" spans="2:8" ht="20.25" customHeight="1">
      <c r="B28" s="179" t="s">
        <v>555</v>
      </c>
    </row>
    <row r="29" spans="2:8" ht="20.25" customHeight="1">
      <c r="B29" s="179" t="s">
        <v>556</v>
      </c>
    </row>
    <row r="30" spans="2:8" ht="20.25" customHeight="1">
      <c r="B30" s="179" t="s">
        <v>557</v>
      </c>
    </row>
    <row r="31" spans="2:8" ht="20.25" customHeight="1">
      <c r="B31" s="179" t="s">
        <v>558</v>
      </c>
    </row>
    <row r="32" spans="2:8" ht="20.25" customHeight="1">
      <c r="B32" s="654" t="s">
        <v>986</v>
      </c>
    </row>
    <row r="33" spans="2:8" ht="20.25" customHeight="1">
      <c r="B33" s="654" t="s">
        <v>987</v>
      </c>
    </row>
    <row r="35" spans="2:8" ht="20.25" customHeight="1">
      <c r="B35" s="179" t="s">
        <v>559</v>
      </c>
    </row>
    <row r="36" spans="2:8" ht="20.25" customHeight="1">
      <c r="B36" s="782"/>
      <c r="C36" s="783"/>
      <c r="D36" s="783"/>
      <c r="E36" s="783"/>
      <c r="F36" s="783"/>
      <c r="G36" s="783"/>
      <c r="H36" s="784"/>
    </row>
    <row r="37" spans="2:8" ht="20.25" customHeight="1">
      <c r="B37" s="785"/>
      <c r="C37" s="786"/>
      <c r="D37" s="786"/>
      <c r="E37" s="786"/>
      <c r="F37" s="786"/>
      <c r="G37" s="786"/>
      <c r="H37" s="787"/>
    </row>
    <row r="38" spans="2:8" ht="20.25" customHeight="1">
      <c r="B38" s="785"/>
      <c r="C38" s="786"/>
      <c r="D38" s="786"/>
      <c r="E38" s="786"/>
      <c r="F38" s="786"/>
      <c r="G38" s="786"/>
      <c r="H38" s="787"/>
    </row>
    <row r="39" spans="2:8" ht="20.25" customHeight="1">
      <c r="B39" s="785"/>
      <c r="C39" s="786"/>
      <c r="D39" s="786"/>
      <c r="E39" s="786"/>
      <c r="F39" s="786"/>
      <c r="G39" s="786"/>
      <c r="H39" s="787"/>
    </row>
    <row r="40" spans="2:8" ht="20.25" customHeight="1">
      <c r="B40" s="785"/>
      <c r="C40" s="786"/>
      <c r="D40" s="786"/>
      <c r="E40" s="786"/>
      <c r="F40" s="786"/>
      <c r="G40" s="786"/>
      <c r="H40" s="787"/>
    </row>
    <row r="41" spans="2:8" ht="20.25" customHeight="1">
      <c r="B41" s="785"/>
      <c r="C41" s="786"/>
      <c r="D41" s="786"/>
      <c r="E41" s="786"/>
      <c r="F41" s="786"/>
      <c r="G41" s="786"/>
      <c r="H41" s="787"/>
    </row>
    <row r="42" spans="2:8" ht="20.25" customHeight="1">
      <c r="B42" s="788"/>
      <c r="C42" s="789"/>
      <c r="D42" s="789"/>
      <c r="E42" s="789"/>
      <c r="F42" s="789"/>
      <c r="G42" s="789"/>
      <c r="H42" s="790"/>
    </row>
  </sheetData>
  <sheetProtection sheet="1" selectLockedCells="1" selectUnlockedCells="1"/>
  <mergeCells count="15">
    <mergeCell ref="B36:H42"/>
    <mergeCell ref="B26:C26"/>
    <mergeCell ref="B27:C27"/>
    <mergeCell ref="B15:C15"/>
    <mergeCell ref="B16:C16"/>
    <mergeCell ref="B20:C22"/>
    <mergeCell ref="B23:C23"/>
    <mergeCell ref="B24:C24"/>
    <mergeCell ref="B25:C25"/>
    <mergeCell ref="B14:C14"/>
    <mergeCell ref="G3:H3"/>
    <mergeCell ref="B5:H6"/>
    <mergeCell ref="C9:H9"/>
    <mergeCell ref="C10:H10"/>
    <mergeCell ref="C11:H11"/>
  </mergeCells>
  <phoneticPr fontId="26"/>
  <pageMargins left="0.78740157480314965" right="0.78740157480314965" top="0.78740157480314965" bottom="0.78740157480314965" header="0" footer="0.19685039370078741"/>
  <pageSetup paperSize="9" scale="91" orientation="portrait" useFirstPageNumber="1" r:id="rId1"/>
  <headerFooter alignWithMargins="0">
    <oddFooter>&amp;C&amp;P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1:W91"/>
  <sheetViews>
    <sheetView showGridLines="0" view="pageBreakPreview" zoomScale="130" zoomScaleNormal="100" zoomScaleSheetLayoutView="130" workbookViewId="0"/>
  </sheetViews>
  <sheetFormatPr defaultColWidth="9.33203125" defaultRowHeight="25.5" customHeight="1"/>
  <cols>
    <col min="1" max="1" width="2.1640625" style="222" customWidth="1"/>
    <col min="2" max="2" width="4.6640625" style="222" customWidth="1"/>
    <col min="3" max="3" width="39.5" style="222" customWidth="1"/>
    <col min="4" max="6" width="23.5" style="222" customWidth="1"/>
    <col min="7" max="16384" width="9.33203125" style="222"/>
  </cols>
  <sheetData>
    <row r="1" spans="2:23" ht="15" customHeight="1"/>
    <row r="2" spans="2:23" ht="20.25" customHeight="1">
      <c r="B2" s="734" t="s">
        <v>560</v>
      </c>
      <c r="C2" s="735"/>
      <c r="D2" s="223"/>
    </row>
    <row r="3" spans="2:23" ht="20.25" customHeight="1">
      <c r="F3" s="224" t="s">
        <v>561</v>
      </c>
    </row>
    <row r="4" spans="2:23" ht="22.5" customHeight="1">
      <c r="B4" s="809" t="s">
        <v>562</v>
      </c>
      <c r="C4" s="810"/>
      <c r="D4" s="813" t="s">
        <v>563</v>
      </c>
      <c r="E4" s="814"/>
      <c r="F4" s="815"/>
    </row>
    <row r="5" spans="2:23" s="231" customFormat="1" ht="22.5" customHeight="1">
      <c r="B5" s="811"/>
      <c r="C5" s="812"/>
      <c r="D5" s="225" t="s">
        <v>564</v>
      </c>
      <c r="E5" s="226" t="s">
        <v>565</v>
      </c>
      <c r="F5" s="227" t="s">
        <v>566</v>
      </c>
      <c r="G5" s="228"/>
      <c r="H5" s="229"/>
      <c r="I5" s="229"/>
      <c r="J5" s="229"/>
      <c r="K5" s="229"/>
      <c r="L5" s="228"/>
      <c r="M5" s="228"/>
      <c r="N5" s="228"/>
      <c r="O5" s="228"/>
      <c r="P5" s="228"/>
      <c r="Q5" s="228"/>
      <c r="R5" s="228"/>
      <c r="S5" s="228"/>
      <c r="T5" s="230"/>
      <c r="U5" s="230"/>
      <c r="V5" s="230"/>
      <c r="W5" s="230"/>
    </row>
    <row r="6" spans="2:23" s="237" customFormat="1" ht="20.25" customHeight="1">
      <c r="B6" s="232" t="s">
        <v>263</v>
      </c>
      <c r="C6" s="233" t="s">
        <v>0</v>
      </c>
      <c r="D6" s="234">
        <f>波及効果計算ｼｰﾄ!T8</f>
        <v>0</v>
      </c>
      <c r="E6" s="235">
        <f>波及効果計算ｼｰﾄ!U8</f>
        <v>0</v>
      </c>
      <c r="F6" s="236">
        <f>波及効果計算ｼｰﾄ!V8</f>
        <v>0</v>
      </c>
    </row>
    <row r="7" spans="2:23" s="237" customFormat="1" ht="20.25" customHeight="1">
      <c r="B7" s="238" t="s">
        <v>265</v>
      </c>
      <c r="C7" s="239" t="s">
        <v>1</v>
      </c>
      <c r="D7" s="240">
        <f>波及効果計算ｼｰﾄ!T9</f>
        <v>0</v>
      </c>
      <c r="E7" s="241">
        <f>波及効果計算ｼｰﾄ!U9</f>
        <v>0</v>
      </c>
      <c r="F7" s="242">
        <f>波及効果計算ｼｰﾄ!V9</f>
        <v>0</v>
      </c>
    </row>
    <row r="8" spans="2:23" s="237" customFormat="1" ht="20.25" customHeight="1">
      <c r="B8" s="238" t="s">
        <v>267</v>
      </c>
      <c r="C8" s="239" t="s">
        <v>2</v>
      </c>
      <c r="D8" s="240">
        <f>波及効果計算ｼｰﾄ!T10</f>
        <v>0</v>
      </c>
      <c r="E8" s="241">
        <f>波及効果計算ｼｰﾄ!U10</f>
        <v>0</v>
      </c>
      <c r="F8" s="242">
        <f>波及効果計算ｼｰﾄ!V10</f>
        <v>0</v>
      </c>
    </row>
    <row r="9" spans="2:23" s="237" customFormat="1" ht="20.25" customHeight="1">
      <c r="B9" s="238" t="s">
        <v>268</v>
      </c>
      <c r="C9" s="239" t="s">
        <v>3</v>
      </c>
      <c r="D9" s="240">
        <f>波及効果計算ｼｰﾄ!T11</f>
        <v>0</v>
      </c>
      <c r="E9" s="241">
        <f>波及効果計算ｼｰﾄ!U11</f>
        <v>0</v>
      </c>
      <c r="F9" s="242">
        <f>波及効果計算ｼｰﾄ!V11</f>
        <v>0</v>
      </c>
    </row>
    <row r="10" spans="2:23" s="237" customFormat="1" ht="20.25" customHeight="1">
      <c r="B10" s="238" t="s">
        <v>269</v>
      </c>
      <c r="C10" s="239" t="s">
        <v>4</v>
      </c>
      <c r="D10" s="240">
        <f>波及効果計算ｼｰﾄ!T12</f>
        <v>0</v>
      </c>
      <c r="E10" s="241">
        <f>波及効果計算ｼｰﾄ!U12</f>
        <v>0</v>
      </c>
      <c r="F10" s="242">
        <f>波及効果計算ｼｰﾄ!V12</f>
        <v>0</v>
      </c>
    </row>
    <row r="11" spans="2:23" s="237" customFormat="1" ht="20.25" customHeight="1">
      <c r="B11" s="238" t="s">
        <v>271</v>
      </c>
      <c r="C11" s="239" t="s">
        <v>5</v>
      </c>
      <c r="D11" s="240">
        <f>波及効果計算ｼｰﾄ!T13</f>
        <v>0</v>
      </c>
      <c r="E11" s="241">
        <f>波及効果計算ｼｰﾄ!U13</f>
        <v>0</v>
      </c>
      <c r="F11" s="242">
        <f>波及効果計算ｼｰﾄ!V13</f>
        <v>0</v>
      </c>
    </row>
    <row r="12" spans="2:23" s="237" customFormat="1" ht="20.25" customHeight="1">
      <c r="B12" s="238" t="s">
        <v>273</v>
      </c>
      <c r="C12" s="243" t="s">
        <v>6</v>
      </c>
      <c r="D12" s="240">
        <f>波及効果計算ｼｰﾄ!T14</f>
        <v>0</v>
      </c>
      <c r="E12" s="241">
        <f>波及効果計算ｼｰﾄ!U14</f>
        <v>0</v>
      </c>
      <c r="F12" s="242">
        <f>波及効果計算ｼｰﾄ!V14</f>
        <v>0</v>
      </c>
    </row>
    <row r="13" spans="2:23" s="237" customFormat="1" ht="20.25" customHeight="1">
      <c r="B13" s="238" t="s">
        <v>274</v>
      </c>
      <c r="C13" s="239" t="s">
        <v>7</v>
      </c>
      <c r="D13" s="240">
        <f>波及効果計算ｼｰﾄ!T15</f>
        <v>0</v>
      </c>
      <c r="E13" s="241">
        <f>波及効果計算ｼｰﾄ!U15</f>
        <v>0</v>
      </c>
      <c r="F13" s="242">
        <f>波及効果計算ｼｰﾄ!V15</f>
        <v>0</v>
      </c>
    </row>
    <row r="14" spans="2:23" s="237" customFormat="1" ht="20.25" customHeight="1">
      <c r="B14" s="238" t="s">
        <v>277</v>
      </c>
      <c r="C14" s="239" t="s">
        <v>8</v>
      </c>
      <c r="D14" s="240">
        <f>波及効果計算ｼｰﾄ!T16</f>
        <v>0</v>
      </c>
      <c r="E14" s="241">
        <f>波及効果計算ｼｰﾄ!U16</f>
        <v>0</v>
      </c>
      <c r="F14" s="242">
        <f>波及効果計算ｼｰﾄ!V16</f>
        <v>0</v>
      </c>
    </row>
    <row r="15" spans="2:23" s="237" customFormat="1" ht="20.25" customHeight="1">
      <c r="B15" s="238" t="s">
        <v>120</v>
      </c>
      <c r="C15" s="239" t="s">
        <v>569</v>
      </c>
      <c r="D15" s="240">
        <f>波及効果計算ｼｰﾄ!T17</f>
        <v>0</v>
      </c>
      <c r="E15" s="241">
        <f>波及効果計算ｼｰﾄ!U17</f>
        <v>0</v>
      </c>
      <c r="F15" s="242">
        <f>波及効果計算ｼｰﾄ!V17</f>
        <v>0</v>
      </c>
    </row>
    <row r="16" spans="2:23" s="237" customFormat="1" ht="20.25" customHeight="1">
      <c r="B16" s="238" t="s">
        <v>121</v>
      </c>
      <c r="C16" s="239" t="s">
        <v>9</v>
      </c>
      <c r="D16" s="240">
        <f>波及効果計算ｼｰﾄ!T18</f>
        <v>0</v>
      </c>
      <c r="E16" s="241">
        <f>波及効果計算ｼｰﾄ!U18</f>
        <v>0</v>
      </c>
      <c r="F16" s="242">
        <f>波及効果計算ｼｰﾄ!V18</f>
        <v>0</v>
      </c>
    </row>
    <row r="17" spans="2:6" s="237" customFormat="1" ht="20.25" customHeight="1">
      <c r="B17" s="238" t="s">
        <v>123</v>
      </c>
      <c r="C17" s="239" t="s">
        <v>10</v>
      </c>
      <c r="D17" s="240">
        <f>波及効果計算ｼｰﾄ!T19</f>
        <v>0</v>
      </c>
      <c r="E17" s="241">
        <f>波及効果計算ｼｰﾄ!U19</f>
        <v>0</v>
      </c>
      <c r="F17" s="242">
        <f>波及効果計算ｼｰﾄ!V19</f>
        <v>0</v>
      </c>
    </row>
    <row r="18" spans="2:6" s="237" customFormat="1" ht="20.25" customHeight="1">
      <c r="B18" s="238" t="s">
        <v>125</v>
      </c>
      <c r="C18" s="239" t="s">
        <v>11</v>
      </c>
      <c r="D18" s="240">
        <f>波及効果計算ｼｰﾄ!T20</f>
        <v>0</v>
      </c>
      <c r="E18" s="241">
        <f>波及効果計算ｼｰﾄ!U20</f>
        <v>0</v>
      </c>
      <c r="F18" s="242">
        <f>波及効果計算ｼｰﾄ!V20</f>
        <v>0</v>
      </c>
    </row>
    <row r="19" spans="2:6" s="237" customFormat="1" ht="20.25" customHeight="1">
      <c r="B19" s="238" t="s">
        <v>127</v>
      </c>
      <c r="C19" s="239" t="s">
        <v>12</v>
      </c>
      <c r="D19" s="240">
        <f>波及効果計算ｼｰﾄ!T21</f>
        <v>0</v>
      </c>
      <c r="E19" s="241">
        <f>波及効果計算ｼｰﾄ!U21</f>
        <v>0</v>
      </c>
      <c r="F19" s="242">
        <f>波及効果計算ｼｰﾄ!V21</f>
        <v>0</v>
      </c>
    </row>
    <row r="20" spans="2:6" s="237" customFormat="1" ht="20.25" customHeight="1">
      <c r="B20" s="238" t="s">
        <v>128</v>
      </c>
      <c r="C20" s="239" t="s">
        <v>418</v>
      </c>
      <c r="D20" s="240">
        <f>波及効果計算ｼｰﾄ!T22</f>
        <v>0</v>
      </c>
      <c r="E20" s="241">
        <f>波及効果計算ｼｰﾄ!U22</f>
        <v>0</v>
      </c>
      <c r="F20" s="242">
        <f>波及効果計算ｼｰﾄ!V22</f>
        <v>0</v>
      </c>
    </row>
    <row r="21" spans="2:6" s="237" customFormat="1" ht="20.25" customHeight="1">
      <c r="B21" s="232" t="s">
        <v>129</v>
      </c>
      <c r="C21" s="233" t="s">
        <v>419</v>
      </c>
      <c r="D21" s="234">
        <f>波及効果計算ｼｰﾄ!T23</f>
        <v>0</v>
      </c>
      <c r="E21" s="235">
        <f>波及効果計算ｼｰﾄ!U23</f>
        <v>0</v>
      </c>
      <c r="F21" s="236">
        <f>波及効果計算ｼｰﾄ!V23</f>
        <v>0</v>
      </c>
    </row>
    <row r="22" spans="2:6" s="237" customFormat="1" ht="20.25" customHeight="1">
      <c r="B22" s="238" t="s">
        <v>131</v>
      </c>
      <c r="C22" s="239" t="s">
        <v>420</v>
      </c>
      <c r="D22" s="240">
        <f>波及効果計算ｼｰﾄ!T24</f>
        <v>0</v>
      </c>
      <c r="E22" s="241">
        <f>波及効果計算ｼｰﾄ!U24</f>
        <v>0</v>
      </c>
      <c r="F22" s="242">
        <f>波及効果計算ｼｰﾄ!V24</f>
        <v>0</v>
      </c>
    </row>
    <row r="23" spans="2:6" s="237" customFormat="1" ht="20.25" customHeight="1">
      <c r="B23" s="238" t="s">
        <v>133</v>
      </c>
      <c r="C23" s="239" t="s">
        <v>14</v>
      </c>
      <c r="D23" s="240">
        <f>波及効果計算ｼｰﾄ!T25</f>
        <v>0</v>
      </c>
      <c r="E23" s="241">
        <f>波及効果計算ｼｰﾄ!U25</f>
        <v>0</v>
      </c>
      <c r="F23" s="242">
        <f>波及効果計算ｼｰﾄ!V25</f>
        <v>0</v>
      </c>
    </row>
    <row r="24" spans="2:6" s="237" customFormat="1" ht="20.25" customHeight="1">
      <c r="B24" s="238" t="s">
        <v>135</v>
      </c>
      <c r="C24" s="239" t="s">
        <v>13</v>
      </c>
      <c r="D24" s="240">
        <f>波及効果計算ｼｰﾄ!T26</f>
        <v>0</v>
      </c>
      <c r="E24" s="241">
        <f>波及効果計算ｼｰﾄ!U26</f>
        <v>0</v>
      </c>
      <c r="F24" s="242">
        <f>波及効果計算ｼｰﾄ!V26</f>
        <v>0</v>
      </c>
    </row>
    <row r="25" spans="2:6" s="237" customFormat="1" ht="20.25" customHeight="1">
      <c r="B25" s="238" t="s">
        <v>136</v>
      </c>
      <c r="C25" s="239" t="s">
        <v>570</v>
      </c>
      <c r="D25" s="240">
        <f>波及効果計算ｼｰﾄ!T27</f>
        <v>0</v>
      </c>
      <c r="E25" s="241">
        <f>波及効果計算ｼｰﾄ!U27</f>
        <v>0</v>
      </c>
      <c r="F25" s="242">
        <f>波及効果計算ｼｰﾄ!V27</f>
        <v>0</v>
      </c>
    </row>
    <row r="26" spans="2:6" s="237" customFormat="1" ht="20.25" customHeight="1">
      <c r="B26" s="238" t="s">
        <v>138</v>
      </c>
      <c r="C26" s="239" t="s">
        <v>15</v>
      </c>
      <c r="D26" s="240">
        <f>波及効果計算ｼｰﾄ!T28</f>
        <v>0</v>
      </c>
      <c r="E26" s="241">
        <f>波及効果計算ｼｰﾄ!U28</f>
        <v>0</v>
      </c>
      <c r="F26" s="242">
        <f>波及効果計算ｼｰﾄ!V28</f>
        <v>0</v>
      </c>
    </row>
    <row r="27" spans="2:6" s="237" customFormat="1" ht="20.25" customHeight="1">
      <c r="B27" s="238" t="s">
        <v>139</v>
      </c>
      <c r="C27" s="243" t="s">
        <v>16</v>
      </c>
      <c r="D27" s="240">
        <f>波及効果計算ｼｰﾄ!T29</f>
        <v>0</v>
      </c>
      <c r="E27" s="241">
        <f>波及効果計算ｼｰﾄ!U29</f>
        <v>0</v>
      </c>
      <c r="F27" s="242">
        <f>波及効果計算ｼｰﾄ!V29</f>
        <v>0</v>
      </c>
    </row>
    <row r="28" spans="2:6" s="237" customFormat="1" ht="20.25" customHeight="1">
      <c r="B28" s="238" t="s">
        <v>140</v>
      </c>
      <c r="C28" s="239" t="s">
        <v>17</v>
      </c>
      <c r="D28" s="240">
        <f>波及効果計算ｼｰﾄ!T30</f>
        <v>0</v>
      </c>
      <c r="E28" s="241">
        <f>波及効果計算ｼｰﾄ!U30</f>
        <v>0</v>
      </c>
      <c r="F28" s="242">
        <f>波及効果計算ｼｰﾄ!V30</f>
        <v>0</v>
      </c>
    </row>
    <row r="29" spans="2:6" s="237" customFormat="1" ht="20.25" customHeight="1">
      <c r="B29" s="238" t="s">
        <v>141</v>
      </c>
      <c r="C29" s="239" t="s">
        <v>18</v>
      </c>
      <c r="D29" s="240">
        <f>波及効果計算ｼｰﾄ!T31</f>
        <v>0</v>
      </c>
      <c r="E29" s="241">
        <f>波及効果計算ｼｰﾄ!U31</f>
        <v>0</v>
      </c>
      <c r="F29" s="242">
        <f>波及効果計算ｼｰﾄ!V31</f>
        <v>0</v>
      </c>
    </row>
    <row r="30" spans="2:6" s="237" customFormat="1" ht="20.25" customHeight="1">
      <c r="B30" s="238" t="s">
        <v>143</v>
      </c>
      <c r="C30" s="239" t="s">
        <v>29</v>
      </c>
      <c r="D30" s="240">
        <f>波及効果計算ｼｰﾄ!T32</f>
        <v>0</v>
      </c>
      <c r="E30" s="241">
        <f>波及効果計算ｼｰﾄ!U32</f>
        <v>0</v>
      </c>
      <c r="F30" s="242">
        <f>波及効果計算ｼｰﾄ!V32</f>
        <v>0</v>
      </c>
    </row>
    <row r="31" spans="2:6" s="237" customFormat="1" ht="20.25" customHeight="1">
      <c r="B31" s="238" t="s">
        <v>145</v>
      </c>
      <c r="C31" s="239" t="s">
        <v>30</v>
      </c>
      <c r="D31" s="240">
        <f>波及効果計算ｼｰﾄ!T33</f>
        <v>0</v>
      </c>
      <c r="E31" s="241">
        <f>波及効果計算ｼｰﾄ!U33</f>
        <v>0</v>
      </c>
      <c r="F31" s="242">
        <f>波及効果計算ｼｰﾄ!V33</f>
        <v>0</v>
      </c>
    </row>
    <row r="32" spans="2:6" s="237" customFormat="1" ht="20.25" customHeight="1">
      <c r="B32" s="238" t="s">
        <v>146</v>
      </c>
      <c r="C32" s="239" t="s">
        <v>19</v>
      </c>
      <c r="D32" s="240">
        <f>波及効果計算ｼｰﾄ!T34</f>
        <v>0</v>
      </c>
      <c r="E32" s="241">
        <f>波及効果計算ｼｰﾄ!U34</f>
        <v>0</v>
      </c>
      <c r="F32" s="242">
        <f>波及効果計算ｼｰﾄ!V34</f>
        <v>0</v>
      </c>
    </row>
    <row r="33" spans="2:6" s="237" customFormat="1" ht="20.25" customHeight="1">
      <c r="B33" s="238" t="s">
        <v>147</v>
      </c>
      <c r="C33" s="239" t="s">
        <v>20</v>
      </c>
      <c r="D33" s="240">
        <f>波及効果計算ｼｰﾄ!T35</f>
        <v>0</v>
      </c>
      <c r="E33" s="241">
        <f>波及効果計算ｼｰﾄ!U35</f>
        <v>0</v>
      </c>
      <c r="F33" s="242">
        <f>波及効果計算ｼｰﾄ!V35</f>
        <v>0</v>
      </c>
    </row>
    <row r="34" spans="2:6" s="237" customFormat="1" ht="20.25" customHeight="1">
      <c r="B34" s="238" t="s">
        <v>149</v>
      </c>
      <c r="C34" s="239" t="s">
        <v>21</v>
      </c>
      <c r="D34" s="240">
        <f>波及効果計算ｼｰﾄ!T36</f>
        <v>0</v>
      </c>
      <c r="E34" s="241">
        <f>波及効果計算ｼｰﾄ!U36</f>
        <v>0</v>
      </c>
      <c r="F34" s="242">
        <f>波及効果計算ｼｰﾄ!V36</f>
        <v>0</v>
      </c>
    </row>
    <row r="35" spans="2:6" s="237" customFormat="1" ht="20.25" customHeight="1">
      <c r="B35" s="238" t="s">
        <v>151</v>
      </c>
      <c r="C35" s="239" t="s">
        <v>32</v>
      </c>
      <c r="D35" s="240">
        <f>波及効果計算ｼｰﾄ!T37</f>
        <v>0</v>
      </c>
      <c r="E35" s="241">
        <f>波及効果計算ｼｰﾄ!U37</f>
        <v>0</v>
      </c>
      <c r="F35" s="242">
        <f>波及効果計算ｼｰﾄ!V37</f>
        <v>0</v>
      </c>
    </row>
    <row r="36" spans="2:6" s="237" customFormat="1" ht="20.25" customHeight="1">
      <c r="B36" s="238" t="s">
        <v>153</v>
      </c>
      <c r="C36" s="239" t="s">
        <v>22</v>
      </c>
      <c r="D36" s="240">
        <f>波及効果計算ｼｰﾄ!T38</f>
        <v>0</v>
      </c>
      <c r="E36" s="241">
        <f>波及効果計算ｼｰﾄ!U38</f>
        <v>0</v>
      </c>
      <c r="F36" s="242">
        <f>波及効果計算ｼｰﾄ!V38</f>
        <v>0</v>
      </c>
    </row>
    <row r="37" spans="2:6" s="237" customFormat="1" ht="20.25" customHeight="1">
      <c r="B37" s="238" t="s">
        <v>155</v>
      </c>
      <c r="C37" s="239" t="s">
        <v>23</v>
      </c>
      <c r="D37" s="240">
        <f>波及効果計算ｼｰﾄ!T39</f>
        <v>0</v>
      </c>
      <c r="E37" s="241">
        <f>波及効果計算ｼｰﾄ!U39</f>
        <v>0</v>
      </c>
      <c r="F37" s="242">
        <f>波及効果計算ｼｰﾄ!V39</f>
        <v>0</v>
      </c>
    </row>
    <row r="38" spans="2:6" s="237" customFormat="1" ht="20.25" customHeight="1">
      <c r="B38" s="238" t="s">
        <v>156</v>
      </c>
      <c r="C38" s="239" t="s">
        <v>24</v>
      </c>
      <c r="D38" s="240">
        <f>波及効果計算ｼｰﾄ!T40</f>
        <v>0</v>
      </c>
      <c r="E38" s="241">
        <f>波及効果計算ｼｰﾄ!U40</f>
        <v>0</v>
      </c>
      <c r="F38" s="242">
        <f>波及効果計算ｼｰﾄ!V40</f>
        <v>0</v>
      </c>
    </row>
    <row r="39" spans="2:6" s="237" customFormat="1" ht="20.25" customHeight="1">
      <c r="B39" s="244" t="s">
        <v>158</v>
      </c>
      <c r="C39" s="245" t="s">
        <v>31</v>
      </c>
      <c r="D39" s="246">
        <f>波及効果計算ｼｰﾄ!T41</f>
        <v>0</v>
      </c>
      <c r="E39" s="247">
        <f>波及効果計算ｼｰﾄ!U41</f>
        <v>0</v>
      </c>
      <c r="F39" s="248">
        <f>波及効果計算ｼｰﾄ!V41</f>
        <v>0</v>
      </c>
    </row>
    <row r="40" spans="2:6" s="237" customFormat="1" ht="20.25" customHeight="1">
      <c r="B40" s="238" t="s">
        <v>160</v>
      </c>
      <c r="C40" s="239" t="s">
        <v>447</v>
      </c>
      <c r="D40" s="240">
        <f>波及効果計算ｼｰﾄ!T42</f>
        <v>0</v>
      </c>
      <c r="E40" s="241">
        <f>波及効果計算ｼｰﾄ!U42</f>
        <v>0</v>
      </c>
      <c r="F40" s="242">
        <f>波及効果計算ｼｰﾄ!V42</f>
        <v>0</v>
      </c>
    </row>
    <row r="41" spans="2:6" s="237" customFormat="1" ht="20.25" customHeight="1">
      <c r="B41" s="232" t="s">
        <v>162</v>
      </c>
      <c r="C41" s="233" t="s">
        <v>25</v>
      </c>
      <c r="D41" s="234">
        <f>波及効果計算ｼｰﾄ!T43</f>
        <v>0</v>
      </c>
      <c r="E41" s="235">
        <f>波及効果計算ｼｰﾄ!U43</f>
        <v>0</v>
      </c>
      <c r="F41" s="236">
        <f>波及効果計算ｼｰﾄ!V43</f>
        <v>0</v>
      </c>
    </row>
    <row r="42" spans="2:6" s="237" customFormat="1" ht="20.25" customHeight="1">
      <c r="B42" s="238" t="s">
        <v>164</v>
      </c>
      <c r="C42" s="239" t="s">
        <v>26</v>
      </c>
      <c r="D42" s="240">
        <f>波及効果計算ｼｰﾄ!T44</f>
        <v>0</v>
      </c>
      <c r="E42" s="241">
        <f>波及効果計算ｼｰﾄ!U44</f>
        <v>0</v>
      </c>
      <c r="F42" s="242">
        <f>波及効果計算ｼｰﾄ!V44</f>
        <v>0</v>
      </c>
    </row>
    <row r="43" spans="2:6" s="237" customFormat="1" ht="20.25" customHeight="1">
      <c r="B43" s="238" t="s">
        <v>166</v>
      </c>
      <c r="C43" s="239" t="s">
        <v>27</v>
      </c>
      <c r="D43" s="240">
        <f>波及効果計算ｼｰﾄ!T45</f>
        <v>0</v>
      </c>
      <c r="E43" s="241">
        <f>波及効果計算ｼｰﾄ!U45</f>
        <v>0</v>
      </c>
      <c r="F43" s="242">
        <f>波及効果計算ｼｰﾄ!V45</f>
        <v>0</v>
      </c>
    </row>
    <row r="44" spans="2:6" s="237" customFormat="1" ht="20.25" customHeight="1">
      <c r="B44" s="232" t="s">
        <v>168</v>
      </c>
      <c r="C44" s="233" t="s">
        <v>28</v>
      </c>
      <c r="D44" s="234">
        <f>波及効果計算ｼｰﾄ!T46</f>
        <v>0</v>
      </c>
      <c r="E44" s="235">
        <f>波及効果計算ｼｰﾄ!U46</f>
        <v>0</v>
      </c>
      <c r="F44" s="236">
        <f>波及効果計算ｼｰﾄ!V46</f>
        <v>0</v>
      </c>
    </row>
    <row r="45" spans="2:6" s="237" customFormat="1" ht="20.25" customHeight="1">
      <c r="B45" s="249"/>
      <c r="C45" s="250" t="s">
        <v>571</v>
      </c>
      <c r="D45" s="251">
        <f>SUM(D6:D44)</f>
        <v>0</v>
      </c>
      <c r="E45" s="252">
        <f>SUM(E6:E44)</f>
        <v>0</v>
      </c>
      <c r="F45" s="253">
        <f>SUM(F6:F44)</f>
        <v>0</v>
      </c>
    </row>
    <row r="46" spans="2:6" ht="20.25" customHeight="1">
      <c r="B46" s="222" t="s">
        <v>572</v>
      </c>
    </row>
    <row r="47" spans="2:6" ht="20.25" customHeight="1"/>
    <row r="48" spans="2:6" ht="20.25" customHeight="1">
      <c r="B48" s="734" t="s">
        <v>573</v>
      </c>
      <c r="C48" s="735"/>
      <c r="D48" s="223"/>
    </row>
    <row r="49" spans="2:5" ht="20.25" customHeight="1">
      <c r="E49" s="224" t="s">
        <v>574</v>
      </c>
    </row>
    <row r="50" spans="2:5" ht="20.25" customHeight="1">
      <c r="B50" s="809" t="s">
        <v>575</v>
      </c>
      <c r="C50" s="810"/>
      <c r="D50" s="813" t="s">
        <v>576</v>
      </c>
      <c r="E50" s="815"/>
    </row>
    <row r="51" spans="2:5" ht="20.25" customHeight="1">
      <c r="B51" s="811"/>
      <c r="C51" s="812"/>
      <c r="D51" s="225" t="s">
        <v>577</v>
      </c>
      <c r="E51" s="227" t="s">
        <v>578</v>
      </c>
    </row>
    <row r="52" spans="2:5" ht="20.25" customHeight="1">
      <c r="B52" s="232" t="s">
        <v>263</v>
      </c>
      <c r="C52" s="233" t="s">
        <v>0</v>
      </c>
      <c r="D52" s="234">
        <f>波及効果計算ｼｰﾄ!J54</f>
        <v>0</v>
      </c>
      <c r="E52" s="236">
        <f>波及効果計算ｼｰﾄ!K54</f>
        <v>0</v>
      </c>
    </row>
    <row r="53" spans="2:5" ht="20.25" customHeight="1">
      <c r="B53" s="238" t="s">
        <v>265</v>
      </c>
      <c r="C53" s="239" t="s">
        <v>1</v>
      </c>
      <c r="D53" s="240">
        <f>波及効果計算ｼｰﾄ!J55</f>
        <v>0</v>
      </c>
      <c r="E53" s="242">
        <f>波及効果計算ｼｰﾄ!K55</f>
        <v>0</v>
      </c>
    </row>
    <row r="54" spans="2:5" ht="20.25" customHeight="1">
      <c r="B54" s="238" t="s">
        <v>267</v>
      </c>
      <c r="C54" s="239" t="s">
        <v>2</v>
      </c>
      <c r="D54" s="240">
        <f>波及効果計算ｼｰﾄ!J56</f>
        <v>0</v>
      </c>
      <c r="E54" s="242">
        <f>波及効果計算ｼｰﾄ!K56</f>
        <v>0</v>
      </c>
    </row>
    <row r="55" spans="2:5" ht="20.25" customHeight="1">
      <c r="B55" s="238" t="s">
        <v>268</v>
      </c>
      <c r="C55" s="239" t="s">
        <v>3</v>
      </c>
      <c r="D55" s="240">
        <f>波及効果計算ｼｰﾄ!J57</f>
        <v>0</v>
      </c>
      <c r="E55" s="242">
        <f>波及効果計算ｼｰﾄ!K57</f>
        <v>0</v>
      </c>
    </row>
    <row r="56" spans="2:5" ht="20.25" customHeight="1">
      <c r="B56" s="238" t="s">
        <v>269</v>
      </c>
      <c r="C56" s="239" t="s">
        <v>4</v>
      </c>
      <c r="D56" s="240">
        <f>波及効果計算ｼｰﾄ!J58</f>
        <v>0</v>
      </c>
      <c r="E56" s="242">
        <f>波及効果計算ｼｰﾄ!K58</f>
        <v>0</v>
      </c>
    </row>
    <row r="57" spans="2:5" ht="20.25" customHeight="1">
      <c r="B57" s="238" t="s">
        <v>271</v>
      </c>
      <c r="C57" s="239" t="s">
        <v>5</v>
      </c>
      <c r="D57" s="240">
        <f>波及効果計算ｼｰﾄ!J59</f>
        <v>0</v>
      </c>
      <c r="E57" s="242">
        <f>波及効果計算ｼｰﾄ!K59</f>
        <v>0</v>
      </c>
    </row>
    <row r="58" spans="2:5" ht="20.25" customHeight="1">
      <c r="B58" s="238" t="s">
        <v>273</v>
      </c>
      <c r="C58" s="243" t="s">
        <v>6</v>
      </c>
      <c r="D58" s="240">
        <f>波及効果計算ｼｰﾄ!J60</f>
        <v>0</v>
      </c>
      <c r="E58" s="242">
        <f>波及効果計算ｼｰﾄ!K60</f>
        <v>0</v>
      </c>
    </row>
    <row r="59" spans="2:5" ht="20.25" customHeight="1">
      <c r="B59" s="238" t="s">
        <v>274</v>
      </c>
      <c r="C59" s="239" t="s">
        <v>7</v>
      </c>
      <c r="D59" s="240">
        <f>波及効果計算ｼｰﾄ!J61</f>
        <v>0</v>
      </c>
      <c r="E59" s="242">
        <f>波及効果計算ｼｰﾄ!K61</f>
        <v>0</v>
      </c>
    </row>
    <row r="60" spans="2:5" ht="20.25" customHeight="1">
      <c r="B60" s="238" t="s">
        <v>277</v>
      </c>
      <c r="C60" s="239" t="s">
        <v>8</v>
      </c>
      <c r="D60" s="240">
        <f>波及効果計算ｼｰﾄ!J62</f>
        <v>0</v>
      </c>
      <c r="E60" s="242">
        <f>波及効果計算ｼｰﾄ!K62</f>
        <v>0</v>
      </c>
    </row>
    <row r="61" spans="2:5" ht="20.25" customHeight="1">
      <c r="B61" s="238" t="s">
        <v>120</v>
      </c>
      <c r="C61" s="239" t="s">
        <v>569</v>
      </c>
      <c r="D61" s="240">
        <f>波及効果計算ｼｰﾄ!J63</f>
        <v>0</v>
      </c>
      <c r="E61" s="242">
        <f>波及効果計算ｼｰﾄ!K63</f>
        <v>0</v>
      </c>
    </row>
    <row r="62" spans="2:5" ht="20.25" customHeight="1">
      <c r="B62" s="238" t="s">
        <v>121</v>
      </c>
      <c r="C62" s="239" t="s">
        <v>9</v>
      </c>
      <c r="D62" s="240">
        <f>波及効果計算ｼｰﾄ!J64</f>
        <v>0</v>
      </c>
      <c r="E62" s="242">
        <f>波及効果計算ｼｰﾄ!K64</f>
        <v>0</v>
      </c>
    </row>
    <row r="63" spans="2:5" ht="20.25" customHeight="1">
      <c r="B63" s="238" t="s">
        <v>123</v>
      </c>
      <c r="C63" s="239" t="s">
        <v>10</v>
      </c>
      <c r="D63" s="240">
        <f>波及効果計算ｼｰﾄ!J65</f>
        <v>0</v>
      </c>
      <c r="E63" s="242">
        <f>波及効果計算ｼｰﾄ!K65</f>
        <v>0</v>
      </c>
    </row>
    <row r="64" spans="2:5" ht="20.25" customHeight="1">
      <c r="B64" s="238" t="s">
        <v>125</v>
      </c>
      <c r="C64" s="239" t="s">
        <v>11</v>
      </c>
      <c r="D64" s="240">
        <f>波及効果計算ｼｰﾄ!J66</f>
        <v>0</v>
      </c>
      <c r="E64" s="242">
        <f>波及効果計算ｼｰﾄ!K66</f>
        <v>0</v>
      </c>
    </row>
    <row r="65" spans="2:5" ht="20.25" customHeight="1">
      <c r="B65" s="238" t="s">
        <v>127</v>
      </c>
      <c r="C65" s="239" t="s">
        <v>12</v>
      </c>
      <c r="D65" s="240">
        <f>波及効果計算ｼｰﾄ!J67</f>
        <v>0</v>
      </c>
      <c r="E65" s="242">
        <f>波及効果計算ｼｰﾄ!K67</f>
        <v>0</v>
      </c>
    </row>
    <row r="66" spans="2:5" ht="20.25" customHeight="1">
      <c r="B66" s="238" t="s">
        <v>128</v>
      </c>
      <c r="C66" s="239" t="s">
        <v>418</v>
      </c>
      <c r="D66" s="240">
        <f>波及効果計算ｼｰﾄ!J68</f>
        <v>0</v>
      </c>
      <c r="E66" s="242">
        <f>波及効果計算ｼｰﾄ!K68</f>
        <v>0</v>
      </c>
    </row>
    <row r="67" spans="2:5" ht="20.25" customHeight="1">
      <c r="B67" s="232" t="s">
        <v>129</v>
      </c>
      <c r="C67" s="233" t="s">
        <v>419</v>
      </c>
      <c r="D67" s="234">
        <f>波及効果計算ｼｰﾄ!J69</f>
        <v>0</v>
      </c>
      <c r="E67" s="236">
        <f>波及効果計算ｼｰﾄ!K69</f>
        <v>0</v>
      </c>
    </row>
    <row r="68" spans="2:5" ht="20.25" customHeight="1">
      <c r="B68" s="238" t="s">
        <v>131</v>
      </c>
      <c r="C68" s="239" t="s">
        <v>420</v>
      </c>
      <c r="D68" s="240">
        <f>波及効果計算ｼｰﾄ!J70</f>
        <v>0</v>
      </c>
      <c r="E68" s="242">
        <f>波及効果計算ｼｰﾄ!K70</f>
        <v>0</v>
      </c>
    </row>
    <row r="69" spans="2:5" ht="20.25" customHeight="1">
      <c r="B69" s="238" t="s">
        <v>133</v>
      </c>
      <c r="C69" s="239" t="s">
        <v>14</v>
      </c>
      <c r="D69" s="240">
        <f>波及効果計算ｼｰﾄ!J71</f>
        <v>0</v>
      </c>
      <c r="E69" s="242">
        <f>波及効果計算ｼｰﾄ!K71</f>
        <v>0</v>
      </c>
    </row>
    <row r="70" spans="2:5" ht="20.25" customHeight="1">
      <c r="B70" s="238" t="s">
        <v>135</v>
      </c>
      <c r="C70" s="239" t="s">
        <v>13</v>
      </c>
      <c r="D70" s="240">
        <f>波及効果計算ｼｰﾄ!J72</f>
        <v>0</v>
      </c>
      <c r="E70" s="242">
        <f>波及効果計算ｼｰﾄ!K72</f>
        <v>0</v>
      </c>
    </row>
    <row r="71" spans="2:5" ht="20.25" customHeight="1">
      <c r="B71" s="238" t="s">
        <v>136</v>
      </c>
      <c r="C71" s="239" t="s">
        <v>570</v>
      </c>
      <c r="D71" s="240">
        <f>波及効果計算ｼｰﾄ!J73</f>
        <v>0</v>
      </c>
      <c r="E71" s="242">
        <f>波及効果計算ｼｰﾄ!K73</f>
        <v>0</v>
      </c>
    </row>
    <row r="72" spans="2:5" ht="20.25" customHeight="1">
      <c r="B72" s="238" t="s">
        <v>138</v>
      </c>
      <c r="C72" s="239" t="s">
        <v>15</v>
      </c>
      <c r="D72" s="240">
        <f>波及効果計算ｼｰﾄ!J74</f>
        <v>0</v>
      </c>
      <c r="E72" s="242">
        <f>波及効果計算ｼｰﾄ!K74</f>
        <v>0</v>
      </c>
    </row>
    <row r="73" spans="2:5" ht="20.25" customHeight="1">
      <c r="B73" s="238" t="s">
        <v>139</v>
      </c>
      <c r="C73" s="243" t="s">
        <v>16</v>
      </c>
      <c r="D73" s="240">
        <f>波及効果計算ｼｰﾄ!J75</f>
        <v>0</v>
      </c>
      <c r="E73" s="242">
        <f>波及効果計算ｼｰﾄ!K75</f>
        <v>0</v>
      </c>
    </row>
    <row r="74" spans="2:5" ht="20.25" customHeight="1">
      <c r="B74" s="238" t="s">
        <v>140</v>
      </c>
      <c r="C74" s="239" t="s">
        <v>17</v>
      </c>
      <c r="D74" s="240">
        <f>波及効果計算ｼｰﾄ!J76</f>
        <v>0</v>
      </c>
      <c r="E74" s="242">
        <f>波及効果計算ｼｰﾄ!K76</f>
        <v>0</v>
      </c>
    </row>
    <row r="75" spans="2:5" ht="20.25" customHeight="1">
      <c r="B75" s="238" t="s">
        <v>141</v>
      </c>
      <c r="C75" s="239" t="s">
        <v>18</v>
      </c>
      <c r="D75" s="240">
        <f>波及効果計算ｼｰﾄ!J77</f>
        <v>0</v>
      </c>
      <c r="E75" s="242">
        <f>波及効果計算ｼｰﾄ!K77</f>
        <v>0</v>
      </c>
    </row>
    <row r="76" spans="2:5" ht="20.25" customHeight="1">
      <c r="B76" s="238" t="s">
        <v>143</v>
      </c>
      <c r="C76" s="239" t="s">
        <v>29</v>
      </c>
      <c r="D76" s="240">
        <f>波及効果計算ｼｰﾄ!J78</f>
        <v>0</v>
      </c>
      <c r="E76" s="242">
        <f>波及効果計算ｼｰﾄ!K78</f>
        <v>0</v>
      </c>
    </row>
    <row r="77" spans="2:5" ht="20.25" customHeight="1">
      <c r="B77" s="238" t="s">
        <v>145</v>
      </c>
      <c r="C77" s="239" t="s">
        <v>30</v>
      </c>
      <c r="D77" s="240">
        <f>波及効果計算ｼｰﾄ!J79</f>
        <v>0</v>
      </c>
      <c r="E77" s="242">
        <f>波及効果計算ｼｰﾄ!K79</f>
        <v>0</v>
      </c>
    </row>
    <row r="78" spans="2:5" ht="20.25" customHeight="1">
      <c r="B78" s="238" t="s">
        <v>146</v>
      </c>
      <c r="C78" s="239" t="s">
        <v>19</v>
      </c>
      <c r="D78" s="240">
        <f>波及効果計算ｼｰﾄ!J80</f>
        <v>0</v>
      </c>
      <c r="E78" s="242">
        <f>波及効果計算ｼｰﾄ!K80</f>
        <v>0</v>
      </c>
    </row>
    <row r="79" spans="2:5" ht="20.25" customHeight="1">
      <c r="B79" s="238" t="s">
        <v>147</v>
      </c>
      <c r="C79" s="239" t="s">
        <v>20</v>
      </c>
      <c r="D79" s="240">
        <f>波及効果計算ｼｰﾄ!J81</f>
        <v>0</v>
      </c>
      <c r="E79" s="242">
        <f>波及効果計算ｼｰﾄ!K81</f>
        <v>0</v>
      </c>
    </row>
    <row r="80" spans="2:5" ht="20.25" customHeight="1">
      <c r="B80" s="238" t="s">
        <v>149</v>
      </c>
      <c r="C80" s="239" t="s">
        <v>21</v>
      </c>
      <c r="D80" s="240">
        <f>波及効果計算ｼｰﾄ!J82</f>
        <v>0</v>
      </c>
      <c r="E80" s="242">
        <f>波及効果計算ｼｰﾄ!K82</f>
        <v>0</v>
      </c>
    </row>
    <row r="81" spans="2:5" ht="20.25" customHeight="1">
      <c r="B81" s="238" t="s">
        <v>151</v>
      </c>
      <c r="C81" s="239" t="s">
        <v>32</v>
      </c>
      <c r="D81" s="240">
        <f>波及効果計算ｼｰﾄ!J83</f>
        <v>0</v>
      </c>
      <c r="E81" s="242">
        <f>波及効果計算ｼｰﾄ!K83</f>
        <v>0</v>
      </c>
    </row>
    <row r="82" spans="2:5" ht="20.25" customHeight="1">
      <c r="B82" s="238" t="s">
        <v>153</v>
      </c>
      <c r="C82" s="239" t="s">
        <v>22</v>
      </c>
      <c r="D82" s="240">
        <f>波及効果計算ｼｰﾄ!J84</f>
        <v>0</v>
      </c>
      <c r="E82" s="242">
        <f>波及効果計算ｼｰﾄ!K84</f>
        <v>0</v>
      </c>
    </row>
    <row r="83" spans="2:5" ht="20.25" customHeight="1">
      <c r="B83" s="238" t="s">
        <v>155</v>
      </c>
      <c r="C83" s="239" t="s">
        <v>23</v>
      </c>
      <c r="D83" s="240">
        <f>波及効果計算ｼｰﾄ!J85</f>
        <v>0</v>
      </c>
      <c r="E83" s="242">
        <f>波及効果計算ｼｰﾄ!K85</f>
        <v>0</v>
      </c>
    </row>
    <row r="84" spans="2:5" ht="20.25" customHeight="1">
      <c r="B84" s="238" t="s">
        <v>156</v>
      </c>
      <c r="C84" s="239" t="s">
        <v>24</v>
      </c>
      <c r="D84" s="240">
        <f>波及効果計算ｼｰﾄ!J86</f>
        <v>0</v>
      </c>
      <c r="E84" s="242">
        <f>波及効果計算ｼｰﾄ!K86</f>
        <v>0</v>
      </c>
    </row>
    <row r="85" spans="2:5" ht="20.25" customHeight="1">
      <c r="B85" s="244" t="s">
        <v>158</v>
      </c>
      <c r="C85" s="245" t="s">
        <v>31</v>
      </c>
      <c r="D85" s="246">
        <f>波及効果計算ｼｰﾄ!J87</f>
        <v>0</v>
      </c>
      <c r="E85" s="248">
        <f>波及効果計算ｼｰﾄ!K87</f>
        <v>0</v>
      </c>
    </row>
    <row r="86" spans="2:5" ht="20.25" customHeight="1">
      <c r="B86" s="238" t="s">
        <v>160</v>
      </c>
      <c r="C86" s="239" t="s">
        <v>447</v>
      </c>
      <c r="D86" s="240">
        <f>波及効果計算ｼｰﾄ!J88</f>
        <v>0</v>
      </c>
      <c r="E86" s="242">
        <f>波及効果計算ｼｰﾄ!K88</f>
        <v>0</v>
      </c>
    </row>
    <row r="87" spans="2:5" ht="20.25" customHeight="1">
      <c r="B87" s="232" t="s">
        <v>162</v>
      </c>
      <c r="C87" s="233" t="s">
        <v>25</v>
      </c>
      <c r="D87" s="234">
        <f>波及効果計算ｼｰﾄ!J89</f>
        <v>0</v>
      </c>
      <c r="E87" s="236">
        <f>波及効果計算ｼｰﾄ!K89</f>
        <v>0</v>
      </c>
    </row>
    <row r="88" spans="2:5" ht="20.25" customHeight="1">
      <c r="B88" s="238" t="s">
        <v>164</v>
      </c>
      <c r="C88" s="239" t="s">
        <v>26</v>
      </c>
      <c r="D88" s="240">
        <f>波及効果計算ｼｰﾄ!J90</f>
        <v>0</v>
      </c>
      <c r="E88" s="242">
        <f>波及効果計算ｼｰﾄ!K90</f>
        <v>0</v>
      </c>
    </row>
    <row r="89" spans="2:5" ht="20.25" customHeight="1">
      <c r="B89" s="238" t="s">
        <v>166</v>
      </c>
      <c r="C89" s="239" t="s">
        <v>27</v>
      </c>
      <c r="D89" s="240">
        <f>波及効果計算ｼｰﾄ!J91</f>
        <v>0</v>
      </c>
      <c r="E89" s="242">
        <f>波及効果計算ｼｰﾄ!K91</f>
        <v>0</v>
      </c>
    </row>
    <row r="90" spans="2:5" ht="20.25" customHeight="1">
      <c r="B90" s="232" t="s">
        <v>168</v>
      </c>
      <c r="C90" s="233" t="s">
        <v>28</v>
      </c>
      <c r="D90" s="234">
        <f>波及効果計算ｼｰﾄ!J92</f>
        <v>0</v>
      </c>
      <c r="E90" s="236">
        <f>波及効果計算ｼｰﾄ!K92</f>
        <v>0</v>
      </c>
    </row>
    <row r="91" spans="2:5" ht="20.25" customHeight="1">
      <c r="B91" s="249"/>
      <c r="C91" s="250" t="s">
        <v>571</v>
      </c>
      <c r="D91" s="251">
        <f>SUM(D52:D90)</f>
        <v>0</v>
      </c>
      <c r="E91" s="253">
        <f>SUM(E52:E90)</f>
        <v>0</v>
      </c>
    </row>
  </sheetData>
  <sheetProtection sheet="1" selectLockedCells="1" selectUnlockedCells="1"/>
  <mergeCells count="6">
    <mergeCell ref="B2:C2"/>
    <mergeCell ref="B4:C5"/>
    <mergeCell ref="D4:F4"/>
    <mergeCell ref="B48:C48"/>
    <mergeCell ref="B50:C51"/>
    <mergeCell ref="D50:E50"/>
  </mergeCells>
  <phoneticPr fontId="26"/>
  <pageMargins left="0.78740157480314965" right="0.78740157480314965" top="0.78740157480314965" bottom="0.78740157480314965" header="0" footer="0.19685039370078741"/>
  <pageSetup paperSize="9" scale="85" firstPageNumber="2" orientation="portrait" useFirstPageNumber="1" r:id="rId1"/>
  <headerFooter alignWithMargins="0">
    <oddFooter>&amp;P ページ</oddFooter>
  </headerFooter>
  <rowBreaks count="1" manualBreakCount="1">
    <brk id="46"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AH100"/>
  <sheetViews>
    <sheetView showGridLines="0" view="pageBreakPreview" zoomScale="115" zoomScaleNormal="100" zoomScaleSheetLayoutView="115" workbookViewId="0">
      <selection activeCell="A6" sqref="A6"/>
    </sheetView>
  </sheetViews>
  <sheetFormatPr defaultColWidth="3.5" defaultRowHeight="15.75" customHeight="1"/>
  <cols>
    <col min="1" max="1" width="2.1640625" style="254" customWidth="1"/>
    <col min="2" max="16384" width="3.5" style="254"/>
  </cols>
  <sheetData>
    <row r="1" spans="2:33" ht="15" customHeight="1"/>
    <row r="2" spans="2:33" ht="20.25" customHeight="1">
      <c r="B2" s="734" t="s">
        <v>579</v>
      </c>
      <c r="C2" s="828"/>
      <c r="D2" s="828"/>
      <c r="E2" s="828"/>
      <c r="F2" s="828"/>
      <c r="G2" s="828"/>
      <c r="H2" s="828"/>
      <c r="I2" s="828"/>
      <c r="J2" s="828"/>
      <c r="K2" s="828"/>
      <c r="L2" s="735"/>
    </row>
    <row r="3" spans="2:33" ht="9" customHeight="1">
      <c r="B3" s="255"/>
    </row>
    <row r="4" spans="2:33" ht="16.5" customHeight="1">
      <c r="B4" s="256"/>
      <c r="C4" s="256"/>
      <c r="D4" s="256"/>
      <c r="E4" s="256"/>
      <c r="F4" s="256"/>
      <c r="G4" s="256"/>
      <c r="H4" s="256"/>
      <c r="I4" s="256"/>
      <c r="J4" s="256"/>
      <c r="K4" s="256"/>
      <c r="M4" s="256"/>
      <c r="N4" s="256"/>
      <c r="AG4" s="257" t="s">
        <v>580</v>
      </c>
    </row>
    <row r="5" spans="2:33" ht="16.5" customHeight="1">
      <c r="B5" s="256"/>
      <c r="C5" s="829" t="s">
        <v>540</v>
      </c>
      <c r="D5" s="830"/>
      <c r="E5" s="830"/>
      <c r="F5" s="830"/>
      <c r="G5" s="830"/>
      <c r="H5" s="830"/>
      <c r="I5" s="830"/>
      <c r="J5" s="830"/>
      <c r="K5" s="830"/>
      <c r="L5" s="830"/>
      <c r="M5" s="830"/>
      <c r="N5" s="830"/>
      <c r="O5" s="830"/>
      <c r="P5" s="830"/>
      <c r="Q5" s="830"/>
      <c r="R5" s="830"/>
      <c r="S5" s="830"/>
      <c r="T5" s="830"/>
      <c r="U5" s="830"/>
      <c r="V5" s="830"/>
      <c r="W5" s="830"/>
      <c r="X5" s="830"/>
      <c r="Y5" s="830"/>
      <c r="Z5" s="830"/>
      <c r="AA5" s="830"/>
      <c r="AB5" s="830"/>
      <c r="AC5" s="830"/>
      <c r="AD5" s="830"/>
      <c r="AE5" s="830"/>
      <c r="AF5" s="830"/>
      <c r="AG5" s="831"/>
    </row>
    <row r="6" spans="2:33" ht="16.5" customHeight="1">
      <c r="B6" s="256"/>
      <c r="C6" s="832"/>
      <c r="D6" s="833"/>
      <c r="E6" s="833"/>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4"/>
    </row>
    <row r="7" spans="2:33" ht="16.5" customHeight="1">
      <c r="B7" s="256"/>
      <c r="C7" s="835">
        <f>波及効果計算ｼｰﾄ!D47</f>
        <v>0</v>
      </c>
      <c r="D7" s="836"/>
      <c r="E7" s="836"/>
      <c r="F7" s="836"/>
      <c r="G7" s="836"/>
      <c r="H7" s="836"/>
      <c r="I7" s="836"/>
      <c r="J7" s="836"/>
      <c r="K7" s="836"/>
      <c r="L7" s="836"/>
      <c r="M7" s="836"/>
      <c r="N7" s="836"/>
      <c r="O7" s="836"/>
      <c r="P7" s="836"/>
      <c r="Q7" s="836"/>
      <c r="R7" s="836"/>
      <c r="S7" s="836"/>
      <c r="T7" s="836"/>
      <c r="U7" s="836"/>
      <c r="V7" s="836"/>
      <c r="W7" s="836"/>
      <c r="X7" s="836"/>
      <c r="Y7" s="836"/>
      <c r="Z7" s="836"/>
      <c r="AA7" s="836"/>
      <c r="AB7" s="836"/>
      <c r="AC7" s="836"/>
      <c r="AD7" s="836"/>
      <c r="AE7" s="836"/>
      <c r="AF7" s="836"/>
      <c r="AG7" s="837"/>
    </row>
    <row r="8" spans="2:33" ht="16.5" customHeight="1">
      <c r="B8" s="256"/>
      <c r="C8" s="256"/>
      <c r="D8" s="258"/>
      <c r="E8" s="258"/>
      <c r="F8" s="259"/>
      <c r="G8" s="258"/>
      <c r="H8" s="258"/>
      <c r="I8" s="258"/>
      <c r="J8" s="258"/>
      <c r="K8" s="258"/>
      <c r="L8" s="256"/>
      <c r="M8" s="256"/>
      <c r="N8" s="256"/>
    </row>
    <row r="9" spans="2:33" ht="16.5" customHeight="1">
      <c r="C9" s="258"/>
      <c r="D9" s="260"/>
      <c r="E9" s="258"/>
      <c r="F9" s="258"/>
      <c r="G9" s="258"/>
      <c r="H9" s="256"/>
      <c r="I9" s="258"/>
      <c r="J9" s="258"/>
      <c r="K9" s="258"/>
      <c r="L9" s="258"/>
      <c r="M9" s="256"/>
      <c r="N9" s="256"/>
      <c r="Q9" s="256" t="s">
        <v>581</v>
      </c>
    </row>
    <row r="10" spans="2:33" ht="16.5" customHeight="1">
      <c r="B10" s="261" t="s">
        <v>582</v>
      </c>
      <c r="C10" s="262"/>
      <c r="D10" s="262"/>
      <c r="E10" s="262"/>
      <c r="F10" s="262"/>
      <c r="G10" s="262"/>
      <c r="H10" s="262"/>
      <c r="I10" s="262"/>
      <c r="J10" s="262"/>
      <c r="K10" s="262"/>
      <c r="L10" s="262"/>
      <c r="M10" s="263"/>
      <c r="N10" s="263"/>
      <c r="O10" s="264"/>
      <c r="P10" s="264"/>
      <c r="Q10" s="264"/>
      <c r="R10" s="264"/>
      <c r="S10" s="264"/>
      <c r="T10" s="264"/>
      <c r="U10" s="264"/>
      <c r="V10" s="264"/>
      <c r="W10" s="264"/>
      <c r="X10" s="264"/>
      <c r="Y10" s="264"/>
      <c r="Z10" s="264"/>
      <c r="AA10" s="264"/>
      <c r="AB10" s="264"/>
      <c r="AC10" s="264"/>
      <c r="AD10" s="264"/>
      <c r="AE10" s="264"/>
      <c r="AF10" s="264"/>
      <c r="AG10" s="264"/>
    </row>
    <row r="11" spans="2:33" ht="16.5" customHeight="1">
      <c r="B11" s="263"/>
      <c r="C11" s="829" t="s">
        <v>583</v>
      </c>
      <c r="D11" s="830"/>
      <c r="E11" s="830"/>
      <c r="F11" s="830"/>
      <c r="G11" s="830"/>
      <c r="H11" s="830"/>
      <c r="I11" s="830"/>
      <c r="J11" s="830"/>
      <c r="K11" s="830"/>
      <c r="L11" s="830"/>
      <c r="M11" s="830"/>
      <c r="N11" s="830"/>
      <c r="O11" s="830"/>
      <c r="P11" s="830"/>
      <c r="Q11" s="830"/>
      <c r="R11" s="830"/>
      <c r="S11" s="830"/>
      <c r="T11" s="830"/>
      <c r="U11" s="830"/>
      <c r="V11" s="830"/>
      <c r="W11" s="830"/>
      <c r="X11" s="830"/>
      <c r="Y11" s="830"/>
      <c r="Z11" s="830"/>
      <c r="AA11" s="830"/>
      <c r="AB11" s="830"/>
      <c r="AC11" s="830"/>
      <c r="AD11" s="830"/>
      <c r="AE11" s="830"/>
      <c r="AF11" s="831"/>
      <c r="AG11" s="264"/>
    </row>
    <row r="12" spans="2:33" ht="16.5" customHeight="1">
      <c r="B12" s="263"/>
      <c r="C12" s="832"/>
      <c r="D12" s="833"/>
      <c r="E12" s="833"/>
      <c r="F12" s="833"/>
      <c r="G12" s="833"/>
      <c r="H12" s="833"/>
      <c r="I12" s="833"/>
      <c r="J12" s="833"/>
      <c r="K12" s="833"/>
      <c r="L12" s="833"/>
      <c r="M12" s="833"/>
      <c r="N12" s="833"/>
      <c r="O12" s="833"/>
      <c r="P12" s="833"/>
      <c r="Q12" s="833"/>
      <c r="R12" s="833"/>
      <c r="S12" s="833"/>
      <c r="T12" s="833"/>
      <c r="U12" s="833"/>
      <c r="V12" s="833"/>
      <c r="W12" s="833"/>
      <c r="X12" s="833"/>
      <c r="Y12" s="833"/>
      <c r="Z12" s="833"/>
      <c r="AA12" s="833"/>
      <c r="AB12" s="833"/>
      <c r="AC12" s="833"/>
      <c r="AD12" s="833"/>
      <c r="AE12" s="833"/>
      <c r="AF12" s="834"/>
      <c r="AG12" s="264"/>
    </row>
    <row r="13" spans="2:33" ht="16.5" customHeight="1">
      <c r="B13" s="263"/>
      <c r="C13" s="835">
        <f>波及効果計算ｼｰﾄ!E47</f>
        <v>0</v>
      </c>
      <c r="D13" s="836"/>
      <c r="E13" s="836"/>
      <c r="F13" s="836"/>
      <c r="G13" s="836"/>
      <c r="H13" s="836"/>
      <c r="I13" s="836"/>
      <c r="J13" s="836"/>
      <c r="K13" s="836"/>
      <c r="L13" s="836"/>
      <c r="M13" s="836"/>
      <c r="N13" s="836"/>
      <c r="O13" s="836"/>
      <c r="P13" s="836"/>
      <c r="Q13" s="836"/>
      <c r="R13" s="836"/>
      <c r="S13" s="836"/>
      <c r="T13" s="836"/>
      <c r="U13" s="836"/>
      <c r="V13" s="836"/>
      <c r="W13" s="836"/>
      <c r="X13" s="836"/>
      <c r="Y13" s="836"/>
      <c r="Z13" s="836"/>
      <c r="AA13" s="836"/>
      <c r="AB13" s="836"/>
      <c r="AC13" s="836"/>
      <c r="AD13" s="836"/>
      <c r="AE13" s="836"/>
      <c r="AF13" s="837"/>
      <c r="AG13" s="264"/>
    </row>
    <row r="14" spans="2:33" ht="16.5" customHeight="1">
      <c r="B14" s="263"/>
      <c r="C14" s="262"/>
      <c r="D14" s="262"/>
      <c r="E14" s="262"/>
      <c r="F14" s="262"/>
      <c r="G14" s="262"/>
      <c r="H14" s="262"/>
      <c r="I14" s="262"/>
      <c r="J14" s="262"/>
      <c r="K14" s="262"/>
      <c r="L14" s="262"/>
      <c r="M14" s="263"/>
      <c r="N14" s="263"/>
      <c r="O14" s="264"/>
      <c r="P14" s="264"/>
      <c r="Q14" s="264"/>
      <c r="R14" s="264"/>
      <c r="S14" s="264"/>
      <c r="T14" s="264"/>
      <c r="U14" s="264"/>
      <c r="V14" s="264"/>
      <c r="W14" s="264"/>
      <c r="X14" s="264"/>
      <c r="Y14" s="264"/>
      <c r="Z14" s="264"/>
      <c r="AA14" s="264"/>
      <c r="AB14" s="264"/>
      <c r="AC14" s="264"/>
      <c r="AD14" s="264"/>
      <c r="AE14" s="264"/>
      <c r="AF14" s="264"/>
      <c r="AG14" s="264"/>
    </row>
    <row r="15" spans="2:33" ht="16.5" customHeight="1">
      <c r="B15" s="256"/>
      <c r="C15" s="258"/>
      <c r="D15" s="260"/>
      <c r="E15" s="258"/>
      <c r="F15" s="258"/>
      <c r="G15" s="256"/>
      <c r="H15" s="258"/>
      <c r="I15" s="258"/>
      <c r="J15" s="717" t="s">
        <v>990</v>
      </c>
      <c r="K15" s="258"/>
      <c r="L15" s="258"/>
      <c r="M15" s="256"/>
      <c r="N15" s="256"/>
      <c r="R15" s="258"/>
      <c r="S15" s="264"/>
      <c r="T15" s="657" t="s">
        <v>990</v>
      </c>
      <c r="U15" s="264"/>
      <c r="V15" s="264"/>
      <c r="W15" s="262"/>
      <c r="X15" s="262"/>
      <c r="Y15" s="264"/>
      <c r="Z15" s="264"/>
      <c r="AA15" s="657" t="s">
        <v>990</v>
      </c>
      <c r="AB15" s="264"/>
      <c r="AC15" s="264"/>
      <c r="AD15" s="264"/>
      <c r="AE15" s="264"/>
      <c r="AF15" s="264"/>
      <c r="AG15" s="264"/>
    </row>
    <row r="16" spans="2:33" ht="16.5" customHeight="1">
      <c r="B16" s="256"/>
      <c r="C16" s="258"/>
      <c r="D16" s="258"/>
      <c r="E16" s="258"/>
      <c r="F16" s="258"/>
      <c r="G16" s="258"/>
      <c r="H16" s="258"/>
      <c r="I16" s="258"/>
      <c r="J16" s="258"/>
      <c r="K16" s="258"/>
      <c r="L16" s="258"/>
      <c r="M16" s="256"/>
      <c r="N16" s="256"/>
      <c r="S16" s="264"/>
      <c r="T16" s="264"/>
      <c r="U16" s="264"/>
      <c r="V16" s="264"/>
      <c r="W16" s="264"/>
      <c r="X16" s="264"/>
      <c r="Y16" s="264"/>
      <c r="Z16" s="264"/>
      <c r="AA16" s="264"/>
      <c r="AB16" s="264"/>
      <c r="AC16" s="264"/>
      <c r="AD16" s="264"/>
      <c r="AE16" s="264"/>
      <c r="AF16" s="264"/>
      <c r="AG16" s="264"/>
    </row>
    <row r="17" spans="2:33" ht="16.5" customHeight="1">
      <c r="B17" s="256"/>
      <c r="C17" s="816" t="s">
        <v>586</v>
      </c>
      <c r="D17" s="817"/>
      <c r="E17" s="817"/>
      <c r="F17" s="817"/>
      <c r="G17" s="817"/>
      <c r="H17" s="817"/>
      <c r="I17" s="817"/>
      <c r="J17" s="817"/>
      <c r="K17" s="817"/>
      <c r="L17" s="817"/>
      <c r="M17" s="817"/>
      <c r="N17" s="817"/>
      <c r="O17" s="817"/>
      <c r="P17" s="817"/>
      <c r="Q17" s="817"/>
      <c r="R17" s="818"/>
      <c r="S17" s="822" t="s">
        <v>587</v>
      </c>
      <c r="T17" s="823"/>
      <c r="U17" s="823"/>
      <c r="V17" s="823"/>
      <c r="W17" s="823"/>
      <c r="X17" s="823"/>
      <c r="Y17" s="823"/>
      <c r="Z17" s="823"/>
      <c r="AA17" s="823"/>
      <c r="AB17" s="823"/>
      <c r="AC17" s="823"/>
      <c r="AD17" s="823"/>
      <c r="AE17" s="823"/>
      <c r="AF17" s="824"/>
      <c r="AG17" s="263"/>
    </row>
    <row r="18" spans="2:33" ht="16.5" customHeight="1">
      <c r="B18" s="256"/>
      <c r="C18" s="819"/>
      <c r="D18" s="820"/>
      <c r="E18" s="820"/>
      <c r="F18" s="820"/>
      <c r="G18" s="820"/>
      <c r="H18" s="820"/>
      <c r="I18" s="820"/>
      <c r="J18" s="820"/>
      <c r="K18" s="820"/>
      <c r="L18" s="820"/>
      <c r="M18" s="820"/>
      <c r="N18" s="820"/>
      <c r="O18" s="820"/>
      <c r="P18" s="820"/>
      <c r="Q18" s="820"/>
      <c r="R18" s="821"/>
      <c r="S18" s="265"/>
      <c r="T18" s="266"/>
      <c r="U18" s="825" t="s">
        <v>588</v>
      </c>
      <c r="V18" s="826"/>
      <c r="W18" s="826"/>
      <c r="X18" s="826"/>
      <c r="Y18" s="826"/>
      <c r="Z18" s="826"/>
      <c r="AA18" s="826"/>
      <c r="AB18" s="826"/>
      <c r="AC18" s="826"/>
      <c r="AD18" s="826"/>
      <c r="AE18" s="826"/>
      <c r="AF18" s="827"/>
      <c r="AG18" s="263"/>
    </row>
    <row r="19" spans="2:33" s="268" customFormat="1" ht="16.5" customHeight="1">
      <c r="B19" s="718"/>
      <c r="C19" s="835">
        <f>波及効果計算ｼｰﾄ!H47</f>
        <v>0</v>
      </c>
      <c r="D19" s="836"/>
      <c r="E19" s="836"/>
      <c r="F19" s="836"/>
      <c r="G19" s="836"/>
      <c r="H19" s="836"/>
      <c r="I19" s="836"/>
      <c r="J19" s="836"/>
      <c r="K19" s="836"/>
      <c r="L19" s="836"/>
      <c r="M19" s="836"/>
      <c r="N19" s="836"/>
      <c r="O19" s="836"/>
      <c r="P19" s="836"/>
      <c r="Q19" s="836"/>
      <c r="R19" s="838"/>
      <c r="S19" s="839">
        <f>波及効果計算ｼｰﾄ!F47</f>
        <v>0</v>
      </c>
      <c r="T19" s="838"/>
      <c r="U19" s="839">
        <f>波及効果計算ｼｰﾄ!G47</f>
        <v>0</v>
      </c>
      <c r="V19" s="836"/>
      <c r="W19" s="836"/>
      <c r="X19" s="836"/>
      <c r="Y19" s="836"/>
      <c r="Z19" s="836"/>
      <c r="AA19" s="836"/>
      <c r="AB19" s="836"/>
      <c r="AC19" s="836"/>
      <c r="AD19" s="836"/>
      <c r="AE19" s="836"/>
      <c r="AF19" s="837"/>
      <c r="AG19" s="267"/>
    </row>
    <row r="20" spans="2:33" ht="16.5" customHeight="1">
      <c r="B20" s="256"/>
      <c r="C20" s="258"/>
      <c r="D20" s="258"/>
      <c r="E20" s="258"/>
      <c r="F20" s="258"/>
      <c r="G20" s="258"/>
      <c r="H20" s="258"/>
      <c r="I20" s="258"/>
      <c r="J20" s="258"/>
      <c r="K20" s="258"/>
      <c r="L20" s="258"/>
      <c r="M20" s="256"/>
      <c r="N20" s="256"/>
      <c r="S20" s="264"/>
      <c r="T20" s="264"/>
      <c r="U20" s="264"/>
      <c r="V20" s="264"/>
      <c r="W20" s="264"/>
      <c r="X20" s="264"/>
      <c r="Y20" s="264"/>
      <c r="Z20" s="264"/>
      <c r="AA20" s="264"/>
      <c r="AB20" s="264"/>
      <c r="AC20" s="264"/>
      <c r="AD20" s="264"/>
      <c r="AE20" s="264"/>
      <c r="AF20" s="264"/>
      <c r="AG20" s="264"/>
    </row>
    <row r="21" spans="2:33" ht="16.5" customHeight="1">
      <c r="B21" s="256"/>
      <c r="C21" s="256"/>
      <c r="D21" s="256"/>
      <c r="E21" s="256"/>
      <c r="F21" s="256"/>
      <c r="G21" s="256"/>
      <c r="H21" s="256"/>
      <c r="I21" s="256"/>
      <c r="J21" s="256" t="s">
        <v>581</v>
      </c>
      <c r="K21" s="256"/>
      <c r="L21" s="256"/>
      <c r="M21" s="256"/>
      <c r="N21" s="256"/>
    </row>
    <row r="22" spans="2:33" ht="16.5" customHeight="1">
      <c r="B22" s="256"/>
      <c r="C22" s="256"/>
      <c r="D22" s="256"/>
      <c r="E22" s="256"/>
      <c r="F22" s="256"/>
      <c r="G22" s="256"/>
      <c r="H22" s="256"/>
      <c r="I22" s="256"/>
      <c r="J22" s="256"/>
      <c r="K22" s="256"/>
      <c r="L22" s="256"/>
      <c r="M22" s="256"/>
      <c r="N22" s="256"/>
    </row>
    <row r="23" spans="2:33" ht="16.5" customHeight="1">
      <c r="B23" s="256"/>
      <c r="C23" s="816" t="s">
        <v>589</v>
      </c>
      <c r="D23" s="817"/>
      <c r="E23" s="817"/>
      <c r="F23" s="817"/>
      <c r="G23" s="817"/>
      <c r="H23" s="817"/>
      <c r="I23" s="817"/>
      <c r="J23" s="817"/>
      <c r="K23" s="817"/>
      <c r="L23" s="817"/>
      <c r="M23" s="817"/>
      <c r="N23" s="817"/>
      <c r="O23" s="817"/>
      <c r="P23" s="817"/>
      <c r="Q23" s="818"/>
      <c r="R23" s="840" t="s">
        <v>590</v>
      </c>
      <c r="S23" s="258"/>
      <c r="T23" s="258"/>
      <c r="U23" s="256"/>
      <c r="V23" s="816" t="s">
        <v>591</v>
      </c>
      <c r="W23" s="817"/>
      <c r="X23" s="817"/>
      <c r="Y23" s="817"/>
      <c r="Z23" s="817"/>
      <c r="AA23" s="817"/>
      <c r="AB23" s="817"/>
      <c r="AC23" s="817"/>
      <c r="AD23" s="817"/>
      <c r="AE23" s="817"/>
      <c r="AF23" s="817"/>
      <c r="AG23" s="843"/>
    </row>
    <row r="24" spans="2:33" ht="16.5" customHeight="1">
      <c r="B24" s="256"/>
      <c r="C24" s="819"/>
      <c r="D24" s="820"/>
      <c r="E24" s="820"/>
      <c r="F24" s="820"/>
      <c r="G24" s="820"/>
      <c r="H24" s="820"/>
      <c r="I24" s="820"/>
      <c r="J24" s="820"/>
      <c r="K24" s="820"/>
      <c r="L24" s="820"/>
      <c r="M24" s="820"/>
      <c r="N24" s="820"/>
      <c r="O24" s="820"/>
      <c r="P24" s="820"/>
      <c r="Q24" s="821"/>
      <c r="R24" s="841"/>
      <c r="S24" s="258"/>
      <c r="T24" s="258"/>
      <c r="U24" s="256"/>
      <c r="V24" s="819"/>
      <c r="W24" s="820"/>
      <c r="X24" s="820"/>
      <c r="Y24" s="820"/>
      <c r="Z24" s="820"/>
      <c r="AA24" s="820"/>
      <c r="AB24" s="820"/>
      <c r="AC24" s="820"/>
      <c r="AD24" s="820"/>
      <c r="AE24" s="820"/>
      <c r="AF24" s="820"/>
      <c r="AG24" s="844"/>
    </row>
    <row r="25" spans="2:33" ht="16.5" customHeight="1">
      <c r="B25" s="256"/>
      <c r="C25" s="835">
        <f>波及効果計算ｼｰﾄ!I47</f>
        <v>0</v>
      </c>
      <c r="D25" s="836"/>
      <c r="E25" s="836"/>
      <c r="F25" s="836"/>
      <c r="G25" s="836"/>
      <c r="H25" s="836"/>
      <c r="I25" s="836"/>
      <c r="J25" s="836"/>
      <c r="K25" s="836"/>
      <c r="L25" s="836"/>
      <c r="M25" s="836"/>
      <c r="N25" s="836"/>
      <c r="O25" s="836"/>
      <c r="P25" s="836"/>
      <c r="Q25" s="838"/>
      <c r="R25" s="842"/>
      <c r="S25" s="258"/>
      <c r="T25" s="258"/>
      <c r="U25" s="256"/>
      <c r="V25" s="835">
        <f>波及効果計算ｼｰﾄ!M47</f>
        <v>0</v>
      </c>
      <c r="W25" s="836"/>
      <c r="X25" s="836"/>
      <c r="Y25" s="836"/>
      <c r="Z25" s="836"/>
      <c r="AA25" s="836"/>
      <c r="AB25" s="836"/>
      <c r="AC25" s="836"/>
      <c r="AD25" s="836"/>
      <c r="AE25" s="836"/>
      <c r="AF25" s="836"/>
      <c r="AG25" s="837"/>
    </row>
    <row r="26" spans="2:33" ht="16.5" customHeight="1">
      <c r="B26" s="256"/>
      <c r="C26" s="258"/>
      <c r="D26" s="258"/>
      <c r="E26" s="258"/>
      <c r="F26" s="258"/>
      <c r="G26" s="258"/>
      <c r="H26" s="258"/>
      <c r="I26" s="258"/>
      <c r="J26" s="256"/>
      <c r="K26" s="256"/>
      <c r="L26" s="256"/>
      <c r="M26" s="256"/>
      <c r="N26" s="256"/>
    </row>
    <row r="27" spans="2:33" ht="16.5" customHeight="1">
      <c r="C27" s="260"/>
      <c r="D27" s="260"/>
      <c r="E27" s="258"/>
      <c r="F27" s="258"/>
      <c r="G27" s="258"/>
      <c r="H27" s="258"/>
      <c r="I27" s="258"/>
      <c r="J27" s="258" t="s">
        <v>592</v>
      </c>
      <c r="K27" s="256"/>
      <c r="L27" s="256"/>
      <c r="M27" s="256"/>
      <c r="N27" s="256"/>
      <c r="AB27" s="256" t="s">
        <v>593</v>
      </c>
    </row>
    <row r="28" spans="2:33" ht="16.5" customHeight="1">
      <c r="B28" s="261" t="s">
        <v>551</v>
      </c>
      <c r="C28" s="262"/>
      <c r="D28" s="262"/>
      <c r="E28" s="262"/>
      <c r="F28" s="262"/>
      <c r="G28" s="262"/>
      <c r="H28" s="262"/>
      <c r="I28" s="262"/>
      <c r="J28" s="263"/>
      <c r="K28" s="263"/>
      <c r="L28" s="263"/>
      <c r="M28" s="263"/>
      <c r="N28" s="263"/>
      <c r="O28" s="263"/>
      <c r="P28" s="264"/>
      <c r="Q28" s="264"/>
      <c r="R28" s="264"/>
      <c r="S28" s="264"/>
    </row>
    <row r="29" spans="2:33" ht="16.5" customHeight="1">
      <c r="B29" s="262"/>
      <c r="C29" s="829" t="s">
        <v>594</v>
      </c>
      <c r="D29" s="830"/>
      <c r="E29" s="830"/>
      <c r="F29" s="830"/>
      <c r="G29" s="830"/>
      <c r="H29" s="830"/>
      <c r="I29" s="830"/>
      <c r="J29" s="830"/>
      <c r="K29" s="830"/>
      <c r="L29" s="830"/>
      <c r="M29" s="830"/>
      <c r="N29" s="830"/>
      <c r="O29" s="830"/>
      <c r="P29" s="830"/>
      <c r="Q29" s="830"/>
      <c r="R29" s="831"/>
      <c r="S29" s="263"/>
      <c r="T29" s="256"/>
      <c r="U29" s="256"/>
      <c r="V29" s="256"/>
      <c r="W29" s="829" t="s">
        <v>595</v>
      </c>
      <c r="X29" s="830"/>
      <c r="Y29" s="830"/>
      <c r="Z29" s="830"/>
      <c r="AA29" s="830"/>
      <c r="AB29" s="830"/>
      <c r="AC29" s="830"/>
      <c r="AD29" s="830"/>
      <c r="AE29" s="830"/>
      <c r="AF29" s="830"/>
      <c r="AG29" s="831"/>
    </row>
    <row r="30" spans="2:33" ht="16.5" customHeight="1">
      <c r="B30" s="262"/>
      <c r="C30" s="832"/>
      <c r="D30" s="833"/>
      <c r="E30" s="833"/>
      <c r="F30" s="833"/>
      <c r="G30" s="833"/>
      <c r="H30" s="833"/>
      <c r="I30" s="833"/>
      <c r="J30" s="833"/>
      <c r="K30" s="833"/>
      <c r="L30" s="833"/>
      <c r="M30" s="833"/>
      <c r="N30" s="833"/>
      <c r="O30" s="833"/>
      <c r="P30" s="833"/>
      <c r="Q30" s="833"/>
      <c r="R30" s="834"/>
      <c r="S30" s="263"/>
      <c r="T30" s="256"/>
      <c r="U30" s="256"/>
      <c r="V30" s="256"/>
      <c r="W30" s="832"/>
      <c r="X30" s="833"/>
      <c r="Y30" s="833"/>
      <c r="Z30" s="833"/>
      <c r="AA30" s="833"/>
      <c r="AB30" s="833"/>
      <c r="AC30" s="833"/>
      <c r="AD30" s="833"/>
      <c r="AE30" s="833"/>
      <c r="AF30" s="833"/>
      <c r="AG30" s="834"/>
    </row>
    <row r="31" spans="2:33" ht="16.5" customHeight="1">
      <c r="B31" s="262"/>
      <c r="C31" s="835">
        <f>波及効果計算ｼｰﾄ!J47</f>
        <v>0</v>
      </c>
      <c r="D31" s="836"/>
      <c r="E31" s="836"/>
      <c r="F31" s="836"/>
      <c r="G31" s="836"/>
      <c r="H31" s="836"/>
      <c r="I31" s="836"/>
      <c r="J31" s="836"/>
      <c r="K31" s="836"/>
      <c r="L31" s="836"/>
      <c r="M31" s="836"/>
      <c r="N31" s="836"/>
      <c r="O31" s="836"/>
      <c r="P31" s="836"/>
      <c r="Q31" s="836"/>
      <c r="R31" s="837"/>
      <c r="S31" s="262"/>
      <c r="T31" s="258"/>
      <c r="U31" s="256"/>
      <c r="V31" s="256"/>
      <c r="W31" s="835">
        <f>波及効果計算ｼｰﾄ!N47</f>
        <v>0</v>
      </c>
      <c r="X31" s="836"/>
      <c r="Y31" s="836"/>
      <c r="Z31" s="836"/>
      <c r="AA31" s="836"/>
      <c r="AB31" s="836"/>
      <c r="AC31" s="836"/>
      <c r="AD31" s="836"/>
      <c r="AE31" s="836"/>
      <c r="AF31" s="836"/>
      <c r="AG31" s="837"/>
    </row>
    <row r="32" spans="2:33" ht="16.5" customHeight="1">
      <c r="B32" s="262"/>
      <c r="C32" s="262"/>
      <c r="D32" s="262"/>
      <c r="E32" s="262"/>
      <c r="F32" s="262"/>
      <c r="G32" s="262"/>
      <c r="H32" s="262"/>
      <c r="I32" s="262"/>
      <c r="J32" s="262"/>
      <c r="K32" s="263"/>
      <c r="L32" s="263"/>
      <c r="M32" s="263"/>
      <c r="N32" s="263"/>
      <c r="O32" s="263"/>
      <c r="P32" s="263"/>
      <c r="Q32" s="264"/>
      <c r="R32" s="264"/>
      <c r="S32" s="264"/>
    </row>
    <row r="33" spans="2:33" ht="16.5" customHeight="1">
      <c r="B33" s="262"/>
      <c r="C33" s="262"/>
      <c r="D33" s="262"/>
      <c r="E33" s="262" t="s">
        <v>584</v>
      </c>
      <c r="F33" s="262"/>
      <c r="G33" s="262"/>
      <c r="H33" s="262"/>
      <c r="I33" s="262"/>
      <c r="J33" s="263"/>
      <c r="K33" s="263"/>
      <c r="L33" s="262" t="s">
        <v>585</v>
      </c>
      <c r="M33" s="263"/>
      <c r="N33" s="263"/>
      <c r="O33" s="263"/>
      <c r="P33" s="263"/>
      <c r="Q33" s="264"/>
      <c r="R33" s="264"/>
      <c r="S33" s="264"/>
      <c r="AB33" s="256" t="s">
        <v>596</v>
      </c>
    </row>
    <row r="34" spans="2:33" ht="16.5" customHeight="1">
      <c r="B34" s="262"/>
      <c r="C34" s="262"/>
      <c r="D34" s="262"/>
      <c r="E34" s="262"/>
      <c r="F34" s="262"/>
      <c r="G34" s="262"/>
      <c r="H34" s="262"/>
      <c r="I34" s="262"/>
      <c r="J34" s="263"/>
      <c r="K34" s="263"/>
      <c r="L34" s="263"/>
      <c r="M34" s="263"/>
      <c r="N34" s="263"/>
      <c r="O34" s="263"/>
      <c r="P34" s="263"/>
      <c r="Q34" s="264"/>
      <c r="R34" s="264"/>
      <c r="S34" s="264"/>
    </row>
    <row r="35" spans="2:33" ht="16.5" customHeight="1">
      <c r="B35" s="262"/>
      <c r="C35" s="845" t="s">
        <v>597</v>
      </c>
      <c r="D35" s="823"/>
      <c r="E35" s="823"/>
      <c r="F35" s="823"/>
      <c r="G35" s="823"/>
      <c r="H35" s="823"/>
      <c r="I35" s="823"/>
      <c r="J35" s="823"/>
      <c r="K35" s="823"/>
      <c r="L35" s="823"/>
      <c r="M35" s="823"/>
      <c r="N35" s="823"/>
      <c r="O35" s="823"/>
      <c r="P35" s="823"/>
      <c r="Q35" s="824"/>
      <c r="R35" s="262"/>
      <c r="S35" s="263"/>
      <c r="T35" s="256"/>
      <c r="W35" s="816" t="s">
        <v>598</v>
      </c>
      <c r="X35" s="817"/>
      <c r="Y35" s="817"/>
      <c r="Z35" s="817"/>
      <c r="AA35" s="817"/>
      <c r="AB35" s="817"/>
      <c r="AC35" s="817"/>
      <c r="AD35" s="817"/>
      <c r="AE35" s="817"/>
      <c r="AF35" s="817"/>
      <c r="AG35" s="843"/>
    </row>
    <row r="36" spans="2:33" ht="16.5" customHeight="1">
      <c r="B36" s="262"/>
      <c r="C36" s="269"/>
      <c r="D36" s="270"/>
      <c r="E36" s="846" t="s">
        <v>599</v>
      </c>
      <c r="F36" s="847"/>
      <c r="G36" s="847"/>
      <c r="H36" s="847"/>
      <c r="I36" s="847"/>
      <c r="J36" s="847"/>
      <c r="K36" s="847"/>
      <c r="L36" s="847"/>
      <c r="M36" s="847"/>
      <c r="N36" s="847"/>
      <c r="O36" s="847"/>
      <c r="P36" s="847"/>
      <c r="Q36" s="848"/>
      <c r="R36" s="262"/>
      <c r="S36" s="263"/>
      <c r="T36" s="256"/>
      <c r="W36" s="819"/>
      <c r="X36" s="820"/>
      <c r="Y36" s="820"/>
      <c r="Z36" s="820"/>
      <c r="AA36" s="820"/>
      <c r="AB36" s="820"/>
      <c r="AC36" s="820"/>
      <c r="AD36" s="820"/>
      <c r="AE36" s="820"/>
      <c r="AF36" s="820"/>
      <c r="AG36" s="844"/>
    </row>
    <row r="37" spans="2:33" ht="16.5" customHeight="1">
      <c r="B37" s="262"/>
      <c r="C37" s="835">
        <f>波及効果計算ｼｰﾄ!K47</f>
        <v>0</v>
      </c>
      <c r="D37" s="838"/>
      <c r="E37" s="839">
        <f>波及効果計算ｼｰﾄ!L47</f>
        <v>0</v>
      </c>
      <c r="F37" s="836"/>
      <c r="G37" s="836"/>
      <c r="H37" s="836"/>
      <c r="I37" s="836"/>
      <c r="J37" s="836"/>
      <c r="K37" s="836"/>
      <c r="L37" s="836"/>
      <c r="M37" s="836"/>
      <c r="N37" s="836"/>
      <c r="O37" s="836"/>
      <c r="P37" s="836"/>
      <c r="Q37" s="837"/>
      <c r="R37" s="262"/>
      <c r="S37" s="263"/>
      <c r="T37" s="256"/>
      <c r="W37" s="835">
        <f>波及効果計算ｼｰﾄ!O47</f>
        <v>0</v>
      </c>
      <c r="X37" s="836"/>
      <c r="Y37" s="836"/>
      <c r="Z37" s="836"/>
      <c r="AA37" s="836"/>
      <c r="AB37" s="836"/>
      <c r="AC37" s="836"/>
      <c r="AD37" s="836"/>
      <c r="AE37" s="836"/>
      <c r="AF37" s="836"/>
      <c r="AG37" s="837"/>
    </row>
    <row r="38" spans="2:33" ht="16.5" customHeight="1">
      <c r="B38" s="262"/>
      <c r="C38" s="262"/>
      <c r="D38" s="262"/>
      <c r="E38" s="262"/>
      <c r="F38" s="262"/>
      <c r="G38" s="262"/>
      <c r="H38" s="262"/>
      <c r="I38" s="262"/>
      <c r="J38" s="262"/>
      <c r="K38" s="263"/>
      <c r="L38" s="263"/>
      <c r="M38" s="263"/>
      <c r="N38" s="263"/>
      <c r="O38" s="263"/>
      <c r="P38" s="264"/>
      <c r="Q38" s="264"/>
      <c r="R38" s="264"/>
      <c r="S38" s="264"/>
    </row>
    <row r="39" spans="2:33" ht="16.5" customHeight="1">
      <c r="C39" s="260"/>
      <c r="D39" s="258"/>
      <c r="E39" s="258"/>
      <c r="F39" s="258"/>
      <c r="G39" s="258"/>
      <c r="H39" s="258"/>
      <c r="I39" s="256"/>
      <c r="J39" s="256"/>
      <c r="AB39" s="256" t="s">
        <v>581</v>
      </c>
    </row>
    <row r="40" spans="2:33" ht="16.5" customHeight="1">
      <c r="B40" s="261" t="s">
        <v>552</v>
      </c>
      <c r="C40" s="262"/>
      <c r="D40" s="262"/>
      <c r="E40" s="262"/>
      <c r="F40" s="262"/>
      <c r="G40" s="262"/>
      <c r="H40" s="262"/>
      <c r="I40" s="263"/>
      <c r="J40" s="263"/>
      <c r="K40" s="264"/>
      <c r="L40" s="264"/>
      <c r="M40" s="264"/>
      <c r="N40" s="264"/>
    </row>
    <row r="41" spans="2:33" ht="16.5" customHeight="1">
      <c r="B41" s="262"/>
      <c r="C41" s="829" t="s">
        <v>600</v>
      </c>
      <c r="D41" s="830"/>
      <c r="E41" s="830"/>
      <c r="F41" s="830"/>
      <c r="G41" s="830"/>
      <c r="H41" s="830"/>
      <c r="I41" s="830"/>
      <c r="J41" s="830"/>
      <c r="K41" s="830"/>
      <c r="L41" s="830"/>
      <c r="M41" s="831"/>
      <c r="N41" s="263"/>
      <c r="O41" s="833"/>
      <c r="P41" s="833"/>
      <c r="Q41" s="833"/>
      <c r="R41" s="833"/>
      <c r="S41" s="833"/>
      <c r="T41" s="833"/>
      <c r="U41" s="833"/>
      <c r="V41" s="834"/>
      <c r="W41" s="816" t="s">
        <v>601</v>
      </c>
      <c r="X41" s="817"/>
      <c r="Y41" s="817"/>
      <c r="Z41" s="817"/>
      <c r="AA41" s="817"/>
      <c r="AB41" s="817"/>
      <c r="AC41" s="817"/>
      <c r="AD41" s="817"/>
      <c r="AE41" s="817"/>
      <c r="AF41" s="818"/>
      <c r="AG41" s="840" t="s">
        <v>590</v>
      </c>
    </row>
    <row r="42" spans="2:33" ht="16.5" customHeight="1">
      <c r="B42" s="262"/>
      <c r="C42" s="832"/>
      <c r="D42" s="833"/>
      <c r="E42" s="833"/>
      <c r="F42" s="833"/>
      <c r="G42" s="833"/>
      <c r="H42" s="833"/>
      <c r="I42" s="833"/>
      <c r="J42" s="833"/>
      <c r="K42" s="833"/>
      <c r="L42" s="833"/>
      <c r="M42" s="834"/>
      <c r="N42" s="263"/>
      <c r="P42" s="271" t="s">
        <v>602</v>
      </c>
      <c r="R42" s="272"/>
      <c r="S42" s="272"/>
      <c r="T42" s="272"/>
      <c r="U42" s="272"/>
      <c r="V42" s="272"/>
      <c r="W42" s="819"/>
      <c r="X42" s="820"/>
      <c r="Y42" s="820"/>
      <c r="Z42" s="820"/>
      <c r="AA42" s="820"/>
      <c r="AB42" s="820"/>
      <c r="AC42" s="820"/>
      <c r="AD42" s="820"/>
      <c r="AE42" s="820"/>
      <c r="AF42" s="821"/>
      <c r="AG42" s="841"/>
    </row>
    <row r="43" spans="2:33" ht="16.5" customHeight="1">
      <c r="B43" s="262"/>
      <c r="C43" s="835">
        <f>波及効果計算ｼｰﾄ!Q47</f>
        <v>0</v>
      </c>
      <c r="D43" s="836"/>
      <c r="E43" s="836"/>
      <c r="F43" s="836"/>
      <c r="G43" s="836"/>
      <c r="H43" s="836"/>
      <c r="I43" s="836"/>
      <c r="J43" s="836"/>
      <c r="K43" s="836"/>
      <c r="L43" s="836"/>
      <c r="M43" s="837"/>
      <c r="N43" s="262"/>
      <c r="O43" s="256"/>
      <c r="P43" s="259"/>
      <c r="Q43" s="258" t="s">
        <v>603</v>
      </c>
      <c r="R43" s="256"/>
      <c r="S43" s="256"/>
      <c r="W43" s="835">
        <f>波及効果計算ｼｰﾄ!P47</f>
        <v>0</v>
      </c>
      <c r="X43" s="836"/>
      <c r="Y43" s="836"/>
      <c r="Z43" s="836"/>
      <c r="AA43" s="836"/>
      <c r="AB43" s="836"/>
      <c r="AC43" s="836"/>
      <c r="AD43" s="836"/>
      <c r="AE43" s="836"/>
      <c r="AF43" s="838"/>
      <c r="AG43" s="842"/>
    </row>
    <row r="44" spans="2:33" ht="16.5" customHeight="1">
      <c r="B44" s="262"/>
      <c r="C44" s="262"/>
      <c r="D44" s="262"/>
      <c r="E44" s="262"/>
      <c r="F44" s="262"/>
      <c r="G44" s="262"/>
      <c r="H44" s="262"/>
      <c r="I44" s="262"/>
      <c r="J44" s="262"/>
      <c r="K44" s="262"/>
      <c r="L44" s="263"/>
      <c r="M44" s="273"/>
      <c r="N44" s="262"/>
      <c r="O44" s="256"/>
      <c r="P44" s="256"/>
    </row>
    <row r="45" spans="2:33" ht="16.5" customHeight="1">
      <c r="B45" s="262"/>
      <c r="C45" s="262"/>
      <c r="D45" s="262" t="s">
        <v>584</v>
      </c>
      <c r="E45" s="262"/>
      <c r="F45" s="262"/>
      <c r="G45" s="262"/>
      <c r="H45" s="262"/>
      <c r="I45" s="262"/>
      <c r="J45" s="262"/>
      <c r="K45" s="263"/>
      <c r="L45" s="262" t="s">
        <v>585</v>
      </c>
      <c r="M45" s="262"/>
      <c r="N45" s="263"/>
      <c r="O45" s="256"/>
      <c r="P45" s="256"/>
      <c r="AB45" s="258"/>
    </row>
    <row r="46" spans="2:33" ht="16.5" customHeight="1">
      <c r="B46" s="262"/>
      <c r="C46" s="262"/>
      <c r="D46" s="262"/>
      <c r="E46" s="262"/>
      <c r="F46" s="262"/>
      <c r="G46" s="262"/>
      <c r="H46" s="262"/>
      <c r="I46" s="262"/>
      <c r="J46" s="262"/>
      <c r="K46" s="263"/>
      <c r="L46" s="263"/>
      <c r="M46" s="263"/>
      <c r="N46" s="263"/>
      <c r="O46" s="256"/>
      <c r="P46" s="256"/>
    </row>
    <row r="47" spans="2:33" ht="16.5" customHeight="1">
      <c r="B47" s="262"/>
      <c r="C47" s="845" t="s">
        <v>604</v>
      </c>
      <c r="D47" s="823"/>
      <c r="E47" s="823"/>
      <c r="F47" s="823"/>
      <c r="G47" s="823"/>
      <c r="H47" s="823"/>
      <c r="I47" s="823"/>
      <c r="J47" s="823"/>
      <c r="K47" s="823"/>
      <c r="L47" s="824"/>
      <c r="M47" s="262"/>
      <c r="N47" s="263"/>
      <c r="O47" s="256"/>
      <c r="P47" s="256"/>
      <c r="Q47" s="256"/>
      <c r="R47" s="256"/>
    </row>
    <row r="48" spans="2:33" ht="16.5" customHeight="1">
      <c r="B48" s="262"/>
      <c r="C48" s="274"/>
      <c r="D48" s="272"/>
      <c r="E48" s="825" t="s">
        <v>605</v>
      </c>
      <c r="F48" s="826"/>
      <c r="G48" s="826"/>
      <c r="H48" s="826"/>
      <c r="I48" s="826"/>
      <c r="J48" s="826"/>
      <c r="K48" s="826"/>
      <c r="L48" s="827"/>
      <c r="M48" s="262"/>
      <c r="N48" s="275"/>
      <c r="O48" s="256"/>
      <c r="P48" s="256"/>
      <c r="Q48" s="256"/>
      <c r="R48" s="256"/>
    </row>
    <row r="49" spans="2:33" ht="16.5" customHeight="1">
      <c r="B49" s="262"/>
      <c r="C49" s="835">
        <f>波及効果計算ｼｰﾄ!R47</f>
        <v>0</v>
      </c>
      <c r="D49" s="838"/>
      <c r="E49" s="839">
        <f>波及効果計算ｼｰﾄ!S47</f>
        <v>0</v>
      </c>
      <c r="F49" s="836"/>
      <c r="G49" s="836"/>
      <c r="H49" s="836"/>
      <c r="I49" s="836"/>
      <c r="J49" s="836"/>
      <c r="K49" s="836"/>
      <c r="L49" s="837"/>
      <c r="M49" s="262"/>
      <c r="N49" s="263"/>
      <c r="O49" s="256"/>
      <c r="P49" s="256"/>
      <c r="Q49" s="256"/>
      <c r="R49" s="256"/>
    </row>
    <row r="50" spans="2:33" ht="16.5" customHeight="1">
      <c r="B50" s="262"/>
      <c r="C50" s="262"/>
      <c r="D50" s="262"/>
      <c r="E50" s="262"/>
      <c r="F50" s="262"/>
      <c r="G50" s="262"/>
      <c r="H50" s="262"/>
      <c r="I50" s="263"/>
      <c r="J50" s="263"/>
      <c r="K50" s="263"/>
      <c r="L50" s="263"/>
      <c r="M50" s="263"/>
      <c r="N50" s="263"/>
    </row>
    <row r="51" spans="2:33" ht="16.5" customHeight="1">
      <c r="B51" s="258"/>
      <c r="C51" s="258"/>
      <c r="D51" s="258"/>
      <c r="E51" s="258"/>
      <c r="F51" s="258"/>
      <c r="G51" s="258"/>
      <c r="H51" s="258"/>
      <c r="I51" s="256"/>
      <c r="J51" s="256"/>
      <c r="K51" s="256"/>
      <c r="L51" s="256"/>
      <c r="M51" s="256"/>
      <c r="N51" s="256"/>
    </row>
    <row r="52" spans="2:33" ht="20.25" customHeight="1">
      <c r="B52" s="734" t="s">
        <v>606</v>
      </c>
      <c r="C52" s="828"/>
      <c r="D52" s="828"/>
      <c r="E52" s="828"/>
      <c r="F52" s="828"/>
      <c r="G52" s="828"/>
      <c r="H52" s="828"/>
      <c r="I52" s="828"/>
      <c r="J52" s="828"/>
      <c r="K52" s="828"/>
      <c r="L52" s="735"/>
    </row>
    <row r="53" spans="2:33" ht="9" customHeight="1">
      <c r="B53" s="255"/>
    </row>
    <row r="54" spans="2:33" ht="15.75" customHeight="1">
      <c r="B54" s="256"/>
      <c r="C54" s="256"/>
      <c r="D54" s="256"/>
      <c r="E54" s="256"/>
      <c r="F54" s="256"/>
      <c r="G54" s="256"/>
      <c r="H54" s="256"/>
      <c r="I54" s="256"/>
      <c r="J54" s="256"/>
      <c r="K54" s="256"/>
      <c r="M54" s="256"/>
      <c r="N54" s="256"/>
      <c r="AG54" s="257" t="s">
        <v>607</v>
      </c>
    </row>
    <row r="55" spans="2:33" ht="15.75" customHeight="1">
      <c r="B55" s="256"/>
      <c r="C55" s="256"/>
      <c r="D55" s="256"/>
      <c r="E55" s="256"/>
      <c r="F55" s="256"/>
      <c r="G55" s="256"/>
      <c r="H55" s="256"/>
      <c r="I55" s="256"/>
      <c r="J55" s="256"/>
      <c r="K55" s="256"/>
      <c r="M55" s="256"/>
      <c r="N55" s="256"/>
      <c r="AG55" s="257"/>
    </row>
    <row r="56" spans="2:33" ht="15.75" customHeight="1">
      <c r="B56" s="256"/>
      <c r="C56" s="256"/>
      <c r="D56" s="256"/>
      <c r="E56" s="256"/>
      <c r="F56" s="256"/>
      <c r="G56" s="256"/>
      <c r="H56" s="256"/>
      <c r="I56" s="256"/>
      <c r="J56" s="256"/>
      <c r="K56" s="256"/>
      <c r="M56" s="256"/>
      <c r="N56" s="256"/>
      <c r="AG56" s="257"/>
    </row>
    <row r="57" spans="2:33" ht="15.75" customHeight="1">
      <c r="B57" s="256"/>
      <c r="C57" s="829" t="s">
        <v>540</v>
      </c>
      <c r="D57" s="830"/>
      <c r="E57" s="830"/>
      <c r="F57" s="830"/>
      <c r="G57" s="830"/>
      <c r="H57" s="830"/>
      <c r="I57" s="830"/>
      <c r="J57" s="830"/>
      <c r="K57" s="830"/>
      <c r="L57" s="830"/>
      <c r="M57" s="830"/>
      <c r="N57" s="830"/>
      <c r="O57" s="831"/>
      <c r="P57" s="258"/>
      <c r="Q57" s="258"/>
      <c r="R57" s="258"/>
      <c r="AG57" s="257"/>
    </row>
    <row r="58" spans="2:33" ht="15.75" customHeight="1">
      <c r="B58" s="256"/>
      <c r="C58" s="832"/>
      <c r="D58" s="833"/>
      <c r="E58" s="833"/>
      <c r="F58" s="833"/>
      <c r="G58" s="833"/>
      <c r="H58" s="833"/>
      <c r="I58" s="833"/>
      <c r="J58" s="833"/>
      <c r="K58" s="833"/>
      <c r="L58" s="833"/>
      <c r="M58" s="833"/>
      <c r="N58" s="833"/>
      <c r="O58" s="834"/>
      <c r="P58" s="258"/>
      <c r="Q58" s="258"/>
      <c r="R58" s="258"/>
      <c r="AG58" s="257"/>
    </row>
    <row r="59" spans="2:33" ht="15.75" customHeight="1">
      <c r="B59" s="256"/>
      <c r="C59" s="835">
        <f>波及効果計算ｼｰﾄ!D47</f>
        <v>0</v>
      </c>
      <c r="D59" s="836"/>
      <c r="E59" s="836"/>
      <c r="F59" s="836"/>
      <c r="G59" s="836"/>
      <c r="H59" s="836"/>
      <c r="I59" s="836"/>
      <c r="J59" s="836"/>
      <c r="K59" s="836"/>
      <c r="L59" s="836"/>
      <c r="M59" s="836"/>
      <c r="N59" s="836"/>
      <c r="O59" s="837"/>
      <c r="P59" s="276"/>
      <c r="Q59" s="276"/>
      <c r="R59" s="276"/>
      <c r="S59" s="258"/>
      <c r="T59" s="258"/>
      <c r="U59" s="258"/>
      <c r="V59" s="258"/>
      <c r="W59" s="258"/>
      <c r="X59" s="258"/>
      <c r="Y59" s="258"/>
      <c r="Z59" s="258"/>
      <c r="AA59" s="258"/>
      <c r="AB59" s="258"/>
      <c r="AC59" s="258"/>
      <c r="AD59" s="258"/>
      <c r="AE59" s="258"/>
      <c r="AF59" s="258"/>
      <c r="AG59" s="258"/>
    </row>
    <row r="60" spans="2:33" ht="15.75" customHeight="1">
      <c r="B60" s="256"/>
      <c r="S60" s="258"/>
      <c r="T60" s="258"/>
      <c r="U60" s="258"/>
      <c r="V60" s="258"/>
      <c r="W60" s="258"/>
      <c r="X60" s="258"/>
      <c r="Y60" s="258"/>
      <c r="Z60" s="258"/>
      <c r="AA60" s="258"/>
      <c r="AB60" s="258"/>
      <c r="AC60" s="258"/>
      <c r="AD60" s="258"/>
      <c r="AE60" s="258"/>
      <c r="AF60" s="258"/>
      <c r="AG60" s="258"/>
    </row>
    <row r="61" spans="2:33" ht="15.75" customHeight="1">
      <c r="B61" s="256"/>
      <c r="S61" s="276"/>
      <c r="T61" s="276"/>
      <c r="U61" s="276"/>
      <c r="V61" s="276"/>
      <c r="W61" s="276"/>
      <c r="X61" s="276"/>
      <c r="Y61" s="276"/>
      <c r="Z61" s="276"/>
      <c r="AA61" s="276"/>
      <c r="AB61" s="276"/>
      <c r="AC61" s="276"/>
      <c r="AD61" s="276"/>
      <c r="AE61" s="276"/>
      <c r="AF61" s="276"/>
      <c r="AG61" s="276"/>
    </row>
    <row r="62" spans="2:33" ht="15.75" customHeight="1">
      <c r="B62" s="256"/>
      <c r="C62" s="256"/>
      <c r="D62" s="258"/>
      <c r="E62" s="258"/>
      <c r="F62" s="259"/>
      <c r="G62" s="258"/>
      <c r="H62" s="258"/>
      <c r="I62" s="258"/>
      <c r="J62" s="258"/>
      <c r="K62" s="258"/>
      <c r="L62" s="256"/>
      <c r="M62" s="256"/>
      <c r="N62" s="256"/>
    </row>
    <row r="63" spans="2:33" ht="15.75" customHeight="1">
      <c r="C63" s="258"/>
      <c r="D63" s="260"/>
      <c r="E63" s="258"/>
      <c r="F63" s="258"/>
      <c r="G63" s="258"/>
      <c r="H63" s="256"/>
      <c r="I63" s="258"/>
      <c r="J63" s="258"/>
      <c r="K63" s="258"/>
      <c r="L63" s="258"/>
      <c r="M63" s="256"/>
      <c r="N63" s="256"/>
      <c r="Q63" s="256"/>
    </row>
    <row r="64" spans="2:33" ht="15.75" customHeight="1">
      <c r="B64" s="261" t="s">
        <v>582</v>
      </c>
      <c r="C64" s="262"/>
      <c r="D64" s="262"/>
      <c r="E64" s="262"/>
      <c r="F64" s="262"/>
      <c r="G64" s="262"/>
      <c r="H64" s="262"/>
      <c r="I64" s="262"/>
      <c r="J64" s="262"/>
      <c r="K64" s="262"/>
      <c r="L64" s="262"/>
      <c r="M64" s="262"/>
      <c r="N64" s="262"/>
      <c r="O64" s="277"/>
      <c r="P64" s="277"/>
      <c r="Q64" s="278"/>
      <c r="R64" s="278"/>
      <c r="Y64" s="256"/>
      <c r="AA64" s="256"/>
    </row>
    <row r="65" spans="2:33" ht="15.75" customHeight="1">
      <c r="B65" s="262"/>
      <c r="C65" s="829" t="s">
        <v>583</v>
      </c>
      <c r="D65" s="830"/>
      <c r="E65" s="830"/>
      <c r="F65" s="830"/>
      <c r="G65" s="830"/>
      <c r="H65" s="830"/>
      <c r="I65" s="830"/>
      <c r="J65" s="830"/>
      <c r="K65" s="830"/>
      <c r="L65" s="830"/>
      <c r="M65" s="830"/>
      <c r="N65" s="830"/>
      <c r="O65" s="831"/>
      <c r="P65" s="262"/>
      <c r="Q65" s="258"/>
      <c r="R65" s="258"/>
      <c r="S65" s="258"/>
      <c r="T65" s="258"/>
      <c r="U65" s="258"/>
      <c r="V65" s="258"/>
      <c r="W65" s="258"/>
      <c r="X65" s="258"/>
      <c r="Y65" s="256"/>
      <c r="Z65" s="258"/>
      <c r="AA65" s="258"/>
      <c r="AB65" s="258"/>
      <c r="AC65" s="258"/>
      <c r="AD65" s="258"/>
      <c r="AE65" s="258"/>
      <c r="AF65" s="258"/>
    </row>
    <row r="66" spans="2:33" ht="15.75" customHeight="1">
      <c r="B66" s="262"/>
      <c r="C66" s="832"/>
      <c r="D66" s="833"/>
      <c r="E66" s="833"/>
      <c r="F66" s="833"/>
      <c r="G66" s="833"/>
      <c r="H66" s="833"/>
      <c r="I66" s="833"/>
      <c r="J66" s="833"/>
      <c r="K66" s="833"/>
      <c r="L66" s="833"/>
      <c r="M66" s="833"/>
      <c r="N66" s="833"/>
      <c r="O66" s="834"/>
      <c r="P66" s="262"/>
      <c r="Q66" s="258"/>
      <c r="R66" s="258"/>
      <c r="S66" s="258"/>
      <c r="T66" s="258"/>
      <c r="U66" s="258"/>
      <c r="V66" s="258"/>
      <c r="W66" s="258"/>
      <c r="X66" s="258"/>
      <c r="Y66" s="258"/>
      <c r="Z66" s="258"/>
      <c r="AA66" s="258"/>
      <c r="AB66" s="258"/>
      <c r="AC66" s="258"/>
      <c r="AD66" s="258"/>
      <c r="AE66" s="258"/>
      <c r="AF66" s="258"/>
    </row>
    <row r="67" spans="2:33" ht="15.75" customHeight="1">
      <c r="B67" s="262"/>
      <c r="C67" s="835">
        <f>波及効果計算ｼｰﾄ!E47</f>
        <v>0</v>
      </c>
      <c r="D67" s="836"/>
      <c r="E67" s="836"/>
      <c r="F67" s="836"/>
      <c r="G67" s="836"/>
      <c r="H67" s="836"/>
      <c r="I67" s="836"/>
      <c r="J67" s="836"/>
      <c r="K67" s="836"/>
      <c r="L67" s="836"/>
      <c r="M67" s="836"/>
      <c r="N67" s="836"/>
      <c r="O67" s="837"/>
      <c r="P67" s="279"/>
      <c r="Q67" s="276"/>
      <c r="R67" s="256" t="s">
        <v>608</v>
      </c>
      <c r="S67" s="276"/>
      <c r="T67" s="276"/>
      <c r="U67" s="256"/>
      <c r="V67" s="256"/>
      <c r="W67" s="256"/>
      <c r="X67" s="256"/>
      <c r="Y67" s="276"/>
      <c r="Z67" s="276"/>
      <c r="AA67" s="276"/>
      <c r="AB67" s="256" t="s">
        <v>609</v>
      </c>
      <c r="AC67" s="276"/>
      <c r="AD67" s="276"/>
      <c r="AE67" s="276"/>
      <c r="AF67" s="276"/>
    </row>
    <row r="68" spans="2:33" ht="15.75" customHeight="1">
      <c r="B68" s="262"/>
      <c r="C68" s="262"/>
      <c r="D68" s="262"/>
      <c r="E68" s="262"/>
      <c r="F68" s="262"/>
      <c r="G68" s="262"/>
      <c r="H68" s="262"/>
      <c r="I68" s="262"/>
      <c r="J68" s="262"/>
      <c r="K68" s="262"/>
      <c r="L68" s="262"/>
      <c r="M68" s="262"/>
      <c r="N68" s="262"/>
      <c r="O68" s="277"/>
      <c r="P68" s="277"/>
      <c r="Q68" s="278"/>
      <c r="R68" s="256"/>
    </row>
    <row r="69" spans="2:33" ht="15.75" customHeight="1">
      <c r="B69" s="256"/>
      <c r="C69" s="258"/>
      <c r="D69" s="260"/>
      <c r="E69" s="258"/>
      <c r="F69" s="258"/>
      <c r="G69" s="256"/>
      <c r="H69" s="258"/>
      <c r="I69" s="258"/>
      <c r="J69" s="258"/>
      <c r="K69" s="258"/>
      <c r="L69" s="258"/>
      <c r="M69" s="256"/>
      <c r="N69" s="256"/>
      <c r="R69" s="258"/>
      <c r="T69" s="258"/>
    </row>
    <row r="70" spans="2:33" ht="15.75" customHeight="1">
      <c r="B70" s="258"/>
      <c r="C70" s="258"/>
      <c r="D70" s="258"/>
      <c r="E70" s="258"/>
      <c r="F70" s="258"/>
      <c r="G70" s="258"/>
      <c r="H70" s="258"/>
      <c r="I70" s="258"/>
      <c r="J70" s="258"/>
      <c r="K70" s="258"/>
      <c r="L70" s="258"/>
      <c r="M70" s="258"/>
      <c r="N70" s="258"/>
      <c r="O70" s="278"/>
      <c r="P70" s="278"/>
      <c r="Q70" s="278"/>
      <c r="R70" s="280" t="s">
        <v>582</v>
      </c>
      <c r="S70" s="281"/>
      <c r="T70" s="282"/>
      <c r="U70" s="282"/>
      <c r="V70" s="282"/>
      <c r="W70" s="282"/>
      <c r="X70" s="282"/>
      <c r="Y70" s="282"/>
      <c r="Z70" s="282"/>
      <c r="AA70" s="282"/>
      <c r="AB70" s="282"/>
      <c r="AC70" s="282"/>
      <c r="AD70" s="282"/>
      <c r="AE70" s="282"/>
      <c r="AF70" s="282"/>
      <c r="AG70" s="282"/>
    </row>
    <row r="71" spans="2:33" ht="15.75" customHeight="1">
      <c r="B71" s="258"/>
      <c r="C71" s="283"/>
      <c r="D71" s="283"/>
      <c r="E71" s="283"/>
      <c r="F71" s="283"/>
      <c r="G71" s="283"/>
      <c r="H71" s="283"/>
      <c r="I71" s="283"/>
      <c r="J71" s="283"/>
      <c r="K71" s="283"/>
      <c r="L71" s="283"/>
      <c r="M71" s="283"/>
      <c r="N71" s="283"/>
      <c r="O71" s="283"/>
      <c r="P71" s="283"/>
      <c r="Q71" s="283"/>
      <c r="R71" s="284"/>
      <c r="S71" s="854" t="s">
        <v>610</v>
      </c>
      <c r="T71" s="855"/>
      <c r="U71" s="855"/>
      <c r="V71" s="855"/>
      <c r="W71" s="855"/>
      <c r="X71" s="855"/>
      <c r="Y71" s="855"/>
      <c r="Z71" s="855"/>
      <c r="AA71" s="855"/>
      <c r="AB71" s="855"/>
      <c r="AC71" s="855"/>
      <c r="AD71" s="855"/>
      <c r="AE71" s="855"/>
      <c r="AF71" s="856"/>
      <c r="AG71" s="282"/>
    </row>
    <row r="72" spans="2:33" ht="15.75" customHeight="1">
      <c r="B72" s="258"/>
      <c r="C72" s="283"/>
      <c r="D72" s="283"/>
      <c r="E72" s="283"/>
      <c r="F72" s="283"/>
      <c r="G72" s="283"/>
      <c r="H72" s="283"/>
      <c r="I72" s="283"/>
      <c r="J72" s="283"/>
      <c r="K72" s="283"/>
      <c r="L72" s="283"/>
      <c r="M72" s="283"/>
      <c r="N72" s="283"/>
      <c r="O72" s="283"/>
      <c r="P72" s="283"/>
      <c r="Q72" s="283"/>
      <c r="R72" s="281"/>
      <c r="S72" s="285"/>
      <c r="T72" s="278"/>
      <c r="U72" s="857" t="s">
        <v>611</v>
      </c>
      <c r="V72" s="858"/>
      <c r="W72" s="858"/>
      <c r="X72" s="858"/>
      <c r="Y72" s="858"/>
      <c r="Z72" s="858"/>
      <c r="AA72" s="858"/>
      <c r="AB72" s="858"/>
      <c r="AC72" s="858"/>
      <c r="AD72" s="858"/>
      <c r="AE72" s="858"/>
      <c r="AF72" s="859"/>
      <c r="AG72" s="282"/>
    </row>
    <row r="73" spans="2:33" ht="15.75" customHeight="1">
      <c r="B73" s="258"/>
      <c r="C73" s="283"/>
      <c r="D73" s="283"/>
      <c r="E73" s="283"/>
      <c r="F73" s="283"/>
      <c r="G73" s="283"/>
      <c r="H73" s="283"/>
      <c r="I73" s="283"/>
      <c r="J73" s="283"/>
      <c r="K73" s="283"/>
      <c r="L73" s="283"/>
      <c r="M73" s="283"/>
      <c r="N73" s="283"/>
      <c r="O73" s="283"/>
      <c r="P73" s="283"/>
      <c r="Q73" s="283"/>
      <c r="R73" s="284"/>
      <c r="S73" s="849">
        <f>波及効果計算ｼｰﾄ!D93</f>
        <v>0</v>
      </c>
      <c r="T73" s="850"/>
      <c r="U73" s="851">
        <f>波及効果計算ｼｰﾄ!E93</f>
        <v>0</v>
      </c>
      <c r="V73" s="852"/>
      <c r="W73" s="852"/>
      <c r="X73" s="852"/>
      <c r="Y73" s="852"/>
      <c r="Z73" s="852"/>
      <c r="AA73" s="852"/>
      <c r="AB73" s="852"/>
      <c r="AC73" s="852"/>
      <c r="AD73" s="852"/>
      <c r="AE73" s="852"/>
      <c r="AF73" s="853"/>
      <c r="AG73" s="282"/>
    </row>
    <row r="74" spans="2:33" ht="15.75" customHeight="1">
      <c r="B74" s="258"/>
      <c r="C74" s="283"/>
      <c r="D74" s="283"/>
      <c r="E74" s="283"/>
      <c r="F74" s="283"/>
      <c r="G74" s="283"/>
      <c r="H74" s="283"/>
      <c r="I74" s="283"/>
      <c r="J74" s="283"/>
      <c r="K74" s="283"/>
      <c r="L74" s="283"/>
      <c r="M74" s="283"/>
      <c r="N74" s="283"/>
      <c r="O74" s="283"/>
      <c r="P74" s="283"/>
      <c r="Q74" s="283"/>
      <c r="R74" s="284"/>
      <c r="S74" s="284"/>
      <c r="T74" s="284"/>
      <c r="U74" s="284"/>
      <c r="V74" s="284"/>
      <c r="W74" s="284"/>
      <c r="X74" s="284"/>
      <c r="Y74" s="284"/>
      <c r="Z74" s="284"/>
      <c r="AA74" s="284"/>
      <c r="AB74" s="284"/>
      <c r="AC74" s="284"/>
      <c r="AD74" s="284"/>
      <c r="AE74" s="284"/>
      <c r="AF74" s="286"/>
      <c r="AG74" s="282"/>
    </row>
    <row r="75" spans="2:33" ht="15.75" customHeight="1">
      <c r="T75" s="283"/>
      <c r="U75" s="283"/>
      <c r="V75" s="283"/>
      <c r="W75" s="283"/>
      <c r="X75" s="283"/>
      <c r="Y75" s="283"/>
      <c r="Z75" s="283"/>
      <c r="AA75" s="283"/>
      <c r="AB75" s="283"/>
      <c r="AC75" s="283"/>
      <c r="AD75" s="283"/>
      <c r="AE75" s="283"/>
      <c r="AF75" s="283"/>
      <c r="AG75" s="258"/>
    </row>
    <row r="76" spans="2:33" ht="15.75" customHeight="1">
      <c r="B76" s="261" t="s">
        <v>612</v>
      </c>
      <c r="C76" s="262"/>
      <c r="D76" s="262"/>
      <c r="E76" s="262"/>
      <c r="F76" s="262"/>
      <c r="G76" s="262"/>
      <c r="H76" s="262"/>
      <c r="I76" s="262"/>
      <c r="J76" s="262"/>
      <c r="K76" s="262"/>
      <c r="L76" s="262"/>
      <c r="M76" s="263"/>
      <c r="N76" s="263"/>
      <c r="R76" s="258"/>
      <c r="S76" s="258"/>
      <c r="T76" s="283"/>
      <c r="U76" s="283"/>
      <c r="V76" s="283"/>
      <c r="W76" s="283"/>
      <c r="X76" s="283"/>
      <c r="Y76" s="256"/>
      <c r="Z76" s="283"/>
      <c r="AA76" s="256"/>
      <c r="AB76" s="283"/>
      <c r="AC76" s="283"/>
      <c r="AD76" s="283"/>
      <c r="AE76" s="283"/>
      <c r="AF76" s="283"/>
      <c r="AG76" s="258"/>
    </row>
    <row r="77" spans="2:33" ht="15.75" customHeight="1">
      <c r="B77" s="263"/>
      <c r="C77" s="829" t="s">
        <v>613</v>
      </c>
      <c r="D77" s="830"/>
      <c r="E77" s="830"/>
      <c r="F77" s="830"/>
      <c r="G77" s="830"/>
      <c r="H77" s="830"/>
      <c r="I77" s="830"/>
      <c r="J77" s="830"/>
      <c r="K77" s="830"/>
      <c r="L77" s="830"/>
      <c r="M77" s="831"/>
      <c r="N77" s="262"/>
      <c r="O77" s="258"/>
      <c r="P77" s="258"/>
      <c r="Q77" s="258"/>
      <c r="R77" s="258"/>
      <c r="S77" s="258"/>
      <c r="T77" s="283"/>
      <c r="U77" s="283"/>
      <c r="V77" s="283"/>
      <c r="W77" s="283"/>
      <c r="X77" s="283"/>
      <c r="Y77" s="256"/>
      <c r="Z77" s="283"/>
      <c r="AA77" s="283"/>
      <c r="AB77" s="283"/>
      <c r="AC77" s="283"/>
      <c r="AD77" s="283"/>
      <c r="AE77" s="283"/>
      <c r="AF77" s="283"/>
      <c r="AG77" s="258"/>
    </row>
    <row r="78" spans="2:33" ht="15.75" customHeight="1">
      <c r="B78" s="263"/>
      <c r="C78" s="832"/>
      <c r="D78" s="833"/>
      <c r="E78" s="833"/>
      <c r="F78" s="833"/>
      <c r="G78" s="833"/>
      <c r="H78" s="833"/>
      <c r="I78" s="833"/>
      <c r="J78" s="833"/>
      <c r="K78" s="833"/>
      <c r="L78" s="833"/>
      <c r="M78" s="834"/>
      <c r="N78" s="262"/>
      <c r="O78" s="258"/>
      <c r="P78" s="258"/>
      <c r="Q78" s="258"/>
      <c r="R78" s="276"/>
      <c r="S78" s="276"/>
      <c r="T78" s="283"/>
      <c r="U78" s="283"/>
      <c r="V78" s="283"/>
      <c r="W78" s="283"/>
      <c r="X78" s="283"/>
      <c r="Y78" s="283"/>
      <c r="Z78" s="283"/>
      <c r="AA78" s="283"/>
      <c r="AB78" s="283"/>
      <c r="AC78" s="283"/>
      <c r="AD78" s="283"/>
      <c r="AE78" s="283"/>
      <c r="AF78" s="283"/>
      <c r="AG78" s="258"/>
    </row>
    <row r="79" spans="2:33" ht="15.75" customHeight="1">
      <c r="B79" s="263"/>
      <c r="C79" s="835">
        <f>波及効果計算ｼｰﾄ!J47</f>
        <v>0</v>
      </c>
      <c r="D79" s="836"/>
      <c r="E79" s="836"/>
      <c r="F79" s="836"/>
      <c r="G79" s="836"/>
      <c r="H79" s="836"/>
      <c r="I79" s="836"/>
      <c r="J79" s="836"/>
      <c r="K79" s="836"/>
      <c r="L79" s="836"/>
      <c r="M79" s="837"/>
      <c r="N79" s="279"/>
      <c r="O79" s="276"/>
      <c r="P79" s="276"/>
      <c r="Q79" s="276"/>
      <c r="R79" s="256" t="s">
        <v>608</v>
      </c>
      <c r="T79" s="283"/>
      <c r="U79" s="256"/>
      <c r="V79" s="283"/>
      <c r="W79" s="256"/>
      <c r="X79" s="256"/>
      <c r="Y79" s="283"/>
      <c r="Z79" s="283"/>
      <c r="AA79" s="283"/>
      <c r="AB79" s="256" t="s">
        <v>609</v>
      </c>
      <c r="AC79" s="283"/>
      <c r="AD79" s="283"/>
      <c r="AE79" s="283"/>
      <c r="AF79" s="283"/>
      <c r="AG79" s="258"/>
    </row>
    <row r="80" spans="2:33" ht="15.75" customHeight="1">
      <c r="B80" s="263"/>
      <c r="C80" s="262"/>
      <c r="D80" s="262"/>
      <c r="E80" s="262"/>
      <c r="F80" s="262"/>
      <c r="G80" s="262"/>
      <c r="H80" s="262"/>
      <c r="I80" s="262"/>
      <c r="J80" s="262"/>
      <c r="K80" s="262"/>
      <c r="L80" s="262"/>
      <c r="M80" s="263"/>
      <c r="N80" s="263"/>
      <c r="R80" s="256"/>
      <c r="S80" s="283"/>
      <c r="T80" s="283"/>
      <c r="U80" s="283"/>
      <c r="V80" s="283"/>
      <c r="W80" s="283"/>
      <c r="X80" s="283"/>
      <c r="Y80" s="283"/>
      <c r="Z80" s="283"/>
      <c r="AA80" s="283"/>
      <c r="AB80" s="283"/>
      <c r="AC80" s="283"/>
      <c r="AD80" s="283"/>
      <c r="AE80" s="283"/>
      <c r="AF80" s="283"/>
      <c r="AG80" s="258"/>
    </row>
    <row r="81" spans="2:34" ht="15.75" customHeight="1">
      <c r="B81" s="287"/>
      <c r="C81" s="276"/>
      <c r="D81" s="276"/>
      <c r="E81" s="276"/>
      <c r="F81" s="276"/>
      <c r="G81" s="276"/>
      <c r="H81" s="276"/>
      <c r="I81" s="276"/>
      <c r="J81" s="276"/>
      <c r="K81" s="276"/>
      <c r="L81" s="276"/>
      <c r="M81" s="276"/>
      <c r="N81" s="276"/>
      <c r="O81" s="276"/>
      <c r="P81" s="276"/>
      <c r="Q81" s="276"/>
      <c r="R81" s="276"/>
      <c r="S81" s="276"/>
      <c r="T81" s="276"/>
      <c r="U81" s="276"/>
      <c r="V81" s="276"/>
      <c r="W81" s="276"/>
      <c r="X81" s="276"/>
      <c r="Y81" s="276"/>
      <c r="Z81" s="276"/>
      <c r="AA81" s="276"/>
      <c r="AB81" s="276"/>
      <c r="AC81" s="276"/>
      <c r="AD81" s="276"/>
      <c r="AE81" s="276"/>
      <c r="AF81" s="276"/>
      <c r="AG81" s="287"/>
      <c r="AH81" s="268"/>
    </row>
    <row r="82" spans="2:34" ht="15.75" customHeight="1">
      <c r="B82" s="287"/>
      <c r="C82" s="276"/>
      <c r="D82" s="276"/>
      <c r="E82" s="276"/>
      <c r="F82" s="276"/>
      <c r="G82" s="276"/>
      <c r="H82" s="276"/>
      <c r="I82" s="276"/>
      <c r="J82" s="276"/>
      <c r="K82" s="276"/>
      <c r="L82" s="276"/>
      <c r="M82" s="276"/>
      <c r="N82" s="276"/>
      <c r="O82" s="276"/>
      <c r="P82" s="276"/>
      <c r="Q82" s="276"/>
      <c r="R82" s="280" t="s">
        <v>612</v>
      </c>
      <c r="S82" s="282"/>
      <c r="T82" s="282"/>
      <c r="U82" s="282"/>
      <c r="V82" s="282"/>
      <c r="W82" s="282"/>
      <c r="X82" s="282"/>
      <c r="Y82" s="282"/>
      <c r="Z82" s="282"/>
      <c r="AA82" s="282"/>
      <c r="AB82" s="282"/>
      <c r="AC82" s="282"/>
      <c r="AD82" s="282"/>
      <c r="AE82" s="282"/>
      <c r="AF82" s="268"/>
      <c r="AG82" s="268"/>
      <c r="AH82" s="268"/>
    </row>
    <row r="83" spans="2:34" ht="15.75" customHeight="1">
      <c r="B83" s="287"/>
      <c r="C83" s="276"/>
      <c r="D83" s="276"/>
      <c r="E83" s="276"/>
      <c r="F83" s="276"/>
      <c r="G83" s="276"/>
      <c r="H83" s="276"/>
      <c r="I83" s="276"/>
      <c r="J83" s="276"/>
      <c r="K83" s="276"/>
      <c r="L83" s="276"/>
      <c r="M83" s="276"/>
      <c r="N83" s="276"/>
      <c r="O83" s="276"/>
      <c r="P83" s="276"/>
      <c r="Q83" s="276"/>
      <c r="R83" s="282"/>
      <c r="S83" s="854" t="s">
        <v>614</v>
      </c>
      <c r="T83" s="855"/>
      <c r="U83" s="855"/>
      <c r="V83" s="855"/>
      <c r="W83" s="855"/>
      <c r="X83" s="855"/>
      <c r="Y83" s="855"/>
      <c r="Z83" s="855"/>
      <c r="AA83" s="855"/>
      <c r="AB83" s="855"/>
      <c r="AC83" s="855"/>
      <c r="AD83" s="856"/>
      <c r="AE83" s="282"/>
      <c r="AF83" s="268"/>
      <c r="AG83" s="268"/>
      <c r="AH83" s="268"/>
    </row>
    <row r="84" spans="2:34" ht="15.75" customHeight="1">
      <c r="B84" s="287"/>
      <c r="C84" s="276"/>
      <c r="D84" s="276"/>
      <c r="E84" s="276"/>
      <c r="F84" s="276"/>
      <c r="G84" s="276"/>
      <c r="H84" s="276"/>
      <c r="I84" s="276"/>
      <c r="J84" s="276"/>
      <c r="K84" s="276"/>
      <c r="L84" s="276"/>
      <c r="M84" s="276"/>
      <c r="N84" s="276"/>
      <c r="O84" s="276"/>
      <c r="P84" s="276"/>
      <c r="Q84" s="276"/>
      <c r="R84" s="281"/>
      <c r="S84" s="285"/>
      <c r="T84" s="278"/>
      <c r="U84" s="857" t="s">
        <v>615</v>
      </c>
      <c r="V84" s="858"/>
      <c r="W84" s="858"/>
      <c r="X84" s="858"/>
      <c r="Y84" s="858"/>
      <c r="Z84" s="858"/>
      <c r="AA84" s="858"/>
      <c r="AB84" s="858"/>
      <c r="AC84" s="858"/>
      <c r="AD84" s="859"/>
      <c r="AE84" s="282"/>
      <c r="AF84" s="268"/>
      <c r="AG84" s="268"/>
      <c r="AH84" s="268"/>
    </row>
    <row r="85" spans="2:34" ht="15.75" customHeight="1">
      <c r="B85" s="287"/>
      <c r="C85" s="276"/>
      <c r="D85" s="276"/>
      <c r="E85" s="276"/>
      <c r="F85" s="276"/>
      <c r="G85" s="276"/>
      <c r="H85" s="276"/>
      <c r="I85" s="276"/>
      <c r="J85" s="276"/>
      <c r="K85" s="276"/>
      <c r="L85" s="276"/>
      <c r="M85" s="276"/>
      <c r="N85" s="276"/>
      <c r="O85" s="276"/>
      <c r="P85" s="276"/>
      <c r="Q85" s="276"/>
      <c r="R85" s="284"/>
      <c r="S85" s="849">
        <f>波及効果計算ｼｰﾄ!F93</f>
        <v>0</v>
      </c>
      <c r="T85" s="850"/>
      <c r="U85" s="851">
        <f>波及効果計算ｼｰﾄ!G93</f>
        <v>0</v>
      </c>
      <c r="V85" s="852"/>
      <c r="W85" s="852"/>
      <c r="X85" s="852"/>
      <c r="Y85" s="852"/>
      <c r="Z85" s="852"/>
      <c r="AA85" s="852"/>
      <c r="AB85" s="852"/>
      <c r="AC85" s="852"/>
      <c r="AD85" s="853"/>
      <c r="AE85" s="282"/>
      <c r="AF85" s="268"/>
      <c r="AG85" s="268"/>
      <c r="AH85" s="268"/>
    </row>
    <row r="86" spans="2:34" ht="15.75" customHeight="1">
      <c r="B86" s="287"/>
      <c r="C86" s="276"/>
      <c r="D86" s="276"/>
      <c r="E86" s="276"/>
      <c r="F86" s="276"/>
      <c r="G86" s="276"/>
      <c r="H86" s="276"/>
      <c r="I86" s="276"/>
      <c r="J86" s="276"/>
      <c r="K86" s="276"/>
      <c r="L86" s="276"/>
      <c r="M86" s="276"/>
      <c r="N86" s="276"/>
      <c r="O86" s="276"/>
      <c r="P86" s="276"/>
      <c r="Q86" s="276"/>
      <c r="R86" s="284"/>
      <c r="S86" s="284"/>
      <c r="T86" s="284"/>
      <c r="U86" s="284"/>
      <c r="V86" s="284"/>
      <c r="W86" s="284"/>
      <c r="X86" s="284"/>
      <c r="Y86" s="284"/>
      <c r="Z86" s="284"/>
      <c r="AA86" s="284"/>
      <c r="AB86" s="284"/>
      <c r="AC86" s="284"/>
      <c r="AD86" s="286"/>
      <c r="AE86" s="282"/>
      <c r="AF86" s="268"/>
      <c r="AG86" s="268"/>
      <c r="AH86" s="268"/>
    </row>
    <row r="87" spans="2:34" ht="15.75" customHeight="1">
      <c r="B87" s="287"/>
      <c r="C87" s="276"/>
      <c r="D87" s="276"/>
      <c r="E87" s="276"/>
      <c r="F87" s="276"/>
      <c r="G87" s="276"/>
      <c r="H87" s="276"/>
      <c r="I87" s="276"/>
      <c r="J87" s="276"/>
      <c r="K87" s="276"/>
      <c r="L87" s="276"/>
      <c r="M87" s="276"/>
      <c r="N87" s="276"/>
      <c r="O87" s="276"/>
      <c r="P87" s="276"/>
      <c r="Q87" s="276"/>
      <c r="R87" s="276"/>
      <c r="S87" s="276"/>
      <c r="T87" s="276"/>
      <c r="U87" s="276"/>
      <c r="V87" s="276"/>
      <c r="W87" s="276"/>
      <c r="X87" s="276"/>
      <c r="Y87" s="276"/>
      <c r="Z87" s="276"/>
      <c r="AA87" s="276"/>
      <c r="AB87" s="276"/>
      <c r="AC87" s="276"/>
      <c r="AD87" s="276"/>
      <c r="AE87" s="276"/>
      <c r="AF87" s="276"/>
      <c r="AG87" s="287"/>
      <c r="AH87" s="268"/>
    </row>
    <row r="88" spans="2:34" ht="15.75" customHeight="1">
      <c r="B88" s="261" t="s">
        <v>616</v>
      </c>
      <c r="C88" s="262"/>
      <c r="D88" s="262"/>
      <c r="E88" s="262"/>
      <c r="F88" s="262"/>
      <c r="G88" s="262"/>
      <c r="H88" s="262"/>
      <c r="I88" s="262"/>
      <c r="J88" s="262"/>
      <c r="K88" s="262"/>
      <c r="L88" s="262"/>
      <c r="M88" s="256"/>
      <c r="N88" s="256"/>
      <c r="R88" s="258"/>
      <c r="S88" s="258"/>
      <c r="T88" s="283"/>
      <c r="U88" s="283"/>
      <c r="V88" s="283"/>
      <c r="W88" s="283"/>
      <c r="X88" s="283"/>
      <c r="Y88" s="256"/>
      <c r="Z88" s="283"/>
      <c r="AA88" s="256"/>
      <c r="AB88" s="283"/>
      <c r="AC88" s="283"/>
      <c r="AD88" s="283"/>
      <c r="AE88" s="283"/>
      <c r="AF88" s="283"/>
      <c r="AG88" s="258"/>
    </row>
    <row r="89" spans="2:34" ht="15.75" customHeight="1">
      <c r="B89" s="263"/>
      <c r="C89" s="829" t="s">
        <v>617</v>
      </c>
      <c r="D89" s="830"/>
      <c r="E89" s="830"/>
      <c r="F89" s="830"/>
      <c r="G89" s="830"/>
      <c r="H89" s="830"/>
      <c r="I89" s="830"/>
      <c r="J89" s="830"/>
      <c r="K89" s="831"/>
      <c r="L89" s="262"/>
      <c r="M89" s="258"/>
      <c r="N89" s="258"/>
      <c r="O89" s="258"/>
      <c r="P89" s="258"/>
      <c r="Q89" s="258"/>
      <c r="R89" s="258"/>
      <c r="S89" s="258"/>
      <c r="T89" s="283"/>
      <c r="U89" s="283"/>
      <c r="V89" s="283"/>
      <c r="W89" s="283"/>
      <c r="X89" s="283"/>
      <c r="Y89" s="256"/>
      <c r="Z89" s="283"/>
      <c r="AA89" s="283"/>
      <c r="AB89" s="283"/>
      <c r="AC89" s="283"/>
      <c r="AD89" s="283"/>
      <c r="AE89" s="283"/>
      <c r="AF89" s="283"/>
      <c r="AG89" s="258"/>
    </row>
    <row r="90" spans="2:34" ht="15.75" customHeight="1">
      <c r="B90" s="263"/>
      <c r="C90" s="832"/>
      <c r="D90" s="833"/>
      <c r="E90" s="833"/>
      <c r="F90" s="833"/>
      <c r="G90" s="833"/>
      <c r="H90" s="833"/>
      <c r="I90" s="833"/>
      <c r="J90" s="833"/>
      <c r="K90" s="834"/>
      <c r="L90" s="262"/>
      <c r="M90" s="258"/>
      <c r="N90" s="258"/>
      <c r="O90" s="258"/>
      <c r="P90" s="258"/>
      <c r="Q90" s="258"/>
      <c r="R90" s="276"/>
      <c r="S90" s="276"/>
      <c r="T90" s="283"/>
      <c r="U90" s="283"/>
      <c r="V90" s="283"/>
      <c r="W90" s="283"/>
      <c r="X90" s="283"/>
      <c r="Y90" s="283"/>
      <c r="Z90" s="283"/>
      <c r="AA90" s="283"/>
      <c r="AB90" s="283"/>
      <c r="AC90" s="283"/>
      <c r="AD90" s="283"/>
      <c r="AE90" s="283"/>
      <c r="AF90" s="283"/>
      <c r="AG90" s="258"/>
    </row>
    <row r="91" spans="2:34" ht="15.75" customHeight="1">
      <c r="B91" s="263"/>
      <c r="C91" s="835">
        <f>波及効果計算ｼｰﾄ!Q47</f>
        <v>0</v>
      </c>
      <c r="D91" s="836"/>
      <c r="E91" s="836"/>
      <c r="F91" s="836"/>
      <c r="G91" s="836"/>
      <c r="H91" s="836"/>
      <c r="I91" s="836"/>
      <c r="J91" s="836"/>
      <c r="K91" s="837"/>
      <c r="L91" s="279"/>
      <c r="M91" s="276"/>
      <c r="N91" s="276"/>
      <c r="O91" s="276"/>
      <c r="P91" s="276"/>
      <c r="Q91" s="276"/>
      <c r="R91" s="256" t="s">
        <v>608</v>
      </c>
      <c r="T91" s="283"/>
      <c r="U91" s="256"/>
      <c r="V91" s="283"/>
      <c r="W91" s="256"/>
      <c r="X91" s="256"/>
      <c r="Y91" s="283"/>
      <c r="Z91" s="283"/>
      <c r="AA91" s="283"/>
      <c r="AB91" s="256" t="s">
        <v>609</v>
      </c>
      <c r="AC91" s="283"/>
      <c r="AD91" s="283"/>
      <c r="AE91" s="283"/>
      <c r="AF91" s="283"/>
      <c r="AG91" s="258"/>
    </row>
    <row r="92" spans="2:34" ht="15.75" customHeight="1">
      <c r="B92" s="263"/>
      <c r="C92" s="262"/>
      <c r="D92" s="262"/>
      <c r="E92" s="262"/>
      <c r="F92" s="262"/>
      <c r="G92" s="262"/>
      <c r="H92" s="262"/>
      <c r="I92" s="262"/>
      <c r="J92" s="262"/>
      <c r="K92" s="262"/>
      <c r="L92" s="262"/>
      <c r="M92" s="256"/>
      <c r="N92" s="256"/>
      <c r="R92" s="256"/>
      <c r="S92" s="283"/>
      <c r="T92" s="283"/>
      <c r="U92" s="283"/>
      <c r="V92" s="283"/>
      <c r="W92" s="283"/>
      <c r="X92" s="283"/>
      <c r="Y92" s="283"/>
      <c r="Z92" s="283"/>
      <c r="AA92" s="283"/>
      <c r="AB92" s="283"/>
      <c r="AC92" s="283"/>
      <c r="AD92" s="283"/>
      <c r="AE92" s="283"/>
      <c r="AF92" s="283"/>
      <c r="AG92" s="258"/>
    </row>
    <row r="93" spans="2:34" ht="15.75" customHeight="1">
      <c r="B93" s="287"/>
      <c r="C93" s="276"/>
      <c r="D93" s="276"/>
      <c r="E93" s="276"/>
      <c r="F93" s="276"/>
      <c r="G93" s="276"/>
      <c r="H93" s="276"/>
      <c r="I93" s="276"/>
      <c r="J93" s="276"/>
      <c r="K93" s="276"/>
      <c r="L93" s="276"/>
      <c r="M93" s="276"/>
      <c r="N93" s="276"/>
      <c r="O93" s="276"/>
      <c r="P93" s="276"/>
      <c r="Q93" s="276"/>
      <c r="R93" s="276"/>
      <c r="S93" s="276"/>
      <c r="T93" s="276"/>
      <c r="U93" s="276"/>
      <c r="V93" s="276"/>
      <c r="W93" s="276"/>
      <c r="X93" s="276"/>
      <c r="Y93" s="276"/>
      <c r="Z93" s="276"/>
      <c r="AA93" s="276"/>
      <c r="AB93" s="276"/>
      <c r="AC93" s="276"/>
      <c r="AD93" s="276"/>
      <c r="AE93" s="276"/>
      <c r="AF93" s="276"/>
      <c r="AG93" s="287"/>
      <c r="AH93" s="268"/>
    </row>
    <row r="94" spans="2:34" ht="15.75" customHeight="1">
      <c r="B94" s="287"/>
      <c r="C94" s="276"/>
      <c r="D94" s="276"/>
      <c r="E94" s="276"/>
      <c r="F94" s="276"/>
      <c r="G94" s="276"/>
      <c r="H94" s="276"/>
      <c r="I94" s="276"/>
      <c r="J94" s="276"/>
      <c r="K94" s="276"/>
      <c r="L94" s="276"/>
      <c r="M94" s="276"/>
      <c r="N94" s="276"/>
      <c r="O94" s="276"/>
      <c r="P94" s="276"/>
      <c r="Q94" s="276"/>
      <c r="R94" s="280" t="s">
        <v>616</v>
      </c>
      <c r="S94" s="282"/>
      <c r="T94" s="282"/>
      <c r="U94" s="282"/>
      <c r="V94" s="282"/>
      <c r="W94" s="282"/>
      <c r="X94" s="282"/>
      <c r="Y94" s="282"/>
      <c r="Z94" s="282"/>
      <c r="AA94" s="282"/>
      <c r="AB94" s="282"/>
      <c r="AC94" s="282"/>
      <c r="AF94" s="268"/>
      <c r="AG94" s="268"/>
      <c r="AH94" s="268"/>
    </row>
    <row r="95" spans="2:34" ht="15.75" customHeight="1">
      <c r="B95" s="287"/>
      <c r="C95" s="276"/>
      <c r="D95" s="276"/>
      <c r="E95" s="276"/>
      <c r="F95" s="276"/>
      <c r="G95" s="276"/>
      <c r="H95" s="276"/>
      <c r="I95" s="276"/>
      <c r="J95" s="276"/>
      <c r="K95" s="276"/>
      <c r="L95" s="276"/>
      <c r="M95" s="276"/>
      <c r="N95" s="276"/>
      <c r="O95" s="276"/>
      <c r="P95" s="276"/>
      <c r="Q95" s="276"/>
      <c r="R95" s="282"/>
      <c r="S95" s="854" t="s">
        <v>618</v>
      </c>
      <c r="T95" s="855"/>
      <c r="U95" s="855"/>
      <c r="V95" s="855"/>
      <c r="W95" s="855"/>
      <c r="X95" s="855"/>
      <c r="Y95" s="855"/>
      <c r="Z95" s="855"/>
      <c r="AA95" s="855"/>
      <c r="AB95" s="856"/>
      <c r="AC95" s="281"/>
      <c r="AD95" s="278"/>
      <c r="AF95" s="268"/>
      <c r="AG95" s="268"/>
      <c r="AH95" s="268"/>
    </row>
    <row r="96" spans="2:34" ht="15.75" customHeight="1">
      <c r="B96" s="287"/>
      <c r="C96" s="276"/>
      <c r="D96" s="276"/>
      <c r="E96" s="276"/>
      <c r="F96" s="276"/>
      <c r="G96" s="276"/>
      <c r="H96" s="276"/>
      <c r="I96" s="276"/>
      <c r="J96" s="276"/>
      <c r="K96" s="276"/>
      <c r="L96" s="276"/>
      <c r="M96" s="276"/>
      <c r="N96" s="276"/>
      <c r="O96" s="276"/>
      <c r="P96" s="276"/>
      <c r="Q96" s="276"/>
      <c r="R96" s="281"/>
      <c r="S96" s="285"/>
      <c r="T96" s="278"/>
      <c r="U96" s="857" t="s">
        <v>619</v>
      </c>
      <c r="V96" s="858"/>
      <c r="W96" s="858"/>
      <c r="X96" s="858"/>
      <c r="Y96" s="858"/>
      <c r="Z96" s="858"/>
      <c r="AA96" s="858"/>
      <c r="AB96" s="859"/>
      <c r="AC96" s="281"/>
      <c r="AD96" s="278"/>
      <c r="AF96" s="268"/>
      <c r="AG96" s="268"/>
      <c r="AH96" s="268"/>
    </row>
    <row r="97" spans="2:34" ht="15.75" customHeight="1">
      <c r="B97" s="287"/>
      <c r="C97" s="276"/>
      <c r="D97" s="276"/>
      <c r="E97" s="276"/>
      <c r="F97" s="276"/>
      <c r="G97" s="276"/>
      <c r="H97" s="276"/>
      <c r="I97" s="276"/>
      <c r="J97" s="276"/>
      <c r="K97" s="276"/>
      <c r="L97" s="276"/>
      <c r="M97" s="276"/>
      <c r="N97" s="276"/>
      <c r="O97" s="276"/>
      <c r="P97" s="276"/>
      <c r="Q97" s="276"/>
      <c r="R97" s="284"/>
      <c r="S97" s="849">
        <f>波及効果計算ｼｰﾄ!H93</f>
        <v>0</v>
      </c>
      <c r="T97" s="852"/>
      <c r="U97" s="851">
        <f>波及効果計算ｼｰﾄ!I93</f>
        <v>0</v>
      </c>
      <c r="V97" s="852"/>
      <c r="W97" s="852"/>
      <c r="X97" s="852"/>
      <c r="Y97" s="852"/>
      <c r="Z97" s="852"/>
      <c r="AA97" s="852"/>
      <c r="AB97" s="853"/>
      <c r="AC97" s="288"/>
      <c r="AD97" s="289"/>
      <c r="AF97" s="268"/>
      <c r="AG97" s="268"/>
      <c r="AH97" s="268"/>
    </row>
    <row r="98" spans="2:34" ht="15.75" customHeight="1">
      <c r="B98" s="287"/>
      <c r="C98" s="276"/>
      <c r="D98" s="276"/>
      <c r="E98" s="276"/>
      <c r="F98" s="276"/>
      <c r="G98" s="276"/>
      <c r="H98" s="276"/>
      <c r="I98" s="276"/>
      <c r="J98" s="276"/>
      <c r="K98" s="276"/>
      <c r="L98" s="276"/>
      <c r="M98" s="276"/>
      <c r="N98" s="276"/>
      <c r="O98" s="276"/>
      <c r="P98" s="276"/>
      <c r="Q98" s="276"/>
      <c r="R98" s="284"/>
      <c r="S98" s="284"/>
      <c r="T98" s="284"/>
      <c r="U98" s="284"/>
      <c r="V98" s="284"/>
      <c r="W98" s="284"/>
      <c r="X98" s="284"/>
      <c r="Y98" s="284"/>
      <c r="Z98" s="284"/>
      <c r="AA98" s="284"/>
      <c r="AB98" s="284"/>
      <c r="AC98" s="284"/>
      <c r="AD98" s="258"/>
      <c r="AF98" s="268"/>
      <c r="AG98" s="268"/>
      <c r="AH98" s="268"/>
    </row>
    <row r="99" spans="2:34" ht="15.75" customHeight="1">
      <c r="B99" s="287"/>
      <c r="C99" s="276"/>
      <c r="D99" s="276"/>
      <c r="E99" s="276"/>
      <c r="F99" s="276"/>
      <c r="G99" s="276"/>
      <c r="H99" s="276"/>
      <c r="I99" s="276"/>
      <c r="J99" s="276"/>
      <c r="K99" s="276"/>
      <c r="L99" s="276"/>
      <c r="M99" s="276"/>
      <c r="N99" s="276"/>
      <c r="O99" s="276"/>
      <c r="P99" s="276"/>
      <c r="Q99" s="276"/>
      <c r="R99" s="276"/>
      <c r="S99" s="276"/>
      <c r="T99" s="276"/>
      <c r="U99" s="276"/>
      <c r="V99" s="276"/>
      <c r="W99" s="276"/>
      <c r="X99" s="276"/>
      <c r="Y99" s="276"/>
      <c r="Z99" s="276"/>
      <c r="AA99" s="276"/>
      <c r="AB99" s="276"/>
      <c r="AC99" s="276"/>
      <c r="AD99" s="276"/>
      <c r="AE99" s="276"/>
      <c r="AF99" s="276"/>
      <c r="AG99" s="287"/>
      <c r="AH99" s="268"/>
    </row>
    <row r="100" spans="2:34" ht="15.75" customHeight="1">
      <c r="B100" s="258"/>
      <c r="C100" s="258"/>
      <c r="D100" s="258"/>
      <c r="E100" s="258"/>
      <c r="F100" s="258"/>
      <c r="G100" s="258"/>
      <c r="H100" s="258"/>
      <c r="I100" s="258"/>
      <c r="J100" s="258"/>
      <c r="K100" s="258"/>
      <c r="L100" s="258"/>
      <c r="M100" s="258"/>
      <c r="N100" s="258"/>
      <c r="O100" s="278"/>
      <c r="P100" s="278"/>
      <c r="Q100" s="278"/>
      <c r="R100" s="278"/>
      <c r="S100" s="278"/>
      <c r="T100" s="278"/>
      <c r="U100" s="278"/>
      <c r="V100" s="278"/>
      <c r="W100" s="278"/>
      <c r="X100" s="278"/>
      <c r="Y100" s="278"/>
      <c r="Z100" s="278"/>
      <c r="AA100" s="278"/>
      <c r="AB100" s="278"/>
      <c r="AC100" s="278"/>
      <c r="AD100" s="278"/>
      <c r="AE100" s="278"/>
      <c r="AF100" s="278"/>
      <c r="AG100" s="278"/>
    </row>
  </sheetData>
  <sheetProtection sheet="1" selectLockedCells="1" selectUnlockedCells="1"/>
  <mergeCells count="57">
    <mergeCell ref="C89:K90"/>
    <mergeCell ref="C91:K91"/>
    <mergeCell ref="S95:AB95"/>
    <mergeCell ref="U96:AB96"/>
    <mergeCell ref="S97:T97"/>
    <mergeCell ref="U97:AB97"/>
    <mergeCell ref="C77:M78"/>
    <mergeCell ref="C79:M79"/>
    <mergeCell ref="S83:AD83"/>
    <mergeCell ref="U84:AD84"/>
    <mergeCell ref="S85:T85"/>
    <mergeCell ref="U85:AD85"/>
    <mergeCell ref="S73:T73"/>
    <mergeCell ref="U73:AF73"/>
    <mergeCell ref="C47:L47"/>
    <mergeCell ref="E48:L48"/>
    <mergeCell ref="C49:D49"/>
    <mergeCell ref="E49:L49"/>
    <mergeCell ref="B52:L52"/>
    <mergeCell ref="C57:O58"/>
    <mergeCell ref="C59:O59"/>
    <mergeCell ref="C65:O66"/>
    <mergeCell ref="C67:O67"/>
    <mergeCell ref="S71:AF71"/>
    <mergeCell ref="U72:AF72"/>
    <mergeCell ref="C37:D37"/>
    <mergeCell ref="E37:Q37"/>
    <mergeCell ref="W37:AG37"/>
    <mergeCell ref="C41:M42"/>
    <mergeCell ref="O41:V41"/>
    <mergeCell ref="W41:AF42"/>
    <mergeCell ref="AG41:AG43"/>
    <mergeCell ref="C43:M43"/>
    <mergeCell ref="W43:AF43"/>
    <mergeCell ref="C29:R30"/>
    <mergeCell ref="W29:AG30"/>
    <mergeCell ref="C31:R31"/>
    <mergeCell ref="W31:AG31"/>
    <mergeCell ref="C35:Q35"/>
    <mergeCell ref="W35:AG36"/>
    <mergeCell ref="E36:Q36"/>
    <mergeCell ref="C19:R19"/>
    <mergeCell ref="S19:T19"/>
    <mergeCell ref="U19:AF19"/>
    <mergeCell ref="C23:Q24"/>
    <mergeCell ref="R23:R25"/>
    <mergeCell ref="V23:AG24"/>
    <mergeCell ref="C25:Q25"/>
    <mergeCell ref="V25:AG25"/>
    <mergeCell ref="C17:R18"/>
    <mergeCell ref="S17:AF17"/>
    <mergeCell ref="U18:AF18"/>
    <mergeCell ref="B2:L2"/>
    <mergeCell ref="C5:AG6"/>
    <mergeCell ref="C7:AG7"/>
    <mergeCell ref="C11:AF12"/>
    <mergeCell ref="C13:AF13"/>
  </mergeCells>
  <phoneticPr fontId="26"/>
  <pageMargins left="0.78740157480314965" right="0.78740157480314965" top="0.78740157480314965" bottom="0.78740157480314965" header="0" footer="0.19685039370078741"/>
  <pageSetup paperSize="9" scale="90" firstPageNumber="4" orientation="portrait" useFirstPageNumber="1" r:id="rId1"/>
  <headerFooter alignWithMargins="0">
    <oddFooter>&amp;P ページ</oddFooter>
  </headerFooter>
  <rowBreaks count="1" manualBreakCount="1">
    <brk id="51" min="1" max="3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E37"/>
  <sheetViews>
    <sheetView showGridLines="0" view="pageBreakPreview" zoomScale="160" zoomScaleNormal="100" zoomScaleSheetLayoutView="160" workbookViewId="0">
      <selection activeCell="D9" sqref="D9"/>
    </sheetView>
  </sheetViews>
  <sheetFormatPr defaultColWidth="9.33203125" defaultRowHeight="25.5" customHeight="1"/>
  <cols>
    <col min="1" max="1" width="2.1640625" style="290" customWidth="1"/>
    <col min="2" max="2" width="6.1640625" style="290" customWidth="1"/>
    <col min="3" max="3" width="53.33203125" style="290" customWidth="1"/>
    <col min="4" max="4" width="35" style="290" customWidth="1"/>
    <col min="5" max="5" width="18.6640625" style="291" customWidth="1"/>
    <col min="6" max="16384" width="9.33203125" style="290"/>
  </cols>
  <sheetData>
    <row r="1" spans="2:5" ht="15" customHeight="1"/>
    <row r="2" spans="2:5" ht="20.25" customHeight="1">
      <c r="B2" s="862" t="s">
        <v>620</v>
      </c>
      <c r="C2" s="863"/>
      <c r="D2" s="291"/>
      <c r="E2" s="290"/>
    </row>
    <row r="3" spans="2:5" ht="20.25" customHeight="1">
      <c r="B3" s="292"/>
    </row>
    <row r="4" spans="2:5" ht="20.25" customHeight="1">
      <c r="B4" s="293" t="s">
        <v>621</v>
      </c>
      <c r="C4" s="294" t="s">
        <v>622</v>
      </c>
      <c r="D4" s="294" t="s">
        <v>623</v>
      </c>
      <c r="E4" s="295" t="s">
        <v>624</v>
      </c>
    </row>
    <row r="5" spans="2:5" ht="39" customHeight="1">
      <c r="B5" s="296" t="s">
        <v>625</v>
      </c>
      <c r="C5" s="297" t="s">
        <v>626</v>
      </c>
      <c r="D5" s="298"/>
      <c r="E5" s="565"/>
    </row>
    <row r="6" spans="2:5" ht="39" customHeight="1">
      <c r="B6" s="296" t="s">
        <v>627</v>
      </c>
      <c r="C6" s="297" t="s">
        <v>628</v>
      </c>
      <c r="D6" s="298" t="s">
        <v>629</v>
      </c>
      <c r="E6" s="864" t="s">
        <v>630</v>
      </c>
    </row>
    <row r="7" spans="2:5" ht="39" customHeight="1">
      <c r="B7" s="296" t="s">
        <v>631</v>
      </c>
      <c r="C7" s="299" t="s">
        <v>1010</v>
      </c>
      <c r="D7" s="298" t="s">
        <v>991</v>
      </c>
      <c r="E7" s="865"/>
    </row>
    <row r="8" spans="2:5" ht="39" customHeight="1">
      <c r="B8" s="296" t="s">
        <v>632</v>
      </c>
      <c r="C8" s="299" t="s">
        <v>633</v>
      </c>
      <c r="D8" s="298" t="s">
        <v>991</v>
      </c>
      <c r="E8" s="866"/>
    </row>
    <row r="9" spans="2:5" ht="39" customHeight="1">
      <c r="B9" s="296" t="s">
        <v>634</v>
      </c>
      <c r="C9" s="299" t="s">
        <v>635</v>
      </c>
      <c r="D9" s="298" t="s">
        <v>991</v>
      </c>
      <c r="E9" s="300"/>
    </row>
    <row r="10" spans="2:5" ht="39" customHeight="1">
      <c r="B10" s="296" t="s">
        <v>636</v>
      </c>
      <c r="C10" s="299" t="s">
        <v>1016</v>
      </c>
      <c r="D10" s="298" t="s">
        <v>992</v>
      </c>
      <c r="E10" s="301"/>
    </row>
    <row r="11" spans="2:5" ht="39" customHeight="1">
      <c r="B11" s="296" t="s">
        <v>637</v>
      </c>
      <c r="C11" s="299" t="s">
        <v>1015</v>
      </c>
      <c r="D11" s="298" t="s">
        <v>638</v>
      </c>
      <c r="E11" s="864" t="s">
        <v>639</v>
      </c>
    </row>
    <row r="12" spans="2:5" ht="39" customHeight="1">
      <c r="B12" s="296" t="s">
        <v>640</v>
      </c>
      <c r="C12" s="299" t="s">
        <v>1011</v>
      </c>
      <c r="D12" s="298" t="s">
        <v>641</v>
      </c>
      <c r="E12" s="865"/>
    </row>
    <row r="13" spans="2:5" ht="39" customHeight="1">
      <c r="B13" s="296" t="s">
        <v>642</v>
      </c>
      <c r="C13" s="299" t="s">
        <v>1012</v>
      </c>
      <c r="D13" s="298" t="s">
        <v>643</v>
      </c>
      <c r="E13" s="866"/>
    </row>
    <row r="14" spans="2:5" ht="39" customHeight="1">
      <c r="B14" s="296" t="s">
        <v>644</v>
      </c>
      <c r="C14" s="297" t="s">
        <v>645</v>
      </c>
      <c r="D14" s="298" t="s">
        <v>646</v>
      </c>
      <c r="E14" s="301"/>
    </row>
    <row r="15" spans="2:5" ht="39" customHeight="1">
      <c r="B15" s="296" t="s">
        <v>647</v>
      </c>
      <c r="C15" s="299" t="s">
        <v>648</v>
      </c>
      <c r="D15" s="298" t="s">
        <v>649</v>
      </c>
      <c r="E15" s="301"/>
    </row>
    <row r="16" spans="2:5" ht="39" customHeight="1">
      <c r="B16" s="296" t="s">
        <v>650</v>
      </c>
      <c r="C16" s="299" t="s">
        <v>651</v>
      </c>
      <c r="D16" s="298" t="s">
        <v>652</v>
      </c>
      <c r="E16" s="301"/>
    </row>
    <row r="17" spans="1:5" ht="39" customHeight="1">
      <c r="B17" s="296" t="s">
        <v>653</v>
      </c>
      <c r="C17" s="299" t="s">
        <v>654</v>
      </c>
      <c r="D17" s="298" t="s">
        <v>655</v>
      </c>
      <c r="E17" s="301"/>
    </row>
    <row r="18" spans="1:5" ht="39" customHeight="1">
      <c r="B18" s="296" t="s">
        <v>656</v>
      </c>
      <c r="C18" s="299" t="s">
        <v>657</v>
      </c>
      <c r="D18" s="298" t="s">
        <v>658</v>
      </c>
      <c r="E18" s="864" t="s">
        <v>659</v>
      </c>
    </row>
    <row r="19" spans="1:5" ht="39" customHeight="1">
      <c r="B19" s="296" t="s">
        <v>660</v>
      </c>
      <c r="C19" s="299" t="s">
        <v>1013</v>
      </c>
      <c r="D19" s="298" t="s">
        <v>661</v>
      </c>
      <c r="E19" s="865"/>
    </row>
    <row r="20" spans="1:5" ht="39" customHeight="1">
      <c r="B20" s="296" t="s">
        <v>662</v>
      </c>
      <c r="C20" s="299" t="s">
        <v>1014</v>
      </c>
      <c r="D20" s="298" t="s">
        <v>663</v>
      </c>
      <c r="E20" s="866"/>
    </row>
    <row r="21" spans="1:5" ht="39" customHeight="1">
      <c r="B21" s="296" t="s">
        <v>664</v>
      </c>
      <c r="C21" s="297" t="s">
        <v>665</v>
      </c>
      <c r="D21" s="298" t="s">
        <v>666</v>
      </c>
      <c r="E21" s="864" t="s">
        <v>667</v>
      </c>
    </row>
    <row r="22" spans="1:5" ht="39" customHeight="1">
      <c r="B22" s="296" t="s">
        <v>668</v>
      </c>
      <c r="C22" s="297" t="s">
        <v>669</v>
      </c>
      <c r="D22" s="298" t="s">
        <v>670</v>
      </c>
      <c r="E22" s="865"/>
    </row>
    <row r="23" spans="1:5" ht="39" customHeight="1">
      <c r="B23" s="302" t="s">
        <v>671</v>
      </c>
      <c r="C23" s="303" t="s">
        <v>672</v>
      </c>
      <c r="D23" s="304" t="s">
        <v>673</v>
      </c>
      <c r="E23" s="867"/>
    </row>
    <row r="24" spans="1:5" ht="39" customHeight="1">
      <c r="A24" s="305"/>
      <c r="B24" s="306"/>
      <c r="C24" s="307"/>
      <c r="D24" s="308"/>
      <c r="E24" s="309"/>
    </row>
    <row r="25" spans="1:5" ht="20.25" customHeight="1">
      <c r="B25" s="293" t="s">
        <v>621</v>
      </c>
      <c r="C25" s="294" t="s">
        <v>622</v>
      </c>
      <c r="D25" s="294" t="s">
        <v>623</v>
      </c>
      <c r="E25" s="295" t="s">
        <v>624</v>
      </c>
    </row>
    <row r="26" spans="1:5" ht="39" customHeight="1">
      <c r="B26" s="310" t="s">
        <v>674</v>
      </c>
      <c r="C26" s="311" t="s">
        <v>675</v>
      </c>
      <c r="D26" s="312" t="s">
        <v>676</v>
      </c>
      <c r="E26" s="866" t="s">
        <v>630</v>
      </c>
    </row>
    <row r="27" spans="1:5" ht="39" customHeight="1">
      <c r="B27" s="296" t="s">
        <v>677</v>
      </c>
      <c r="C27" s="299" t="s">
        <v>678</v>
      </c>
      <c r="D27" s="298" t="s">
        <v>679</v>
      </c>
      <c r="E27" s="860"/>
    </row>
    <row r="28" spans="1:5" ht="39" customHeight="1">
      <c r="B28" s="296" t="s">
        <v>680</v>
      </c>
      <c r="C28" s="299" t="s">
        <v>681</v>
      </c>
      <c r="D28" s="298" t="s">
        <v>682</v>
      </c>
      <c r="E28" s="860" t="s">
        <v>639</v>
      </c>
    </row>
    <row r="29" spans="1:5" ht="39" customHeight="1">
      <c r="B29" s="296" t="s">
        <v>683</v>
      </c>
      <c r="C29" s="299" t="s">
        <v>684</v>
      </c>
      <c r="D29" s="298" t="s">
        <v>685</v>
      </c>
      <c r="E29" s="860"/>
    </row>
    <row r="30" spans="1:5" ht="39" customHeight="1">
      <c r="B30" s="296" t="s">
        <v>686</v>
      </c>
      <c r="C30" s="299" t="s">
        <v>687</v>
      </c>
      <c r="D30" s="298" t="s">
        <v>688</v>
      </c>
      <c r="E30" s="860" t="s">
        <v>659</v>
      </c>
    </row>
    <row r="31" spans="1:5" ht="39" customHeight="1">
      <c r="B31" s="296" t="s">
        <v>689</v>
      </c>
      <c r="C31" s="299" t="s">
        <v>690</v>
      </c>
      <c r="D31" s="298" t="s">
        <v>691</v>
      </c>
      <c r="E31" s="860"/>
    </row>
    <row r="32" spans="1:5" ht="39" customHeight="1">
      <c r="B32" s="296" t="s">
        <v>692</v>
      </c>
      <c r="C32" s="299" t="s">
        <v>693</v>
      </c>
      <c r="D32" s="298" t="s">
        <v>694</v>
      </c>
      <c r="E32" s="860" t="s">
        <v>667</v>
      </c>
    </row>
    <row r="33" spans="2:5" ht="39" customHeight="1">
      <c r="B33" s="302" t="s">
        <v>695</v>
      </c>
      <c r="C33" s="313" t="s">
        <v>696</v>
      </c>
      <c r="D33" s="304" t="s">
        <v>697</v>
      </c>
      <c r="E33" s="861"/>
    </row>
    <row r="34" spans="2:5" ht="39" customHeight="1"/>
    <row r="35" spans="2:5" ht="39" customHeight="1"/>
    <row r="36" spans="2:5" ht="39" customHeight="1"/>
    <row r="37" spans="2:5" ht="39" customHeight="1"/>
  </sheetData>
  <sheetProtection sheet="1" selectLockedCells="1" selectUnlockedCells="1"/>
  <mergeCells count="9">
    <mergeCell ref="E28:E29"/>
    <mergeCell ref="E30:E31"/>
    <mergeCell ref="E32:E33"/>
    <mergeCell ref="B2:C2"/>
    <mergeCell ref="E6:E8"/>
    <mergeCell ref="E11:E13"/>
    <mergeCell ref="E18:E20"/>
    <mergeCell ref="E21:E23"/>
    <mergeCell ref="E26:E27"/>
  </mergeCells>
  <phoneticPr fontId="26"/>
  <pageMargins left="0.78740157480314965" right="0.78740157480314965" top="0.78740157480314965" bottom="0.78740157480314965" header="0" footer="0.19685039370078741"/>
  <pageSetup paperSize="9" scale="91" firstPageNumber="6" orientation="portrait" useFirstPageNumber="1" r:id="rId1"/>
  <headerFooter alignWithMargins="0">
    <oddFooter>&amp;P ページ</oddFooter>
  </headerFooter>
  <rowBreaks count="1" manualBreakCount="1">
    <brk id="23" min="1"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1:W183"/>
  <sheetViews>
    <sheetView showGridLines="0" view="pageBreakPreview" zoomScale="145" zoomScaleNormal="100" zoomScaleSheetLayoutView="145" workbookViewId="0"/>
  </sheetViews>
  <sheetFormatPr defaultColWidth="9.33203125" defaultRowHeight="18.75" customHeight="1"/>
  <cols>
    <col min="1" max="1" width="2.1640625" style="314" customWidth="1"/>
    <col min="2" max="2" width="3.5" style="314" bestFit="1" customWidth="1"/>
    <col min="3" max="3" width="33" style="314" bestFit="1" customWidth="1"/>
    <col min="4" max="4" width="10.83203125" style="314" customWidth="1"/>
    <col min="5" max="5" width="12.1640625" style="314" customWidth="1"/>
    <col min="6" max="6" width="11.33203125" style="314" customWidth="1"/>
    <col min="7" max="7" width="11" style="314" customWidth="1"/>
    <col min="8" max="8" width="11.5" style="314" customWidth="1"/>
    <col min="9" max="9" width="11.6640625" style="314" customWidth="1"/>
    <col min="10" max="16384" width="9.33203125" style="314"/>
  </cols>
  <sheetData>
    <row r="1" spans="2:23" ht="15" customHeight="1"/>
    <row r="2" spans="2:23" ht="20.25" customHeight="1">
      <c r="B2" s="862" t="s">
        <v>698</v>
      </c>
      <c r="C2" s="863"/>
    </row>
    <row r="3" spans="2:23" s="315" customFormat="1" ht="18.75" customHeight="1">
      <c r="I3" s="316" t="s">
        <v>699</v>
      </c>
      <c r="W3" s="317"/>
    </row>
    <row r="4" spans="2:23" s="317" customFormat="1" ht="18.75" customHeight="1">
      <c r="B4" s="318"/>
      <c r="C4" s="319"/>
      <c r="D4" s="870" t="s">
        <v>700</v>
      </c>
      <c r="E4" s="872" t="s">
        <v>630</v>
      </c>
      <c r="F4" s="872"/>
      <c r="G4" s="873"/>
      <c r="H4" s="870" t="s">
        <v>701</v>
      </c>
      <c r="I4" s="868" t="s">
        <v>702</v>
      </c>
    </row>
    <row r="5" spans="2:23" s="324" customFormat="1" ht="36" customHeight="1">
      <c r="B5" s="320"/>
      <c r="C5" s="321"/>
      <c r="D5" s="871"/>
      <c r="E5" s="322" t="s">
        <v>703</v>
      </c>
      <c r="F5" s="322" t="s">
        <v>704</v>
      </c>
      <c r="G5" s="323" t="s">
        <v>705</v>
      </c>
      <c r="H5" s="871"/>
      <c r="I5" s="869"/>
    </row>
    <row r="6" spans="2:23" s="328" customFormat="1" ht="18.75" customHeight="1">
      <c r="B6" s="874" t="s">
        <v>621</v>
      </c>
      <c r="C6" s="875"/>
      <c r="D6" s="325" t="s">
        <v>706</v>
      </c>
      <c r="E6" s="325" t="s">
        <v>707</v>
      </c>
      <c r="F6" s="325" t="s">
        <v>708</v>
      </c>
      <c r="G6" s="326" t="s">
        <v>709</v>
      </c>
      <c r="H6" s="325" t="s">
        <v>710</v>
      </c>
      <c r="I6" s="327" t="s">
        <v>711</v>
      </c>
    </row>
    <row r="7" spans="2:23" s="331" customFormat="1" ht="18.75" customHeight="1">
      <c r="B7" s="876" t="s">
        <v>623</v>
      </c>
      <c r="C7" s="877"/>
      <c r="D7" s="329"/>
      <c r="E7" s="329" t="s">
        <v>712</v>
      </c>
      <c r="F7" s="658" t="s">
        <v>993</v>
      </c>
      <c r="G7" s="658" t="s">
        <v>993</v>
      </c>
      <c r="H7" s="658" t="s">
        <v>993</v>
      </c>
      <c r="I7" s="330" t="s">
        <v>713</v>
      </c>
    </row>
    <row r="8" spans="2:23" s="315" customFormat="1" ht="18.75" customHeight="1">
      <c r="B8" s="332" t="s">
        <v>263</v>
      </c>
      <c r="C8" s="333" t="s">
        <v>0</v>
      </c>
      <c r="D8" s="334">
        <f>波及効果計算ｼｰﾄ!D8</f>
        <v>0</v>
      </c>
      <c r="E8" s="334">
        <f>波及効果計算ｼｰﾄ!E8</f>
        <v>0</v>
      </c>
      <c r="F8" s="334">
        <f>波及効果計算ｼｰﾄ!F8</f>
        <v>0</v>
      </c>
      <c r="G8" s="335">
        <f>波及効果計算ｼｰﾄ!G8</f>
        <v>0</v>
      </c>
      <c r="H8" s="334">
        <f>波及効果計算ｼｰﾄ!H8</f>
        <v>0</v>
      </c>
      <c r="I8" s="336">
        <f>波及効果計算ｼｰﾄ!I8</f>
        <v>0</v>
      </c>
    </row>
    <row r="9" spans="2:23" s="315" customFormat="1" ht="18.75" customHeight="1">
      <c r="B9" s="337" t="s">
        <v>265</v>
      </c>
      <c r="C9" s="338" t="s">
        <v>1</v>
      </c>
      <c r="D9" s="339">
        <f>波及効果計算ｼｰﾄ!D9</f>
        <v>0</v>
      </c>
      <c r="E9" s="339">
        <f>波及効果計算ｼｰﾄ!E9</f>
        <v>0</v>
      </c>
      <c r="F9" s="339">
        <f>波及効果計算ｼｰﾄ!F9</f>
        <v>0</v>
      </c>
      <c r="G9" s="340">
        <f>波及効果計算ｼｰﾄ!G9</f>
        <v>0</v>
      </c>
      <c r="H9" s="339">
        <f>波及効果計算ｼｰﾄ!H9</f>
        <v>0</v>
      </c>
      <c r="I9" s="341">
        <f>波及効果計算ｼｰﾄ!I9</f>
        <v>0</v>
      </c>
    </row>
    <row r="10" spans="2:23" s="315" customFormat="1" ht="18.75" customHeight="1">
      <c r="B10" s="337" t="s">
        <v>267</v>
      </c>
      <c r="C10" s="338" t="s">
        <v>2</v>
      </c>
      <c r="D10" s="339">
        <f>波及効果計算ｼｰﾄ!D10</f>
        <v>0</v>
      </c>
      <c r="E10" s="339">
        <f>波及効果計算ｼｰﾄ!E10</f>
        <v>0</v>
      </c>
      <c r="F10" s="339">
        <f>波及効果計算ｼｰﾄ!F10</f>
        <v>0</v>
      </c>
      <c r="G10" s="340">
        <f>波及効果計算ｼｰﾄ!G10</f>
        <v>0</v>
      </c>
      <c r="H10" s="339">
        <f>波及効果計算ｼｰﾄ!H10</f>
        <v>0</v>
      </c>
      <c r="I10" s="341">
        <f>波及効果計算ｼｰﾄ!I10</f>
        <v>0</v>
      </c>
    </row>
    <row r="11" spans="2:23" s="315" customFormat="1" ht="18.75" customHeight="1">
      <c r="B11" s="337" t="s">
        <v>268</v>
      </c>
      <c r="C11" s="338" t="s">
        <v>3</v>
      </c>
      <c r="D11" s="339">
        <f>波及効果計算ｼｰﾄ!D11</f>
        <v>0</v>
      </c>
      <c r="E11" s="339">
        <f>波及効果計算ｼｰﾄ!E11</f>
        <v>0</v>
      </c>
      <c r="F11" s="339">
        <f>波及効果計算ｼｰﾄ!F11</f>
        <v>0</v>
      </c>
      <c r="G11" s="340">
        <f>波及効果計算ｼｰﾄ!G11</f>
        <v>0</v>
      </c>
      <c r="H11" s="339">
        <f>波及効果計算ｼｰﾄ!H11</f>
        <v>0</v>
      </c>
      <c r="I11" s="341">
        <f>波及効果計算ｼｰﾄ!I11</f>
        <v>0</v>
      </c>
    </row>
    <row r="12" spans="2:23" s="315" customFormat="1" ht="18.75" customHeight="1">
      <c r="B12" s="337" t="s">
        <v>269</v>
      </c>
      <c r="C12" s="338" t="s">
        <v>4</v>
      </c>
      <c r="D12" s="339">
        <f>波及効果計算ｼｰﾄ!D12</f>
        <v>0</v>
      </c>
      <c r="E12" s="339">
        <f>波及効果計算ｼｰﾄ!E12</f>
        <v>0</v>
      </c>
      <c r="F12" s="339">
        <f>波及効果計算ｼｰﾄ!F12</f>
        <v>0</v>
      </c>
      <c r="G12" s="340">
        <f>波及効果計算ｼｰﾄ!G12</f>
        <v>0</v>
      </c>
      <c r="H12" s="339">
        <f>波及効果計算ｼｰﾄ!H12</f>
        <v>0</v>
      </c>
      <c r="I12" s="341">
        <f>波及効果計算ｼｰﾄ!I12</f>
        <v>0</v>
      </c>
    </row>
    <row r="13" spans="2:23" s="315" customFormat="1" ht="18.75" customHeight="1">
      <c r="B13" s="337" t="s">
        <v>271</v>
      </c>
      <c r="C13" s="338" t="s">
        <v>5</v>
      </c>
      <c r="D13" s="339">
        <f>波及効果計算ｼｰﾄ!D13</f>
        <v>0</v>
      </c>
      <c r="E13" s="339">
        <f>波及効果計算ｼｰﾄ!E13</f>
        <v>0</v>
      </c>
      <c r="F13" s="339">
        <f>波及効果計算ｼｰﾄ!F13</f>
        <v>0</v>
      </c>
      <c r="G13" s="340">
        <f>波及効果計算ｼｰﾄ!G13</f>
        <v>0</v>
      </c>
      <c r="H13" s="339">
        <f>波及効果計算ｼｰﾄ!H13</f>
        <v>0</v>
      </c>
      <c r="I13" s="341">
        <f>波及効果計算ｼｰﾄ!I13</f>
        <v>0</v>
      </c>
    </row>
    <row r="14" spans="2:23" s="315" customFormat="1" ht="18.75" customHeight="1">
      <c r="B14" s="337" t="s">
        <v>273</v>
      </c>
      <c r="C14" s="342" t="s">
        <v>6</v>
      </c>
      <c r="D14" s="339">
        <f>波及効果計算ｼｰﾄ!D14</f>
        <v>0</v>
      </c>
      <c r="E14" s="339">
        <f>波及効果計算ｼｰﾄ!E14</f>
        <v>0</v>
      </c>
      <c r="F14" s="339">
        <f>波及効果計算ｼｰﾄ!F14</f>
        <v>0</v>
      </c>
      <c r="G14" s="340">
        <f>波及効果計算ｼｰﾄ!G14</f>
        <v>0</v>
      </c>
      <c r="H14" s="339">
        <f>波及効果計算ｼｰﾄ!H14</f>
        <v>0</v>
      </c>
      <c r="I14" s="341">
        <f>波及効果計算ｼｰﾄ!I14</f>
        <v>0</v>
      </c>
    </row>
    <row r="15" spans="2:23" s="315" customFormat="1" ht="18.75" customHeight="1">
      <c r="B15" s="337" t="s">
        <v>274</v>
      </c>
      <c r="C15" s="338" t="s">
        <v>7</v>
      </c>
      <c r="D15" s="339">
        <f>波及効果計算ｼｰﾄ!D15</f>
        <v>0</v>
      </c>
      <c r="E15" s="339">
        <f>波及効果計算ｼｰﾄ!E15</f>
        <v>0</v>
      </c>
      <c r="F15" s="339">
        <f>波及効果計算ｼｰﾄ!F15</f>
        <v>0</v>
      </c>
      <c r="G15" s="340">
        <f>波及効果計算ｼｰﾄ!G15</f>
        <v>0</v>
      </c>
      <c r="H15" s="339">
        <f>波及効果計算ｼｰﾄ!H15</f>
        <v>0</v>
      </c>
      <c r="I15" s="341">
        <f>波及効果計算ｼｰﾄ!I15</f>
        <v>0</v>
      </c>
    </row>
    <row r="16" spans="2:23" s="315" customFormat="1" ht="18.75" customHeight="1">
      <c r="B16" s="337" t="s">
        <v>277</v>
      </c>
      <c r="C16" s="342" t="s">
        <v>8</v>
      </c>
      <c r="D16" s="339">
        <f>波及効果計算ｼｰﾄ!D16</f>
        <v>0</v>
      </c>
      <c r="E16" s="339">
        <f>波及効果計算ｼｰﾄ!E16</f>
        <v>0</v>
      </c>
      <c r="F16" s="339">
        <f>波及効果計算ｼｰﾄ!F16</f>
        <v>0</v>
      </c>
      <c r="G16" s="340">
        <f>波及効果計算ｼｰﾄ!G16</f>
        <v>0</v>
      </c>
      <c r="H16" s="339">
        <f>波及効果計算ｼｰﾄ!H16</f>
        <v>0</v>
      </c>
      <c r="I16" s="341">
        <f>波及効果計算ｼｰﾄ!I16</f>
        <v>0</v>
      </c>
    </row>
    <row r="17" spans="2:9" s="315" customFormat="1" ht="18.75" customHeight="1">
      <c r="B17" s="337" t="s">
        <v>120</v>
      </c>
      <c r="C17" s="342" t="s">
        <v>569</v>
      </c>
      <c r="D17" s="339">
        <f>波及効果計算ｼｰﾄ!D17</f>
        <v>0</v>
      </c>
      <c r="E17" s="339">
        <f>波及効果計算ｼｰﾄ!E17</f>
        <v>0</v>
      </c>
      <c r="F17" s="339">
        <f>波及効果計算ｼｰﾄ!F17</f>
        <v>0</v>
      </c>
      <c r="G17" s="340">
        <f>波及効果計算ｼｰﾄ!G17</f>
        <v>0</v>
      </c>
      <c r="H17" s="339">
        <f>波及効果計算ｼｰﾄ!H17</f>
        <v>0</v>
      </c>
      <c r="I17" s="341">
        <f>波及効果計算ｼｰﾄ!I17</f>
        <v>0</v>
      </c>
    </row>
    <row r="18" spans="2:9" s="315" customFormat="1" ht="18.75" customHeight="1">
      <c r="B18" s="337" t="s">
        <v>121</v>
      </c>
      <c r="C18" s="338" t="s">
        <v>9</v>
      </c>
      <c r="D18" s="339">
        <f>波及効果計算ｼｰﾄ!D18</f>
        <v>0</v>
      </c>
      <c r="E18" s="339">
        <f>波及効果計算ｼｰﾄ!E18</f>
        <v>0</v>
      </c>
      <c r="F18" s="339">
        <f>波及効果計算ｼｰﾄ!F18</f>
        <v>0</v>
      </c>
      <c r="G18" s="340">
        <f>波及効果計算ｼｰﾄ!G18</f>
        <v>0</v>
      </c>
      <c r="H18" s="339">
        <f>波及効果計算ｼｰﾄ!H18</f>
        <v>0</v>
      </c>
      <c r="I18" s="341">
        <f>波及効果計算ｼｰﾄ!I18</f>
        <v>0</v>
      </c>
    </row>
    <row r="19" spans="2:9" s="315" customFormat="1" ht="18.75" customHeight="1">
      <c r="B19" s="337" t="s">
        <v>123</v>
      </c>
      <c r="C19" s="338" t="s">
        <v>10</v>
      </c>
      <c r="D19" s="339">
        <f>波及効果計算ｼｰﾄ!D19</f>
        <v>0</v>
      </c>
      <c r="E19" s="339">
        <f>波及効果計算ｼｰﾄ!E19</f>
        <v>0</v>
      </c>
      <c r="F19" s="339">
        <f>波及効果計算ｼｰﾄ!F19</f>
        <v>0</v>
      </c>
      <c r="G19" s="340">
        <f>波及効果計算ｼｰﾄ!G19</f>
        <v>0</v>
      </c>
      <c r="H19" s="339">
        <f>波及効果計算ｼｰﾄ!H19</f>
        <v>0</v>
      </c>
      <c r="I19" s="341">
        <f>波及効果計算ｼｰﾄ!I19</f>
        <v>0</v>
      </c>
    </row>
    <row r="20" spans="2:9" s="315" customFormat="1" ht="18.75" customHeight="1">
      <c r="B20" s="337" t="s">
        <v>125</v>
      </c>
      <c r="C20" s="338" t="s">
        <v>11</v>
      </c>
      <c r="D20" s="339">
        <f>波及効果計算ｼｰﾄ!D20</f>
        <v>0</v>
      </c>
      <c r="E20" s="339">
        <f>波及効果計算ｼｰﾄ!E20</f>
        <v>0</v>
      </c>
      <c r="F20" s="339">
        <f>波及効果計算ｼｰﾄ!F20</f>
        <v>0</v>
      </c>
      <c r="G20" s="340">
        <f>波及効果計算ｼｰﾄ!G20</f>
        <v>0</v>
      </c>
      <c r="H20" s="339">
        <f>波及効果計算ｼｰﾄ!H20</f>
        <v>0</v>
      </c>
      <c r="I20" s="341">
        <f>波及効果計算ｼｰﾄ!I20</f>
        <v>0</v>
      </c>
    </row>
    <row r="21" spans="2:9" s="315" customFormat="1" ht="18.75" customHeight="1">
      <c r="B21" s="337" t="s">
        <v>127</v>
      </c>
      <c r="C21" s="338" t="s">
        <v>12</v>
      </c>
      <c r="D21" s="339">
        <f>波及効果計算ｼｰﾄ!D21</f>
        <v>0</v>
      </c>
      <c r="E21" s="339">
        <f>波及効果計算ｼｰﾄ!E21</f>
        <v>0</v>
      </c>
      <c r="F21" s="339">
        <f>波及効果計算ｼｰﾄ!F21</f>
        <v>0</v>
      </c>
      <c r="G21" s="340">
        <f>波及効果計算ｼｰﾄ!G21</f>
        <v>0</v>
      </c>
      <c r="H21" s="339">
        <f>波及効果計算ｼｰﾄ!H21</f>
        <v>0</v>
      </c>
      <c r="I21" s="341">
        <f>波及効果計算ｼｰﾄ!I21</f>
        <v>0</v>
      </c>
    </row>
    <row r="22" spans="2:9" s="315" customFormat="1" ht="18.75" customHeight="1">
      <c r="B22" s="337" t="s">
        <v>128</v>
      </c>
      <c r="C22" s="338" t="s">
        <v>418</v>
      </c>
      <c r="D22" s="339">
        <f>波及効果計算ｼｰﾄ!D22</f>
        <v>0</v>
      </c>
      <c r="E22" s="339">
        <f>波及効果計算ｼｰﾄ!E22</f>
        <v>0</v>
      </c>
      <c r="F22" s="339">
        <f>波及効果計算ｼｰﾄ!F22</f>
        <v>0</v>
      </c>
      <c r="G22" s="340">
        <f>波及効果計算ｼｰﾄ!G22</f>
        <v>0</v>
      </c>
      <c r="H22" s="339">
        <f>波及効果計算ｼｰﾄ!H22</f>
        <v>0</v>
      </c>
      <c r="I22" s="341">
        <f>波及効果計算ｼｰﾄ!I22</f>
        <v>0</v>
      </c>
    </row>
    <row r="23" spans="2:9" s="315" customFormat="1" ht="18.75" customHeight="1">
      <c r="B23" s="337" t="s">
        <v>129</v>
      </c>
      <c r="C23" s="338" t="s">
        <v>419</v>
      </c>
      <c r="D23" s="339">
        <f>波及効果計算ｼｰﾄ!D23</f>
        <v>0</v>
      </c>
      <c r="E23" s="339">
        <f>波及効果計算ｼｰﾄ!E23</f>
        <v>0</v>
      </c>
      <c r="F23" s="339">
        <f>波及効果計算ｼｰﾄ!F23</f>
        <v>0</v>
      </c>
      <c r="G23" s="340">
        <f>波及効果計算ｼｰﾄ!G23</f>
        <v>0</v>
      </c>
      <c r="H23" s="339">
        <f>波及効果計算ｼｰﾄ!H23</f>
        <v>0</v>
      </c>
      <c r="I23" s="341">
        <f>波及効果計算ｼｰﾄ!I23</f>
        <v>0</v>
      </c>
    </row>
    <row r="24" spans="2:9" s="315" customFormat="1" ht="18.75" customHeight="1">
      <c r="B24" s="337" t="s">
        <v>131</v>
      </c>
      <c r="C24" s="338" t="s">
        <v>420</v>
      </c>
      <c r="D24" s="339">
        <f>波及効果計算ｼｰﾄ!D24</f>
        <v>0</v>
      </c>
      <c r="E24" s="339">
        <f>波及効果計算ｼｰﾄ!E24</f>
        <v>0</v>
      </c>
      <c r="F24" s="339">
        <f>波及効果計算ｼｰﾄ!F24</f>
        <v>0</v>
      </c>
      <c r="G24" s="340">
        <f>波及効果計算ｼｰﾄ!G24</f>
        <v>0</v>
      </c>
      <c r="H24" s="339">
        <f>波及効果計算ｼｰﾄ!H24</f>
        <v>0</v>
      </c>
      <c r="I24" s="341">
        <f>波及効果計算ｼｰﾄ!I24</f>
        <v>0</v>
      </c>
    </row>
    <row r="25" spans="2:9" s="315" customFormat="1" ht="18.75" customHeight="1">
      <c r="B25" s="337" t="s">
        <v>133</v>
      </c>
      <c r="C25" s="338" t="s">
        <v>14</v>
      </c>
      <c r="D25" s="339">
        <f>波及効果計算ｼｰﾄ!D25</f>
        <v>0</v>
      </c>
      <c r="E25" s="339">
        <f>波及効果計算ｼｰﾄ!E25</f>
        <v>0</v>
      </c>
      <c r="F25" s="339">
        <f>波及効果計算ｼｰﾄ!F25</f>
        <v>0</v>
      </c>
      <c r="G25" s="340">
        <f>波及効果計算ｼｰﾄ!G25</f>
        <v>0</v>
      </c>
      <c r="H25" s="339">
        <f>波及効果計算ｼｰﾄ!H25</f>
        <v>0</v>
      </c>
      <c r="I25" s="341">
        <f>波及効果計算ｼｰﾄ!I25</f>
        <v>0</v>
      </c>
    </row>
    <row r="26" spans="2:9" s="315" customFormat="1" ht="18.75" customHeight="1">
      <c r="B26" s="337" t="s">
        <v>135</v>
      </c>
      <c r="C26" s="338" t="s">
        <v>13</v>
      </c>
      <c r="D26" s="339">
        <f>波及効果計算ｼｰﾄ!D26</f>
        <v>0</v>
      </c>
      <c r="E26" s="339">
        <f>波及効果計算ｼｰﾄ!E26</f>
        <v>0</v>
      </c>
      <c r="F26" s="339">
        <f>波及効果計算ｼｰﾄ!F26</f>
        <v>0</v>
      </c>
      <c r="G26" s="340">
        <f>波及効果計算ｼｰﾄ!G26</f>
        <v>0</v>
      </c>
      <c r="H26" s="339">
        <f>波及効果計算ｼｰﾄ!H26</f>
        <v>0</v>
      </c>
      <c r="I26" s="341">
        <f>波及効果計算ｼｰﾄ!I26</f>
        <v>0</v>
      </c>
    </row>
    <row r="27" spans="2:9" s="315" customFormat="1" ht="18.75" customHeight="1">
      <c r="B27" s="337" t="s">
        <v>136</v>
      </c>
      <c r="C27" s="338" t="s">
        <v>570</v>
      </c>
      <c r="D27" s="339">
        <f>波及効果計算ｼｰﾄ!D27</f>
        <v>0</v>
      </c>
      <c r="E27" s="339">
        <f>波及効果計算ｼｰﾄ!E27</f>
        <v>0</v>
      </c>
      <c r="F27" s="339">
        <f>波及効果計算ｼｰﾄ!F27</f>
        <v>0</v>
      </c>
      <c r="G27" s="340">
        <f>波及効果計算ｼｰﾄ!G27</f>
        <v>0</v>
      </c>
      <c r="H27" s="339">
        <f>波及効果計算ｼｰﾄ!H27</f>
        <v>0</v>
      </c>
      <c r="I27" s="341">
        <f>波及効果計算ｼｰﾄ!I27</f>
        <v>0</v>
      </c>
    </row>
    <row r="28" spans="2:9" s="315" customFormat="1" ht="18.75" customHeight="1">
      <c r="B28" s="337" t="s">
        <v>138</v>
      </c>
      <c r="C28" s="338" t="s">
        <v>15</v>
      </c>
      <c r="D28" s="339">
        <f>波及効果計算ｼｰﾄ!D28</f>
        <v>0</v>
      </c>
      <c r="E28" s="339">
        <f>波及効果計算ｼｰﾄ!E28</f>
        <v>0</v>
      </c>
      <c r="F28" s="339">
        <f>波及効果計算ｼｰﾄ!F28</f>
        <v>0</v>
      </c>
      <c r="G28" s="340">
        <f>波及効果計算ｼｰﾄ!G28</f>
        <v>0</v>
      </c>
      <c r="H28" s="339">
        <f>波及効果計算ｼｰﾄ!H28</f>
        <v>0</v>
      </c>
      <c r="I28" s="341">
        <f>波及効果計算ｼｰﾄ!I28</f>
        <v>0</v>
      </c>
    </row>
    <row r="29" spans="2:9" s="315" customFormat="1" ht="18.75" customHeight="1">
      <c r="B29" s="337" t="s">
        <v>139</v>
      </c>
      <c r="C29" s="338" t="s">
        <v>16</v>
      </c>
      <c r="D29" s="339">
        <f>波及効果計算ｼｰﾄ!D29</f>
        <v>0</v>
      </c>
      <c r="E29" s="339">
        <f>波及効果計算ｼｰﾄ!E29</f>
        <v>0</v>
      </c>
      <c r="F29" s="339">
        <f>波及効果計算ｼｰﾄ!F29</f>
        <v>0</v>
      </c>
      <c r="G29" s="340">
        <f>波及効果計算ｼｰﾄ!G29</f>
        <v>0</v>
      </c>
      <c r="H29" s="339">
        <f>波及効果計算ｼｰﾄ!H29</f>
        <v>0</v>
      </c>
      <c r="I29" s="341">
        <f>波及効果計算ｼｰﾄ!I29</f>
        <v>0</v>
      </c>
    </row>
    <row r="30" spans="2:9" s="315" customFormat="1" ht="18.75" customHeight="1">
      <c r="B30" s="337" t="s">
        <v>140</v>
      </c>
      <c r="C30" s="338" t="s">
        <v>17</v>
      </c>
      <c r="D30" s="339">
        <f>波及効果計算ｼｰﾄ!D30</f>
        <v>0</v>
      </c>
      <c r="E30" s="339">
        <f>波及効果計算ｼｰﾄ!E30</f>
        <v>0</v>
      </c>
      <c r="F30" s="339">
        <f>波及効果計算ｼｰﾄ!F30</f>
        <v>0</v>
      </c>
      <c r="G30" s="340">
        <f>波及効果計算ｼｰﾄ!G30</f>
        <v>0</v>
      </c>
      <c r="H30" s="339">
        <f>波及効果計算ｼｰﾄ!H30</f>
        <v>0</v>
      </c>
      <c r="I30" s="341">
        <f>波及効果計算ｼｰﾄ!I30</f>
        <v>0</v>
      </c>
    </row>
    <row r="31" spans="2:9" s="315" customFormat="1" ht="18.75" customHeight="1">
      <c r="B31" s="337" t="s">
        <v>141</v>
      </c>
      <c r="C31" s="338" t="s">
        <v>18</v>
      </c>
      <c r="D31" s="339">
        <f>波及効果計算ｼｰﾄ!D31</f>
        <v>0</v>
      </c>
      <c r="E31" s="339">
        <f>波及効果計算ｼｰﾄ!E31</f>
        <v>0</v>
      </c>
      <c r="F31" s="339">
        <f>波及効果計算ｼｰﾄ!F31</f>
        <v>0</v>
      </c>
      <c r="G31" s="340">
        <f>波及効果計算ｼｰﾄ!G31</f>
        <v>0</v>
      </c>
      <c r="H31" s="339">
        <f>波及効果計算ｼｰﾄ!H31</f>
        <v>0</v>
      </c>
      <c r="I31" s="341">
        <f>波及効果計算ｼｰﾄ!I31</f>
        <v>0</v>
      </c>
    </row>
    <row r="32" spans="2:9" s="315" customFormat="1" ht="18.75" customHeight="1">
      <c r="B32" s="337" t="s">
        <v>143</v>
      </c>
      <c r="C32" s="338" t="s">
        <v>29</v>
      </c>
      <c r="D32" s="339">
        <f>波及効果計算ｼｰﾄ!D32</f>
        <v>0</v>
      </c>
      <c r="E32" s="339">
        <f>波及効果計算ｼｰﾄ!E32</f>
        <v>0</v>
      </c>
      <c r="F32" s="339">
        <f>波及効果計算ｼｰﾄ!F32</f>
        <v>0</v>
      </c>
      <c r="G32" s="340">
        <f>波及効果計算ｼｰﾄ!G32</f>
        <v>0</v>
      </c>
      <c r="H32" s="339">
        <f>波及効果計算ｼｰﾄ!H32</f>
        <v>0</v>
      </c>
      <c r="I32" s="341">
        <f>波及効果計算ｼｰﾄ!I32</f>
        <v>0</v>
      </c>
    </row>
    <row r="33" spans="2:9" s="315" customFormat="1" ht="18.75" customHeight="1">
      <c r="B33" s="337" t="s">
        <v>145</v>
      </c>
      <c r="C33" s="338" t="s">
        <v>30</v>
      </c>
      <c r="D33" s="339">
        <f>波及効果計算ｼｰﾄ!D33</f>
        <v>0</v>
      </c>
      <c r="E33" s="339">
        <f>波及効果計算ｼｰﾄ!E33</f>
        <v>0</v>
      </c>
      <c r="F33" s="339">
        <f>波及効果計算ｼｰﾄ!F33</f>
        <v>0</v>
      </c>
      <c r="G33" s="340">
        <f>波及効果計算ｼｰﾄ!G33</f>
        <v>0</v>
      </c>
      <c r="H33" s="339">
        <f>波及効果計算ｼｰﾄ!H33</f>
        <v>0</v>
      </c>
      <c r="I33" s="341">
        <f>波及効果計算ｼｰﾄ!I33</f>
        <v>0</v>
      </c>
    </row>
    <row r="34" spans="2:9" s="315" customFormat="1" ht="18.75" customHeight="1">
      <c r="B34" s="337" t="s">
        <v>146</v>
      </c>
      <c r="C34" s="338" t="s">
        <v>19</v>
      </c>
      <c r="D34" s="339">
        <f>波及効果計算ｼｰﾄ!D34</f>
        <v>0</v>
      </c>
      <c r="E34" s="339">
        <f>波及効果計算ｼｰﾄ!E34</f>
        <v>0</v>
      </c>
      <c r="F34" s="339">
        <f>波及効果計算ｼｰﾄ!F34</f>
        <v>0</v>
      </c>
      <c r="G34" s="340">
        <f>波及効果計算ｼｰﾄ!G34</f>
        <v>0</v>
      </c>
      <c r="H34" s="339">
        <f>波及効果計算ｼｰﾄ!H34</f>
        <v>0</v>
      </c>
      <c r="I34" s="341">
        <f>波及効果計算ｼｰﾄ!I34</f>
        <v>0</v>
      </c>
    </row>
    <row r="35" spans="2:9" s="315" customFormat="1" ht="18.75" customHeight="1">
      <c r="B35" s="337" t="s">
        <v>147</v>
      </c>
      <c r="C35" s="338" t="s">
        <v>20</v>
      </c>
      <c r="D35" s="339">
        <f>波及効果計算ｼｰﾄ!D35</f>
        <v>0</v>
      </c>
      <c r="E35" s="339">
        <f>波及効果計算ｼｰﾄ!E35</f>
        <v>0</v>
      </c>
      <c r="F35" s="339">
        <f>波及効果計算ｼｰﾄ!F35</f>
        <v>0</v>
      </c>
      <c r="G35" s="340">
        <f>波及効果計算ｼｰﾄ!G35</f>
        <v>0</v>
      </c>
      <c r="H35" s="339">
        <f>波及効果計算ｼｰﾄ!H35</f>
        <v>0</v>
      </c>
      <c r="I35" s="341">
        <f>波及効果計算ｼｰﾄ!I35</f>
        <v>0</v>
      </c>
    </row>
    <row r="36" spans="2:9" s="315" customFormat="1" ht="18.75" customHeight="1">
      <c r="B36" s="337" t="s">
        <v>149</v>
      </c>
      <c r="C36" s="338" t="s">
        <v>21</v>
      </c>
      <c r="D36" s="339">
        <f>波及効果計算ｼｰﾄ!D36</f>
        <v>0</v>
      </c>
      <c r="E36" s="339">
        <f>波及効果計算ｼｰﾄ!E36</f>
        <v>0</v>
      </c>
      <c r="F36" s="339">
        <f>波及効果計算ｼｰﾄ!F36</f>
        <v>0</v>
      </c>
      <c r="G36" s="340">
        <f>波及効果計算ｼｰﾄ!G36</f>
        <v>0</v>
      </c>
      <c r="H36" s="339">
        <f>波及効果計算ｼｰﾄ!H36</f>
        <v>0</v>
      </c>
      <c r="I36" s="341">
        <f>波及効果計算ｼｰﾄ!I36</f>
        <v>0</v>
      </c>
    </row>
    <row r="37" spans="2:9" s="315" customFormat="1" ht="18.75" customHeight="1">
      <c r="B37" s="337" t="s">
        <v>151</v>
      </c>
      <c r="C37" s="338" t="s">
        <v>32</v>
      </c>
      <c r="D37" s="339">
        <f>波及効果計算ｼｰﾄ!D37</f>
        <v>0</v>
      </c>
      <c r="E37" s="339">
        <f>波及効果計算ｼｰﾄ!E37</f>
        <v>0</v>
      </c>
      <c r="F37" s="339">
        <f>波及効果計算ｼｰﾄ!F37</f>
        <v>0</v>
      </c>
      <c r="G37" s="340">
        <f>波及効果計算ｼｰﾄ!G37</f>
        <v>0</v>
      </c>
      <c r="H37" s="339">
        <f>波及効果計算ｼｰﾄ!H37</f>
        <v>0</v>
      </c>
      <c r="I37" s="341">
        <f>波及効果計算ｼｰﾄ!I37</f>
        <v>0</v>
      </c>
    </row>
    <row r="38" spans="2:9" s="315" customFormat="1" ht="18.75" customHeight="1">
      <c r="B38" s="337" t="s">
        <v>153</v>
      </c>
      <c r="C38" s="338" t="s">
        <v>22</v>
      </c>
      <c r="D38" s="339">
        <f>波及効果計算ｼｰﾄ!D38</f>
        <v>0</v>
      </c>
      <c r="E38" s="339">
        <f>波及効果計算ｼｰﾄ!E38</f>
        <v>0</v>
      </c>
      <c r="F38" s="339">
        <f>波及効果計算ｼｰﾄ!F38</f>
        <v>0</v>
      </c>
      <c r="G38" s="340">
        <f>波及効果計算ｼｰﾄ!G38</f>
        <v>0</v>
      </c>
      <c r="H38" s="339">
        <f>波及効果計算ｼｰﾄ!H38</f>
        <v>0</v>
      </c>
      <c r="I38" s="341">
        <f>波及効果計算ｼｰﾄ!I38</f>
        <v>0</v>
      </c>
    </row>
    <row r="39" spans="2:9" s="315" customFormat="1" ht="18.75" customHeight="1">
      <c r="B39" s="337" t="s">
        <v>155</v>
      </c>
      <c r="C39" s="338" t="s">
        <v>23</v>
      </c>
      <c r="D39" s="339">
        <f>波及効果計算ｼｰﾄ!D39</f>
        <v>0</v>
      </c>
      <c r="E39" s="339">
        <f>波及効果計算ｼｰﾄ!E39</f>
        <v>0</v>
      </c>
      <c r="F39" s="339">
        <f>波及効果計算ｼｰﾄ!F39</f>
        <v>0</v>
      </c>
      <c r="G39" s="340">
        <f>波及効果計算ｼｰﾄ!G39</f>
        <v>0</v>
      </c>
      <c r="H39" s="339">
        <f>波及効果計算ｼｰﾄ!H39</f>
        <v>0</v>
      </c>
      <c r="I39" s="341">
        <f>波及効果計算ｼｰﾄ!I39</f>
        <v>0</v>
      </c>
    </row>
    <row r="40" spans="2:9" s="315" customFormat="1" ht="18.75" customHeight="1">
      <c r="B40" s="337" t="s">
        <v>156</v>
      </c>
      <c r="C40" s="338" t="s">
        <v>24</v>
      </c>
      <c r="D40" s="339">
        <f>波及効果計算ｼｰﾄ!D40</f>
        <v>0</v>
      </c>
      <c r="E40" s="339">
        <f>波及効果計算ｼｰﾄ!E40</f>
        <v>0</v>
      </c>
      <c r="F40" s="339">
        <f>波及効果計算ｼｰﾄ!F40</f>
        <v>0</v>
      </c>
      <c r="G40" s="340">
        <f>波及効果計算ｼｰﾄ!G40</f>
        <v>0</v>
      </c>
      <c r="H40" s="339">
        <f>波及効果計算ｼｰﾄ!H40</f>
        <v>0</v>
      </c>
      <c r="I40" s="341">
        <f>波及効果計算ｼｰﾄ!I40</f>
        <v>0</v>
      </c>
    </row>
    <row r="41" spans="2:9" s="315" customFormat="1" ht="18.75" customHeight="1">
      <c r="B41" s="337" t="s">
        <v>158</v>
      </c>
      <c r="C41" s="338" t="s">
        <v>31</v>
      </c>
      <c r="D41" s="339">
        <f>波及効果計算ｼｰﾄ!D41</f>
        <v>0</v>
      </c>
      <c r="E41" s="339">
        <f>波及効果計算ｼｰﾄ!E41</f>
        <v>0</v>
      </c>
      <c r="F41" s="339">
        <f>波及効果計算ｼｰﾄ!F41</f>
        <v>0</v>
      </c>
      <c r="G41" s="340">
        <f>波及効果計算ｼｰﾄ!G41</f>
        <v>0</v>
      </c>
      <c r="H41" s="339">
        <f>波及効果計算ｼｰﾄ!H41</f>
        <v>0</v>
      </c>
      <c r="I41" s="341">
        <f>波及効果計算ｼｰﾄ!I41</f>
        <v>0</v>
      </c>
    </row>
    <row r="42" spans="2:9" s="315" customFormat="1" ht="18.75" customHeight="1">
      <c r="B42" s="337" t="s">
        <v>160</v>
      </c>
      <c r="C42" s="338" t="s">
        <v>447</v>
      </c>
      <c r="D42" s="339">
        <f>波及効果計算ｼｰﾄ!D42</f>
        <v>0</v>
      </c>
      <c r="E42" s="339">
        <f>波及効果計算ｼｰﾄ!E42</f>
        <v>0</v>
      </c>
      <c r="F42" s="339">
        <f>波及効果計算ｼｰﾄ!F42</f>
        <v>0</v>
      </c>
      <c r="G42" s="340">
        <f>波及効果計算ｼｰﾄ!G42</f>
        <v>0</v>
      </c>
      <c r="H42" s="339">
        <f>波及効果計算ｼｰﾄ!H42</f>
        <v>0</v>
      </c>
      <c r="I42" s="341">
        <f>波及効果計算ｼｰﾄ!I42</f>
        <v>0</v>
      </c>
    </row>
    <row r="43" spans="2:9" s="315" customFormat="1" ht="18.75" customHeight="1">
      <c r="B43" s="337" t="s">
        <v>162</v>
      </c>
      <c r="C43" s="338" t="s">
        <v>25</v>
      </c>
      <c r="D43" s="339">
        <f>波及効果計算ｼｰﾄ!D43</f>
        <v>0</v>
      </c>
      <c r="E43" s="339">
        <f>波及効果計算ｼｰﾄ!E43</f>
        <v>0</v>
      </c>
      <c r="F43" s="339">
        <f>波及効果計算ｼｰﾄ!F43</f>
        <v>0</v>
      </c>
      <c r="G43" s="340">
        <f>波及効果計算ｼｰﾄ!G43</f>
        <v>0</v>
      </c>
      <c r="H43" s="339">
        <f>波及効果計算ｼｰﾄ!H43</f>
        <v>0</v>
      </c>
      <c r="I43" s="341">
        <f>波及効果計算ｼｰﾄ!I43</f>
        <v>0</v>
      </c>
    </row>
    <row r="44" spans="2:9" s="315" customFormat="1" ht="18.75" customHeight="1">
      <c r="B44" s="337" t="s">
        <v>164</v>
      </c>
      <c r="C44" s="338" t="s">
        <v>26</v>
      </c>
      <c r="D44" s="339">
        <f>波及効果計算ｼｰﾄ!D44</f>
        <v>0</v>
      </c>
      <c r="E44" s="339">
        <f>波及効果計算ｼｰﾄ!E44</f>
        <v>0</v>
      </c>
      <c r="F44" s="339">
        <f>波及効果計算ｼｰﾄ!F44</f>
        <v>0</v>
      </c>
      <c r="G44" s="340">
        <f>波及効果計算ｼｰﾄ!G44</f>
        <v>0</v>
      </c>
      <c r="H44" s="339">
        <f>波及効果計算ｼｰﾄ!H44</f>
        <v>0</v>
      </c>
      <c r="I44" s="341">
        <f>波及効果計算ｼｰﾄ!I44</f>
        <v>0</v>
      </c>
    </row>
    <row r="45" spans="2:9" s="315" customFormat="1" ht="18.75" customHeight="1">
      <c r="B45" s="337" t="s">
        <v>166</v>
      </c>
      <c r="C45" s="338" t="s">
        <v>27</v>
      </c>
      <c r="D45" s="339">
        <f>波及効果計算ｼｰﾄ!D45</f>
        <v>0</v>
      </c>
      <c r="E45" s="339">
        <f>波及効果計算ｼｰﾄ!E45</f>
        <v>0</v>
      </c>
      <c r="F45" s="339">
        <f>波及効果計算ｼｰﾄ!F45</f>
        <v>0</v>
      </c>
      <c r="G45" s="340">
        <f>波及効果計算ｼｰﾄ!G45</f>
        <v>0</v>
      </c>
      <c r="H45" s="339">
        <f>波及効果計算ｼｰﾄ!H45</f>
        <v>0</v>
      </c>
      <c r="I45" s="341">
        <f>波及効果計算ｼｰﾄ!I45</f>
        <v>0</v>
      </c>
    </row>
    <row r="46" spans="2:9" s="315" customFormat="1" ht="18.75" customHeight="1">
      <c r="B46" s="337" t="s">
        <v>168</v>
      </c>
      <c r="C46" s="338" t="s">
        <v>28</v>
      </c>
      <c r="D46" s="339">
        <f>波及効果計算ｼｰﾄ!D46</f>
        <v>0</v>
      </c>
      <c r="E46" s="339">
        <f>波及効果計算ｼｰﾄ!E46</f>
        <v>0</v>
      </c>
      <c r="F46" s="339">
        <f>波及効果計算ｼｰﾄ!F46</f>
        <v>0</v>
      </c>
      <c r="G46" s="340">
        <f>波及効果計算ｼｰﾄ!G46</f>
        <v>0</v>
      </c>
      <c r="H46" s="339">
        <f>波及効果計算ｼｰﾄ!H46</f>
        <v>0</v>
      </c>
      <c r="I46" s="341">
        <f>波及効果計算ｼｰﾄ!I46</f>
        <v>0</v>
      </c>
    </row>
    <row r="47" spans="2:9" s="315" customFormat="1" ht="18.75" customHeight="1">
      <c r="B47" s="343"/>
      <c r="C47" s="344" t="s">
        <v>571</v>
      </c>
      <c r="D47" s="345">
        <f>波及効果計算ｼｰﾄ!D47</f>
        <v>0</v>
      </c>
      <c r="E47" s="345">
        <f>波及効果計算ｼｰﾄ!E47</f>
        <v>0</v>
      </c>
      <c r="F47" s="345">
        <f>波及効果計算ｼｰﾄ!F47</f>
        <v>0</v>
      </c>
      <c r="G47" s="346">
        <f>波及効果計算ｼｰﾄ!G47</f>
        <v>0</v>
      </c>
      <c r="H47" s="345">
        <f>波及効果計算ｼｰﾄ!H47</f>
        <v>0</v>
      </c>
      <c r="I47" s="347">
        <f>波及効果計算ｼｰﾄ!I47</f>
        <v>0</v>
      </c>
    </row>
    <row r="49" spans="2:10" ht="18.75" customHeight="1">
      <c r="B49" s="318"/>
      <c r="C49" s="319"/>
      <c r="D49" s="872" t="s">
        <v>714</v>
      </c>
      <c r="E49" s="872"/>
      <c r="F49" s="872"/>
      <c r="G49" s="878" t="s">
        <v>715</v>
      </c>
      <c r="H49" s="870" t="s">
        <v>716</v>
      </c>
      <c r="I49" s="870" t="s">
        <v>717</v>
      </c>
      <c r="J49" s="868" t="s">
        <v>718</v>
      </c>
    </row>
    <row r="50" spans="2:10" ht="36" customHeight="1">
      <c r="B50" s="320"/>
      <c r="C50" s="321"/>
      <c r="D50" s="322" t="s">
        <v>719</v>
      </c>
      <c r="E50" s="322" t="s">
        <v>720</v>
      </c>
      <c r="F50" s="322" t="s">
        <v>721</v>
      </c>
      <c r="G50" s="879"/>
      <c r="H50" s="871"/>
      <c r="I50" s="871"/>
      <c r="J50" s="869"/>
    </row>
    <row r="51" spans="2:10" ht="18.75" customHeight="1">
      <c r="B51" s="874" t="s">
        <v>621</v>
      </c>
      <c r="C51" s="875"/>
      <c r="D51" s="325" t="s">
        <v>722</v>
      </c>
      <c r="E51" s="325" t="s">
        <v>723</v>
      </c>
      <c r="F51" s="325" t="s">
        <v>724</v>
      </c>
      <c r="G51" s="348" t="s">
        <v>725</v>
      </c>
      <c r="H51" s="325" t="s">
        <v>726</v>
      </c>
      <c r="I51" s="325" t="s">
        <v>727</v>
      </c>
      <c r="J51" s="327" t="s">
        <v>728</v>
      </c>
    </row>
    <row r="52" spans="2:10" ht="18.75" customHeight="1">
      <c r="B52" s="876" t="s">
        <v>623</v>
      </c>
      <c r="C52" s="877"/>
      <c r="D52" s="329" t="s">
        <v>729</v>
      </c>
      <c r="E52" s="329" t="s">
        <v>730</v>
      </c>
      <c r="F52" s="329" t="s">
        <v>731</v>
      </c>
      <c r="G52" s="349" t="s">
        <v>732</v>
      </c>
      <c r="H52" s="350" t="s">
        <v>733</v>
      </c>
      <c r="I52" s="350" t="s">
        <v>734</v>
      </c>
      <c r="J52" s="351" t="s">
        <v>735</v>
      </c>
    </row>
    <row r="53" spans="2:10" ht="18.75" customHeight="1">
      <c r="B53" s="332" t="s">
        <v>263</v>
      </c>
      <c r="C53" s="333" t="s">
        <v>0</v>
      </c>
      <c r="D53" s="334">
        <f>波及効果計算ｼｰﾄ!J8</f>
        <v>0</v>
      </c>
      <c r="E53" s="334">
        <f>波及効果計算ｼｰﾄ!K8</f>
        <v>0</v>
      </c>
      <c r="F53" s="334">
        <f>波及効果計算ｼｰﾄ!L8</f>
        <v>0</v>
      </c>
      <c r="G53" s="882"/>
      <c r="H53" s="882"/>
      <c r="I53" s="339">
        <f>波及効果計算ｼｰﾄ!O8</f>
        <v>0</v>
      </c>
      <c r="J53" s="341">
        <f>波及効果計算ｼｰﾄ!P8</f>
        <v>0</v>
      </c>
    </row>
    <row r="54" spans="2:10" ht="18.75" customHeight="1">
      <c r="B54" s="337" t="s">
        <v>265</v>
      </c>
      <c r="C54" s="338" t="s">
        <v>1</v>
      </c>
      <c r="D54" s="339">
        <f>波及効果計算ｼｰﾄ!J9</f>
        <v>0</v>
      </c>
      <c r="E54" s="339">
        <f>波及効果計算ｼｰﾄ!K9</f>
        <v>0</v>
      </c>
      <c r="F54" s="339">
        <f>波及効果計算ｼｰﾄ!L9</f>
        <v>0</v>
      </c>
      <c r="G54" s="883"/>
      <c r="H54" s="883"/>
      <c r="I54" s="339">
        <f>波及効果計算ｼｰﾄ!O9</f>
        <v>0</v>
      </c>
      <c r="J54" s="341">
        <f>波及効果計算ｼｰﾄ!P9</f>
        <v>0</v>
      </c>
    </row>
    <row r="55" spans="2:10" ht="18.75" customHeight="1">
      <c r="B55" s="337" t="s">
        <v>267</v>
      </c>
      <c r="C55" s="338" t="s">
        <v>2</v>
      </c>
      <c r="D55" s="339">
        <f>波及効果計算ｼｰﾄ!J10</f>
        <v>0</v>
      </c>
      <c r="E55" s="339">
        <f>波及効果計算ｼｰﾄ!K10</f>
        <v>0</v>
      </c>
      <c r="F55" s="339">
        <f>波及効果計算ｼｰﾄ!L10</f>
        <v>0</v>
      </c>
      <c r="G55" s="883"/>
      <c r="H55" s="883"/>
      <c r="I55" s="339">
        <f>波及効果計算ｼｰﾄ!O10</f>
        <v>0</v>
      </c>
      <c r="J55" s="341">
        <f>波及効果計算ｼｰﾄ!P10</f>
        <v>0</v>
      </c>
    </row>
    <row r="56" spans="2:10" ht="18.75" customHeight="1">
      <c r="B56" s="337" t="s">
        <v>268</v>
      </c>
      <c r="C56" s="338" t="s">
        <v>3</v>
      </c>
      <c r="D56" s="339">
        <f>波及効果計算ｼｰﾄ!J11</f>
        <v>0</v>
      </c>
      <c r="E56" s="339">
        <f>波及効果計算ｼｰﾄ!K11</f>
        <v>0</v>
      </c>
      <c r="F56" s="339">
        <f>波及効果計算ｼｰﾄ!L11</f>
        <v>0</v>
      </c>
      <c r="G56" s="883"/>
      <c r="H56" s="883"/>
      <c r="I56" s="339">
        <f>波及効果計算ｼｰﾄ!O11</f>
        <v>0</v>
      </c>
      <c r="J56" s="341">
        <f>波及効果計算ｼｰﾄ!P11</f>
        <v>0</v>
      </c>
    </row>
    <row r="57" spans="2:10" ht="18.75" customHeight="1">
      <c r="B57" s="337" t="s">
        <v>269</v>
      </c>
      <c r="C57" s="338" t="s">
        <v>4</v>
      </c>
      <c r="D57" s="339">
        <f>波及効果計算ｼｰﾄ!J12</f>
        <v>0</v>
      </c>
      <c r="E57" s="339">
        <f>波及効果計算ｼｰﾄ!K12</f>
        <v>0</v>
      </c>
      <c r="F57" s="339">
        <f>波及効果計算ｼｰﾄ!L12</f>
        <v>0</v>
      </c>
      <c r="G57" s="883"/>
      <c r="H57" s="883"/>
      <c r="I57" s="339">
        <f>波及効果計算ｼｰﾄ!O12</f>
        <v>0</v>
      </c>
      <c r="J57" s="341">
        <f>波及効果計算ｼｰﾄ!P12</f>
        <v>0</v>
      </c>
    </row>
    <row r="58" spans="2:10" ht="18.75" customHeight="1">
      <c r="B58" s="337" t="s">
        <v>271</v>
      </c>
      <c r="C58" s="338" t="s">
        <v>5</v>
      </c>
      <c r="D58" s="339">
        <f>波及効果計算ｼｰﾄ!J13</f>
        <v>0</v>
      </c>
      <c r="E58" s="339">
        <f>波及効果計算ｼｰﾄ!K13</f>
        <v>0</v>
      </c>
      <c r="F58" s="339">
        <f>波及効果計算ｼｰﾄ!L13</f>
        <v>0</v>
      </c>
      <c r="G58" s="883"/>
      <c r="H58" s="883"/>
      <c r="I58" s="339">
        <f>波及効果計算ｼｰﾄ!O13</f>
        <v>0</v>
      </c>
      <c r="J58" s="341">
        <f>波及効果計算ｼｰﾄ!P13</f>
        <v>0</v>
      </c>
    </row>
    <row r="59" spans="2:10" ht="18.75" customHeight="1">
      <c r="B59" s="337" t="s">
        <v>273</v>
      </c>
      <c r="C59" s="342" t="s">
        <v>6</v>
      </c>
      <c r="D59" s="339">
        <f>波及効果計算ｼｰﾄ!J14</f>
        <v>0</v>
      </c>
      <c r="E59" s="339">
        <f>波及効果計算ｼｰﾄ!K14</f>
        <v>0</v>
      </c>
      <c r="F59" s="339">
        <f>波及効果計算ｼｰﾄ!L14</f>
        <v>0</v>
      </c>
      <c r="G59" s="883"/>
      <c r="H59" s="883"/>
      <c r="I59" s="339">
        <f>波及効果計算ｼｰﾄ!O14</f>
        <v>0</v>
      </c>
      <c r="J59" s="341">
        <f>波及効果計算ｼｰﾄ!P14</f>
        <v>0</v>
      </c>
    </row>
    <row r="60" spans="2:10" ht="18.75" customHeight="1">
      <c r="B60" s="337" t="s">
        <v>274</v>
      </c>
      <c r="C60" s="338" t="s">
        <v>7</v>
      </c>
      <c r="D60" s="339">
        <f>波及効果計算ｼｰﾄ!J15</f>
        <v>0</v>
      </c>
      <c r="E60" s="339">
        <f>波及効果計算ｼｰﾄ!K15</f>
        <v>0</v>
      </c>
      <c r="F60" s="339">
        <f>波及効果計算ｼｰﾄ!L15</f>
        <v>0</v>
      </c>
      <c r="G60" s="883"/>
      <c r="H60" s="883"/>
      <c r="I60" s="339">
        <f>波及効果計算ｼｰﾄ!O15</f>
        <v>0</v>
      </c>
      <c r="J60" s="341">
        <f>波及効果計算ｼｰﾄ!P15</f>
        <v>0</v>
      </c>
    </row>
    <row r="61" spans="2:10" ht="18.75" customHeight="1">
      <c r="B61" s="337" t="s">
        <v>277</v>
      </c>
      <c r="C61" s="342" t="s">
        <v>8</v>
      </c>
      <c r="D61" s="339">
        <f>波及効果計算ｼｰﾄ!J16</f>
        <v>0</v>
      </c>
      <c r="E61" s="339">
        <f>波及効果計算ｼｰﾄ!K16</f>
        <v>0</v>
      </c>
      <c r="F61" s="339">
        <f>波及効果計算ｼｰﾄ!L16</f>
        <v>0</v>
      </c>
      <c r="G61" s="883"/>
      <c r="H61" s="883"/>
      <c r="I61" s="339">
        <f>波及効果計算ｼｰﾄ!O16</f>
        <v>0</v>
      </c>
      <c r="J61" s="341">
        <f>波及効果計算ｼｰﾄ!P16</f>
        <v>0</v>
      </c>
    </row>
    <row r="62" spans="2:10" ht="18.75" customHeight="1">
      <c r="B62" s="337" t="s">
        <v>120</v>
      </c>
      <c r="C62" s="342" t="s">
        <v>569</v>
      </c>
      <c r="D62" s="339">
        <f>波及効果計算ｼｰﾄ!J17</f>
        <v>0</v>
      </c>
      <c r="E62" s="339">
        <f>波及効果計算ｼｰﾄ!K17</f>
        <v>0</v>
      </c>
      <c r="F62" s="339">
        <f>波及効果計算ｼｰﾄ!L17</f>
        <v>0</v>
      </c>
      <c r="G62" s="883"/>
      <c r="H62" s="883"/>
      <c r="I62" s="339">
        <f>波及効果計算ｼｰﾄ!O17</f>
        <v>0</v>
      </c>
      <c r="J62" s="341">
        <f>波及効果計算ｼｰﾄ!P17</f>
        <v>0</v>
      </c>
    </row>
    <row r="63" spans="2:10" ht="18.75" customHeight="1">
      <c r="B63" s="337" t="s">
        <v>121</v>
      </c>
      <c r="C63" s="338" t="s">
        <v>9</v>
      </c>
      <c r="D63" s="339">
        <f>波及効果計算ｼｰﾄ!J18</f>
        <v>0</v>
      </c>
      <c r="E63" s="339">
        <f>波及効果計算ｼｰﾄ!K18</f>
        <v>0</v>
      </c>
      <c r="F63" s="339">
        <f>波及効果計算ｼｰﾄ!L18</f>
        <v>0</v>
      </c>
      <c r="G63" s="883"/>
      <c r="H63" s="883"/>
      <c r="I63" s="339">
        <f>波及効果計算ｼｰﾄ!O18</f>
        <v>0</v>
      </c>
      <c r="J63" s="341">
        <f>波及効果計算ｼｰﾄ!P18</f>
        <v>0</v>
      </c>
    </row>
    <row r="64" spans="2:10" ht="18.75" customHeight="1">
      <c r="B64" s="337" t="s">
        <v>123</v>
      </c>
      <c r="C64" s="338" t="s">
        <v>10</v>
      </c>
      <c r="D64" s="339">
        <f>波及効果計算ｼｰﾄ!J19</f>
        <v>0</v>
      </c>
      <c r="E64" s="339">
        <f>波及効果計算ｼｰﾄ!K19</f>
        <v>0</v>
      </c>
      <c r="F64" s="339">
        <f>波及効果計算ｼｰﾄ!L19</f>
        <v>0</v>
      </c>
      <c r="G64" s="883"/>
      <c r="H64" s="883"/>
      <c r="I64" s="339">
        <f>波及効果計算ｼｰﾄ!O19</f>
        <v>0</v>
      </c>
      <c r="J64" s="341">
        <f>波及効果計算ｼｰﾄ!P19</f>
        <v>0</v>
      </c>
    </row>
    <row r="65" spans="2:10" ht="18.75" customHeight="1">
      <c r="B65" s="337" t="s">
        <v>125</v>
      </c>
      <c r="C65" s="338" t="s">
        <v>11</v>
      </c>
      <c r="D65" s="339">
        <f>波及効果計算ｼｰﾄ!J20</f>
        <v>0</v>
      </c>
      <c r="E65" s="339">
        <f>波及効果計算ｼｰﾄ!K20</f>
        <v>0</v>
      </c>
      <c r="F65" s="339">
        <f>波及効果計算ｼｰﾄ!L20</f>
        <v>0</v>
      </c>
      <c r="G65" s="883"/>
      <c r="H65" s="883"/>
      <c r="I65" s="339">
        <f>波及効果計算ｼｰﾄ!O20</f>
        <v>0</v>
      </c>
      <c r="J65" s="341">
        <f>波及効果計算ｼｰﾄ!P20</f>
        <v>0</v>
      </c>
    </row>
    <row r="66" spans="2:10" ht="18.75" customHeight="1">
      <c r="B66" s="337" t="s">
        <v>127</v>
      </c>
      <c r="C66" s="338" t="s">
        <v>12</v>
      </c>
      <c r="D66" s="339">
        <f>波及効果計算ｼｰﾄ!J21</f>
        <v>0</v>
      </c>
      <c r="E66" s="339">
        <f>波及効果計算ｼｰﾄ!K21</f>
        <v>0</v>
      </c>
      <c r="F66" s="339">
        <f>波及効果計算ｼｰﾄ!L21</f>
        <v>0</v>
      </c>
      <c r="G66" s="883"/>
      <c r="H66" s="883"/>
      <c r="I66" s="339">
        <f>波及効果計算ｼｰﾄ!O21</f>
        <v>0</v>
      </c>
      <c r="J66" s="341">
        <f>波及効果計算ｼｰﾄ!P21</f>
        <v>0</v>
      </c>
    </row>
    <row r="67" spans="2:10" ht="18.75" customHeight="1">
      <c r="B67" s="337" t="s">
        <v>128</v>
      </c>
      <c r="C67" s="338" t="s">
        <v>418</v>
      </c>
      <c r="D67" s="339">
        <f>波及効果計算ｼｰﾄ!J22</f>
        <v>0</v>
      </c>
      <c r="E67" s="339">
        <f>波及効果計算ｼｰﾄ!K22</f>
        <v>0</v>
      </c>
      <c r="F67" s="339">
        <f>波及効果計算ｼｰﾄ!L22</f>
        <v>0</v>
      </c>
      <c r="G67" s="883"/>
      <c r="H67" s="883"/>
      <c r="I67" s="339">
        <f>波及効果計算ｼｰﾄ!O22</f>
        <v>0</v>
      </c>
      <c r="J67" s="341">
        <f>波及効果計算ｼｰﾄ!P22</f>
        <v>0</v>
      </c>
    </row>
    <row r="68" spans="2:10" ht="18.75" customHeight="1">
      <c r="B68" s="337" t="s">
        <v>129</v>
      </c>
      <c r="C68" s="338" t="s">
        <v>419</v>
      </c>
      <c r="D68" s="339">
        <f>波及効果計算ｼｰﾄ!J23</f>
        <v>0</v>
      </c>
      <c r="E68" s="339">
        <f>波及効果計算ｼｰﾄ!K23</f>
        <v>0</v>
      </c>
      <c r="F68" s="339">
        <f>波及効果計算ｼｰﾄ!L23</f>
        <v>0</v>
      </c>
      <c r="G68" s="883"/>
      <c r="H68" s="883"/>
      <c r="I68" s="339">
        <f>波及効果計算ｼｰﾄ!O23</f>
        <v>0</v>
      </c>
      <c r="J68" s="341">
        <f>波及効果計算ｼｰﾄ!P23</f>
        <v>0</v>
      </c>
    </row>
    <row r="69" spans="2:10" ht="18.75" customHeight="1">
      <c r="B69" s="337" t="s">
        <v>131</v>
      </c>
      <c r="C69" s="338" t="s">
        <v>420</v>
      </c>
      <c r="D69" s="339">
        <f>波及効果計算ｼｰﾄ!J24</f>
        <v>0</v>
      </c>
      <c r="E69" s="339">
        <f>波及効果計算ｼｰﾄ!K24</f>
        <v>0</v>
      </c>
      <c r="F69" s="339">
        <f>波及効果計算ｼｰﾄ!L24</f>
        <v>0</v>
      </c>
      <c r="G69" s="883"/>
      <c r="H69" s="883"/>
      <c r="I69" s="339">
        <f>波及効果計算ｼｰﾄ!O24</f>
        <v>0</v>
      </c>
      <c r="J69" s="341">
        <f>波及効果計算ｼｰﾄ!P24</f>
        <v>0</v>
      </c>
    </row>
    <row r="70" spans="2:10" ht="18.75" customHeight="1">
      <c r="B70" s="337" t="s">
        <v>133</v>
      </c>
      <c r="C70" s="338" t="s">
        <v>14</v>
      </c>
      <c r="D70" s="339">
        <f>波及効果計算ｼｰﾄ!J25</f>
        <v>0</v>
      </c>
      <c r="E70" s="339">
        <f>波及効果計算ｼｰﾄ!K25</f>
        <v>0</v>
      </c>
      <c r="F70" s="339">
        <f>波及効果計算ｼｰﾄ!L25</f>
        <v>0</v>
      </c>
      <c r="G70" s="883"/>
      <c r="H70" s="883"/>
      <c r="I70" s="339">
        <f>波及効果計算ｼｰﾄ!O25</f>
        <v>0</v>
      </c>
      <c r="J70" s="341">
        <f>波及効果計算ｼｰﾄ!P25</f>
        <v>0</v>
      </c>
    </row>
    <row r="71" spans="2:10" ht="18.75" customHeight="1">
      <c r="B71" s="337" t="s">
        <v>135</v>
      </c>
      <c r="C71" s="338" t="s">
        <v>13</v>
      </c>
      <c r="D71" s="339">
        <f>波及効果計算ｼｰﾄ!J26</f>
        <v>0</v>
      </c>
      <c r="E71" s="339">
        <f>波及効果計算ｼｰﾄ!K26</f>
        <v>0</v>
      </c>
      <c r="F71" s="339">
        <f>波及効果計算ｼｰﾄ!L26</f>
        <v>0</v>
      </c>
      <c r="G71" s="883"/>
      <c r="H71" s="883"/>
      <c r="I71" s="339">
        <f>波及効果計算ｼｰﾄ!O26</f>
        <v>0</v>
      </c>
      <c r="J71" s="341">
        <f>波及効果計算ｼｰﾄ!P26</f>
        <v>0</v>
      </c>
    </row>
    <row r="72" spans="2:10" ht="18.75" customHeight="1">
      <c r="B72" s="337" t="s">
        <v>136</v>
      </c>
      <c r="C72" s="338" t="s">
        <v>570</v>
      </c>
      <c r="D72" s="339">
        <f>波及効果計算ｼｰﾄ!J27</f>
        <v>0</v>
      </c>
      <c r="E72" s="339">
        <f>波及効果計算ｼｰﾄ!K27</f>
        <v>0</v>
      </c>
      <c r="F72" s="339">
        <f>波及効果計算ｼｰﾄ!L27</f>
        <v>0</v>
      </c>
      <c r="G72" s="883"/>
      <c r="H72" s="883"/>
      <c r="I72" s="339">
        <f>波及効果計算ｼｰﾄ!O27</f>
        <v>0</v>
      </c>
      <c r="J72" s="341">
        <f>波及効果計算ｼｰﾄ!P27</f>
        <v>0</v>
      </c>
    </row>
    <row r="73" spans="2:10" ht="18.75" customHeight="1">
      <c r="B73" s="337" t="s">
        <v>138</v>
      </c>
      <c r="C73" s="338" t="s">
        <v>15</v>
      </c>
      <c r="D73" s="339">
        <f>波及効果計算ｼｰﾄ!J28</f>
        <v>0</v>
      </c>
      <c r="E73" s="339">
        <f>波及効果計算ｼｰﾄ!K28</f>
        <v>0</v>
      </c>
      <c r="F73" s="339">
        <f>波及効果計算ｼｰﾄ!L28</f>
        <v>0</v>
      </c>
      <c r="G73" s="883"/>
      <c r="H73" s="883"/>
      <c r="I73" s="339">
        <f>波及効果計算ｼｰﾄ!O28</f>
        <v>0</v>
      </c>
      <c r="J73" s="341">
        <f>波及効果計算ｼｰﾄ!P28</f>
        <v>0</v>
      </c>
    </row>
    <row r="74" spans="2:10" ht="18.75" customHeight="1">
      <c r="B74" s="337" t="s">
        <v>139</v>
      </c>
      <c r="C74" s="338" t="s">
        <v>16</v>
      </c>
      <c r="D74" s="339">
        <f>波及効果計算ｼｰﾄ!J29</f>
        <v>0</v>
      </c>
      <c r="E74" s="339">
        <f>波及効果計算ｼｰﾄ!K29</f>
        <v>0</v>
      </c>
      <c r="F74" s="339">
        <f>波及効果計算ｼｰﾄ!L29</f>
        <v>0</v>
      </c>
      <c r="G74" s="883"/>
      <c r="H74" s="883"/>
      <c r="I74" s="339">
        <f>波及効果計算ｼｰﾄ!O29</f>
        <v>0</v>
      </c>
      <c r="J74" s="341">
        <f>波及効果計算ｼｰﾄ!P29</f>
        <v>0</v>
      </c>
    </row>
    <row r="75" spans="2:10" ht="18.75" customHeight="1">
      <c r="B75" s="337" t="s">
        <v>140</v>
      </c>
      <c r="C75" s="338" t="s">
        <v>17</v>
      </c>
      <c r="D75" s="339">
        <f>波及効果計算ｼｰﾄ!J30</f>
        <v>0</v>
      </c>
      <c r="E75" s="339">
        <f>波及効果計算ｼｰﾄ!K30</f>
        <v>0</v>
      </c>
      <c r="F75" s="339">
        <f>波及効果計算ｼｰﾄ!L30</f>
        <v>0</v>
      </c>
      <c r="G75" s="883"/>
      <c r="H75" s="883"/>
      <c r="I75" s="339">
        <f>波及効果計算ｼｰﾄ!O30</f>
        <v>0</v>
      </c>
      <c r="J75" s="341">
        <f>波及効果計算ｼｰﾄ!P30</f>
        <v>0</v>
      </c>
    </row>
    <row r="76" spans="2:10" ht="18.75" customHeight="1">
      <c r="B76" s="337" t="s">
        <v>141</v>
      </c>
      <c r="C76" s="338" t="s">
        <v>18</v>
      </c>
      <c r="D76" s="339">
        <f>波及効果計算ｼｰﾄ!J31</f>
        <v>0</v>
      </c>
      <c r="E76" s="339">
        <f>波及効果計算ｼｰﾄ!K31</f>
        <v>0</v>
      </c>
      <c r="F76" s="339">
        <f>波及効果計算ｼｰﾄ!L31</f>
        <v>0</v>
      </c>
      <c r="G76" s="883"/>
      <c r="H76" s="883"/>
      <c r="I76" s="339">
        <f>波及効果計算ｼｰﾄ!O31</f>
        <v>0</v>
      </c>
      <c r="J76" s="341">
        <f>波及効果計算ｼｰﾄ!P31</f>
        <v>0</v>
      </c>
    </row>
    <row r="77" spans="2:10" ht="18.75" customHeight="1">
      <c r="B77" s="337" t="s">
        <v>143</v>
      </c>
      <c r="C77" s="338" t="s">
        <v>29</v>
      </c>
      <c r="D77" s="339">
        <f>波及効果計算ｼｰﾄ!J32</f>
        <v>0</v>
      </c>
      <c r="E77" s="339">
        <f>波及効果計算ｼｰﾄ!K32</f>
        <v>0</v>
      </c>
      <c r="F77" s="339">
        <f>波及効果計算ｼｰﾄ!L32</f>
        <v>0</v>
      </c>
      <c r="G77" s="883"/>
      <c r="H77" s="883"/>
      <c r="I77" s="339">
        <f>波及効果計算ｼｰﾄ!O32</f>
        <v>0</v>
      </c>
      <c r="J77" s="341">
        <f>波及効果計算ｼｰﾄ!P32</f>
        <v>0</v>
      </c>
    </row>
    <row r="78" spans="2:10" ht="18.75" customHeight="1">
      <c r="B78" s="337" t="s">
        <v>145</v>
      </c>
      <c r="C78" s="338" t="s">
        <v>30</v>
      </c>
      <c r="D78" s="339">
        <f>波及効果計算ｼｰﾄ!J33</f>
        <v>0</v>
      </c>
      <c r="E78" s="339">
        <f>波及効果計算ｼｰﾄ!K33</f>
        <v>0</v>
      </c>
      <c r="F78" s="339">
        <f>波及効果計算ｼｰﾄ!L33</f>
        <v>0</v>
      </c>
      <c r="G78" s="883"/>
      <c r="H78" s="883"/>
      <c r="I78" s="339">
        <f>波及効果計算ｼｰﾄ!O33</f>
        <v>0</v>
      </c>
      <c r="J78" s="341">
        <f>波及効果計算ｼｰﾄ!P33</f>
        <v>0</v>
      </c>
    </row>
    <row r="79" spans="2:10" ht="18.75" customHeight="1">
      <c r="B79" s="337" t="s">
        <v>146</v>
      </c>
      <c r="C79" s="338" t="s">
        <v>19</v>
      </c>
      <c r="D79" s="339">
        <f>波及効果計算ｼｰﾄ!J34</f>
        <v>0</v>
      </c>
      <c r="E79" s="339">
        <f>波及効果計算ｼｰﾄ!K34</f>
        <v>0</v>
      </c>
      <c r="F79" s="339">
        <f>波及効果計算ｼｰﾄ!L34</f>
        <v>0</v>
      </c>
      <c r="G79" s="883"/>
      <c r="H79" s="883"/>
      <c r="I79" s="339">
        <f>波及効果計算ｼｰﾄ!O34</f>
        <v>0</v>
      </c>
      <c r="J79" s="341">
        <f>波及効果計算ｼｰﾄ!P34</f>
        <v>0</v>
      </c>
    </row>
    <row r="80" spans="2:10" ht="18.75" customHeight="1">
      <c r="B80" s="337" t="s">
        <v>147</v>
      </c>
      <c r="C80" s="338" t="s">
        <v>20</v>
      </c>
      <c r="D80" s="339">
        <f>波及効果計算ｼｰﾄ!J35</f>
        <v>0</v>
      </c>
      <c r="E80" s="339">
        <f>波及効果計算ｼｰﾄ!K35</f>
        <v>0</v>
      </c>
      <c r="F80" s="339">
        <f>波及効果計算ｼｰﾄ!L35</f>
        <v>0</v>
      </c>
      <c r="G80" s="883"/>
      <c r="H80" s="883"/>
      <c r="I80" s="339">
        <f>波及効果計算ｼｰﾄ!O35</f>
        <v>0</v>
      </c>
      <c r="J80" s="341">
        <f>波及効果計算ｼｰﾄ!P35</f>
        <v>0</v>
      </c>
    </row>
    <row r="81" spans="2:10" ht="18.75" customHeight="1">
      <c r="B81" s="337" t="s">
        <v>149</v>
      </c>
      <c r="C81" s="338" t="s">
        <v>21</v>
      </c>
      <c r="D81" s="339">
        <f>波及効果計算ｼｰﾄ!J36</f>
        <v>0</v>
      </c>
      <c r="E81" s="339">
        <f>波及効果計算ｼｰﾄ!K36</f>
        <v>0</v>
      </c>
      <c r="F81" s="339">
        <f>波及効果計算ｼｰﾄ!L36</f>
        <v>0</v>
      </c>
      <c r="G81" s="883"/>
      <c r="H81" s="883"/>
      <c r="I81" s="339">
        <f>波及効果計算ｼｰﾄ!O36</f>
        <v>0</v>
      </c>
      <c r="J81" s="341">
        <f>波及効果計算ｼｰﾄ!P36</f>
        <v>0</v>
      </c>
    </row>
    <row r="82" spans="2:10" ht="18.75" customHeight="1">
      <c r="B82" s="337" t="s">
        <v>151</v>
      </c>
      <c r="C82" s="338" t="s">
        <v>32</v>
      </c>
      <c r="D82" s="339">
        <f>波及効果計算ｼｰﾄ!J37</f>
        <v>0</v>
      </c>
      <c r="E82" s="339">
        <f>波及効果計算ｼｰﾄ!K37</f>
        <v>0</v>
      </c>
      <c r="F82" s="339">
        <f>波及効果計算ｼｰﾄ!L37</f>
        <v>0</v>
      </c>
      <c r="G82" s="883"/>
      <c r="H82" s="883"/>
      <c r="I82" s="339">
        <f>波及効果計算ｼｰﾄ!O37</f>
        <v>0</v>
      </c>
      <c r="J82" s="341">
        <f>波及効果計算ｼｰﾄ!P37</f>
        <v>0</v>
      </c>
    </row>
    <row r="83" spans="2:10" ht="18.75" customHeight="1">
      <c r="B83" s="337" t="s">
        <v>153</v>
      </c>
      <c r="C83" s="338" t="s">
        <v>22</v>
      </c>
      <c r="D83" s="339">
        <f>波及効果計算ｼｰﾄ!J38</f>
        <v>0</v>
      </c>
      <c r="E83" s="339">
        <f>波及効果計算ｼｰﾄ!K38</f>
        <v>0</v>
      </c>
      <c r="F83" s="339">
        <f>波及効果計算ｼｰﾄ!L38</f>
        <v>0</v>
      </c>
      <c r="G83" s="883"/>
      <c r="H83" s="883"/>
      <c r="I83" s="339">
        <f>波及効果計算ｼｰﾄ!O38</f>
        <v>0</v>
      </c>
      <c r="J83" s="341">
        <f>波及効果計算ｼｰﾄ!P38</f>
        <v>0</v>
      </c>
    </row>
    <row r="84" spans="2:10" ht="18.75" customHeight="1">
      <c r="B84" s="337" t="s">
        <v>155</v>
      </c>
      <c r="C84" s="338" t="s">
        <v>23</v>
      </c>
      <c r="D84" s="339">
        <f>波及効果計算ｼｰﾄ!J39</f>
        <v>0</v>
      </c>
      <c r="E84" s="339">
        <f>波及効果計算ｼｰﾄ!K39</f>
        <v>0</v>
      </c>
      <c r="F84" s="339">
        <f>波及効果計算ｼｰﾄ!L39</f>
        <v>0</v>
      </c>
      <c r="G84" s="883"/>
      <c r="H84" s="883"/>
      <c r="I84" s="339">
        <f>波及効果計算ｼｰﾄ!O39</f>
        <v>0</v>
      </c>
      <c r="J84" s="341">
        <f>波及効果計算ｼｰﾄ!P39</f>
        <v>0</v>
      </c>
    </row>
    <row r="85" spans="2:10" ht="18.75" customHeight="1">
      <c r="B85" s="337" t="s">
        <v>156</v>
      </c>
      <c r="C85" s="338" t="s">
        <v>24</v>
      </c>
      <c r="D85" s="339">
        <f>波及効果計算ｼｰﾄ!J40</f>
        <v>0</v>
      </c>
      <c r="E85" s="339">
        <f>波及効果計算ｼｰﾄ!K40</f>
        <v>0</v>
      </c>
      <c r="F85" s="339">
        <f>波及効果計算ｼｰﾄ!L40</f>
        <v>0</v>
      </c>
      <c r="G85" s="883"/>
      <c r="H85" s="883"/>
      <c r="I85" s="339">
        <f>波及効果計算ｼｰﾄ!O40</f>
        <v>0</v>
      </c>
      <c r="J85" s="341">
        <f>波及効果計算ｼｰﾄ!P40</f>
        <v>0</v>
      </c>
    </row>
    <row r="86" spans="2:10" ht="18.75" customHeight="1">
      <c r="B86" s="337" t="s">
        <v>158</v>
      </c>
      <c r="C86" s="338" t="s">
        <v>31</v>
      </c>
      <c r="D86" s="339">
        <f>波及効果計算ｼｰﾄ!J41</f>
        <v>0</v>
      </c>
      <c r="E86" s="339">
        <f>波及効果計算ｼｰﾄ!K41</f>
        <v>0</v>
      </c>
      <c r="F86" s="339">
        <f>波及効果計算ｼｰﾄ!L41</f>
        <v>0</v>
      </c>
      <c r="G86" s="883"/>
      <c r="H86" s="883"/>
      <c r="I86" s="339">
        <f>波及効果計算ｼｰﾄ!O41</f>
        <v>0</v>
      </c>
      <c r="J86" s="341">
        <f>波及効果計算ｼｰﾄ!P41</f>
        <v>0</v>
      </c>
    </row>
    <row r="87" spans="2:10" ht="18.75" customHeight="1">
      <c r="B87" s="337" t="s">
        <v>160</v>
      </c>
      <c r="C87" s="338" t="s">
        <v>447</v>
      </c>
      <c r="D87" s="339">
        <f>波及効果計算ｼｰﾄ!J42</f>
        <v>0</v>
      </c>
      <c r="E87" s="339">
        <f>波及効果計算ｼｰﾄ!K42</f>
        <v>0</v>
      </c>
      <c r="F87" s="339">
        <f>波及効果計算ｼｰﾄ!L42</f>
        <v>0</v>
      </c>
      <c r="G87" s="883"/>
      <c r="H87" s="883"/>
      <c r="I87" s="339">
        <f>波及効果計算ｼｰﾄ!O42</f>
        <v>0</v>
      </c>
      <c r="J87" s="341">
        <f>波及効果計算ｼｰﾄ!P42</f>
        <v>0</v>
      </c>
    </row>
    <row r="88" spans="2:10" ht="18.75" customHeight="1">
      <c r="B88" s="337" t="s">
        <v>162</v>
      </c>
      <c r="C88" s="338" t="s">
        <v>25</v>
      </c>
      <c r="D88" s="339">
        <f>波及効果計算ｼｰﾄ!J43</f>
        <v>0</v>
      </c>
      <c r="E88" s="339">
        <f>波及効果計算ｼｰﾄ!K43</f>
        <v>0</v>
      </c>
      <c r="F88" s="339">
        <f>波及効果計算ｼｰﾄ!L43</f>
        <v>0</v>
      </c>
      <c r="G88" s="883"/>
      <c r="H88" s="883"/>
      <c r="I88" s="339">
        <f>波及効果計算ｼｰﾄ!O43</f>
        <v>0</v>
      </c>
      <c r="J88" s="341">
        <f>波及効果計算ｼｰﾄ!P43</f>
        <v>0</v>
      </c>
    </row>
    <row r="89" spans="2:10" ht="18.75" customHeight="1">
      <c r="B89" s="337" t="s">
        <v>164</v>
      </c>
      <c r="C89" s="338" t="s">
        <v>26</v>
      </c>
      <c r="D89" s="339">
        <f>波及効果計算ｼｰﾄ!J44</f>
        <v>0</v>
      </c>
      <c r="E89" s="339">
        <f>波及効果計算ｼｰﾄ!K44</f>
        <v>0</v>
      </c>
      <c r="F89" s="339">
        <f>波及効果計算ｼｰﾄ!L44</f>
        <v>0</v>
      </c>
      <c r="G89" s="883"/>
      <c r="H89" s="883"/>
      <c r="I89" s="339">
        <f>波及効果計算ｼｰﾄ!O44</f>
        <v>0</v>
      </c>
      <c r="J89" s="341">
        <f>波及効果計算ｼｰﾄ!P44</f>
        <v>0</v>
      </c>
    </row>
    <row r="90" spans="2:10" ht="18.75" customHeight="1">
      <c r="B90" s="337" t="s">
        <v>166</v>
      </c>
      <c r="C90" s="338" t="s">
        <v>27</v>
      </c>
      <c r="D90" s="339">
        <f>波及効果計算ｼｰﾄ!J45</f>
        <v>0</v>
      </c>
      <c r="E90" s="339">
        <f>波及効果計算ｼｰﾄ!K45</f>
        <v>0</v>
      </c>
      <c r="F90" s="339">
        <f>波及効果計算ｼｰﾄ!L45</f>
        <v>0</v>
      </c>
      <c r="G90" s="883"/>
      <c r="H90" s="883"/>
      <c r="I90" s="339">
        <f>波及効果計算ｼｰﾄ!O45</f>
        <v>0</v>
      </c>
      <c r="J90" s="341">
        <f>波及効果計算ｼｰﾄ!P45</f>
        <v>0</v>
      </c>
    </row>
    <row r="91" spans="2:10" ht="18.75" customHeight="1">
      <c r="B91" s="337" t="s">
        <v>168</v>
      </c>
      <c r="C91" s="338" t="s">
        <v>28</v>
      </c>
      <c r="D91" s="339">
        <f>波及効果計算ｼｰﾄ!J46</f>
        <v>0</v>
      </c>
      <c r="E91" s="339">
        <f>波及効果計算ｼｰﾄ!K46</f>
        <v>0</v>
      </c>
      <c r="F91" s="339">
        <f>波及効果計算ｼｰﾄ!L46</f>
        <v>0</v>
      </c>
      <c r="G91" s="884"/>
      <c r="H91" s="884"/>
      <c r="I91" s="339">
        <f>波及効果計算ｼｰﾄ!O46</f>
        <v>0</v>
      </c>
      <c r="J91" s="341">
        <f>波及効果計算ｼｰﾄ!P46</f>
        <v>0</v>
      </c>
    </row>
    <row r="92" spans="2:10" ht="18.75" customHeight="1">
      <c r="B92" s="343"/>
      <c r="C92" s="344" t="s">
        <v>571</v>
      </c>
      <c r="D92" s="345">
        <f>波及効果計算ｼｰﾄ!J47</f>
        <v>0</v>
      </c>
      <c r="E92" s="345">
        <f>波及効果計算ｼｰﾄ!K47</f>
        <v>0</v>
      </c>
      <c r="F92" s="345">
        <f>波及効果計算ｼｰﾄ!L47</f>
        <v>0</v>
      </c>
      <c r="G92" s="352">
        <f>波及効果計算ｼｰﾄ!M47</f>
        <v>0</v>
      </c>
      <c r="H92" s="345">
        <f>波及効果計算ｼｰﾄ!N47</f>
        <v>0</v>
      </c>
      <c r="I92" s="345">
        <f>波及効果計算ｼｰﾄ!O47</f>
        <v>0</v>
      </c>
      <c r="J92" s="347">
        <f>波及効果計算ｼｰﾄ!P47</f>
        <v>0</v>
      </c>
    </row>
    <row r="94" spans="2:10" ht="18.75" customHeight="1">
      <c r="B94" s="318"/>
      <c r="C94" s="319"/>
      <c r="D94" s="872" t="s">
        <v>736</v>
      </c>
      <c r="E94" s="872"/>
      <c r="F94" s="872"/>
      <c r="G94" s="872" t="s">
        <v>667</v>
      </c>
      <c r="H94" s="872"/>
      <c r="I94" s="885"/>
    </row>
    <row r="95" spans="2:10" ht="36" customHeight="1">
      <c r="B95" s="320"/>
      <c r="C95" s="321"/>
      <c r="D95" s="322" t="s">
        <v>737</v>
      </c>
      <c r="E95" s="322" t="s">
        <v>738</v>
      </c>
      <c r="F95" s="322" t="s">
        <v>739</v>
      </c>
      <c r="G95" s="322" t="s">
        <v>740</v>
      </c>
      <c r="H95" s="322" t="s">
        <v>741</v>
      </c>
      <c r="I95" s="353" t="s">
        <v>742</v>
      </c>
    </row>
    <row r="96" spans="2:10" ht="18.75" customHeight="1">
      <c r="B96" s="874" t="s">
        <v>621</v>
      </c>
      <c r="C96" s="875"/>
      <c r="D96" s="325" t="s">
        <v>743</v>
      </c>
      <c r="E96" s="325" t="s">
        <v>744</v>
      </c>
      <c r="F96" s="325" t="s">
        <v>745</v>
      </c>
      <c r="G96" s="325" t="s">
        <v>746</v>
      </c>
      <c r="H96" s="325" t="s">
        <v>668</v>
      </c>
      <c r="I96" s="327" t="s">
        <v>671</v>
      </c>
    </row>
    <row r="97" spans="2:9" ht="18.75" customHeight="1">
      <c r="B97" s="886" t="s">
        <v>623</v>
      </c>
      <c r="C97" s="887"/>
      <c r="D97" s="350" t="s">
        <v>747</v>
      </c>
      <c r="E97" s="350" t="s">
        <v>748</v>
      </c>
      <c r="F97" s="350" t="s">
        <v>749</v>
      </c>
      <c r="G97" s="350" t="s">
        <v>666</v>
      </c>
      <c r="H97" s="350" t="s">
        <v>670</v>
      </c>
      <c r="I97" s="351" t="s">
        <v>673</v>
      </c>
    </row>
    <row r="98" spans="2:9" ht="18.75" customHeight="1">
      <c r="B98" s="337" t="s">
        <v>263</v>
      </c>
      <c r="C98" s="338" t="s">
        <v>0</v>
      </c>
      <c r="D98" s="339">
        <f>波及効果計算ｼｰﾄ!Q8</f>
        <v>0</v>
      </c>
      <c r="E98" s="339">
        <f>波及効果計算ｼｰﾄ!R8</f>
        <v>0</v>
      </c>
      <c r="F98" s="339">
        <f>波及効果計算ｼｰﾄ!S8</f>
        <v>0</v>
      </c>
      <c r="G98" s="354">
        <f>波及効果計算ｼｰﾄ!T8</f>
        <v>0</v>
      </c>
      <c r="H98" s="339">
        <f>波及効果計算ｼｰﾄ!U8</f>
        <v>0</v>
      </c>
      <c r="I98" s="341">
        <f>波及効果計算ｼｰﾄ!V8</f>
        <v>0</v>
      </c>
    </row>
    <row r="99" spans="2:9" ht="18.75" customHeight="1">
      <c r="B99" s="337" t="s">
        <v>265</v>
      </c>
      <c r="C99" s="338" t="s">
        <v>1</v>
      </c>
      <c r="D99" s="339">
        <f>波及効果計算ｼｰﾄ!Q9</f>
        <v>0</v>
      </c>
      <c r="E99" s="339">
        <f>波及効果計算ｼｰﾄ!R9</f>
        <v>0</v>
      </c>
      <c r="F99" s="339">
        <f>波及効果計算ｼｰﾄ!S9</f>
        <v>0</v>
      </c>
      <c r="G99" s="354">
        <f>波及効果計算ｼｰﾄ!T9</f>
        <v>0</v>
      </c>
      <c r="H99" s="339">
        <f>波及効果計算ｼｰﾄ!U9</f>
        <v>0</v>
      </c>
      <c r="I99" s="341">
        <f>波及効果計算ｼｰﾄ!V9</f>
        <v>0</v>
      </c>
    </row>
    <row r="100" spans="2:9" ht="18.75" customHeight="1">
      <c r="B100" s="337" t="s">
        <v>267</v>
      </c>
      <c r="C100" s="338" t="s">
        <v>2</v>
      </c>
      <c r="D100" s="339">
        <f>波及効果計算ｼｰﾄ!Q10</f>
        <v>0</v>
      </c>
      <c r="E100" s="339">
        <f>波及効果計算ｼｰﾄ!R10</f>
        <v>0</v>
      </c>
      <c r="F100" s="339">
        <f>波及効果計算ｼｰﾄ!S10</f>
        <v>0</v>
      </c>
      <c r="G100" s="354">
        <f>波及効果計算ｼｰﾄ!T10</f>
        <v>0</v>
      </c>
      <c r="H100" s="339">
        <f>波及効果計算ｼｰﾄ!U10</f>
        <v>0</v>
      </c>
      <c r="I100" s="341">
        <f>波及効果計算ｼｰﾄ!V10</f>
        <v>0</v>
      </c>
    </row>
    <row r="101" spans="2:9" ht="18.75" customHeight="1">
      <c r="B101" s="337" t="s">
        <v>268</v>
      </c>
      <c r="C101" s="338" t="s">
        <v>3</v>
      </c>
      <c r="D101" s="339">
        <f>波及効果計算ｼｰﾄ!Q11</f>
        <v>0</v>
      </c>
      <c r="E101" s="339">
        <f>波及効果計算ｼｰﾄ!R11</f>
        <v>0</v>
      </c>
      <c r="F101" s="339">
        <f>波及効果計算ｼｰﾄ!S11</f>
        <v>0</v>
      </c>
      <c r="G101" s="354">
        <f>波及効果計算ｼｰﾄ!T11</f>
        <v>0</v>
      </c>
      <c r="H101" s="339">
        <f>波及効果計算ｼｰﾄ!U11</f>
        <v>0</v>
      </c>
      <c r="I101" s="341">
        <f>波及効果計算ｼｰﾄ!V11</f>
        <v>0</v>
      </c>
    </row>
    <row r="102" spans="2:9" ht="18.75" customHeight="1">
      <c r="B102" s="337" t="s">
        <v>269</v>
      </c>
      <c r="C102" s="338" t="s">
        <v>4</v>
      </c>
      <c r="D102" s="339">
        <f>波及効果計算ｼｰﾄ!Q12</f>
        <v>0</v>
      </c>
      <c r="E102" s="339">
        <f>波及効果計算ｼｰﾄ!R12</f>
        <v>0</v>
      </c>
      <c r="F102" s="339">
        <f>波及効果計算ｼｰﾄ!S12</f>
        <v>0</v>
      </c>
      <c r="G102" s="354">
        <f>波及効果計算ｼｰﾄ!T12</f>
        <v>0</v>
      </c>
      <c r="H102" s="339">
        <f>波及効果計算ｼｰﾄ!U12</f>
        <v>0</v>
      </c>
      <c r="I102" s="341">
        <f>波及効果計算ｼｰﾄ!V12</f>
        <v>0</v>
      </c>
    </row>
    <row r="103" spans="2:9" ht="18.75" customHeight="1">
      <c r="B103" s="337" t="s">
        <v>271</v>
      </c>
      <c r="C103" s="338" t="s">
        <v>5</v>
      </c>
      <c r="D103" s="339">
        <f>波及効果計算ｼｰﾄ!Q13</f>
        <v>0</v>
      </c>
      <c r="E103" s="339">
        <f>波及効果計算ｼｰﾄ!R13</f>
        <v>0</v>
      </c>
      <c r="F103" s="339">
        <f>波及効果計算ｼｰﾄ!S13</f>
        <v>0</v>
      </c>
      <c r="G103" s="354">
        <f>波及効果計算ｼｰﾄ!T13</f>
        <v>0</v>
      </c>
      <c r="H103" s="339">
        <f>波及効果計算ｼｰﾄ!U13</f>
        <v>0</v>
      </c>
      <c r="I103" s="341">
        <f>波及効果計算ｼｰﾄ!V13</f>
        <v>0</v>
      </c>
    </row>
    <row r="104" spans="2:9" ht="18.75" customHeight="1">
      <c r="B104" s="337" t="s">
        <v>273</v>
      </c>
      <c r="C104" s="342" t="s">
        <v>6</v>
      </c>
      <c r="D104" s="339">
        <f>波及効果計算ｼｰﾄ!Q14</f>
        <v>0</v>
      </c>
      <c r="E104" s="339">
        <f>波及効果計算ｼｰﾄ!R14</f>
        <v>0</v>
      </c>
      <c r="F104" s="339">
        <f>波及効果計算ｼｰﾄ!S14</f>
        <v>0</v>
      </c>
      <c r="G104" s="354">
        <f>波及効果計算ｼｰﾄ!T14</f>
        <v>0</v>
      </c>
      <c r="H104" s="339">
        <f>波及効果計算ｼｰﾄ!U14</f>
        <v>0</v>
      </c>
      <c r="I104" s="341">
        <f>波及効果計算ｼｰﾄ!V14</f>
        <v>0</v>
      </c>
    </row>
    <row r="105" spans="2:9" ht="18.75" customHeight="1">
      <c r="B105" s="337" t="s">
        <v>274</v>
      </c>
      <c r="C105" s="338" t="s">
        <v>7</v>
      </c>
      <c r="D105" s="339">
        <f>波及効果計算ｼｰﾄ!Q15</f>
        <v>0</v>
      </c>
      <c r="E105" s="339">
        <f>波及効果計算ｼｰﾄ!R15</f>
        <v>0</v>
      </c>
      <c r="F105" s="339">
        <f>波及効果計算ｼｰﾄ!S15</f>
        <v>0</v>
      </c>
      <c r="G105" s="354">
        <f>波及効果計算ｼｰﾄ!T15</f>
        <v>0</v>
      </c>
      <c r="H105" s="339">
        <f>波及効果計算ｼｰﾄ!U15</f>
        <v>0</v>
      </c>
      <c r="I105" s="341">
        <f>波及効果計算ｼｰﾄ!V15</f>
        <v>0</v>
      </c>
    </row>
    <row r="106" spans="2:9" ht="18.75" customHeight="1">
      <c r="B106" s="337" t="s">
        <v>277</v>
      </c>
      <c r="C106" s="342" t="s">
        <v>8</v>
      </c>
      <c r="D106" s="339">
        <f>波及効果計算ｼｰﾄ!Q16</f>
        <v>0</v>
      </c>
      <c r="E106" s="339">
        <f>波及効果計算ｼｰﾄ!R16</f>
        <v>0</v>
      </c>
      <c r="F106" s="339">
        <f>波及効果計算ｼｰﾄ!S16</f>
        <v>0</v>
      </c>
      <c r="G106" s="354">
        <f>波及効果計算ｼｰﾄ!T16</f>
        <v>0</v>
      </c>
      <c r="H106" s="339">
        <f>波及効果計算ｼｰﾄ!U16</f>
        <v>0</v>
      </c>
      <c r="I106" s="341">
        <f>波及効果計算ｼｰﾄ!V16</f>
        <v>0</v>
      </c>
    </row>
    <row r="107" spans="2:9" ht="18.75" customHeight="1">
      <c r="B107" s="337" t="s">
        <v>120</v>
      </c>
      <c r="C107" s="342" t="s">
        <v>569</v>
      </c>
      <c r="D107" s="339">
        <f>波及効果計算ｼｰﾄ!Q17</f>
        <v>0</v>
      </c>
      <c r="E107" s="339">
        <f>波及効果計算ｼｰﾄ!R17</f>
        <v>0</v>
      </c>
      <c r="F107" s="339">
        <f>波及効果計算ｼｰﾄ!S17</f>
        <v>0</v>
      </c>
      <c r="G107" s="354">
        <f>波及効果計算ｼｰﾄ!T17</f>
        <v>0</v>
      </c>
      <c r="H107" s="339">
        <f>波及効果計算ｼｰﾄ!U17</f>
        <v>0</v>
      </c>
      <c r="I107" s="341">
        <f>波及効果計算ｼｰﾄ!V17</f>
        <v>0</v>
      </c>
    </row>
    <row r="108" spans="2:9" ht="18.75" customHeight="1">
      <c r="B108" s="337" t="s">
        <v>121</v>
      </c>
      <c r="C108" s="338" t="s">
        <v>9</v>
      </c>
      <c r="D108" s="339">
        <f>波及効果計算ｼｰﾄ!Q18</f>
        <v>0</v>
      </c>
      <c r="E108" s="339">
        <f>波及効果計算ｼｰﾄ!R18</f>
        <v>0</v>
      </c>
      <c r="F108" s="339">
        <f>波及効果計算ｼｰﾄ!S18</f>
        <v>0</v>
      </c>
      <c r="G108" s="354">
        <f>波及効果計算ｼｰﾄ!T18</f>
        <v>0</v>
      </c>
      <c r="H108" s="339">
        <f>波及効果計算ｼｰﾄ!U18</f>
        <v>0</v>
      </c>
      <c r="I108" s="341">
        <f>波及効果計算ｼｰﾄ!V18</f>
        <v>0</v>
      </c>
    </row>
    <row r="109" spans="2:9" ht="18.75" customHeight="1">
      <c r="B109" s="337" t="s">
        <v>123</v>
      </c>
      <c r="C109" s="338" t="s">
        <v>10</v>
      </c>
      <c r="D109" s="339">
        <f>波及効果計算ｼｰﾄ!Q19</f>
        <v>0</v>
      </c>
      <c r="E109" s="339">
        <f>波及効果計算ｼｰﾄ!R19</f>
        <v>0</v>
      </c>
      <c r="F109" s="339">
        <f>波及効果計算ｼｰﾄ!S19</f>
        <v>0</v>
      </c>
      <c r="G109" s="354">
        <f>波及効果計算ｼｰﾄ!T19</f>
        <v>0</v>
      </c>
      <c r="H109" s="339">
        <f>波及効果計算ｼｰﾄ!U19</f>
        <v>0</v>
      </c>
      <c r="I109" s="341">
        <f>波及効果計算ｼｰﾄ!V19</f>
        <v>0</v>
      </c>
    </row>
    <row r="110" spans="2:9" ht="18.75" customHeight="1">
      <c r="B110" s="337" t="s">
        <v>125</v>
      </c>
      <c r="C110" s="338" t="s">
        <v>11</v>
      </c>
      <c r="D110" s="339">
        <f>波及効果計算ｼｰﾄ!Q20</f>
        <v>0</v>
      </c>
      <c r="E110" s="339">
        <f>波及効果計算ｼｰﾄ!R20</f>
        <v>0</v>
      </c>
      <c r="F110" s="339">
        <f>波及効果計算ｼｰﾄ!S20</f>
        <v>0</v>
      </c>
      <c r="G110" s="354">
        <f>波及効果計算ｼｰﾄ!T20</f>
        <v>0</v>
      </c>
      <c r="H110" s="339">
        <f>波及効果計算ｼｰﾄ!U20</f>
        <v>0</v>
      </c>
      <c r="I110" s="341">
        <f>波及効果計算ｼｰﾄ!V20</f>
        <v>0</v>
      </c>
    </row>
    <row r="111" spans="2:9" ht="18.75" customHeight="1">
      <c r="B111" s="337" t="s">
        <v>127</v>
      </c>
      <c r="C111" s="338" t="s">
        <v>12</v>
      </c>
      <c r="D111" s="339">
        <f>波及効果計算ｼｰﾄ!Q21</f>
        <v>0</v>
      </c>
      <c r="E111" s="339">
        <f>波及効果計算ｼｰﾄ!R21</f>
        <v>0</v>
      </c>
      <c r="F111" s="339">
        <f>波及効果計算ｼｰﾄ!S21</f>
        <v>0</v>
      </c>
      <c r="G111" s="354">
        <f>波及効果計算ｼｰﾄ!T21</f>
        <v>0</v>
      </c>
      <c r="H111" s="339">
        <f>波及効果計算ｼｰﾄ!U21</f>
        <v>0</v>
      </c>
      <c r="I111" s="341">
        <f>波及効果計算ｼｰﾄ!V21</f>
        <v>0</v>
      </c>
    </row>
    <row r="112" spans="2:9" ht="18.75" customHeight="1">
      <c r="B112" s="337" t="s">
        <v>128</v>
      </c>
      <c r="C112" s="338" t="s">
        <v>418</v>
      </c>
      <c r="D112" s="339">
        <f>波及効果計算ｼｰﾄ!Q22</f>
        <v>0</v>
      </c>
      <c r="E112" s="339">
        <f>波及効果計算ｼｰﾄ!R22</f>
        <v>0</v>
      </c>
      <c r="F112" s="339">
        <f>波及効果計算ｼｰﾄ!S22</f>
        <v>0</v>
      </c>
      <c r="G112" s="354">
        <f>波及効果計算ｼｰﾄ!T22</f>
        <v>0</v>
      </c>
      <c r="H112" s="339">
        <f>波及効果計算ｼｰﾄ!U22</f>
        <v>0</v>
      </c>
      <c r="I112" s="341">
        <f>波及効果計算ｼｰﾄ!V22</f>
        <v>0</v>
      </c>
    </row>
    <row r="113" spans="2:9" ht="18.75" customHeight="1">
      <c r="B113" s="337" t="s">
        <v>129</v>
      </c>
      <c r="C113" s="338" t="s">
        <v>419</v>
      </c>
      <c r="D113" s="339">
        <f>波及効果計算ｼｰﾄ!Q23</f>
        <v>0</v>
      </c>
      <c r="E113" s="339">
        <f>波及効果計算ｼｰﾄ!R23</f>
        <v>0</v>
      </c>
      <c r="F113" s="339">
        <f>波及効果計算ｼｰﾄ!S23</f>
        <v>0</v>
      </c>
      <c r="G113" s="354">
        <f>波及効果計算ｼｰﾄ!T23</f>
        <v>0</v>
      </c>
      <c r="H113" s="339">
        <f>波及効果計算ｼｰﾄ!U23</f>
        <v>0</v>
      </c>
      <c r="I113" s="341">
        <f>波及効果計算ｼｰﾄ!V23</f>
        <v>0</v>
      </c>
    </row>
    <row r="114" spans="2:9" ht="18.75" customHeight="1">
      <c r="B114" s="337" t="s">
        <v>131</v>
      </c>
      <c r="C114" s="338" t="s">
        <v>420</v>
      </c>
      <c r="D114" s="339">
        <f>波及効果計算ｼｰﾄ!Q24</f>
        <v>0</v>
      </c>
      <c r="E114" s="339">
        <f>波及効果計算ｼｰﾄ!R24</f>
        <v>0</v>
      </c>
      <c r="F114" s="339">
        <f>波及効果計算ｼｰﾄ!S24</f>
        <v>0</v>
      </c>
      <c r="G114" s="354">
        <f>波及効果計算ｼｰﾄ!T24</f>
        <v>0</v>
      </c>
      <c r="H114" s="339">
        <f>波及効果計算ｼｰﾄ!U24</f>
        <v>0</v>
      </c>
      <c r="I114" s="341">
        <f>波及効果計算ｼｰﾄ!V24</f>
        <v>0</v>
      </c>
    </row>
    <row r="115" spans="2:9" ht="18.75" customHeight="1">
      <c r="B115" s="337" t="s">
        <v>133</v>
      </c>
      <c r="C115" s="338" t="s">
        <v>14</v>
      </c>
      <c r="D115" s="339">
        <f>波及効果計算ｼｰﾄ!Q25</f>
        <v>0</v>
      </c>
      <c r="E115" s="339">
        <f>波及効果計算ｼｰﾄ!R25</f>
        <v>0</v>
      </c>
      <c r="F115" s="339">
        <f>波及効果計算ｼｰﾄ!S25</f>
        <v>0</v>
      </c>
      <c r="G115" s="354">
        <f>波及効果計算ｼｰﾄ!T25</f>
        <v>0</v>
      </c>
      <c r="H115" s="339">
        <f>波及効果計算ｼｰﾄ!U25</f>
        <v>0</v>
      </c>
      <c r="I115" s="341">
        <f>波及効果計算ｼｰﾄ!V25</f>
        <v>0</v>
      </c>
    </row>
    <row r="116" spans="2:9" ht="18.75" customHeight="1">
      <c r="B116" s="337" t="s">
        <v>135</v>
      </c>
      <c r="C116" s="338" t="s">
        <v>13</v>
      </c>
      <c r="D116" s="339">
        <f>波及効果計算ｼｰﾄ!Q26</f>
        <v>0</v>
      </c>
      <c r="E116" s="339">
        <f>波及効果計算ｼｰﾄ!R26</f>
        <v>0</v>
      </c>
      <c r="F116" s="339">
        <f>波及効果計算ｼｰﾄ!S26</f>
        <v>0</v>
      </c>
      <c r="G116" s="354">
        <f>波及効果計算ｼｰﾄ!T26</f>
        <v>0</v>
      </c>
      <c r="H116" s="339">
        <f>波及効果計算ｼｰﾄ!U26</f>
        <v>0</v>
      </c>
      <c r="I116" s="341">
        <f>波及効果計算ｼｰﾄ!V26</f>
        <v>0</v>
      </c>
    </row>
    <row r="117" spans="2:9" ht="18.75" customHeight="1">
      <c r="B117" s="337" t="s">
        <v>136</v>
      </c>
      <c r="C117" s="338" t="s">
        <v>570</v>
      </c>
      <c r="D117" s="339">
        <f>波及効果計算ｼｰﾄ!Q27</f>
        <v>0</v>
      </c>
      <c r="E117" s="339">
        <f>波及効果計算ｼｰﾄ!R27</f>
        <v>0</v>
      </c>
      <c r="F117" s="339">
        <f>波及効果計算ｼｰﾄ!S27</f>
        <v>0</v>
      </c>
      <c r="G117" s="354">
        <f>波及効果計算ｼｰﾄ!T27</f>
        <v>0</v>
      </c>
      <c r="H117" s="339">
        <f>波及効果計算ｼｰﾄ!U27</f>
        <v>0</v>
      </c>
      <c r="I117" s="341">
        <f>波及効果計算ｼｰﾄ!V27</f>
        <v>0</v>
      </c>
    </row>
    <row r="118" spans="2:9" ht="18.75" customHeight="1">
      <c r="B118" s="337" t="s">
        <v>138</v>
      </c>
      <c r="C118" s="338" t="s">
        <v>15</v>
      </c>
      <c r="D118" s="339">
        <f>波及効果計算ｼｰﾄ!Q28</f>
        <v>0</v>
      </c>
      <c r="E118" s="339">
        <f>波及効果計算ｼｰﾄ!R28</f>
        <v>0</v>
      </c>
      <c r="F118" s="339">
        <f>波及効果計算ｼｰﾄ!S28</f>
        <v>0</v>
      </c>
      <c r="G118" s="354">
        <f>波及効果計算ｼｰﾄ!T28</f>
        <v>0</v>
      </c>
      <c r="H118" s="339">
        <f>波及効果計算ｼｰﾄ!U28</f>
        <v>0</v>
      </c>
      <c r="I118" s="341">
        <f>波及効果計算ｼｰﾄ!V28</f>
        <v>0</v>
      </c>
    </row>
    <row r="119" spans="2:9" ht="18.75" customHeight="1">
      <c r="B119" s="337" t="s">
        <v>139</v>
      </c>
      <c r="C119" s="338" t="s">
        <v>16</v>
      </c>
      <c r="D119" s="339">
        <f>波及効果計算ｼｰﾄ!Q29</f>
        <v>0</v>
      </c>
      <c r="E119" s="339">
        <f>波及効果計算ｼｰﾄ!R29</f>
        <v>0</v>
      </c>
      <c r="F119" s="339">
        <f>波及効果計算ｼｰﾄ!S29</f>
        <v>0</v>
      </c>
      <c r="G119" s="354">
        <f>波及効果計算ｼｰﾄ!T29</f>
        <v>0</v>
      </c>
      <c r="H119" s="339">
        <f>波及効果計算ｼｰﾄ!U29</f>
        <v>0</v>
      </c>
      <c r="I119" s="341">
        <f>波及効果計算ｼｰﾄ!V29</f>
        <v>0</v>
      </c>
    </row>
    <row r="120" spans="2:9" ht="18.75" customHeight="1">
      <c r="B120" s="337" t="s">
        <v>140</v>
      </c>
      <c r="C120" s="338" t="s">
        <v>17</v>
      </c>
      <c r="D120" s="339">
        <f>波及効果計算ｼｰﾄ!Q30</f>
        <v>0</v>
      </c>
      <c r="E120" s="339">
        <f>波及効果計算ｼｰﾄ!R30</f>
        <v>0</v>
      </c>
      <c r="F120" s="339">
        <f>波及効果計算ｼｰﾄ!S30</f>
        <v>0</v>
      </c>
      <c r="G120" s="354">
        <f>波及効果計算ｼｰﾄ!T30</f>
        <v>0</v>
      </c>
      <c r="H120" s="339">
        <f>波及効果計算ｼｰﾄ!U30</f>
        <v>0</v>
      </c>
      <c r="I120" s="341">
        <f>波及効果計算ｼｰﾄ!V30</f>
        <v>0</v>
      </c>
    </row>
    <row r="121" spans="2:9" ht="18.75" customHeight="1">
      <c r="B121" s="337" t="s">
        <v>141</v>
      </c>
      <c r="C121" s="338" t="s">
        <v>18</v>
      </c>
      <c r="D121" s="339">
        <f>波及効果計算ｼｰﾄ!Q31</f>
        <v>0</v>
      </c>
      <c r="E121" s="339">
        <f>波及効果計算ｼｰﾄ!R31</f>
        <v>0</v>
      </c>
      <c r="F121" s="339">
        <f>波及効果計算ｼｰﾄ!S31</f>
        <v>0</v>
      </c>
      <c r="G121" s="354">
        <f>波及効果計算ｼｰﾄ!T31</f>
        <v>0</v>
      </c>
      <c r="H121" s="339">
        <f>波及効果計算ｼｰﾄ!U31</f>
        <v>0</v>
      </c>
      <c r="I121" s="341">
        <f>波及効果計算ｼｰﾄ!V31</f>
        <v>0</v>
      </c>
    </row>
    <row r="122" spans="2:9" ht="18.75" customHeight="1">
      <c r="B122" s="337" t="s">
        <v>143</v>
      </c>
      <c r="C122" s="338" t="s">
        <v>29</v>
      </c>
      <c r="D122" s="339">
        <f>波及効果計算ｼｰﾄ!Q32</f>
        <v>0</v>
      </c>
      <c r="E122" s="339">
        <f>波及効果計算ｼｰﾄ!R32</f>
        <v>0</v>
      </c>
      <c r="F122" s="339">
        <f>波及効果計算ｼｰﾄ!S32</f>
        <v>0</v>
      </c>
      <c r="G122" s="354">
        <f>波及効果計算ｼｰﾄ!T32</f>
        <v>0</v>
      </c>
      <c r="H122" s="339">
        <f>波及効果計算ｼｰﾄ!U32</f>
        <v>0</v>
      </c>
      <c r="I122" s="341">
        <f>波及効果計算ｼｰﾄ!V32</f>
        <v>0</v>
      </c>
    </row>
    <row r="123" spans="2:9" ht="18.75" customHeight="1">
      <c r="B123" s="337" t="s">
        <v>145</v>
      </c>
      <c r="C123" s="338" t="s">
        <v>30</v>
      </c>
      <c r="D123" s="339">
        <f>波及効果計算ｼｰﾄ!Q33</f>
        <v>0</v>
      </c>
      <c r="E123" s="339">
        <f>波及効果計算ｼｰﾄ!R33</f>
        <v>0</v>
      </c>
      <c r="F123" s="339">
        <f>波及効果計算ｼｰﾄ!S33</f>
        <v>0</v>
      </c>
      <c r="G123" s="354">
        <f>波及効果計算ｼｰﾄ!T33</f>
        <v>0</v>
      </c>
      <c r="H123" s="339">
        <f>波及効果計算ｼｰﾄ!U33</f>
        <v>0</v>
      </c>
      <c r="I123" s="341">
        <f>波及効果計算ｼｰﾄ!V33</f>
        <v>0</v>
      </c>
    </row>
    <row r="124" spans="2:9" ht="18.75" customHeight="1">
      <c r="B124" s="337" t="s">
        <v>146</v>
      </c>
      <c r="C124" s="338" t="s">
        <v>19</v>
      </c>
      <c r="D124" s="339">
        <f>波及効果計算ｼｰﾄ!Q34</f>
        <v>0</v>
      </c>
      <c r="E124" s="339">
        <f>波及効果計算ｼｰﾄ!R34</f>
        <v>0</v>
      </c>
      <c r="F124" s="339">
        <f>波及効果計算ｼｰﾄ!S34</f>
        <v>0</v>
      </c>
      <c r="G124" s="354">
        <f>波及効果計算ｼｰﾄ!T34</f>
        <v>0</v>
      </c>
      <c r="H124" s="339">
        <f>波及効果計算ｼｰﾄ!U34</f>
        <v>0</v>
      </c>
      <c r="I124" s="341">
        <f>波及効果計算ｼｰﾄ!V34</f>
        <v>0</v>
      </c>
    </row>
    <row r="125" spans="2:9" ht="18.75" customHeight="1">
      <c r="B125" s="337" t="s">
        <v>147</v>
      </c>
      <c r="C125" s="338" t="s">
        <v>20</v>
      </c>
      <c r="D125" s="339">
        <f>波及効果計算ｼｰﾄ!Q35</f>
        <v>0</v>
      </c>
      <c r="E125" s="339">
        <f>波及効果計算ｼｰﾄ!R35</f>
        <v>0</v>
      </c>
      <c r="F125" s="339">
        <f>波及効果計算ｼｰﾄ!S35</f>
        <v>0</v>
      </c>
      <c r="G125" s="354">
        <f>波及効果計算ｼｰﾄ!T35</f>
        <v>0</v>
      </c>
      <c r="H125" s="339">
        <f>波及効果計算ｼｰﾄ!U35</f>
        <v>0</v>
      </c>
      <c r="I125" s="341">
        <f>波及効果計算ｼｰﾄ!V35</f>
        <v>0</v>
      </c>
    </row>
    <row r="126" spans="2:9" ht="18.75" customHeight="1">
      <c r="B126" s="337" t="s">
        <v>149</v>
      </c>
      <c r="C126" s="338" t="s">
        <v>21</v>
      </c>
      <c r="D126" s="339">
        <f>波及効果計算ｼｰﾄ!Q36</f>
        <v>0</v>
      </c>
      <c r="E126" s="339">
        <f>波及効果計算ｼｰﾄ!R36</f>
        <v>0</v>
      </c>
      <c r="F126" s="339">
        <f>波及効果計算ｼｰﾄ!S36</f>
        <v>0</v>
      </c>
      <c r="G126" s="354">
        <f>波及効果計算ｼｰﾄ!T36</f>
        <v>0</v>
      </c>
      <c r="H126" s="339">
        <f>波及効果計算ｼｰﾄ!U36</f>
        <v>0</v>
      </c>
      <c r="I126" s="341">
        <f>波及効果計算ｼｰﾄ!V36</f>
        <v>0</v>
      </c>
    </row>
    <row r="127" spans="2:9" ht="18.75" customHeight="1">
      <c r="B127" s="337" t="s">
        <v>151</v>
      </c>
      <c r="C127" s="338" t="s">
        <v>32</v>
      </c>
      <c r="D127" s="339">
        <f>波及効果計算ｼｰﾄ!Q37</f>
        <v>0</v>
      </c>
      <c r="E127" s="339">
        <f>波及効果計算ｼｰﾄ!R37</f>
        <v>0</v>
      </c>
      <c r="F127" s="339">
        <f>波及効果計算ｼｰﾄ!S37</f>
        <v>0</v>
      </c>
      <c r="G127" s="354">
        <f>波及効果計算ｼｰﾄ!T37</f>
        <v>0</v>
      </c>
      <c r="H127" s="339">
        <f>波及効果計算ｼｰﾄ!U37</f>
        <v>0</v>
      </c>
      <c r="I127" s="341">
        <f>波及効果計算ｼｰﾄ!V37</f>
        <v>0</v>
      </c>
    </row>
    <row r="128" spans="2:9" ht="18.75" customHeight="1">
      <c r="B128" s="337" t="s">
        <v>153</v>
      </c>
      <c r="C128" s="338" t="s">
        <v>22</v>
      </c>
      <c r="D128" s="339">
        <f>波及効果計算ｼｰﾄ!Q38</f>
        <v>0</v>
      </c>
      <c r="E128" s="339">
        <f>波及効果計算ｼｰﾄ!R38</f>
        <v>0</v>
      </c>
      <c r="F128" s="339">
        <f>波及効果計算ｼｰﾄ!S38</f>
        <v>0</v>
      </c>
      <c r="G128" s="354">
        <f>波及効果計算ｼｰﾄ!T38</f>
        <v>0</v>
      </c>
      <c r="H128" s="339">
        <f>波及効果計算ｼｰﾄ!U38</f>
        <v>0</v>
      </c>
      <c r="I128" s="341">
        <f>波及効果計算ｼｰﾄ!V38</f>
        <v>0</v>
      </c>
    </row>
    <row r="129" spans="2:11" ht="18.75" customHeight="1">
      <c r="B129" s="337" t="s">
        <v>155</v>
      </c>
      <c r="C129" s="338" t="s">
        <v>23</v>
      </c>
      <c r="D129" s="339">
        <f>波及効果計算ｼｰﾄ!Q39</f>
        <v>0</v>
      </c>
      <c r="E129" s="339">
        <f>波及効果計算ｼｰﾄ!R39</f>
        <v>0</v>
      </c>
      <c r="F129" s="339">
        <f>波及効果計算ｼｰﾄ!S39</f>
        <v>0</v>
      </c>
      <c r="G129" s="354">
        <f>波及効果計算ｼｰﾄ!T39</f>
        <v>0</v>
      </c>
      <c r="H129" s="339">
        <f>波及効果計算ｼｰﾄ!U39</f>
        <v>0</v>
      </c>
      <c r="I129" s="341">
        <f>波及効果計算ｼｰﾄ!V39</f>
        <v>0</v>
      </c>
    </row>
    <row r="130" spans="2:11" ht="18.75" customHeight="1">
      <c r="B130" s="337" t="s">
        <v>156</v>
      </c>
      <c r="C130" s="338" t="s">
        <v>24</v>
      </c>
      <c r="D130" s="339">
        <f>波及効果計算ｼｰﾄ!Q40</f>
        <v>0</v>
      </c>
      <c r="E130" s="339">
        <f>波及効果計算ｼｰﾄ!R40</f>
        <v>0</v>
      </c>
      <c r="F130" s="339">
        <f>波及効果計算ｼｰﾄ!S40</f>
        <v>0</v>
      </c>
      <c r="G130" s="354">
        <f>波及効果計算ｼｰﾄ!T40</f>
        <v>0</v>
      </c>
      <c r="H130" s="339">
        <f>波及効果計算ｼｰﾄ!U40</f>
        <v>0</v>
      </c>
      <c r="I130" s="341">
        <f>波及効果計算ｼｰﾄ!V40</f>
        <v>0</v>
      </c>
    </row>
    <row r="131" spans="2:11" ht="18.75" customHeight="1">
      <c r="B131" s="337" t="s">
        <v>158</v>
      </c>
      <c r="C131" s="338" t="s">
        <v>31</v>
      </c>
      <c r="D131" s="339">
        <f>波及効果計算ｼｰﾄ!Q41</f>
        <v>0</v>
      </c>
      <c r="E131" s="339">
        <f>波及効果計算ｼｰﾄ!R41</f>
        <v>0</v>
      </c>
      <c r="F131" s="339">
        <f>波及効果計算ｼｰﾄ!S41</f>
        <v>0</v>
      </c>
      <c r="G131" s="339">
        <f>波及効果計算ｼｰﾄ!T41</f>
        <v>0</v>
      </c>
      <c r="H131" s="339">
        <f>波及効果計算ｼｰﾄ!U41</f>
        <v>0</v>
      </c>
      <c r="I131" s="341">
        <f>波及効果計算ｼｰﾄ!V41</f>
        <v>0</v>
      </c>
    </row>
    <row r="132" spans="2:11" ht="18.75" customHeight="1">
      <c r="B132" s="337" t="s">
        <v>160</v>
      </c>
      <c r="C132" s="338" t="s">
        <v>447</v>
      </c>
      <c r="D132" s="339">
        <f>波及効果計算ｼｰﾄ!Q42</f>
        <v>0</v>
      </c>
      <c r="E132" s="339">
        <f>波及効果計算ｼｰﾄ!R42</f>
        <v>0</v>
      </c>
      <c r="F132" s="339">
        <f>波及効果計算ｼｰﾄ!S42</f>
        <v>0</v>
      </c>
      <c r="G132" s="339">
        <f>波及効果計算ｼｰﾄ!T42</f>
        <v>0</v>
      </c>
      <c r="H132" s="339">
        <f>波及効果計算ｼｰﾄ!U42</f>
        <v>0</v>
      </c>
      <c r="I132" s="341">
        <f>波及効果計算ｼｰﾄ!V42</f>
        <v>0</v>
      </c>
    </row>
    <row r="133" spans="2:11" ht="18.75" customHeight="1">
      <c r="B133" s="337" t="s">
        <v>162</v>
      </c>
      <c r="C133" s="338" t="s">
        <v>25</v>
      </c>
      <c r="D133" s="339">
        <f>波及効果計算ｼｰﾄ!Q43</f>
        <v>0</v>
      </c>
      <c r="E133" s="339">
        <f>波及効果計算ｼｰﾄ!R43</f>
        <v>0</v>
      </c>
      <c r="F133" s="339">
        <f>波及効果計算ｼｰﾄ!S43</f>
        <v>0</v>
      </c>
      <c r="G133" s="339">
        <f>波及効果計算ｼｰﾄ!T43</f>
        <v>0</v>
      </c>
      <c r="H133" s="339">
        <f>波及効果計算ｼｰﾄ!U43</f>
        <v>0</v>
      </c>
      <c r="I133" s="341">
        <f>波及効果計算ｼｰﾄ!V43</f>
        <v>0</v>
      </c>
    </row>
    <row r="134" spans="2:11" ht="18.75" customHeight="1">
      <c r="B134" s="337" t="s">
        <v>164</v>
      </c>
      <c r="C134" s="338" t="s">
        <v>26</v>
      </c>
      <c r="D134" s="339">
        <f>波及効果計算ｼｰﾄ!Q44</f>
        <v>0</v>
      </c>
      <c r="E134" s="339">
        <f>波及効果計算ｼｰﾄ!R44</f>
        <v>0</v>
      </c>
      <c r="F134" s="339">
        <f>波及効果計算ｼｰﾄ!S44</f>
        <v>0</v>
      </c>
      <c r="G134" s="339">
        <f>波及効果計算ｼｰﾄ!T44</f>
        <v>0</v>
      </c>
      <c r="H134" s="339">
        <f>波及効果計算ｼｰﾄ!U44</f>
        <v>0</v>
      </c>
      <c r="I134" s="341">
        <f>波及効果計算ｼｰﾄ!V44</f>
        <v>0</v>
      </c>
    </row>
    <row r="135" spans="2:11" ht="18.75" customHeight="1">
      <c r="B135" s="337" t="s">
        <v>166</v>
      </c>
      <c r="C135" s="338" t="s">
        <v>27</v>
      </c>
      <c r="D135" s="339">
        <f>波及効果計算ｼｰﾄ!Q45</f>
        <v>0</v>
      </c>
      <c r="E135" s="339">
        <f>波及効果計算ｼｰﾄ!R45</f>
        <v>0</v>
      </c>
      <c r="F135" s="339">
        <f>波及効果計算ｼｰﾄ!S45</f>
        <v>0</v>
      </c>
      <c r="G135" s="339">
        <f>波及効果計算ｼｰﾄ!T45</f>
        <v>0</v>
      </c>
      <c r="H135" s="339">
        <f>波及効果計算ｼｰﾄ!U45</f>
        <v>0</v>
      </c>
      <c r="I135" s="341">
        <f>波及効果計算ｼｰﾄ!V45</f>
        <v>0</v>
      </c>
    </row>
    <row r="136" spans="2:11" ht="18.75" customHeight="1">
      <c r="B136" s="337" t="s">
        <v>168</v>
      </c>
      <c r="C136" s="338" t="s">
        <v>28</v>
      </c>
      <c r="D136" s="339">
        <f>波及効果計算ｼｰﾄ!Q46</f>
        <v>0</v>
      </c>
      <c r="E136" s="339">
        <f>波及効果計算ｼｰﾄ!R46</f>
        <v>0</v>
      </c>
      <c r="F136" s="339">
        <f>波及効果計算ｼｰﾄ!S46</f>
        <v>0</v>
      </c>
      <c r="G136" s="339">
        <f>波及効果計算ｼｰﾄ!T46</f>
        <v>0</v>
      </c>
      <c r="H136" s="339">
        <f>波及効果計算ｼｰﾄ!U46</f>
        <v>0</v>
      </c>
      <c r="I136" s="341">
        <f>波及効果計算ｼｰﾄ!V46</f>
        <v>0</v>
      </c>
    </row>
    <row r="137" spans="2:11" ht="18.75" customHeight="1">
      <c r="B137" s="343"/>
      <c r="C137" s="344" t="s">
        <v>571</v>
      </c>
      <c r="D137" s="345">
        <f>波及効果計算ｼｰﾄ!Q47</f>
        <v>0</v>
      </c>
      <c r="E137" s="345">
        <f>波及効果計算ｼｰﾄ!R47</f>
        <v>0</v>
      </c>
      <c r="F137" s="345">
        <f>波及効果計算ｼｰﾄ!S47</f>
        <v>0</v>
      </c>
      <c r="G137" s="345">
        <f>波及効果計算ｼｰﾄ!T47</f>
        <v>0</v>
      </c>
      <c r="H137" s="345">
        <f>波及効果計算ｼｰﾄ!U47</f>
        <v>0</v>
      </c>
      <c r="I137" s="347">
        <f>波及効果計算ｼｰﾄ!V47</f>
        <v>0</v>
      </c>
    </row>
    <row r="138" spans="2:11" ht="18.75" customHeight="1">
      <c r="B138" s="355"/>
      <c r="C138" s="356"/>
      <c r="D138" s="357"/>
      <c r="E138" s="357"/>
      <c r="F138" s="357"/>
      <c r="G138" s="357"/>
      <c r="H138" s="357"/>
      <c r="I138" s="357"/>
    </row>
    <row r="139" spans="2:11" ht="18.75" customHeight="1">
      <c r="K139" s="316" t="s">
        <v>750</v>
      </c>
    </row>
    <row r="140" spans="2:11" ht="18.75" customHeight="1">
      <c r="B140" s="318"/>
      <c r="C140" s="319"/>
      <c r="D140" s="873" t="s">
        <v>630</v>
      </c>
      <c r="E140" s="880"/>
      <c r="F140" s="873" t="s">
        <v>714</v>
      </c>
      <c r="G140" s="880"/>
      <c r="H140" s="873" t="s">
        <v>736</v>
      </c>
      <c r="I140" s="880"/>
      <c r="J140" s="873" t="s">
        <v>667</v>
      </c>
      <c r="K140" s="881"/>
    </row>
    <row r="141" spans="2:11" ht="31.5">
      <c r="B141" s="320"/>
      <c r="C141" s="321"/>
      <c r="D141" s="322" t="s">
        <v>751</v>
      </c>
      <c r="E141" s="322" t="s">
        <v>752</v>
      </c>
      <c r="F141" s="322" t="s">
        <v>753</v>
      </c>
      <c r="G141" s="322" t="s">
        <v>754</v>
      </c>
      <c r="H141" s="322" t="s">
        <v>755</v>
      </c>
      <c r="I141" s="322" t="s">
        <v>756</v>
      </c>
      <c r="J141" s="322" t="s">
        <v>757</v>
      </c>
      <c r="K141" s="353" t="s">
        <v>758</v>
      </c>
    </row>
    <row r="142" spans="2:11" ht="18.75" customHeight="1">
      <c r="B142" s="874" t="s">
        <v>621</v>
      </c>
      <c r="C142" s="875"/>
      <c r="D142" s="325" t="s">
        <v>674</v>
      </c>
      <c r="E142" s="325" t="s">
        <v>677</v>
      </c>
      <c r="F142" s="325" t="s">
        <v>680</v>
      </c>
      <c r="G142" s="325" t="s">
        <v>683</v>
      </c>
      <c r="H142" s="325" t="s">
        <v>686</v>
      </c>
      <c r="I142" s="325" t="s">
        <v>689</v>
      </c>
      <c r="J142" s="325" t="s">
        <v>692</v>
      </c>
      <c r="K142" s="327" t="s">
        <v>695</v>
      </c>
    </row>
    <row r="143" spans="2:11" ht="18.75" customHeight="1">
      <c r="B143" s="886" t="s">
        <v>623</v>
      </c>
      <c r="C143" s="887"/>
      <c r="D143" s="350" t="s">
        <v>759</v>
      </c>
      <c r="E143" s="350" t="s">
        <v>760</v>
      </c>
      <c r="F143" s="350" t="s">
        <v>761</v>
      </c>
      <c r="G143" s="350" t="s">
        <v>762</v>
      </c>
      <c r="H143" s="350" t="s">
        <v>763</v>
      </c>
      <c r="I143" s="350" t="s">
        <v>764</v>
      </c>
      <c r="J143" s="350" t="s">
        <v>694</v>
      </c>
      <c r="K143" s="351" t="s">
        <v>697</v>
      </c>
    </row>
    <row r="144" spans="2:11" ht="18.75" customHeight="1">
      <c r="B144" s="337" t="s">
        <v>263</v>
      </c>
      <c r="C144" s="338" t="s">
        <v>0</v>
      </c>
      <c r="D144" s="339">
        <f>波及効果計算ｼｰﾄ!D54</f>
        <v>0</v>
      </c>
      <c r="E144" s="339">
        <f>波及効果計算ｼｰﾄ!E54</f>
        <v>0</v>
      </c>
      <c r="F144" s="339">
        <f>波及効果計算ｼｰﾄ!F54</f>
        <v>0</v>
      </c>
      <c r="G144" s="339">
        <f>波及効果計算ｼｰﾄ!G54</f>
        <v>0</v>
      </c>
      <c r="H144" s="339">
        <f>波及効果計算ｼｰﾄ!H54</f>
        <v>0</v>
      </c>
      <c r="I144" s="339">
        <f>波及効果計算ｼｰﾄ!I54</f>
        <v>0</v>
      </c>
      <c r="J144" s="339">
        <f>波及効果計算ｼｰﾄ!J54</f>
        <v>0</v>
      </c>
      <c r="K144" s="341">
        <f>波及効果計算ｼｰﾄ!K54</f>
        <v>0</v>
      </c>
    </row>
    <row r="145" spans="2:11" ht="18.75" customHeight="1">
      <c r="B145" s="337" t="s">
        <v>265</v>
      </c>
      <c r="C145" s="338" t="s">
        <v>1</v>
      </c>
      <c r="D145" s="339">
        <f>波及効果計算ｼｰﾄ!D55</f>
        <v>0</v>
      </c>
      <c r="E145" s="339">
        <f>波及効果計算ｼｰﾄ!E55</f>
        <v>0</v>
      </c>
      <c r="F145" s="339">
        <f>波及効果計算ｼｰﾄ!F55</f>
        <v>0</v>
      </c>
      <c r="G145" s="339">
        <f>波及効果計算ｼｰﾄ!G55</f>
        <v>0</v>
      </c>
      <c r="H145" s="339">
        <f>波及効果計算ｼｰﾄ!H55</f>
        <v>0</v>
      </c>
      <c r="I145" s="339">
        <f>波及効果計算ｼｰﾄ!I55</f>
        <v>0</v>
      </c>
      <c r="J145" s="339">
        <f>波及効果計算ｼｰﾄ!J55</f>
        <v>0</v>
      </c>
      <c r="K145" s="341">
        <f>波及効果計算ｼｰﾄ!K55</f>
        <v>0</v>
      </c>
    </row>
    <row r="146" spans="2:11" ht="18.75" customHeight="1">
      <c r="B146" s="337" t="s">
        <v>267</v>
      </c>
      <c r="C146" s="338" t="s">
        <v>2</v>
      </c>
      <c r="D146" s="339">
        <f>波及効果計算ｼｰﾄ!D56</f>
        <v>0</v>
      </c>
      <c r="E146" s="339">
        <f>波及効果計算ｼｰﾄ!E56</f>
        <v>0</v>
      </c>
      <c r="F146" s="339">
        <f>波及効果計算ｼｰﾄ!F56</f>
        <v>0</v>
      </c>
      <c r="G146" s="339">
        <f>波及効果計算ｼｰﾄ!G56</f>
        <v>0</v>
      </c>
      <c r="H146" s="339">
        <f>波及効果計算ｼｰﾄ!H56</f>
        <v>0</v>
      </c>
      <c r="I146" s="339">
        <f>波及効果計算ｼｰﾄ!I56</f>
        <v>0</v>
      </c>
      <c r="J146" s="339">
        <f>波及効果計算ｼｰﾄ!J56</f>
        <v>0</v>
      </c>
      <c r="K146" s="341">
        <f>波及効果計算ｼｰﾄ!K56</f>
        <v>0</v>
      </c>
    </row>
    <row r="147" spans="2:11" ht="18.75" customHeight="1">
      <c r="B147" s="337" t="s">
        <v>268</v>
      </c>
      <c r="C147" s="338" t="s">
        <v>3</v>
      </c>
      <c r="D147" s="339">
        <f>波及効果計算ｼｰﾄ!D57</f>
        <v>0</v>
      </c>
      <c r="E147" s="339">
        <f>波及効果計算ｼｰﾄ!E57</f>
        <v>0</v>
      </c>
      <c r="F147" s="339">
        <f>波及効果計算ｼｰﾄ!F57</f>
        <v>0</v>
      </c>
      <c r="G147" s="339">
        <f>波及効果計算ｼｰﾄ!G57</f>
        <v>0</v>
      </c>
      <c r="H147" s="339">
        <f>波及効果計算ｼｰﾄ!H57</f>
        <v>0</v>
      </c>
      <c r="I147" s="339">
        <f>波及効果計算ｼｰﾄ!I57</f>
        <v>0</v>
      </c>
      <c r="J147" s="339">
        <f>波及効果計算ｼｰﾄ!J57</f>
        <v>0</v>
      </c>
      <c r="K147" s="341">
        <f>波及効果計算ｼｰﾄ!K57</f>
        <v>0</v>
      </c>
    </row>
    <row r="148" spans="2:11" ht="18.75" customHeight="1">
      <c r="B148" s="337" t="s">
        <v>269</v>
      </c>
      <c r="C148" s="338" t="s">
        <v>4</v>
      </c>
      <c r="D148" s="339">
        <f>波及効果計算ｼｰﾄ!D58</f>
        <v>0</v>
      </c>
      <c r="E148" s="339">
        <f>波及効果計算ｼｰﾄ!E58</f>
        <v>0</v>
      </c>
      <c r="F148" s="339">
        <f>波及効果計算ｼｰﾄ!F58</f>
        <v>0</v>
      </c>
      <c r="G148" s="339">
        <f>波及効果計算ｼｰﾄ!G58</f>
        <v>0</v>
      </c>
      <c r="H148" s="339">
        <f>波及効果計算ｼｰﾄ!H58</f>
        <v>0</v>
      </c>
      <c r="I148" s="339">
        <f>波及効果計算ｼｰﾄ!I58</f>
        <v>0</v>
      </c>
      <c r="J148" s="339">
        <f>波及効果計算ｼｰﾄ!J58</f>
        <v>0</v>
      </c>
      <c r="K148" s="341">
        <f>波及効果計算ｼｰﾄ!K58</f>
        <v>0</v>
      </c>
    </row>
    <row r="149" spans="2:11" ht="18.75" customHeight="1">
      <c r="B149" s="337" t="s">
        <v>271</v>
      </c>
      <c r="C149" s="338" t="s">
        <v>5</v>
      </c>
      <c r="D149" s="339">
        <f>波及効果計算ｼｰﾄ!D59</f>
        <v>0</v>
      </c>
      <c r="E149" s="339">
        <f>波及効果計算ｼｰﾄ!E59</f>
        <v>0</v>
      </c>
      <c r="F149" s="339">
        <f>波及効果計算ｼｰﾄ!F59</f>
        <v>0</v>
      </c>
      <c r="G149" s="339">
        <f>波及効果計算ｼｰﾄ!G59</f>
        <v>0</v>
      </c>
      <c r="H149" s="339">
        <f>波及効果計算ｼｰﾄ!H59</f>
        <v>0</v>
      </c>
      <c r="I149" s="339">
        <f>波及効果計算ｼｰﾄ!I59</f>
        <v>0</v>
      </c>
      <c r="J149" s="339">
        <f>波及効果計算ｼｰﾄ!J59</f>
        <v>0</v>
      </c>
      <c r="K149" s="341">
        <f>波及効果計算ｼｰﾄ!K59</f>
        <v>0</v>
      </c>
    </row>
    <row r="150" spans="2:11" ht="18.75" customHeight="1">
      <c r="B150" s="337" t="s">
        <v>273</v>
      </c>
      <c r="C150" s="342" t="s">
        <v>6</v>
      </c>
      <c r="D150" s="339">
        <f>波及効果計算ｼｰﾄ!D60</f>
        <v>0</v>
      </c>
      <c r="E150" s="339">
        <f>波及効果計算ｼｰﾄ!E60</f>
        <v>0</v>
      </c>
      <c r="F150" s="339">
        <f>波及効果計算ｼｰﾄ!F60</f>
        <v>0</v>
      </c>
      <c r="G150" s="339">
        <f>波及効果計算ｼｰﾄ!G60</f>
        <v>0</v>
      </c>
      <c r="H150" s="339">
        <f>波及効果計算ｼｰﾄ!H60</f>
        <v>0</v>
      </c>
      <c r="I150" s="339">
        <f>波及効果計算ｼｰﾄ!I60</f>
        <v>0</v>
      </c>
      <c r="J150" s="339">
        <f>波及効果計算ｼｰﾄ!J60</f>
        <v>0</v>
      </c>
      <c r="K150" s="341">
        <f>波及効果計算ｼｰﾄ!K60</f>
        <v>0</v>
      </c>
    </row>
    <row r="151" spans="2:11" ht="18.75" customHeight="1">
      <c r="B151" s="337" t="s">
        <v>274</v>
      </c>
      <c r="C151" s="338" t="s">
        <v>7</v>
      </c>
      <c r="D151" s="339">
        <f>波及効果計算ｼｰﾄ!D61</f>
        <v>0</v>
      </c>
      <c r="E151" s="339">
        <f>波及効果計算ｼｰﾄ!E61</f>
        <v>0</v>
      </c>
      <c r="F151" s="339">
        <f>波及効果計算ｼｰﾄ!F61</f>
        <v>0</v>
      </c>
      <c r="G151" s="339">
        <f>波及効果計算ｼｰﾄ!G61</f>
        <v>0</v>
      </c>
      <c r="H151" s="339">
        <f>波及効果計算ｼｰﾄ!H61</f>
        <v>0</v>
      </c>
      <c r="I151" s="339">
        <f>波及効果計算ｼｰﾄ!I61</f>
        <v>0</v>
      </c>
      <c r="J151" s="339">
        <f>波及効果計算ｼｰﾄ!J61</f>
        <v>0</v>
      </c>
      <c r="K151" s="341">
        <f>波及効果計算ｼｰﾄ!K61</f>
        <v>0</v>
      </c>
    </row>
    <row r="152" spans="2:11" ht="18.75" customHeight="1">
      <c r="B152" s="337" t="s">
        <v>277</v>
      </c>
      <c r="C152" s="342" t="s">
        <v>8</v>
      </c>
      <c r="D152" s="339">
        <f>波及効果計算ｼｰﾄ!D62</f>
        <v>0</v>
      </c>
      <c r="E152" s="339">
        <f>波及効果計算ｼｰﾄ!E62</f>
        <v>0</v>
      </c>
      <c r="F152" s="339">
        <f>波及効果計算ｼｰﾄ!F62</f>
        <v>0</v>
      </c>
      <c r="G152" s="339">
        <f>波及効果計算ｼｰﾄ!G62</f>
        <v>0</v>
      </c>
      <c r="H152" s="339">
        <f>波及効果計算ｼｰﾄ!H62</f>
        <v>0</v>
      </c>
      <c r="I152" s="339">
        <f>波及効果計算ｼｰﾄ!I62</f>
        <v>0</v>
      </c>
      <c r="J152" s="339">
        <f>波及効果計算ｼｰﾄ!J62</f>
        <v>0</v>
      </c>
      <c r="K152" s="341">
        <f>波及効果計算ｼｰﾄ!K62</f>
        <v>0</v>
      </c>
    </row>
    <row r="153" spans="2:11" ht="18.75" customHeight="1">
      <c r="B153" s="337" t="s">
        <v>120</v>
      </c>
      <c r="C153" s="342" t="s">
        <v>569</v>
      </c>
      <c r="D153" s="339">
        <f>波及効果計算ｼｰﾄ!D63</f>
        <v>0</v>
      </c>
      <c r="E153" s="339">
        <f>波及効果計算ｼｰﾄ!E63</f>
        <v>0</v>
      </c>
      <c r="F153" s="339">
        <f>波及効果計算ｼｰﾄ!F63</f>
        <v>0</v>
      </c>
      <c r="G153" s="339">
        <f>波及効果計算ｼｰﾄ!G63</f>
        <v>0</v>
      </c>
      <c r="H153" s="339">
        <f>波及効果計算ｼｰﾄ!H63</f>
        <v>0</v>
      </c>
      <c r="I153" s="339">
        <f>波及効果計算ｼｰﾄ!I63</f>
        <v>0</v>
      </c>
      <c r="J153" s="339">
        <f>波及効果計算ｼｰﾄ!J63</f>
        <v>0</v>
      </c>
      <c r="K153" s="341">
        <f>波及効果計算ｼｰﾄ!K63</f>
        <v>0</v>
      </c>
    </row>
    <row r="154" spans="2:11" ht="18.75" customHeight="1">
      <c r="B154" s="337" t="s">
        <v>121</v>
      </c>
      <c r="C154" s="338" t="s">
        <v>9</v>
      </c>
      <c r="D154" s="339">
        <f>波及効果計算ｼｰﾄ!D64</f>
        <v>0</v>
      </c>
      <c r="E154" s="339">
        <f>波及効果計算ｼｰﾄ!E64</f>
        <v>0</v>
      </c>
      <c r="F154" s="339">
        <f>波及効果計算ｼｰﾄ!F64</f>
        <v>0</v>
      </c>
      <c r="G154" s="339">
        <f>波及効果計算ｼｰﾄ!G64</f>
        <v>0</v>
      </c>
      <c r="H154" s="339">
        <f>波及効果計算ｼｰﾄ!H64</f>
        <v>0</v>
      </c>
      <c r="I154" s="339">
        <f>波及効果計算ｼｰﾄ!I64</f>
        <v>0</v>
      </c>
      <c r="J154" s="339">
        <f>波及効果計算ｼｰﾄ!J64</f>
        <v>0</v>
      </c>
      <c r="K154" s="341">
        <f>波及効果計算ｼｰﾄ!K64</f>
        <v>0</v>
      </c>
    </row>
    <row r="155" spans="2:11" ht="18.75" customHeight="1">
      <c r="B155" s="337" t="s">
        <v>123</v>
      </c>
      <c r="C155" s="338" t="s">
        <v>10</v>
      </c>
      <c r="D155" s="339">
        <f>波及効果計算ｼｰﾄ!D65</f>
        <v>0</v>
      </c>
      <c r="E155" s="339">
        <f>波及効果計算ｼｰﾄ!E65</f>
        <v>0</v>
      </c>
      <c r="F155" s="339">
        <f>波及効果計算ｼｰﾄ!F65</f>
        <v>0</v>
      </c>
      <c r="G155" s="339">
        <f>波及効果計算ｼｰﾄ!G65</f>
        <v>0</v>
      </c>
      <c r="H155" s="339">
        <f>波及効果計算ｼｰﾄ!H65</f>
        <v>0</v>
      </c>
      <c r="I155" s="339">
        <f>波及効果計算ｼｰﾄ!I65</f>
        <v>0</v>
      </c>
      <c r="J155" s="339">
        <f>波及効果計算ｼｰﾄ!J65</f>
        <v>0</v>
      </c>
      <c r="K155" s="341">
        <f>波及効果計算ｼｰﾄ!K65</f>
        <v>0</v>
      </c>
    </row>
    <row r="156" spans="2:11" ht="18.75" customHeight="1">
      <c r="B156" s="337" t="s">
        <v>125</v>
      </c>
      <c r="C156" s="338" t="s">
        <v>11</v>
      </c>
      <c r="D156" s="339">
        <f>波及効果計算ｼｰﾄ!D66</f>
        <v>0</v>
      </c>
      <c r="E156" s="339">
        <f>波及効果計算ｼｰﾄ!E66</f>
        <v>0</v>
      </c>
      <c r="F156" s="339">
        <f>波及効果計算ｼｰﾄ!F66</f>
        <v>0</v>
      </c>
      <c r="G156" s="339">
        <f>波及効果計算ｼｰﾄ!G66</f>
        <v>0</v>
      </c>
      <c r="H156" s="339">
        <f>波及効果計算ｼｰﾄ!H66</f>
        <v>0</v>
      </c>
      <c r="I156" s="339">
        <f>波及効果計算ｼｰﾄ!I66</f>
        <v>0</v>
      </c>
      <c r="J156" s="339">
        <f>波及効果計算ｼｰﾄ!J66</f>
        <v>0</v>
      </c>
      <c r="K156" s="341">
        <f>波及効果計算ｼｰﾄ!K66</f>
        <v>0</v>
      </c>
    </row>
    <row r="157" spans="2:11" ht="18.75" customHeight="1">
      <c r="B157" s="337" t="s">
        <v>127</v>
      </c>
      <c r="C157" s="338" t="s">
        <v>12</v>
      </c>
      <c r="D157" s="339">
        <f>波及効果計算ｼｰﾄ!D67</f>
        <v>0</v>
      </c>
      <c r="E157" s="339">
        <f>波及効果計算ｼｰﾄ!E67</f>
        <v>0</v>
      </c>
      <c r="F157" s="339">
        <f>波及効果計算ｼｰﾄ!F67</f>
        <v>0</v>
      </c>
      <c r="G157" s="339">
        <f>波及効果計算ｼｰﾄ!G67</f>
        <v>0</v>
      </c>
      <c r="H157" s="339">
        <f>波及効果計算ｼｰﾄ!H67</f>
        <v>0</v>
      </c>
      <c r="I157" s="339">
        <f>波及効果計算ｼｰﾄ!I67</f>
        <v>0</v>
      </c>
      <c r="J157" s="339">
        <f>波及効果計算ｼｰﾄ!J67</f>
        <v>0</v>
      </c>
      <c r="K157" s="341">
        <f>波及効果計算ｼｰﾄ!K67</f>
        <v>0</v>
      </c>
    </row>
    <row r="158" spans="2:11" ht="18.75" customHeight="1">
      <c r="B158" s="337" t="s">
        <v>128</v>
      </c>
      <c r="C158" s="338" t="s">
        <v>418</v>
      </c>
      <c r="D158" s="339">
        <f>波及効果計算ｼｰﾄ!D68</f>
        <v>0</v>
      </c>
      <c r="E158" s="339">
        <f>波及効果計算ｼｰﾄ!E68</f>
        <v>0</v>
      </c>
      <c r="F158" s="339">
        <f>波及効果計算ｼｰﾄ!F68</f>
        <v>0</v>
      </c>
      <c r="G158" s="339">
        <f>波及効果計算ｼｰﾄ!G68</f>
        <v>0</v>
      </c>
      <c r="H158" s="339">
        <f>波及効果計算ｼｰﾄ!H68</f>
        <v>0</v>
      </c>
      <c r="I158" s="339">
        <f>波及効果計算ｼｰﾄ!I68</f>
        <v>0</v>
      </c>
      <c r="J158" s="339">
        <f>波及効果計算ｼｰﾄ!J68</f>
        <v>0</v>
      </c>
      <c r="K158" s="341">
        <f>波及効果計算ｼｰﾄ!K68</f>
        <v>0</v>
      </c>
    </row>
    <row r="159" spans="2:11" ht="18.75" customHeight="1">
      <c r="B159" s="337" t="s">
        <v>129</v>
      </c>
      <c r="C159" s="338" t="s">
        <v>419</v>
      </c>
      <c r="D159" s="339">
        <f>波及効果計算ｼｰﾄ!D69</f>
        <v>0</v>
      </c>
      <c r="E159" s="339">
        <f>波及効果計算ｼｰﾄ!E69</f>
        <v>0</v>
      </c>
      <c r="F159" s="339">
        <f>波及効果計算ｼｰﾄ!F69</f>
        <v>0</v>
      </c>
      <c r="G159" s="339">
        <f>波及効果計算ｼｰﾄ!G69</f>
        <v>0</v>
      </c>
      <c r="H159" s="339">
        <f>波及効果計算ｼｰﾄ!H69</f>
        <v>0</v>
      </c>
      <c r="I159" s="339">
        <f>波及効果計算ｼｰﾄ!I69</f>
        <v>0</v>
      </c>
      <c r="J159" s="339">
        <f>波及効果計算ｼｰﾄ!J69</f>
        <v>0</v>
      </c>
      <c r="K159" s="341">
        <f>波及効果計算ｼｰﾄ!K69</f>
        <v>0</v>
      </c>
    </row>
    <row r="160" spans="2:11" ht="18.75" customHeight="1">
      <c r="B160" s="337" t="s">
        <v>131</v>
      </c>
      <c r="C160" s="338" t="s">
        <v>420</v>
      </c>
      <c r="D160" s="339">
        <f>波及効果計算ｼｰﾄ!D70</f>
        <v>0</v>
      </c>
      <c r="E160" s="339">
        <f>波及効果計算ｼｰﾄ!E70</f>
        <v>0</v>
      </c>
      <c r="F160" s="339">
        <f>波及効果計算ｼｰﾄ!F70</f>
        <v>0</v>
      </c>
      <c r="G160" s="339">
        <f>波及効果計算ｼｰﾄ!G70</f>
        <v>0</v>
      </c>
      <c r="H160" s="339">
        <f>波及効果計算ｼｰﾄ!H70</f>
        <v>0</v>
      </c>
      <c r="I160" s="339">
        <f>波及効果計算ｼｰﾄ!I70</f>
        <v>0</v>
      </c>
      <c r="J160" s="339">
        <f>波及効果計算ｼｰﾄ!J70</f>
        <v>0</v>
      </c>
      <c r="K160" s="341">
        <f>波及効果計算ｼｰﾄ!K70</f>
        <v>0</v>
      </c>
    </row>
    <row r="161" spans="2:11" ht="18.75" customHeight="1">
      <c r="B161" s="337" t="s">
        <v>133</v>
      </c>
      <c r="C161" s="338" t="s">
        <v>14</v>
      </c>
      <c r="D161" s="339">
        <f>波及効果計算ｼｰﾄ!D71</f>
        <v>0</v>
      </c>
      <c r="E161" s="339">
        <f>波及効果計算ｼｰﾄ!E71</f>
        <v>0</v>
      </c>
      <c r="F161" s="339">
        <f>波及効果計算ｼｰﾄ!F71</f>
        <v>0</v>
      </c>
      <c r="G161" s="339">
        <f>波及効果計算ｼｰﾄ!G71</f>
        <v>0</v>
      </c>
      <c r="H161" s="339">
        <f>波及効果計算ｼｰﾄ!H71</f>
        <v>0</v>
      </c>
      <c r="I161" s="339">
        <f>波及効果計算ｼｰﾄ!I71</f>
        <v>0</v>
      </c>
      <c r="J161" s="339">
        <f>波及効果計算ｼｰﾄ!J71</f>
        <v>0</v>
      </c>
      <c r="K161" s="341">
        <f>波及効果計算ｼｰﾄ!K71</f>
        <v>0</v>
      </c>
    </row>
    <row r="162" spans="2:11" ht="18.75" customHeight="1">
      <c r="B162" s="337" t="s">
        <v>135</v>
      </c>
      <c r="C162" s="338" t="s">
        <v>13</v>
      </c>
      <c r="D162" s="339">
        <f>波及効果計算ｼｰﾄ!D72</f>
        <v>0</v>
      </c>
      <c r="E162" s="339">
        <f>波及効果計算ｼｰﾄ!E72</f>
        <v>0</v>
      </c>
      <c r="F162" s="339">
        <f>波及効果計算ｼｰﾄ!F72</f>
        <v>0</v>
      </c>
      <c r="G162" s="339">
        <f>波及効果計算ｼｰﾄ!G72</f>
        <v>0</v>
      </c>
      <c r="H162" s="339">
        <f>波及効果計算ｼｰﾄ!H72</f>
        <v>0</v>
      </c>
      <c r="I162" s="339">
        <f>波及効果計算ｼｰﾄ!I72</f>
        <v>0</v>
      </c>
      <c r="J162" s="339">
        <f>波及効果計算ｼｰﾄ!J72</f>
        <v>0</v>
      </c>
      <c r="K162" s="341">
        <f>波及効果計算ｼｰﾄ!K72</f>
        <v>0</v>
      </c>
    </row>
    <row r="163" spans="2:11" ht="18.75" customHeight="1">
      <c r="B163" s="337" t="s">
        <v>136</v>
      </c>
      <c r="C163" s="338" t="s">
        <v>570</v>
      </c>
      <c r="D163" s="339">
        <f>波及効果計算ｼｰﾄ!D73</f>
        <v>0</v>
      </c>
      <c r="E163" s="339">
        <f>波及効果計算ｼｰﾄ!E73</f>
        <v>0</v>
      </c>
      <c r="F163" s="339">
        <f>波及効果計算ｼｰﾄ!F73</f>
        <v>0</v>
      </c>
      <c r="G163" s="339">
        <f>波及効果計算ｼｰﾄ!G73</f>
        <v>0</v>
      </c>
      <c r="H163" s="339">
        <f>波及効果計算ｼｰﾄ!H73</f>
        <v>0</v>
      </c>
      <c r="I163" s="339">
        <f>波及効果計算ｼｰﾄ!I73</f>
        <v>0</v>
      </c>
      <c r="J163" s="339">
        <f>波及効果計算ｼｰﾄ!J73</f>
        <v>0</v>
      </c>
      <c r="K163" s="341">
        <f>波及効果計算ｼｰﾄ!K73</f>
        <v>0</v>
      </c>
    </row>
    <row r="164" spans="2:11" ht="18.75" customHeight="1">
      <c r="B164" s="337" t="s">
        <v>138</v>
      </c>
      <c r="C164" s="338" t="s">
        <v>15</v>
      </c>
      <c r="D164" s="339">
        <f>波及効果計算ｼｰﾄ!D74</f>
        <v>0</v>
      </c>
      <c r="E164" s="339">
        <f>波及効果計算ｼｰﾄ!E74</f>
        <v>0</v>
      </c>
      <c r="F164" s="339">
        <f>波及効果計算ｼｰﾄ!F74</f>
        <v>0</v>
      </c>
      <c r="G164" s="339">
        <f>波及効果計算ｼｰﾄ!G74</f>
        <v>0</v>
      </c>
      <c r="H164" s="339">
        <f>波及効果計算ｼｰﾄ!H74</f>
        <v>0</v>
      </c>
      <c r="I164" s="339">
        <f>波及効果計算ｼｰﾄ!I74</f>
        <v>0</v>
      </c>
      <c r="J164" s="339">
        <f>波及効果計算ｼｰﾄ!J74</f>
        <v>0</v>
      </c>
      <c r="K164" s="341">
        <f>波及効果計算ｼｰﾄ!K74</f>
        <v>0</v>
      </c>
    </row>
    <row r="165" spans="2:11" ht="18.75" customHeight="1">
      <c r="B165" s="337" t="s">
        <v>139</v>
      </c>
      <c r="C165" s="338" t="s">
        <v>16</v>
      </c>
      <c r="D165" s="339">
        <f>波及効果計算ｼｰﾄ!D75</f>
        <v>0</v>
      </c>
      <c r="E165" s="339">
        <f>波及効果計算ｼｰﾄ!E75</f>
        <v>0</v>
      </c>
      <c r="F165" s="339">
        <f>波及効果計算ｼｰﾄ!F75</f>
        <v>0</v>
      </c>
      <c r="G165" s="339">
        <f>波及効果計算ｼｰﾄ!G75</f>
        <v>0</v>
      </c>
      <c r="H165" s="339">
        <f>波及効果計算ｼｰﾄ!H75</f>
        <v>0</v>
      </c>
      <c r="I165" s="339">
        <f>波及効果計算ｼｰﾄ!I75</f>
        <v>0</v>
      </c>
      <c r="J165" s="339">
        <f>波及効果計算ｼｰﾄ!J75</f>
        <v>0</v>
      </c>
      <c r="K165" s="341">
        <f>波及効果計算ｼｰﾄ!K75</f>
        <v>0</v>
      </c>
    </row>
    <row r="166" spans="2:11" ht="18.75" customHeight="1">
      <c r="B166" s="337" t="s">
        <v>140</v>
      </c>
      <c r="C166" s="338" t="s">
        <v>17</v>
      </c>
      <c r="D166" s="339">
        <f>波及効果計算ｼｰﾄ!D76</f>
        <v>0</v>
      </c>
      <c r="E166" s="339">
        <f>波及効果計算ｼｰﾄ!E76</f>
        <v>0</v>
      </c>
      <c r="F166" s="339">
        <f>波及効果計算ｼｰﾄ!F76</f>
        <v>0</v>
      </c>
      <c r="G166" s="339">
        <f>波及効果計算ｼｰﾄ!G76</f>
        <v>0</v>
      </c>
      <c r="H166" s="339">
        <f>波及効果計算ｼｰﾄ!H76</f>
        <v>0</v>
      </c>
      <c r="I166" s="339">
        <f>波及効果計算ｼｰﾄ!I76</f>
        <v>0</v>
      </c>
      <c r="J166" s="339">
        <f>波及効果計算ｼｰﾄ!J76</f>
        <v>0</v>
      </c>
      <c r="K166" s="341">
        <f>波及効果計算ｼｰﾄ!K76</f>
        <v>0</v>
      </c>
    </row>
    <row r="167" spans="2:11" ht="18.75" customHeight="1">
      <c r="B167" s="337" t="s">
        <v>141</v>
      </c>
      <c r="C167" s="338" t="s">
        <v>18</v>
      </c>
      <c r="D167" s="339">
        <f>波及効果計算ｼｰﾄ!D77</f>
        <v>0</v>
      </c>
      <c r="E167" s="339">
        <f>波及効果計算ｼｰﾄ!E77</f>
        <v>0</v>
      </c>
      <c r="F167" s="339">
        <f>波及効果計算ｼｰﾄ!F77</f>
        <v>0</v>
      </c>
      <c r="G167" s="339">
        <f>波及効果計算ｼｰﾄ!G77</f>
        <v>0</v>
      </c>
      <c r="H167" s="339">
        <f>波及効果計算ｼｰﾄ!H77</f>
        <v>0</v>
      </c>
      <c r="I167" s="339">
        <f>波及効果計算ｼｰﾄ!I77</f>
        <v>0</v>
      </c>
      <c r="J167" s="339">
        <f>波及効果計算ｼｰﾄ!J77</f>
        <v>0</v>
      </c>
      <c r="K167" s="341">
        <f>波及効果計算ｼｰﾄ!K77</f>
        <v>0</v>
      </c>
    </row>
    <row r="168" spans="2:11" ht="18.75" customHeight="1">
      <c r="B168" s="337" t="s">
        <v>143</v>
      </c>
      <c r="C168" s="338" t="s">
        <v>29</v>
      </c>
      <c r="D168" s="339">
        <f>波及効果計算ｼｰﾄ!D78</f>
        <v>0</v>
      </c>
      <c r="E168" s="339">
        <f>波及効果計算ｼｰﾄ!E78</f>
        <v>0</v>
      </c>
      <c r="F168" s="339">
        <f>波及効果計算ｼｰﾄ!F78</f>
        <v>0</v>
      </c>
      <c r="G168" s="339">
        <f>波及効果計算ｼｰﾄ!G78</f>
        <v>0</v>
      </c>
      <c r="H168" s="339">
        <f>波及効果計算ｼｰﾄ!H78</f>
        <v>0</v>
      </c>
      <c r="I168" s="339">
        <f>波及効果計算ｼｰﾄ!I78</f>
        <v>0</v>
      </c>
      <c r="J168" s="339">
        <f>波及効果計算ｼｰﾄ!J78</f>
        <v>0</v>
      </c>
      <c r="K168" s="341">
        <f>波及効果計算ｼｰﾄ!K78</f>
        <v>0</v>
      </c>
    </row>
    <row r="169" spans="2:11" ht="18.75" customHeight="1">
      <c r="B169" s="337" t="s">
        <v>145</v>
      </c>
      <c r="C169" s="338" t="s">
        <v>30</v>
      </c>
      <c r="D169" s="339">
        <f>波及効果計算ｼｰﾄ!D79</f>
        <v>0</v>
      </c>
      <c r="E169" s="339">
        <f>波及効果計算ｼｰﾄ!E79</f>
        <v>0</v>
      </c>
      <c r="F169" s="339">
        <f>波及効果計算ｼｰﾄ!F79</f>
        <v>0</v>
      </c>
      <c r="G169" s="339">
        <f>波及効果計算ｼｰﾄ!G79</f>
        <v>0</v>
      </c>
      <c r="H169" s="339">
        <f>波及効果計算ｼｰﾄ!H79</f>
        <v>0</v>
      </c>
      <c r="I169" s="339">
        <f>波及効果計算ｼｰﾄ!I79</f>
        <v>0</v>
      </c>
      <c r="J169" s="339">
        <f>波及効果計算ｼｰﾄ!J79</f>
        <v>0</v>
      </c>
      <c r="K169" s="341">
        <f>波及効果計算ｼｰﾄ!K79</f>
        <v>0</v>
      </c>
    </row>
    <row r="170" spans="2:11" ht="18.75" customHeight="1">
      <c r="B170" s="337" t="s">
        <v>146</v>
      </c>
      <c r="C170" s="338" t="s">
        <v>19</v>
      </c>
      <c r="D170" s="339">
        <f>波及効果計算ｼｰﾄ!D80</f>
        <v>0</v>
      </c>
      <c r="E170" s="339">
        <f>波及効果計算ｼｰﾄ!E80</f>
        <v>0</v>
      </c>
      <c r="F170" s="339">
        <f>波及効果計算ｼｰﾄ!F80</f>
        <v>0</v>
      </c>
      <c r="G170" s="339">
        <f>波及効果計算ｼｰﾄ!G80</f>
        <v>0</v>
      </c>
      <c r="H170" s="339">
        <f>波及効果計算ｼｰﾄ!H80</f>
        <v>0</v>
      </c>
      <c r="I170" s="339">
        <f>波及効果計算ｼｰﾄ!I80</f>
        <v>0</v>
      </c>
      <c r="J170" s="339">
        <f>波及効果計算ｼｰﾄ!J80</f>
        <v>0</v>
      </c>
      <c r="K170" s="341">
        <f>波及効果計算ｼｰﾄ!K80</f>
        <v>0</v>
      </c>
    </row>
    <row r="171" spans="2:11" ht="18.75" customHeight="1">
      <c r="B171" s="337" t="s">
        <v>147</v>
      </c>
      <c r="C171" s="338" t="s">
        <v>20</v>
      </c>
      <c r="D171" s="339">
        <f>波及効果計算ｼｰﾄ!D81</f>
        <v>0</v>
      </c>
      <c r="E171" s="339">
        <f>波及効果計算ｼｰﾄ!E81</f>
        <v>0</v>
      </c>
      <c r="F171" s="339">
        <f>波及効果計算ｼｰﾄ!F81</f>
        <v>0</v>
      </c>
      <c r="G171" s="339">
        <f>波及効果計算ｼｰﾄ!G81</f>
        <v>0</v>
      </c>
      <c r="H171" s="339">
        <f>波及効果計算ｼｰﾄ!H81</f>
        <v>0</v>
      </c>
      <c r="I171" s="339">
        <f>波及効果計算ｼｰﾄ!I81</f>
        <v>0</v>
      </c>
      <c r="J171" s="339">
        <f>波及効果計算ｼｰﾄ!J81</f>
        <v>0</v>
      </c>
      <c r="K171" s="341">
        <f>波及効果計算ｼｰﾄ!K81</f>
        <v>0</v>
      </c>
    </row>
    <row r="172" spans="2:11" ht="18.75" customHeight="1">
      <c r="B172" s="337" t="s">
        <v>149</v>
      </c>
      <c r="C172" s="338" t="s">
        <v>21</v>
      </c>
      <c r="D172" s="339">
        <f>波及効果計算ｼｰﾄ!D82</f>
        <v>0</v>
      </c>
      <c r="E172" s="339">
        <f>波及効果計算ｼｰﾄ!E82</f>
        <v>0</v>
      </c>
      <c r="F172" s="339">
        <f>波及効果計算ｼｰﾄ!F82</f>
        <v>0</v>
      </c>
      <c r="G172" s="339">
        <f>波及効果計算ｼｰﾄ!G82</f>
        <v>0</v>
      </c>
      <c r="H172" s="339">
        <f>波及効果計算ｼｰﾄ!H82</f>
        <v>0</v>
      </c>
      <c r="I172" s="339">
        <f>波及効果計算ｼｰﾄ!I82</f>
        <v>0</v>
      </c>
      <c r="J172" s="339">
        <f>波及効果計算ｼｰﾄ!J82</f>
        <v>0</v>
      </c>
      <c r="K172" s="341">
        <f>波及効果計算ｼｰﾄ!K82</f>
        <v>0</v>
      </c>
    </row>
    <row r="173" spans="2:11" ht="18.75" customHeight="1">
      <c r="B173" s="337" t="s">
        <v>151</v>
      </c>
      <c r="C173" s="338" t="s">
        <v>32</v>
      </c>
      <c r="D173" s="339">
        <f>波及効果計算ｼｰﾄ!D83</f>
        <v>0</v>
      </c>
      <c r="E173" s="339">
        <f>波及効果計算ｼｰﾄ!E83</f>
        <v>0</v>
      </c>
      <c r="F173" s="339">
        <f>波及効果計算ｼｰﾄ!F83</f>
        <v>0</v>
      </c>
      <c r="G173" s="339">
        <f>波及効果計算ｼｰﾄ!G83</f>
        <v>0</v>
      </c>
      <c r="H173" s="339">
        <f>波及効果計算ｼｰﾄ!H83</f>
        <v>0</v>
      </c>
      <c r="I173" s="339">
        <f>波及効果計算ｼｰﾄ!I83</f>
        <v>0</v>
      </c>
      <c r="J173" s="339">
        <f>波及効果計算ｼｰﾄ!J83</f>
        <v>0</v>
      </c>
      <c r="K173" s="341">
        <f>波及効果計算ｼｰﾄ!K83</f>
        <v>0</v>
      </c>
    </row>
    <row r="174" spans="2:11" ht="18.75" customHeight="1">
      <c r="B174" s="337" t="s">
        <v>153</v>
      </c>
      <c r="C174" s="338" t="s">
        <v>22</v>
      </c>
      <c r="D174" s="339">
        <f>波及効果計算ｼｰﾄ!D84</f>
        <v>0</v>
      </c>
      <c r="E174" s="339">
        <f>波及効果計算ｼｰﾄ!E84</f>
        <v>0</v>
      </c>
      <c r="F174" s="339">
        <f>波及効果計算ｼｰﾄ!F84</f>
        <v>0</v>
      </c>
      <c r="G174" s="339">
        <f>波及効果計算ｼｰﾄ!G84</f>
        <v>0</v>
      </c>
      <c r="H174" s="339">
        <f>波及効果計算ｼｰﾄ!H84</f>
        <v>0</v>
      </c>
      <c r="I174" s="339">
        <f>波及効果計算ｼｰﾄ!I84</f>
        <v>0</v>
      </c>
      <c r="J174" s="339">
        <f>波及効果計算ｼｰﾄ!J84</f>
        <v>0</v>
      </c>
      <c r="K174" s="341">
        <f>波及効果計算ｼｰﾄ!K84</f>
        <v>0</v>
      </c>
    </row>
    <row r="175" spans="2:11" ht="18.75" customHeight="1">
      <c r="B175" s="337" t="s">
        <v>155</v>
      </c>
      <c r="C175" s="338" t="s">
        <v>23</v>
      </c>
      <c r="D175" s="339">
        <f>波及効果計算ｼｰﾄ!D85</f>
        <v>0</v>
      </c>
      <c r="E175" s="339">
        <f>波及効果計算ｼｰﾄ!E85</f>
        <v>0</v>
      </c>
      <c r="F175" s="339">
        <f>波及効果計算ｼｰﾄ!F85</f>
        <v>0</v>
      </c>
      <c r="G175" s="339">
        <f>波及効果計算ｼｰﾄ!G85</f>
        <v>0</v>
      </c>
      <c r="H175" s="339">
        <f>波及効果計算ｼｰﾄ!H85</f>
        <v>0</v>
      </c>
      <c r="I175" s="339">
        <f>波及効果計算ｼｰﾄ!I85</f>
        <v>0</v>
      </c>
      <c r="J175" s="339">
        <f>波及効果計算ｼｰﾄ!J85</f>
        <v>0</v>
      </c>
      <c r="K175" s="341">
        <f>波及効果計算ｼｰﾄ!K85</f>
        <v>0</v>
      </c>
    </row>
    <row r="176" spans="2:11" ht="18.75" customHeight="1">
      <c r="B176" s="337" t="s">
        <v>156</v>
      </c>
      <c r="C176" s="338" t="s">
        <v>24</v>
      </c>
      <c r="D176" s="339">
        <f>波及効果計算ｼｰﾄ!D86</f>
        <v>0</v>
      </c>
      <c r="E176" s="339">
        <f>波及効果計算ｼｰﾄ!E86</f>
        <v>0</v>
      </c>
      <c r="F176" s="339">
        <f>波及効果計算ｼｰﾄ!F86</f>
        <v>0</v>
      </c>
      <c r="G176" s="339">
        <f>波及効果計算ｼｰﾄ!G86</f>
        <v>0</v>
      </c>
      <c r="H176" s="339">
        <f>波及効果計算ｼｰﾄ!H86</f>
        <v>0</v>
      </c>
      <c r="I176" s="339">
        <f>波及効果計算ｼｰﾄ!I86</f>
        <v>0</v>
      </c>
      <c r="J176" s="339">
        <f>波及効果計算ｼｰﾄ!J86</f>
        <v>0</v>
      </c>
      <c r="K176" s="341">
        <f>波及効果計算ｼｰﾄ!K86</f>
        <v>0</v>
      </c>
    </row>
    <row r="177" spans="2:11" ht="18.75" customHeight="1">
      <c r="B177" s="337" t="s">
        <v>158</v>
      </c>
      <c r="C177" s="338" t="s">
        <v>31</v>
      </c>
      <c r="D177" s="339">
        <f>波及効果計算ｼｰﾄ!D87</f>
        <v>0</v>
      </c>
      <c r="E177" s="339">
        <f>波及効果計算ｼｰﾄ!E87</f>
        <v>0</v>
      </c>
      <c r="F177" s="339">
        <f>波及効果計算ｼｰﾄ!F87</f>
        <v>0</v>
      </c>
      <c r="G177" s="339">
        <f>波及効果計算ｼｰﾄ!G87</f>
        <v>0</v>
      </c>
      <c r="H177" s="339">
        <f>波及効果計算ｼｰﾄ!H87</f>
        <v>0</v>
      </c>
      <c r="I177" s="339">
        <f>波及効果計算ｼｰﾄ!I87</f>
        <v>0</v>
      </c>
      <c r="J177" s="339">
        <f>波及効果計算ｼｰﾄ!J87</f>
        <v>0</v>
      </c>
      <c r="K177" s="341">
        <f>波及効果計算ｼｰﾄ!K87</f>
        <v>0</v>
      </c>
    </row>
    <row r="178" spans="2:11" ht="18.75" customHeight="1">
      <c r="B178" s="337" t="s">
        <v>160</v>
      </c>
      <c r="C178" s="338" t="s">
        <v>447</v>
      </c>
      <c r="D178" s="339">
        <f>波及効果計算ｼｰﾄ!D88</f>
        <v>0</v>
      </c>
      <c r="E178" s="339">
        <f>波及効果計算ｼｰﾄ!E88</f>
        <v>0</v>
      </c>
      <c r="F178" s="339">
        <f>波及効果計算ｼｰﾄ!F88</f>
        <v>0</v>
      </c>
      <c r="G178" s="339">
        <f>波及効果計算ｼｰﾄ!G88</f>
        <v>0</v>
      </c>
      <c r="H178" s="339">
        <f>波及効果計算ｼｰﾄ!H88</f>
        <v>0</v>
      </c>
      <c r="I178" s="339">
        <f>波及効果計算ｼｰﾄ!I88</f>
        <v>0</v>
      </c>
      <c r="J178" s="339">
        <f>波及効果計算ｼｰﾄ!J88</f>
        <v>0</v>
      </c>
      <c r="K178" s="341">
        <f>波及効果計算ｼｰﾄ!K88</f>
        <v>0</v>
      </c>
    </row>
    <row r="179" spans="2:11" ht="18.75" customHeight="1">
      <c r="B179" s="337" t="s">
        <v>162</v>
      </c>
      <c r="C179" s="338" t="s">
        <v>25</v>
      </c>
      <c r="D179" s="339">
        <f>波及効果計算ｼｰﾄ!D89</f>
        <v>0</v>
      </c>
      <c r="E179" s="339">
        <f>波及効果計算ｼｰﾄ!E89</f>
        <v>0</v>
      </c>
      <c r="F179" s="339">
        <f>波及効果計算ｼｰﾄ!F89</f>
        <v>0</v>
      </c>
      <c r="G179" s="339">
        <f>波及効果計算ｼｰﾄ!G89</f>
        <v>0</v>
      </c>
      <c r="H179" s="339">
        <f>波及効果計算ｼｰﾄ!H89</f>
        <v>0</v>
      </c>
      <c r="I179" s="339">
        <f>波及効果計算ｼｰﾄ!I89</f>
        <v>0</v>
      </c>
      <c r="J179" s="339">
        <f>波及効果計算ｼｰﾄ!J89</f>
        <v>0</v>
      </c>
      <c r="K179" s="341">
        <f>波及効果計算ｼｰﾄ!K89</f>
        <v>0</v>
      </c>
    </row>
    <row r="180" spans="2:11" ht="18.75" customHeight="1">
      <c r="B180" s="337" t="s">
        <v>164</v>
      </c>
      <c r="C180" s="338" t="s">
        <v>26</v>
      </c>
      <c r="D180" s="339">
        <f>波及効果計算ｼｰﾄ!D90</f>
        <v>0</v>
      </c>
      <c r="E180" s="339">
        <f>波及効果計算ｼｰﾄ!E90</f>
        <v>0</v>
      </c>
      <c r="F180" s="339">
        <f>波及効果計算ｼｰﾄ!F90</f>
        <v>0</v>
      </c>
      <c r="G180" s="339">
        <f>波及効果計算ｼｰﾄ!G90</f>
        <v>0</v>
      </c>
      <c r="H180" s="339">
        <f>波及効果計算ｼｰﾄ!H90</f>
        <v>0</v>
      </c>
      <c r="I180" s="339">
        <f>波及効果計算ｼｰﾄ!I90</f>
        <v>0</v>
      </c>
      <c r="J180" s="339">
        <f>波及効果計算ｼｰﾄ!J90</f>
        <v>0</v>
      </c>
      <c r="K180" s="341">
        <f>波及効果計算ｼｰﾄ!K90</f>
        <v>0</v>
      </c>
    </row>
    <row r="181" spans="2:11" ht="18.75" customHeight="1">
      <c r="B181" s="337" t="s">
        <v>166</v>
      </c>
      <c r="C181" s="338" t="s">
        <v>27</v>
      </c>
      <c r="D181" s="339">
        <f>波及効果計算ｼｰﾄ!D91</f>
        <v>0</v>
      </c>
      <c r="E181" s="339">
        <f>波及効果計算ｼｰﾄ!E91</f>
        <v>0</v>
      </c>
      <c r="F181" s="339">
        <f>波及効果計算ｼｰﾄ!F91</f>
        <v>0</v>
      </c>
      <c r="G181" s="339">
        <f>波及効果計算ｼｰﾄ!G91</f>
        <v>0</v>
      </c>
      <c r="H181" s="339">
        <f>波及効果計算ｼｰﾄ!H91</f>
        <v>0</v>
      </c>
      <c r="I181" s="339">
        <f>波及効果計算ｼｰﾄ!I91</f>
        <v>0</v>
      </c>
      <c r="J181" s="339">
        <f>波及効果計算ｼｰﾄ!J91</f>
        <v>0</v>
      </c>
      <c r="K181" s="341">
        <f>波及効果計算ｼｰﾄ!K91</f>
        <v>0</v>
      </c>
    </row>
    <row r="182" spans="2:11" ht="18.75" customHeight="1">
      <c r="B182" s="337" t="s">
        <v>168</v>
      </c>
      <c r="C182" s="338" t="s">
        <v>28</v>
      </c>
      <c r="D182" s="339">
        <f>波及効果計算ｼｰﾄ!D92</f>
        <v>0</v>
      </c>
      <c r="E182" s="339">
        <f>波及効果計算ｼｰﾄ!E92</f>
        <v>0</v>
      </c>
      <c r="F182" s="339">
        <f>波及効果計算ｼｰﾄ!F92</f>
        <v>0</v>
      </c>
      <c r="G182" s="339">
        <f>波及効果計算ｼｰﾄ!G92</f>
        <v>0</v>
      </c>
      <c r="H182" s="339">
        <f>波及効果計算ｼｰﾄ!H92</f>
        <v>0</v>
      </c>
      <c r="I182" s="339">
        <f>波及効果計算ｼｰﾄ!I92</f>
        <v>0</v>
      </c>
      <c r="J182" s="339">
        <f>波及効果計算ｼｰﾄ!J92</f>
        <v>0</v>
      </c>
      <c r="K182" s="341">
        <f>波及効果計算ｼｰﾄ!K92</f>
        <v>0</v>
      </c>
    </row>
    <row r="183" spans="2:11" ht="18.75" customHeight="1">
      <c r="B183" s="343"/>
      <c r="C183" s="344" t="s">
        <v>571</v>
      </c>
      <c r="D183" s="345">
        <f>波及効果計算ｼｰﾄ!D93</f>
        <v>0</v>
      </c>
      <c r="E183" s="345">
        <f>波及効果計算ｼｰﾄ!E93</f>
        <v>0</v>
      </c>
      <c r="F183" s="345">
        <f>波及効果計算ｼｰﾄ!F93</f>
        <v>0</v>
      </c>
      <c r="G183" s="345">
        <f>波及効果計算ｼｰﾄ!G93</f>
        <v>0</v>
      </c>
      <c r="H183" s="345">
        <f>波及効果計算ｼｰﾄ!H93</f>
        <v>0</v>
      </c>
      <c r="I183" s="345">
        <f>波及効果計算ｼｰﾄ!I93</f>
        <v>0</v>
      </c>
      <c r="J183" s="345">
        <f>波及効果計算ｼｰﾄ!J93</f>
        <v>0</v>
      </c>
      <c r="K183" s="347">
        <f>波及効果計算ｼｰﾄ!K93</f>
        <v>0</v>
      </c>
    </row>
  </sheetData>
  <sheetProtection sheet="1" selectLockedCells="1" selectUnlockedCells="1"/>
  <mergeCells count="26">
    <mergeCell ref="B142:C142"/>
    <mergeCell ref="B143:C143"/>
    <mergeCell ref="B96:C96"/>
    <mergeCell ref="B97:C97"/>
    <mergeCell ref="D140:E140"/>
    <mergeCell ref="F140:G140"/>
    <mergeCell ref="H140:I140"/>
    <mergeCell ref="J140:K140"/>
    <mergeCell ref="B51:C51"/>
    <mergeCell ref="B52:C52"/>
    <mergeCell ref="G53:G91"/>
    <mergeCell ref="H53:H91"/>
    <mergeCell ref="D94:F94"/>
    <mergeCell ref="G94:I94"/>
    <mergeCell ref="J49:J50"/>
    <mergeCell ref="B2:C2"/>
    <mergeCell ref="D4:D5"/>
    <mergeCell ref="E4:G4"/>
    <mergeCell ref="H4:H5"/>
    <mergeCell ref="I4:I5"/>
    <mergeCell ref="B6:C6"/>
    <mergeCell ref="B7:C7"/>
    <mergeCell ref="D49:F49"/>
    <mergeCell ref="G49:G50"/>
    <mergeCell ref="H49:H50"/>
    <mergeCell ref="I49:I50"/>
  </mergeCells>
  <phoneticPr fontId="26"/>
  <pageMargins left="0.78740157480314965" right="0.78740157480314965" top="0.78740157480314965" bottom="0.78740157480314965" header="0" footer="0.19685039370078741"/>
  <pageSetup paperSize="9" scale="85" firstPageNumber="8" orientation="portrait" useFirstPageNumber="1" r:id="rId1"/>
  <headerFooter alignWithMargins="0">
    <oddFooter>&amp;P ページ</oddFooter>
  </headerFooter>
  <rowBreaks count="3" manualBreakCount="3">
    <brk id="47" min="1" max="10" man="1"/>
    <brk id="92" min="1" max="10" man="1"/>
    <brk id="137" min="1"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B2:X61"/>
  <sheetViews>
    <sheetView showGridLines="0" view="pageBreakPreview" topLeftCell="A3" zoomScale="160" zoomScaleNormal="100" zoomScaleSheetLayoutView="160" workbookViewId="0">
      <selection activeCell="E8" sqref="E8"/>
    </sheetView>
  </sheetViews>
  <sheetFormatPr defaultColWidth="13.5" defaultRowHeight="18.75" customHeight="1"/>
  <cols>
    <col min="1" max="1" width="2.1640625" style="305" customWidth="1"/>
    <col min="2" max="2" width="3.5" style="305" customWidth="1"/>
    <col min="3" max="3" width="33" style="305" bestFit="1" customWidth="1"/>
    <col min="4" max="10" width="16.83203125" style="305" customWidth="1"/>
    <col min="11" max="18" width="13.5" style="305" customWidth="1"/>
    <col min="19" max="24" width="13.5" style="305" hidden="1" customWidth="1"/>
    <col min="25" max="16384" width="13.5" style="305"/>
  </cols>
  <sheetData>
    <row r="2" spans="2:10" ht="20.25" customHeight="1">
      <c r="B2" s="862" t="s">
        <v>765</v>
      </c>
      <c r="C2" s="863"/>
      <c r="D2" s="358"/>
    </row>
    <row r="3" spans="2:10" s="315" customFormat="1" ht="18.75" customHeight="1"/>
    <row r="4" spans="2:10" s="315" customFormat="1" ht="52.5" customHeight="1">
      <c r="B4" s="359"/>
      <c r="C4" s="360"/>
      <c r="D4" s="361" t="s">
        <v>766</v>
      </c>
      <c r="E4" s="361" t="s">
        <v>767</v>
      </c>
      <c r="F4" s="361" t="s">
        <v>768</v>
      </c>
      <c r="G4" s="361" t="s">
        <v>769</v>
      </c>
      <c r="H4" s="362" t="s">
        <v>770</v>
      </c>
      <c r="I4" s="558" t="s">
        <v>972</v>
      </c>
      <c r="J4" s="559" t="s">
        <v>973</v>
      </c>
    </row>
    <row r="5" spans="2:10" s="369" customFormat="1" ht="18.75" customHeight="1">
      <c r="B5" s="363"/>
      <c r="C5" s="364"/>
      <c r="D5" s="365" t="s">
        <v>773</v>
      </c>
      <c r="E5" s="365" t="s">
        <v>774</v>
      </c>
      <c r="F5" s="365" t="s">
        <v>775</v>
      </c>
      <c r="G5" s="365" t="s">
        <v>776</v>
      </c>
      <c r="H5" s="366" t="s">
        <v>777</v>
      </c>
      <c r="I5" s="367" t="s">
        <v>778</v>
      </c>
      <c r="J5" s="368" t="s">
        <v>779</v>
      </c>
    </row>
    <row r="6" spans="2:10" s="315" customFormat="1" ht="18.75" customHeight="1">
      <c r="B6" s="332" t="s">
        <v>263</v>
      </c>
      <c r="C6" s="333" t="s">
        <v>0</v>
      </c>
      <c r="D6" s="370">
        <f>波及効果計算ｼｰﾄ!D99</f>
        <v>0.51620899999999992</v>
      </c>
      <c r="E6" s="370">
        <f>波及効果計算ｼｰﾄ!E99</f>
        <v>0.51296200000000003</v>
      </c>
      <c r="F6" s="370">
        <f>波及効果計算ｼｰﾄ!F99</f>
        <v>0.149426</v>
      </c>
      <c r="G6" s="888"/>
      <c r="H6" s="371">
        <f>波及効果計算ｼｰﾄ!J99</f>
        <v>1.1224E-2</v>
      </c>
      <c r="I6" s="371">
        <f>波及効果計算ｼｰﾄ!K99</f>
        <v>0.23086499999999999</v>
      </c>
      <c r="J6" s="372">
        <f>波及効果計算ｼｰﾄ!L99</f>
        <v>5.1589999999999997E-2</v>
      </c>
    </row>
    <row r="7" spans="2:10" s="315" customFormat="1" ht="18.75" customHeight="1">
      <c r="B7" s="337" t="s">
        <v>265</v>
      </c>
      <c r="C7" s="338" t="s">
        <v>1</v>
      </c>
      <c r="D7" s="373">
        <f>波及効果計算ｼｰﾄ!D100</f>
        <v>0.73091600000000001</v>
      </c>
      <c r="E7" s="373">
        <f>波及効果計算ｼｰﾄ!E100</f>
        <v>0.62305299999999997</v>
      </c>
      <c r="F7" s="373">
        <f>波及効果計算ｼｰﾄ!F100</f>
        <v>0.22922999999999999</v>
      </c>
      <c r="G7" s="889"/>
      <c r="H7" s="374">
        <f>波及効果計算ｼｰﾄ!J100</f>
        <v>5.5800000000000001E-4</v>
      </c>
      <c r="I7" s="374">
        <f>波及効果計算ｼｰﾄ!K100</f>
        <v>8.591E-2</v>
      </c>
      <c r="J7" s="375">
        <f>波及効果計算ｼｰﾄ!L100</f>
        <v>8.0284999999999995E-2</v>
      </c>
    </row>
    <row r="8" spans="2:10" s="315" customFormat="1" ht="18.75" customHeight="1">
      <c r="B8" s="337" t="s">
        <v>267</v>
      </c>
      <c r="C8" s="338" t="s">
        <v>2</v>
      </c>
      <c r="D8" s="373">
        <f>波及効果計算ｼｰﾄ!D101</f>
        <v>0.24327200000000004</v>
      </c>
      <c r="E8" s="373">
        <f>波及効果計算ｼｰﾄ!E101</f>
        <v>0.66085499999999997</v>
      </c>
      <c r="F8" s="373">
        <f>波及効果計算ｼｰﾄ!F101</f>
        <v>0.18427399999999999</v>
      </c>
      <c r="G8" s="889"/>
      <c r="H8" s="374">
        <f>波及効果計算ｼｰﾄ!J101</f>
        <v>9.7900000000000005E-4</v>
      </c>
      <c r="I8" s="374">
        <f>波及効果計算ｼｰﾄ!K101</f>
        <v>0.20581199999999999</v>
      </c>
      <c r="J8" s="375">
        <f>波及効果計算ｼｰﾄ!L101</f>
        <v>6.4273999999999998E-2</v>
      </c>
    </row>
    <row r="9" spans="2:10" s="315" customFormat="1" ht="18.75" customHeight="1">
      <c r="B9" s="337" t="s">
        <v>268</v>
      </c>
      <c r="C9" s="338" t="s">
        <v>3</v>
      </c>
      <c r="D9" s="373">
        <f>波及効果計算ｼｰﾄ!D102</f>
        <v>4.134199999999999E-2</v>
      </c>
      <c r="E9" s="373">
        <f>波及効果計算ｼｰﾄ!E102</f>
        <v>0.568774</v>
      </c>
      <c r="F9" s="373">
        <f>波及効果計算ｼｰﾄ!F102</f>
        <v>0.18184800000000001</v>
      </c>
      <c r="G9" s="889"/>
      <c r="H9" s="374">
        <f>波及効果計算ｼｰﾄ!J102</f>
        <v>0</v>
      </c>
      <c r="I9" s="374">
        <f>波及効果計算ｼｰﾄ!K102</f>
        <v>5.0134999999999999E-2</v>
      </c>
      <c r="J9" s="375">
        <f>波及効果計算ｼｰﾄ!L102</f>
        <v>4.9055000000000001E-2</v>
      </c>
    </row>
    <row r="10" spans="2:10" s="315" customFormat="1" ht="18.75" customHeight="1">
      <c r="B10" s="337" t="s">
        <v>269</v>
      </c>
      <c r="C10" s="338" t="s">
        <v>4</v>
      </c>
      <c r="D10" s="373">
        <f>波及効果計算ｼｰﾄ!D103</f>
        <v>0.17811699999999997</v>
      </c>
      <c r="E10" s="373">
        <f>波及効果計算ｼｰﾄ!E103</f>
        <v>0.31477899999999998</v>
      </c>
      <c r="F10" s="373">
        <f>波及効果計算ｼｰﾄ!F103</f>
        <v>0.13731099999999999</v>
      </c>
      <c r="G10" s="889"/>
      <c r="H10" s="374">
        <f>波及効果計算ｼｰﾄ!J103</f>
        <v>9.0998999999999997E-2</v>
      </c>
      <c r="I10" s="374">
        <f>波及効果計算ｼｰﾄ!K103</f>
        <v>7.6066999999999996E-2</v>
      </c>
      <c r="J10" s="375">
        <f>波及効果計算ｼｰﾄ!L103</f>
        <v>7.6020000000000004E-2</v>
      </c>
    </row>
    <row r="11" spans="2:10" s="315" customFormat="1" ht="18.75" customHeight="1">
      <c r="B11" s="337" t="s">
        <v>271</v>
      </c>
      <c r="C11" s="338" t="s">
        <v>5</v>
      </c>
      <c r="D11" s="373">
        <f>波及効果計算ｼｰﾄ!D104</f>
        <v>4.8938000000000037E-2</v>
      </c>
      <c r="E11" s="373">
        <f>波及効果計算ｼｰﾄ!E104</f>
        <v>0.43597799999999998</v>
      </c>
      <c r="F11" s="373">
        <f>波及効果計算ｼｰﾄ!F104</f>
        <v>0.32128099999999998</v>
      </c>
      <c r="G11" s="889"/>
      <c r="H11" s="374">
        <f>波及効果計算ｼｰﾄ!J104</f>
        <v>1.8828000000000001E-2</v>
      </c>
      <c r="I11" s="374">
        <f>波及効果計算ｼｰﾄ!K104</f>
        <v>0.105836</v>
      </c>
      <c r="J11" s="375">
        <f>波及効果計算ｼｰﾄ!L104</f>
        <v>0.10580000000000001</v>
      </c>
    </row>
    <row r="12" spans="2:10" s="315" customFormat="1" ht="18.75" customHeight="1">
      <c r="B12" s="337" t="s">
        <v>273</v>
      </c>
      <c r="C12" s="342" t="s">
        <v>6</v>
      </c>
      <c r="D12" s="373">
        <f>波及効果計算ｼｰﾄ!D105</f>
        <v>0.18819699999999995</v>
      </c>
      <c r="E12" s="373">
        <f>波及効果計算ｼｰﾄ!E105</f>
        <v>0.33929799999999999</v>
      </c>
      <c r="F12" s="373">
        <f>波及効果計算ｼｰﾄ!F105</f>
        <v>0.13960600000000001</v>
      </c>
      <c r="G12" s="889"/>
      <c r="H12" s="374">
        <f>波及効果計算ｼｰﾄ!J105</f>
        <v>1.2830000000000001E-3</v>
      </c>
      <c r="I12" s="374">
        <f>波及効果計算ｼｰﾄ!K105</f>
        <v>3.2967999999999997E-2</v>
      </c>
      <c r="J12" s="375">
        <f>波及効果計算ｼｰﾄ!L105</f>
        <v>3.295E-2</v>
      </c>
    </row>
    <row r="13" spans="2:10" s="315" customFormat="1" ht="18.75" customHeight="1">
      <c r="B13" s="337" t="s">
        <v>274</v>
      </c>
      <c r="C13" s="338" t="s">
        <v>7</v>
      </c>
      <c r="D13" s="373">
        <f>波及効果計算ｼｰﾄ!D106</f>
        <v>3.4070999999999962E-2</v>
      </c>
      <c r="E13" s="373">
        <f>波及効果計算ｼｰﾄ!E106</f>
        <v>0.41248800000000002</v>
      </c>
      <c r="F13" s="373">
        <f>波及効果計算ｼｰﾄ!F106</f>
        <v>0.108401</v>
      </c>
      <c r="G13" s="889"/>
      <c r="H13" s="374">
        <f>波及効果計算ｼｰﾄ!J106</f>
        <v>1.2918000000000001E-2</v>
      </c>
      <c r="I13" s="374">
        <f>波及効果計算ｼｰﾄ!K106</f>
        <v>2.7455E-2</v>
      </c>
      <c r="J13" s="375">
        <f>波及効果計算ｼｰﾄ!L106</f>
        <v>2.7455E-2</v>
      </c>
    </row>
    <row r="14" spans="2:10" s="315" customFormat="1" ht="18.75" customHeight="1">
      <c r="B14" s="337" t="s">
        <v>277</v>
      </c>
      <c r="C14" s="342" t="s">
        <v>8</v>
      </c>
      <c r="D14" s="373">
        <f>波及効果計算ｼｰﾄ!D107</f>
        <v>5.0819999999999976E-2</v>
      </c>
      <c r="E14" s="373">
        <f>波及効果計算ｼｰﾄ!E107</f>
        <v>0.469225</v>
      </c>
      <c r="F14" s="373">
        <f>波及効果計算ｼｰﾄ!F107</f>
        <v>8.6463999999999999E-2</v>
      </c>
      <c r="G14" s="889"/>
      <c r="H14" s="374">
        <f>波及効果計算ｼｰﾄ!J107</f>
        <v>1.2262E-2</v>
      </c>
      <c r="I14" s="374">
        <f>波及効果計算ｼｰﾄ!K107</f>
        <v>1.7052999999999999E-2</v>
      </c>
      <c r="J14" s="375">
        <f>波及効果計算ｼｰﾄ!L107</f>
        <v>1.7052999999999999E-2</v>
      </c>
    </row>
    <row r="15" spans="2:10" s="315" customFormat="1" ht="18.75" customHeight="1">
      <c r="B15" s="337" t="s">
        <v>120</v>
      </c>
      <c r="C15" s="342" t="s">
        <v>569</v>
      </c>
      <c r="D15" s="373">
        <f>波及効果計算ｼｰﾄ!D108</f>
        <v>0.133884</v>
      </c>
      <c r="E15" s="373">
        <f>波及効果計算ｼｰﾄ!E108</f>
        <v>0.44791799999999998</v>
      </c>
      <c r="F15" s="373">
        <f>波及効果計算ｼｰﾄ!F108</f>
        <v>0.24796799999999999</v>
      </c>
      <c r="G15" s="889"/>
      <c r="H15" s="374">
        <f>波及効果計算ｼｰﾄ!J108</f>
        <v>2.7810000000000001E-3</v>
      </c>
      <c r="I15" s="374">
        <f>波及効果計算ｼｰﾄ!K108</f>
        <v>7.5322E-2</v>
      </c>
      <c r="J15" s="375">
        <f>波及効果計算ｼｰﾄ!L108</f>
        <v>7.5322E-2</v>
      </c>
    </row>
    <row r="16" spans="2:10" s="315" customFormat="1" ht="18.75" customHeight="1">
      <c r="B16" s="337" t="s">
        <v>121</v>
      </c>
      <c r="C16" s="338" t="s">
        <v>9</v>
      </c>
      <c r="D16" s="373">
        <f>波及効果計算ｼｰﾄ!D109</f>
        <v>0.34493600000000002</v>
      </c>
      <c r="E16" s="373">
        <f>波及効果計算ｼｰﾄ!E109</f>
        <v>0.51767799999999997</v>
      </c>
      <c r="F16" s="373">
        <f>波及効果計算ｼｰﾄ!F109</f>
        <v>0.23307</v>
      </c>
      <c r="G16" s="889"/>
      <c r="H16" s="374">
        <f>波及効果計算ｼｰﾄ!J109</f>
        <v>3.4099999999999999E-4</v>
      </c>
      <c r="I16" s="374">
        <f>波及効果計算ｼｰﾄ!K109</f>
        <v>3.7969999999999997E-2</v>
      </c>
      <c r="J16" s="375">
        <f>波及効果計算ｼｰﾄ!L109</f>
        <v>3.7969999999999997E-2</v>
      </c>
    </row>
    <row r="17" spans="2:10" s="315" customFormat="1" ht="18.75" customHeight="1">
      <c r="B17" s="337" t="s">
        <v>123</v>
      </c>
      <c r="C17" s="338" t="s">
        <v>10</v>
      </c>
      <c r="D17" s="373">
        <f>波及効果計算ｼｰﾄ!D110</f>
        <v>0.15676199999999996</v>
      </c>
      <c r="E17" s="373">
        <f>波及効果計算ｼｰﾄ!E110</f>
        <v>0.44448199999999999</v>
      </c>
      <c r="F17" s="373">
        <f>波及効果計算ｼｰﾄ!F110</f>
        <v>0.158583</v>
      </c>
      <c r="G17" s="889"/>
      <c r="H17" s="374">
        <f>波及効果計算ｼｰﾄ!J110</f>
        <v>2.1000000000000001E-4</v>
      </c>
      <c r="I17" s="374">
        <f>波及効果計算ｼｰﾄ!K110</f>
        <v>4.1530999999999998E-2</v>
      </c>
      <c r="J17" s="375">
        <f>波及効果計算ｼｰﾄ!L110</f>
        <v>4.1530999999999998E-2</v>
      </c>
    </row>
    <row r="18" spans="2:10" s="315" customFormat="1" ht="18.75" customHeight="1">
      <c r="B18" s="337" t="s">
        <v>125</v>
      </c>
      <c r="C18" s="338" t="s">
        <v>11</v>
      </c>
      <c r="D18" s="373">
        <f>波及効果計算ｼｰﾄ!D111</f>
        <v>1.9214999999999982E-2</v>
      </c>
      <c r="E18" s="373">
        <f>波及効果計算ｼｰﾄ!E111</f>
        <v>0.234567</v>
      </c>
      <c r="F18" s="373">
        <f>波及効果計算ｼｰﾄ!F111</f>
        <v>7.4335999999999999E-2</v>
      </c>
      <c r="G18" s="889"/>
      <c r="H18" s="374">
        <f>波及効果計算ｼｰﾄ!J111</f>
        <v>5.6800000000000004E-4</v>
      </c>
      <c r="I18" s="374">
        <f>波及効果計算ｼｰﾄ!K111</f>
        <v>1.8825000000000001E-2</v>
      </c>
      <c r="J18" s="375">
        <f>波及効果計算ｼｰﾄ!L111</f>
        <v>1.8825000000000001E-2</v>
      </c>
    </row>
    <row r="19" spans="2:10" s="315" customFormat="1" ht="18.75" customHeight="1">
      <c r="B19" s="337" t="s">
        <v>127</v>
      </c>
      <c r="C19" s="338" t="s">
        <v>12</v>
      </c>
      <c r="D19" s="373">
        <f>波及効果計算ｼｰﾄ!D112</f>
        <v>0.21021199999999995</v>
      </c>
      <c r="E19" s="373">
        <f>波及効果計算ｼｰﾄ!E112</f>
        <v>0.50836499999999996</v>
      </c>
      <c r="F19" s="373">
        <f>波及効果計算ｼｰﾄ!F112</f>
        <v>0.29224800000000001</v>
      </c>
      <c r="G19" s="889"/>
      <c r="H19" s="374">
        <f>波及効果計算ｼｰﾄ!J112</f>
        <v>8.2899999999999998E-4</v>
      </c>
      <c r="I19" s="374">
        <f>波及効果計算ｼｰﾄ!K112</f>
        <v>6.2030000000000002E-2</v>
      </c>
      <c r="J19" s="375">
        <f>波及効果計算ｼｰﾄ!L112</f>
        <v>6.2030000000000002E-2</v>
      </c>
    </row>
    <row r="20" spans="2:10" s="315" customFormat="1" ht="18.75" customHeight="1">
      <c r="B20" s="337" t="s">
        <v>128</v>
      </c>
      <c r="C20" s="338" t="s">
        <v>418</v>
      </c>
      <c r="D20" s="373">
        <f>波及効果計算ｼｰﾄ!D113</f>
        <v>1.6699999999999493E-3</v>
      </c>
      <c r="E20" s="373">
        <f>波及効果計算ｼｰﾄ!E113</f>
        <v>0.49989099999999997</v>
      </c>
      <c r="F20" s="373">
        <f>波及効果計算ｼｰﾄ!F113</f>
        <v>0.31005199999999999</v>
      </c>
      <c r="G20" s="889"/>
      <c r="H20" s="374">
        <f>波及効果計算ｼｰﾄ!J113</f>
        <v>4.1999999999999998E-5</v>
      </c>
      <c r="I20" s="374">
        <f>波及効果計算ｼｰﾄ!K113</f>
        <v>8.3876999999999993E-2</v>
      </c>
      <c r="J20" s="375">
        <f>波及効果計算ｼｰﾄ!L113</f>
        <v>8.3876999999999993E-2</v>
      </c>
    </row>
    <row r="21" spans="2:10" s="315" customFormat="1" ht="18.75" customHeight="1">
      <c r="B21" s="337" t="s">
        <v>129</v>
      </c>
      <c r="C21" s="338" t="s">
        <v>419</v>
      </c>
      <c r="D21" s="373">
        <f>波及効果計算ｼｰﾄ!D114</f>
        <v>0.11378500000000003</v>
      </c>
      <c r="E21" s="373">
        <f>波及効果計算ｼｰﾄ!E114</f>
        <v>0.46971499999999999</v>
      </c>
      <c r="F21" s="373">
        <f>波及効果計算ｼｰﾄ!F114</f>
        <v>0.29608200000000001</v>
      </c>
      <c r="G21" s="889"/>
      <c r="H21" s="374">
        <f>波及効果計算ｼｰﾄ!J114</f>
        <v>1.9000000000000001E-5</v>
      </c>
      <c r="I21" s="374">
        <f>波及効果計算ｼｰﾄ!K114</f>
        <v>6.4284999999999995E-2</v>
      </c>
      <c r="J21" s="375">
        <f>波及効果計算ｼｰﾄ!L114</f>
        <v>6.4270999999999995E-2</v>
      </c>
    </row>
    <row r="22" spans="2:10" s="315" customFormat="1" ht="18.75" customHeight="1">
      <c r="B22" s="337" t="s">
        <v>131</v>
      </c>
      <c r="C22" s="338" t="s">
        <v>420</v>
      </c>
      <c r="D22" s="373">
        <f>波及効果計算ｼｰﾄ!D115</f>
        <v>0.103379</v>
      </c>
      <c r="E22" s="373">
        <f>波及効果計算ｼｰﾄ!E115</f>
        <v>0.38527600000000001</v>
      </c>
      <c r="F22" s="373">
        <f>波及効果計算ｼｰﾄ!F115</f>
        <v>0.29391499999999998</v>
      </c>
      <c r="G22" s="889"/>
      <c r="H22" s="374">
        <f>波及効果計算ｼｰﾄ!J115</f>
        <v>2.92E-4</v>
      </c>
      <c r="I22" s="374">
        <f>波及効果計算ｼｰﾄ!K115</f>
        <v>4.6435999999999998E-2</v>
      </c>
      <c r="J22" s="375">
        <f>波及効果計算ｼｰﾄ!L115</f>
        <v>4.6435999999999998E-2</v>
      </c>
    </row>
    <row r="23" spans="2:10" s="315" customFormat="1" ht="18.75" customHeight="1">
      <c r="B23" s="337" t="s">
        <v>133</v>
      </c>
      <c r="C23" s="338" t="s">
        <v>14</v>
      </c>
      <c r="D23" s="373">
        <f>波及効果計算ｼｰﾄ!D116</f>
        <v>0.12775899999999996</v>
      </c>
      <c r="E23" s="373">
        <f>波及効果計算ｼｰﾄ!E116</f>
        <v>0.33567000000000002</v>
      </c>
      <c r="F23" s="373">
        <f>波及効果計算ｼｰﾄ!F116</f>
        <v>0.246309</v>
      </c>
      <c r="G23" s="889"/>
      <c r="H23" s="374">
        <f>波及効果計算ｼｰﾄ!J116</f>
        <v>1.07E-4</v>
      </c>
      <c r="I23" s="374">
        <f>波及効果計算ｼｰﾄ!K116</f>
        <v>3.6773E-2</v>
      </c>
      <c r="J23" s="375">
        <f>波及効果計算ｼｰﾄ!L116</f>
        <v>3.6773E-2</v>
      </c>
    </row>
    <row r="24" spans="2:10" s="315" customFormat="1" ht="18.75" customHeight="1">
      <c r="B24" s="337" t="s">
        <v>135</v>
      </c>
      <c r="C24" s="338" t="s">
        <v>13</v>
      </c>
      <c r="D24" s="373">
        <f>波及効果計算ｼｰﾄ!D117</f>
        <v>1.2999999999996348E-4</v>
      </c>
      <c r="E24" s="373">
        <f>波及効果計算ｼｰﾄ!E117</f>
        <v>0.353829</v>
      </c>
      <c r="F24" s="373">
        <f>波及効果計算ｼｰﾄ!F117</f>
        <v>0.19761400000000001</v>
      </c>
      <c r="G24" s="889"/>
      <c r="H24" s="374">
        <f>波及効果計算ｼｰﾄ!J117</f>
        <v>1.1495999999999999E-2</v>
      </c>
      <c r="I24" s="374">
        <f>波及効果計算ｼｰﾄ!K117</f>
        <v>7.4369000000000005E-2</v>
      </c>
      <c r="J24" s="375">
        <f>波及効果計算ｼｰﾄ!L117</f>
        <v>7.4369000000000005E-2</v>
      </c>
    </row>
    <row r="25" spans="2:10" s="315" customFormat="1" ht="18.75" customHeight="1">
      <c r="B25" s="337" t="s">
        <v>136</v>
      </c>
      <c r="C25" s="338" t="s">
        <v>570</v>
      </c>
      <c r="D25" s="373">
        <f>波及効果計算ｼｰﾄ!D118</f>
        <v>0</v>
      </c>
      <c r="E25" s="373">
        <f>波及効果計算ｼｰﾄ!E118</f>
        <v>0.385791</v>
      </c>
      <c r="F25" s="373">
        <f>波及効果計算ｼｰﾄ!F118</f>
        <v>0.21624699999999999</v>
      </c>
      <c r="G25" s="889"/>
      <c r="H25" s="374">
        <f>波及効果計算ｼｰﾄ!J118</f>
        <v>1.1963E-2</v>
      </c>
      <c r="I25" s="374">
        <f>波及効果計算ｼｰﾄ!K118</f>
        <v>0.12510599999999999</v>
      </c>
      <c r="J25" s="375">
        <f>波及効果計算ｼｰﾄ!L118</f>
        <v>0.12510599999999999</v>
      </c>
    </row>
    <row r="26" spans="2:10" s="315" customFormat="1" ht="18.75" customHeight="1">
      <c r="B26" s="337" t="s">
        <v>138</v>
      </c>
      <c r="C26" s="338" t="s">
        <v>15</v>
      </c>
      <c r="D26" s="373">
        <f>波及効果計算ｼｰﾄ!D119</f>
        <v>5.4920000000000524E-3</v>
      </c>
      <c r="E26" s="373">
        <f>波及効果計算ｼｰﾄ!E119</f>
        <v>0.263013</v>
      </c>
      <c r="F26" s="373">
        <f>波及効果計算ｼｰﾄ!F119</f>
        <v>0.19570399999999999</v>
      </c>
      <c r="G26" s="889"/>
      <c r="H26" s="374">
        <f>波及効果計算ｼｰﾄ!J119</f>
        <v>1.8232000000000002E-2</v>
      </c>
      <c r="I26" s="374">
        <f>波及効果計算ｼｰﾄ!K119</f>
        <v>4.5523000000000001E-2</v>
      </c>
      <c r="J26" s="375">
        <f>波及効果計算ｼｰﾄ!L119</f>
        <v>4.5523000000000001E-2</v>
      </c>
    </row>
    <row r="27" spans="2:10" s="315" customFormat="1" ht="18.75" customHeight="1">
      <c r="B27" s="337" t="s">
        <v>139</v>
      </c>
      <c r="C27" s="338" t="s">
        <v>16</v>
      </c>
      <c r="D27" s="373">
        <f>波及効果計算ｼｰﾄ!D120</f>
        <v>0.15450900000000001</v>
      </c>
      <c r="E27" s="373">
        <f>波及効果計算ｼｰﾄ!E120</f>
        <v>0.44815300000000002</v>
      </c>
      <c r="F27" s="373">
        <f>波及効果計算ｼｰﾄ!F120</f>
        <v>0.28448200000000001</v>
      </c>
      <c r="G27" s="889"/>
      <c r="H27" s="374">
        <f>波及効果計算ｼｰﾄ!J120</f>
        <v>8.541E-3</v>
      </c>
      <c r="I27" s="374">
        <f>波及効果計算ｼｰﾄ!K120</f>
        <v>9.5101000000000005E-2</v>
      </c>
      <c r="J27" s="375">
        <f>波及効果計算ｼｰﾄ!L120</f>
        <v>9.4006000000000006E-2</v>
      </c>
    </row>
    <row r="28" spans="2:10" s="315" customFormat="1" ht="18.75" customHeight="1">
      <c r="B28" s="337" t="s">
        <v>140</v>
      </c>
      <c r="C28" s="338" t="s">
        <v>17</v>
      </c>
      <c r="D28" s="373">
        <f>波及効果計算ｼｰﾄ!D121</f>
        <v>1</v>
      </c>
      <c r="E28" s="373">
        <f>波及効果計算ｼｰﾄ!E121</f>
        <v>0.49907600000000002</v>
      </c>
      <c r="F28" s="373">
        <f>波及効果計算ｼｰﾄ!F121</f>
        <v>0.34902100000000003</v>
      </c>
      <c r="G28" s="889"/>
      <c r="H28" s="374">
        <f>波及効果計算ｼｰﾄ!J121</f>
        <v>0</v>
      </c>
      <c r="I28" s="374">
        <f>波及効果計算ｼｰﾄ!K121</f>
        <v>7.9978999999999995E-2</v>
      </c>
      <c r="J28" s="375">
        <f>波及効果計算ｼｰﾄ!L121</f>
        <v>6.7444000000000004E-2</v>
      </c>
    </row>
    <row r="29" spans="2:10" s="315" customFormat="1" ht="18.75" customHeight="1">
      <c r="B29" s="337" t="s">
        <v>141</v>
      </c>
      <c r="C29" s="338" t="s">
        <v>18</v>
      </c>
      <c r="D29" s="373">
        <f>波及効果計算ｼｰﾄ!D122</f>
        <v>0.80632999999999999</v>
      </c>
      <c r="E29" s="373">
        <f>波及効果計算ｼｰﾄ!E122</f>
        <v>0.46501599999999998</v>
      </c>
      <c r="F29" s="373">
        <f>波及効果計算ｼｰﾄ!F122</f>
        <v>7.6690999999999995E-2</v>
      </c>
      <c r="G29" s="889"/>
      <c r="H29" s="374">
        <f>波及効果計算ｼｰﾄ!J122</f>
        <v>2.0920000000000001E-2</v>
      </c>
      <c r="I29" s="374">
        <f>波及効果計算ｼｰﾄ!K122</f>
        <v>5.6129999999999999E-3</v>
      </c>
      <c r="J29" s="375">
        <f>波及効果計算ｼｰﾄ!L122</f>
        <v>5.6129999999999999E-3</v>
      </c>
    </row>
    <row r="30" spans="2:10" s="315" customFormat="1" ht="18.75" customHeight="1">
      <c r="B30" s="337" t="s">
        <v>143</v>
      </c>
      <c r="C30" s="338" t="s">
        <v>29</v>
      </c>
      <c r="D30" s="373">
        <f>波及効果計算ｼｰﾄ!D123</f>
        <v>0.99995000000000001</v>
      </c>
      <c r="E30" s="373">
        <f>波及効果計算ｼｰﾄ!E123</f>
        <v>0.47894700000000001</v>
      </c>
      <c r="F30" s="373">
        <f>波及効果計算ｼｰﾄ!F123</f>
        <v>0.119759</v>
      </c>
      <c r="G30" s="889"/>
      <c r="H30" s="374">
        <f>波及効果計算ｼｰﾄ!J123</f>
        <v>9.2099999999999994E-3</v>
      </c>
      <c r="I30" s="374">
        <f>波及効果計算ｼｰﾄ!K123</f>
        <v>1.0496999999999999E-2</v>
      </c>
      <c r="J30" s="375">
        <f>波及効果計算ｼｰﾄ!L123</f>
        <v>1.0496999999999999E-2</v>
      </c>
    </row>
    <row r="31" spans="2:10" s="315" customFormat="1" ht="18.75" customHeight="1">
      <c r="B31" s="337" t="s">
        <v>145</v>
      </c>
      <c r="C31" s="338" t="s">
        <v>30</v>
      </c>
      <c r="D31" s="373">
        <f>波及効果計算ｼｰﾄ!D124</f>
        <v>0.952762</v>
      </c>
      <c r="E31" s="373">
        <f>波及効果計算ｼｰﾄ!E124</f>
        <v>0.652617</v>
      </c>
      <c r="F31" s="373">
        <f>波及効果計算ｼｰﾄ!F124</f>
        <v>0.45719799999999999</v>
      </c>
      <c r="G31" s="889"/>
      <c r="H31" s="374">
        <f>波及効果計算ｼｰﾄ!J124</f>
        <v>1.0758999999999999E-2</v>
      </c>
      <c r="I31" s="374">
        <f>波及効果計算ｼｰﾄ!K124</f>
        <v>5.5663999999999998E-2</v>
      </c>
      <c r="J31" s="375">
        <f>波及効果計算ｼｰﾄ!L124</f>
        <v>5.1702999999999999E-2</v>
      </c>
    </row>
    <row r="32" spans="2:10" s="315" customFormat="1" ht="18.75" customHeight="1">
      <c r="B32" s="337" t="s">
        <v>146</v>
      </c>
      <c r="C32" s="338" t="s">
        <v>19</v>
      </c>
      <c r="D32" s="373">
        <f>波及効果計算ｼｰﾄ!D125</f>
        <v>0.53067500000000001</v>
      </c>
      <c r="E32" s="373">
        <f>波及効果計算ｼｰﾄ!E125</f>
        <v>0.61299400000000004</v>
      </c>
      <c r="F32" s="373">
        <f>波及効果計算ｼｰﾄ!F125</f>
        <v>0.39685999999999999</v>
      </c>
      <c r="G32" s="889"/>
      <c r="H32" s="374">
        <f>波及効果計算ｼｰﾄ!J125</f>
        <v>0.14466399999999999</v>
      </c>
      <c r="I32" s="374">
        <f>波及効果計算ｼｰﾄ!K125</f>
        <v>0.150866</v>
      </c>
      <c r="J32" s="375">
        <f>波及効果計算ｼｰﾄ!L125</f>
        <v>0.135293</v>
      </c>
    </row>
    <row r="33" spans="2:10" s="315" customFormat="1" ht="18.75" customHeight="1">
      <c r="B33" s="337" t="s">
        <v>147</v>
      </c>
      <c r="C33" s="338" t="s">
        <v>20</v>
      </c>
      <c r="D33" s="373">
        <f>波及効果計算ｼｰﾄ!D126</f>
        <v>0.81060500000000002</v>
      </c>
      <c r="E33" s="373">
        <f>波及効果計算ｼｰﾄ!E126</f>
        <v>0.63050700000000004</v>
      </c>
      <c r="F33" s="373">
        <f>波及効果計算ｼｰﾄ!F126</f>
        <v>0.30407299999999998</v>
      </c>
      <c r="G33" s="889"/>
      <c r="H33" s="374">
        <f>波及効果計算ｼｰﾄ!J126</f>
        <v>5.8931999999999998E-2</v>
      </c>
      <c r="I33" s="374">
        <f>波及効果計算ｼｰﾄ!K126</f>
        <v>2.0900999999999999E-2</v>
      </c>
      <c r="J33" s="375">
        <f>波及効果計算ｼｰﾄ!L126</f>
        <v>1.9324000000000001E-2</v>
      </c>
    </row>
    <row r="34" spans="2:10" s="315" customFormat="1" ht="18.75" customHeight="1">
      <c r="B34" s="337" t="s">
        <v>149</v>
      </c>
      <c r="C34" s="338" t="s">
        <v>21</v>
      </c>
      <c r="D34" s="373">
        <f>波及効果計算ｼｰﾄ!D127</f>
        <v>0.88586200000000004</v>
      </c>
      <c r="E34" s="373">
        <f>波及効果計算ｼｰﾄ!E127</f>
        <v>0.84993399999999997</v>
      </c>
      <c r="F34" s="373">
        <f>波及効果計算ｼｰﾄ!F127</f>
        <v>2.6121999999999999E-2</v>
      </c>
      <c r="G34" s="889"/>
      <c r="H34" s="374">
        <f>波及効果計算ｼｰﾄ!J127</f>
        <v>0.219054</v>
      </c>
      <c r="I34" s="374">
        <f>波及効果計算ｼｰﾄ!K127</f>
        <v>9.0830000000000008E-3</v>
      </c>
      <c r="J34" s="375">
        <f>波及効果計算ｼｰﾄ!L127</f>
        <v>7.3889999999999997E-3</v>
      </c>
    </row>
    <row r="35" spans="2:10" s="315" customFormat="1" ht="18.75" customHeight="1">
      <c r="B35" s="337" t="s">
        <v>151</v>
      </c>
      <c r="C35" s="338" t="s">
        <v>32</v>
      </c>
      <c r="D35" s="373">
        <f>波及効果計算ｼｰﾄ!D128</f>
        <v>0.68113699999999999</v>
      </c>
      <c r="E35" s="373">
        <f>波及効果計算ｼｰﾄ!E128</f>
        <v>0.45240599999999997</v>
      </c>
      <c r="F35" s="373">
        <f>波及効果計算ｼｰﾄ!F128</f>
        <v>0.30842999999999998</v>
      </c>
      <c r="G35" s="889"/>
      <c r="H35" s="374">
        <f>波及効果計算ｼｰﾄ!J128</f>
        <v>3.3269E-2</v>
      </c>
      <c r="I35" s="374">
        <f>波及効果計算ｼｰﾄ!K128</f>
        <v>6.3157000000000005E-2</v>
      </c>
      <c r="J35" s="375">
        <f>波及効果計算ｼｰﾄ!L128</f>
        <v>6.2574000000000005E-2</v>
      </c>
    </row>
    <row r="36" spans="2:10" s="315" customFormat="1" ht="18.75" customHeight="1">
      <c r="B36" s="337" t="s">
        <v>153</v>
      </c>
      <c r="C36" s="338" t="s">
        <v>22</v>
      </c>
      <c r="D36" s="373">
        <f>波及効果計算ｼｰﾄ!D129</f>
        <v>0.57168700000000006</v>
      </c>
      <c r="E36" s="373">
        <f>波及効果計算ｼｰﾄ!E129</f>
        <v>0.48500799999999999</v>
      </c>
      <c r="F36" s="373">
        <f>波及効果計算ｼｰﾄ!F129</f>
        <v>0.14447299999999999</v>
      </c>
      <c r="G36" s="889"/>
      <c r="H36" s="374">
        <f>波及効果計算ｼｰﾄ!J129</f>
        <v>5.1503E-2</v>
      </c>
      <c r="I36" s="374">
        <f>波及効果計算ｼｰﾄ!K129</f>
        <v>2.0421999999999999E-2</v>
      </c>
      <c r="J36" s="375">
        <f>波及効果計算ｼｰﾄ!L129</f>
        <v>1.9474999999999999E-2</v>
      </c>
    </row>
    <row r="37" spans="2:10" s="315" customFormat="1" ht="18.75" customHeight="1">
      <c r="B37" s="337" t="s">
        <v>155</v>
      </c>
      <c r="C37" s="338" t="s">
        <v>23</v>
      </c>
      <c r="D37" s="373">
        <f>波及効果計算ｼｰﾄ!D130</f>
        <v>1</v>
      </c>
      <c r="E37" s="373">
        <f>波及効果計算ｼｰﾄ!E130</f>
        <v>0.72101499999999996</v>
      </c>
      <c r="F37" s="373">
        <f>波及効果計算ｼｰﾄ!F130</f>
        <v>0.344167</v>
      </c>
      <c r="G37" s="889"/>
      <c r="H37" s="374">
        <f>波及効果計算ｼｰﾄ!J130</f>
        <v>3.7399999999999998E-3</v>
      </c>
      <c r="I37" s="374">
        <f>波及効果計算ｼｰﾄ!K130</f>
        <v>6.5609000000000001E-2</v>
      </c>
      <c r="J37" s="375">
        <f>波及効果計算ｼｰﾄ!L130</f>
        <v>6.5609000000000001E-2</v>
      </c>
    </row>
    <row r="38" spans="2:10" s="315" customFormat="1" ht="18.75" customHeight="1">
      <c r="B38" s="337" t="s">
        <v>156</v>
      </c>
      <c r="C38" s="338" t="s">
        <v>24</v>
      </c>
      <c r="D38" s="373">
        <f>波及効果計算ｼｰﾄ!D131</f>
        <v>0.86503099999999999</v>
      </c>
      <c r="E38" s="373">
        <f>波及効果計算ｼｰﾄ!E131</f>
        <v>0.71847000000000005</v>
      </c>
      <c r="F38" s="373">
        <f>波及効果計算ｼｰﾄ!F131</f>
        <v>0.478045</v>
      </c>
      <c r="G38" s="889"/>
      <c r="H38" s="374">
        <f>波及効果計算ｼｰﾄ!J131</f>
        <v>3.2432999999999997E-2</v>
      </c>
      <c r="I38" s="374">
        <f>波及効果計算ｼｰﾄ!K131</f>
        <v>4.7759999999999997E-2</v>
      </c>
      <c r="J38" s="375">
        <f>波及効果計算ｼｰﾄ!L131</f>
        <v>4.5555999999999999E-2</v>
      </c>
    </row>
    <row r="39" spans="2:10" s="315" customFormat="1" ht="18.75" customHeight="1">
      <c r="B39" s="337" t="s">
        <v>158</v>
      </c>
      <c r="C39" s="338" t="s">
        <v>31</v>
      </c>
      <c r="D39" s="373">
        <f>波及効果計算ｼｰﾄ!D132</f>
        <v>0.96843100000000004</v>
      </c>
      <c r="E39" s="373">
        <f>波及効果計算ｼｰﾄ!E132</f>
        <v>0.59179499999999996</v>
      </c>
      <c r="F39" s="373">
        <f>波及効果計算ｼｰﾄ!F132</f>
        <v>0.51492800000000005</v>
      </c>
      <c r="G39" s="889"/>
      <c r="H39" s="374">
        <f>波及効果計算ｼｰﾄ!J132</f>
        <v>7.9316999999999999E-2</v>
      </c>
      <c r="I39" s="374">
        <f>波及効果計算ｼｰﾄ!K132</f>
        <v>0.10686</v>
      </c>
      <c r="J39" s="375">
        <f>波及効果計算ｼｰﾄ!L132</f>
        <v>0.104764</v>
      </c>
    </row>
    <row r="40" spans="2:10" s="315" customFormat="1" ht="18.75" customHeight="1">
      <c r="B40" s="337" t="s">
        <v>160</v>
      </c>
      <c r="C40" s="338" t="s">
        <v>447</v>
      </c>
      <c r="D40" s="373">
        <f>波及効果計算ｼｰﾄ!D133</f>
        <v>0.994452</v>
      </c>
      <c r="E40" s="373">
        <f>波及効果計算ｼｰﾄ!E133</f>
        <v>0.59497299999999997</v>
      </c>
      <c r="F40" s="373">
        <f>波及効果計算ｼｰﾄ!F133</f>
        <v>0.525088</v>
      </c>
      <c r="G40" s="889"/>
      <c r="H40" s="374">
        <f>波及効果計算ｼｰﾄ!J133</f>
        <v>2.0087000000000001E-2</v>
      </c>
      <c r="I40" s="374">
        <f>波及効果計算ｼｰﾄ!K133</f>
        <v>0.12709500000000001</v>
      </c>
      <c r="J40" s="375">
        <f>波及効果計算ｼｰﾄ!L133</f>
        <v>0.1197</v>
      </c>
    </row>
    <row r="41" spans="2:10" s="315" customFormat="1" ht="18.75" customHeight="1">
      <c r="B41" s="337" t="s">
        <v>162</v>
      </c>
      <c r="C41" s="338" t="s">
        <v>25</v>
      </c>
      <c r="D41" s="373">
        <f>波及効果計算ｼｰﾄ!D134</f>
        <v>0.52847699999999997</v>
      </c>
      <c r="E41" s="373">
        <f>波及効果計算ｼｰﾄ!E134</f>
        <v>0.59412600000000004</v>
      </c>
      <c r="F41" s="373">
        <f>波及効果計算ｼｰﾄ!F134</f>
        <v>0.36177799999999999</v>
      </c>
      <c r="G41" s="889"/>
      <c r="H41" s="374">
        <f>波及効果計算ｼｰﾄ!J134</f>
        <v>1.4847000000000001E-2</v>
      </c>
      <c r="I41" s="374">
        <f>波及効果計算ｼｰﾄ!K134</f>
        <v>9.7421999999999995E-2</v>
      </c>
      <c r="J41" s="375">
        <f>波及効果計算ｼｰﾄ!L134</f>
        <v>8.5857000000000003E-2</v>
      </c>
    </row>
    <row r="42" spans="2:10" s="315" customFormat="1" ht="18.75" customHeight="1">
      <c r="B42" s="337" t="s">
        <v>164</v>
      </c>
      <c r="C42" s="338" t="s">
        <v>26</v>
      </c>
      <c r="D42" s="373">
        <f>波及効果計算ｼｰﾄ!D135</f>
        <v>0.73982799999999993</v>
      </c>
      <c r="E42" s="373">
        <f>波及効果計算ｼｰﾄ!E135</f>
        <v>0.54114399999999996</v>
      </c>
      <c r="F42" s="373">
        <f>波及効果計算ｼｰﾄ!F135</f>
        <v>0.31149300000000002</v>
      </c>
      <c r="G42" s="889"/>
      <c r="H42" s="374">
        <f>波及効果計算ｼｰﾄ!J135</f>
        <v>9.6326999999999996E-2</v>
      </c>
      <c r="I42" s="374">
        <f>波及効果計算ｼｰﾄ!K135</f>
        <v>0.23658799999999999</v>
      </c>
      <c r="J42" s="375">
        <f>波及効果計算ｼｰﾄ!L135</f>
        <v>0.18510499999999999</v>
      </c>
    </row>
    <row r="43" spans="2:10" s="315" customFormat="1" ht="18.75" customHeight="1">
      <c r="B43" s="337" t="s">
        <v>166</v>
      </c>
      <c r="C43" s="338" t="s">
        <v>27</v>
      </c>
      <c r="D43" s="373">
        <f>波及効果計算ｼｰﾄ!D136</f>
        <v>1</v>
      </c>
      <c r="E43" s="373">
        <f>波及効果計算ｼｰﾄ!E136</f>
        <v>0</v>
      </c>
      <c r="F43" s="373">
        <f>波及効果計算ｼｰﾄ!F136</f>
        <v>0</v>
      </c>
      <c r="G43" s="889"/>
      <c r="H43" s="374">
        <f>波及効果計算ｼｰﾄ!J136</f>
        <v>0</v>
      </c>
      <c r="I43" s="374">
        <f>波及効果計算ｼｰﾄ!K136</f>
        <v>0</v>
      </c>
      <c r="J43" s="375">
        <f>波及効果計算ｼｰﾄ!L136</f>
        <v>0</v>
      </c>
    </row>
    <row r="44" spans="2:10" s="315" customFormat="1" ht="18.75" customHeight="1">
      <c r="B44" s="337" t="s">
        <v>168</v>
      </c>
      <c r="C44" s="338" t="s">
        <v>28</v>
      </c>
      <c r="D44" s="373">
        <f>波及効果計算ｼｰﾄ!D137</f>
        <v>0.64418399999999998</v>
      </c>
      <c r="E44" s="373">
        <f>波及効果計算ｼｰﾄ!E137</f>
        <v>0.65032500000000004</v>
      </c>
      <c r="F44" s="373">
        <f>波及効果計算ｼｰﾄ!F137</f>
        <v>7.4260000000000003E-3</v>
      </c>
      <c r="G44" s="890"/>
      <c r="H44" s="374">
        <f>波及効果計算ｼｰﾄ!J137</f>
        <v>4.66E-4</v>
      </c>
      <c r="I44" s="374">
        <f>波及効果計算ｼｰﾄ!K137</f>
        <v>0.25379499999999999</v>
      </c>
      <c r="J44" s="375">
        <f>波及効果計算ｼｰﾄ!L137</f>
        <v>0.20743200000000001</v>
      </c>
    </row>
    <row r="45" spans="2:10" s="315" customFormat="1" ht="18.75" customHeight="1">
      <c r="B45" s="343"/>
      <c r="C45" s="344" t="s">
        <v>571</v>
      </c>
      <c r="D45" s="376" t="s">
        <v>780</v>
      </c>
      <c r="E45" s="376" t="s">
        <v>780</v>
      </c>
      <c r="F45" s="376" t="s">
        <v>780</v>
      </c>
      <c r="G45" s="377">
        <f>波及効果計算ｼｰﾄ!I138</f>
        <v>0.56056399999999995</v>
      </c>
      <c r="H45" s="378">
        <f>波及効果計算ｼｰﾄ!J138</f>
        <v>0.99999999999999989</v>
      </c>
      <c r="I45" s="378">
        <f>波及効果計算ｼｰﾄ!K138</f>
        <v>7.8061000000000005E-2</v>
      </c>
      <c r="J45" s="379">
        <f>波及効果計算ｼｰﾄ!L138</f>
        <v>6.5894999999999995E-2</v>
      </c>
    </row>
    <row r="46" spans="2:10" s="315" customFormat="1" ht="18.75" customHeight="1">
      <c r="B46" s="315" t="s">
        <v>781</v>
      </c>
    </row>
    <row r="47" spans="2:10" s="315" customFormat="1" ht="18.75" customHeight="1"/>
    <row r="48" spans="2:10" s="369" customFormat="1" ht="18.75" customHeight="1">
      <c r="B48" s="380" t="s">
        <v>782</v>
      </c>
      <c r="C48" s="380"/>
      <c r="D48" s="381"/>
    </row>
    <row r="49" spans="2:8" s="369" customFormat="1" ht="18.75" customHeight="1">
      <c r="B49" s="891" t="s">
        <v>783</v>
      </c>
      <c r="C49" s="892"/>
      <c r="D49" s="893" t="s">
        <v>784</v>
      </c>
      <c r="E49" s="894"/>
      <c r="F49" s="894"/>
      <c r="G49" s="894"/>
      <c r="H49" s="895"/>
    </row>
    <row r="50" spans="2:8" s="369" customFormat="1" ht="18.75" customHeight="1">
      <c r="B50" s="382" t="s">
        <v>773</v>
      </c>
      <c r="C50" s="383" t="s">
        <v>766</v>
      </c>
      <c r="D50" s="384" t="s">
        <v>785</v>
      </c>
      <c r="E50" s="385"/>
      <c r="F50" s="385"/>
      <c r="G50" s="385"/>
      <c r="H50" s="386"/>
    </row>
    <row r="51" spans="2:8" s="369" customFormat="1" ht="18.75" customHeight="1">
      <c r="B51" s="382" t="s">
        <v>774</v>
      </c>
      <c r="C51" s="383" t="s">
        <v>767</v>
      </c>
      <c r="D51" s="384" t="s">
        <v>786</v>
      </c>
      <c r="E51" s="385"/>
      <c r="F51" s="385"/>
      <c r="G51" s="385"/>
      <c r="H51" s="386"/>
    </row>
    <row r="52" spans="2:8" s="369" customFormat="1" ht="18.75" customHeight="1">
      <c r="B52" s="382" t="s">
        <v>775</v>
      </c>
      <c r="C52" s="383" t="s">
        <v>768</v>
      </c>
      <c r="D52" s="384" t="s">
        <v>787</v>
      </c>
      <c r="E52" s="385"/>
      <c r="F52" s="385"/>
      <c r="G52" s="385"/>
      <c r="H52" s="386"/>
    </row>
    <row r="53" spans="2:8" s="369" customFormat="1" ht="18.75" customHeight="1">
      <c r="B53" s="382" t="s">
        <v>788</v>
      </c>
      <c r="C53" s="383" t="s">
        <v>789</v>
      </c>
      <c r="D53" s="384" t="s">
        <v>790</v>
      </c>
      <c r="E53" s="385"/>
      <c r="F53" s="385"/>
      <c r="G53" s="385"/>
      <c r="H53" s="386"/>
    </row>
    <row r="54" spans="2:8" s="369" customFormat="1" ht="18.75" customHeight="1">
      <c r="B54" s="382" t="s">
        <v>791</v>
      </c>
      <c r="C54" s="383" t="s">
        <v>792</v>
      </c>
      <c r="D54" s="384" t="s">
        <v>793</v>
      </c>
      <c r="E54" s="385"/>
      <c r="F54" s="385"/>
      <c r="G54" s="385"/>
      <c r="H54" s="386"/>
    </row>
    <row r="55" spans="2:8" s="369" customFormat="1" ht="18.75" customHeight="1">
      <c r="B55" s="896" t="s">
        <v>776</v>
      </c>
      <c r="C55" s="898" t="s">
        <v>769</v>
      </c>
      <c r="D55" s="900" t="s">
        <v>794</v>
      </c>
      <c r="E55" s="901"/>
      <c r="F55" s="901"/>
      <c r="G55" s="901"/>
      <c r="H55" s="902"/>
    </row>
    <row r="56" spans="2:8" s="369" customFormat="1" ht="18.75" customHeight="1">
      <c r="B56" s="897"/>
      <c r="C56" s="899"/>
      <c r="D56" s="903"/>
      <c r="E56" s="904"/>
      <c r="F56" s="904"/>
      <c r="G56" s="904"/>
      <c r="H56" s="905"/>
    </row>
    <row r="57" spans="2:8" s="369" customFormat="1" ht="18.75" customHeight="1">
      <c r="B57" s="387" t="s">
        <v>777</v>
      </c>
      <c r="C57" s="383" t="s">
        <v>770</v>
      </c>
      <c r="D57" s="384" t="s">
        <v>795</v>
      </c>
      <c r="E57" s="388"/>
      <c r="F57" s="388"/>
      <c r="G57" s="388"/>
      <c r="H57" s="389"/>
    </row>
    <row r="58" spans="2:8" s="369" customFormat="1" ht="18.75" customHeight="1">
      <c r="B58" s="382" t="s">
        <v>778</v>
      </c>
      <c r="C58" s="383" t="s">
        <v>771</v>
      </c>
      <c r="D58" s="560" t="s">
        <v>989</v>
      </c>
      <c r="E58" s="390"/>
      <c r="F58" s="390"/>
      <c r="G58" s="390"/>
      <c r="H58" s="391"/>
    </row>
    <row r="59" spans="2:8" s="369" customFormat="1" ht="18.75" customHeight="1">
      <c r="B59" s="392" t="s">
        <v>796</v>
      </c>
      <c r="C59" s="393" t="s">
        <v>772</v>
      </c>
      <c r="D59" s="561" t="s">
        <v>1005</v>
      </c>
      <c r="E59" s="394"/>
      <c r="F59" s="394"/>
      <c r="G59" s="394"/>
      <c r="H59" s="395"/>
    </row>
    <row r="60" spans="2:8" s="369" customFormat="1" ht="18.75" customHeight="1">
      <c r="B60" s="380" t="s">
        <v>1031</v>
      </c>
      <c r="C60" s="396"/>
      <c r="D60" s="381"/>
    </row>
    <row r="61" spans="2:8" s="369" customFormat="1" ht="18.75" customHeight="1">
      <c r="B61" s="380" t="s">
        <v>797</v>
      </c>
      <c r="C61" s="396"/>
      <c r="D61" s="381"/>
    </row>
  </sheetData>
  <sheetProtection sheet="1" selectLockedCells="1" selectUnlockedCells="1"/>
  <mergeCells count="7">
    <mergeCell ref="B2:C2"/>
    <mergeCell ref="G6:G44"/>
    <mergeCell ref="B49:C49"/>
    <mergeCell ref="D49:H49"/>
    <mergeCell ref="B55:B56"/>
    <mergeCell ref="C55:C56"/>
    <mergeCell ref="D55:H56"/>
  </mergeCells>
  <phoneticPr fontId="26"/>
  <pageMargins left="0.78740157480314965" right="0.78740157480314965" top="0.78740157480314965" bottom="0.78740157480314965" header="0" footer="0.19685039370078741"/>
  <pageSetup paperSize="9" scale="68" firstPageNumber="12" orientation="portrait" useFirstPageNumber="1" r:id="rId1"/>
  <headerFooter alignWithMargins="0">
    <oddFooter>&amp;P ページ</oddFooter>
  </headerFooter>
  <rowBreaks count="1" manualBreakCount="1">
    <brk id="46" min="1"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BX125"/>
  <sheetViews>
    <sheetView showGridLines="0" view="pageBreakPreview" topLeftCell="A95" zoomScale="70" zoomScaleNormal="70" zoomScaleSheetLayoutView="70" workbookViewId="0">
      <selection activeCell="K10" sqref="K10"/>
    </sheetView>
  </sheetViews>
  <sheetFormatPr defaultColWidth="9.33203125" defaultRowHeight="13.5"/>
  <cols>
    <col min="1" max="1" width="1.33203125" style="38" customWidth="1"/>
    <col min="2" max="2" width="5" style="39" customWidth="1"/>
    <col min="3" max="4" width="1.5" style="38" customWidth="1"/>
    <col min="5" max="5" width="70.1640625" style="40" customWidth="1"/>
    <col min="6" max="6" width="1.5" style="41" customWidth="1"/>
    <col min="7" max="76" width="23.5" style="42" customWidth="1"/>
    <col min="77" max="16384" width="9.33203125" style="42"/>
  </cols>
  <sheetData>
    <row r="1" spans="1:76" s="37" customFormat="1" ht="42">
      <c r="A1" s="32"/>
      <c r="B1" s="33"/>
      <c r="C1" s="32"/>
      <c r="D1" s="32"/>
      <c r="E1" s="34"/>
      <c r="F1" s="35"/>
      <c r="G1" s="36" t="s">
        <v>43</v>
      </c>
      <c r="Q1" s="36" t="s">
        <v>43</v>
      </c>
      <c r="AA1" s="36" t="s">
        <v>43</v>
      </c>
      <c r="AK1" s="36" t="s">
        <v>43</v>
      </c>
      <c r="AU1" s="36" t="s">
        <v>43</v>
      </c>
      <c r="BE1" s="36" t="s">
        <v>43</v>
      </c>
      <c r="BO1" s="36" t="s">
        <v>43</v>
      </c>
    </row>
    <row r="2" spans="1:76" ht="15" customHeight="1" thickBot="1">
      <c r="P2" s="43" t="s">
        <v>44</v>
      </c>
      <c r="Z2" s="43" t="s">
        <v>44</v>
      </c>
      <c r="AJ2" s="43" t="s">
        <v>44</v>
      </c>
      <c r="AT2" s="43" t="s">
        <v>44</v>
      </c>
      <c r="BD2" s="43" t="s">
        <v>44</v>
      </c>
      <c r="BN2" s="43" t="s">
        <v>44</v>
      </c>
      <c r="BX2" s="43" t="s">
        <v>44</v>
      </c>
    </row>
    <row r="3" spans="1:76" s="51" customFormat="1" ht="18.75" customHeight="1">
      <c r="A3" s="44"/>
      <c r="B3" s="45"/>
      <c r="C3" s="45"/>
      <c r="D3" s="45"/>
      <c r="E3" s="45"/>
      <c r="F3" s="46"/>
      <c r="G3" s="47">
        <v>1</v>
      </c>
      <c r="H3" s="47">
        <v>2</v>
      </c>
      <c r="I3" s="47">
        <v>3</v>
      </c>
      <c r="J3" s="47">
        <v>4</v>
      </c>
      <c r="K3" s="47">
        <v>5</v>
      </c>
      <c r="L3" s="47">
        <v>6</v>
      </c>
      <c r="M3" s="47">
        <v>7</v>
      </c>
      <c r="N3" s="47">
        <v>8</v>
      </c>
      <c r="O3" s="47">
        <v>9</v>
      </c>
      <c r="P3" s="48">
        <v>10</v>
      </c>
      <c r="Q3" s="49">
        <v>11</v>
      </c>
      <c r="R3" s="49">
        <v>12</v>
      </c>
      <c r="S3" s="49">
        <v>13</v>
      </c>
      <c r="T3" s="49">
        <v>14</v>
      </c>
      <c r="U3" s="49">
        <v>15</v>
      </c>
      <c r="V3" s="49">
        <v>16</v>
      </c>
      <c r="W3" s="49">
        <v>17</v>
      </c>
      <c r="X3" s="49">
        <v>18</v>
      </c>
      <c r="Y3" s="49">
        <v>19</v>
      </c>
      <c r="Z3" s="50">
        <v>20</v>
      </c>
      <c r="AA3" s="49">
        <v>21</v>
      </c>
      <c r="AB3" s="49">
        <v>22</v>
      </c>
      <c r="AC3" s="49">
        <v>23</v>
      </c>
      <c r="AD3" s="49">
        <v>24</v>
      </c>
      <c r="AE3" s="49">
        <v>25</v>
      </c>
      <c r="AF3" s="49">
        <v>26</v>
      </c>
      <c r="AG3" s="49">
        <v>27</v>
      </c>
      <c r="AH3" s="49">
        <v>28</v>
      </c>
      <c r="AI3" s="49">
        <v>29</v>
      </c>
      <c r="AJ3" s="50">
        <v>30</v>
      </c>
      <c r="AK3" s="49">
        <v>31</v>
      </c>
      <c r="AL3" s="49">
        <v>32</v>
      </c>
      <c r="AM3" s="49">
        <v>33</v>
      </c>
      <c r="AN3" s="49">
        <v>34</v>
      </c>
      <c r="AO3" s="49">
        <v>35</v>
      </c>
      <c r="AP3" s="49">
        <v>36</v>
      </c>
      <c r="AQ3" s="49">
        <v>37</v>
      </c>
      <c r="AR3" s="49">
        <v>38</v>
      </c>
      <c r="AS3" s="49">
        <v>39</v>
      </c>
      <c r="AT3" s="50">
        <v>40</v>
      </c>
      <c r="AU3" s="49">
        <v>41</v>
      </c>
      <c r="AV3" s="49">
        <v>42</v>
      </c>
      <c r="AW3" s="49">
        <v>43</v>
      </c>
      <c r="AX3" s="49">
        <v>44</v>
      </c>
      <c r="AY3" s="49">
        <v>45</v>
      </c>
      <c r="AZ3" s="49">
        <v>46</v>
      </c>
      <c r="BA3" s="49">
        <v>47</v>
      </c>
      <c r="BB3" s="49">
        <v>48</v>
      </c>
      <c r="BC3" s="49">
        <v>49</v>
      </c>
      <c r="BD3" s="50">
        <v>50</v>
      </c>
      <c r="BE3" s="49">
        <v>51</v>
      </c>
      <c r="BF3" s="49">
        <v>52</v>
      </c>
      <c r="BG3" s="49">
        <v>53</v>
      </c>
      <c r="BH3" s="49">
        <v>54</v>
      </c>
      <c r="BI3" s="49">
        <v>55</v>
      </c>
      <c r="BJ3" s="49">
        <v>56</v>
      </c>
      <c r="BK3" s="49">
        <v>57</v>
      </c>
      <c r="BL3" s="49">
        <v>58</v>
      </c>
      <c r="BM3" s="49">
        <v>59</v>
      </c>
      <c r="BN3" s="50">
        <v>60</v>
      </c>
      <c r="BO3" s="49">
        <v>61</v>
      </c>
      <c r="BP3" s="49">
        <v>62</v>
      </c>
      <c r="BQ3" s="49">
        <v>63</v>
      </c>
      <c r="BR3" s="49">
        <v>64</v>
      </c>
      <c r="BS3" s="49">
        <v>65</v>
      </c>
      <c r="BT3" s="49">
        <v>66</v>
      </c>
      <c r="BU3" s="49">
        <v>67</v>
      </c>
      <c r="BV3" s="49">
        <v>68</v>
      </c>
      <c r="BW3" s="49">
        <v>69</v>
      </c>
      <c r="BX3" s="50">
        <v>70</v>
      </c>
    </row>
    <row r="4" spans="1:76" s="57" customFormat="1" ht="85.5">
      <c r="A4" s="52"/>
      <c r="B4" s="53"/>
      <c r="C4" s="53"/>
      <c r="D4" s="53"/>
      <c r="E4" s="53"/>
      <c r="F4" s="54"/>
      <c r="G4" s="55" t="s">
        <v>45</v>
      </c>
      <c r="H4" s="55" t="s">
        <v>46</v>
      </c>
      <c r="I4" s="55" t="s">
        <v>464</v>
      </c>
      <c r="J4" s="55" t="s">
        <v>465</v>
      </c>
      <c r="K4" s="55" t="s">
        <v>466</v>
      </c>
      <c r="L4" s="55" t="s">
        <v>467</v>
      </c>
      <c r="M4" s="55" t="s">
        <v>468</v>
      </c>
      <c r="N4" s="55" t="s">
        <v>47</v>
      </c>
      <c r="O4" s="55" t="s">
        <v>48</v>
      </c>
      <c r="P4" s="56" t="s">
        <v>49</v>
      </c>
      <c r="Q4" s="55" t="s">
        <v>50</v>
      </c>
      <c r="R4" s="55" t="s">
        <v>51</v>
      </c>
      <c r="S4" s="55" t="s">
        <v>52</v>
      </c>
      <c r="T4" s="55" t="s">
        <v>53</v>
      </c>
      <c r="U4" s="55" t="s">
        <v>54</v>
      </c>
      <c r="V4" s="55" t="s">
        <v>55</v>
      </c>
      <c r="W4" s="55" t="s">
        <v>56</v>
      </c>
      <c r="X4" s="55" t="s">
        <v>57</v>
      </c>
      <c r="Y4" s="55" t="s">
        <v>58</v>
      </c>
      <c r="Z4" s="56" t="s">
        <v>59</v>
      </c>
      <c r="AA4" s="55" t="s">
        <v>60</v>
      </c>
      <c r="AB4" s="55" t="s">
        <v>61</v>
      </c>
      <c r="AC4" s="55" t="s">
        <v>62</v>
      </c>
      <c r="AD4" s="55" t="s">
        <v>63</v>
      </c>
      <c r="AE4" s="55" t="s">
        <v>64</v>
      </c>
      <c r="AF4" s="55" t="s">
        <v>65</v>
      </c>
      <c r="AG4" s="55" t="s">
        <v>66</v>
      </c>
      <c r="AH4" s="55" t="s">
        <v>67</v>
      </c>
      <c r="AI4" s="55" t="s">
        <v>68</v>
      </c>
      <c r="AJ4" s="56" t="s">
        <v>69</v>
      </c>
      <c r="AK4" s="55" t="s">
        <v>70</v>
      </c>
      <c r="AL4" s="55" t="s">
        <v>71</v>
      </c>
      <c r="AM4" s="55" t="s">
        <v>72</v>
      </c>
      <c r="AN4" s="55" t="s">
        <v>73</v>
      </c>
      <c r="AO4" s="55" t="s">
        <v>74</v>
      </c>
      <c r="AP4" s="55" t="s">
        <v>75</v>
      </c>
      <c r="AQ4" s="55" t="s">
        <v>76</v>
      </c>
      <c r="AR4" s="55" t="s">
        <v>77</v>
      </c>
      <c r="AS4" s="55" t="s">
        <v>78</v>
      </c>
      <c r="AT4" s="56" t="s">
        <v>79</v>
      </c>
      <c r="AU4" s="55" t="s">
        <v>80</v>
      </c>
      <c r="AV4" s="55" t="s">
        <v>81</v>
      </c>
      <c r="AW4" s="55" t="s">
        <v>82</v>
      </c>
      <c r="AX4" s="55" t="s">
        <v>83</v>
      </c>
      <c r="AY4" s="55" t="s">
        <v>84</v>
      </c>
      <c r="AZ4" s="55" t="s">
        <v>85</v>
      </c>
      <c r="BA4" s="55" t="s">
        <v>86</v>
      </c>
      <c r="BB4" s="55" t="s">
        <v>82</v>
      </c>
      <c r="BC4" s="55" t="s">
        <v>469</v>
      </c>
      <c r="BD4" s="56" t="s">
        <v>87</v>
      </c>
      <c r="BE4" s="55" t="s">
        <v>88</v>
      </c>
      <c r="BF4" s="55" t="s">
        <v>89</v>
      </c>
      <c r="BG4" s="55" t="s">
        <v>90</v>
      </c>
      <c r="BH4" s="55" t="s">
        <v>470</v>
      </c>
      <c r="BI4" s="55" t="s">
        <v>91</v>
      </c>
      <c r="BJ4" s="55" t="s">
        <v>92</v>
      </c>
      <c r="BK4" s="55" t="s">
        <v>93</v>
      </c>
      <c r="BL4" s="55" t="s">
        <v>94</v>
      </c>
      <c r="BM4" s="55" t="s">
        <v>95</v>
      </c>
      <c r="BN4" s="56" t="s">
        <v>471</v>
      </c>
      <c r="BO4" s="55" t="s">
        <v>96</v>
      </c>
      <c r="BP4" s="55" t="s">
        <v>97</v>
      </c>
      <c r="BQ4" s="55" t="s">
        <v>98</v>
      </c>
      <c r="BR4" s="55" t="s">
        <v>99</v>
      </c>
      <c r="BS4" s="55" t="s">
        <v>100</v>
      </c>
      <c r="BT4" s="55" t="s">
        <v>101</v>
      </c>
      <c r="BU4" s="55" t="s">
        <v>102</v>
      </c>
      <c r="BV4" s="55" t="s">
        <v>103</v>
      </c>
      <c r="BW4" s="55" t="s">
        <v>104</v>
      </c>
      <c r="BX4" s="56" t="s">
        <v>105</v>
      </c>
    </row>
    <row r="5" spans="1:76" ht="24" customHeight="1">
      <c r="A5" s="58"/>
      <c r="B5" s="59" t="s">
        <v>106</v>
      </c>
      <c r="C5" s="60"/>
      <c r="D5" s="61"/>
      <c r="E5" s="62" t="s">
        <v>107</v>
      </c>
      <c r="F5" s="63"/>
      <c r="G5" s="64">
        <v>61038</v>
      </c>
      <c r="H5" s="64">
        <v>20642</v>
      </c>
      <c r="I5" s="64">
        <v>9109</v>
      </c>
      <c r="J5" s="64">
        <v>1901</v>
      </c>
      <c r="K5" s="64">
        <v>1833</v>
      </c>
      <c r="L5" s="64">
        <v>68</v>
      </c>
      <c r="M5" s="64">
        <v>7208</v>
      </c>
      <c r="N5" s="64">
        <v>116</v>
      </c>
      <c r="O5" s="64">
        <v>4669</v>
      </c>
      <c r="P5" s="65">
        <v>4619</v>
      </c>
      <c r="Q5" s="64">
        <v>50</v>
      </c>
      <c r="R5" s="64">
        <v>2396</v>
      </c>
      <c r="S5" s="64">
        <v>952</v>
      </c>
      <c r="T5" s="64">
        <v>1444</v>
      </c>
      <c r="U5" s="64">
        <v>27</v>
      </c>
      <c r="V5" s="64">
        <v>11533</v>
      </c>
      <c r="W5" s="64">
        <v>430</v>
      </c>
      <c r="X5" s="64">
        <v>15</v>
      </c>
      <c r="Y5" s="64">
        <v>415</v>
      </c>
      <c r="Z5" s="65">
        <v>11103</v>
      </c>
      <c r="AA5" s="64">
        <v>102</v>
      </c>
      <c r="AB5" s="64">
        <v>178</v>
      </c>
      <c r="AC5" s="64">
        <v>640</v>
      </c>
      <c r="AD5" s="64">
        <v>1037</v>
      </c>
      <c r="AE5" s="64">
        <v>3142</v>
      </c>
      <c r="AF5" s="64">
        <v>1714</v>
      </c>
      <c r="AG5" s="64">
        <v>4146</v>
      </c>
      <c r="AH5" s="64">
        <v>144</v>
      </c>
      <c r="AI5" s="64">
        <v>40337</v>
      </c>
      <c r="AJ5" s="65">
        <v>28293</v>
      </c>
      <c r="AK5" s="64">
        <v>19086</v>
      </c>
      <c r="AL5" s="64">
        <v>18130</v>
      </c>
      <c r="AM5" s="64">
        <v>17797</v>
      </c>
      <c r="AN5" s="64">
        <v>14396</v>
      </c>
      <c r="AO5" s="64">
        <v>42</v>
      </c>
      <c r="AP5" s="64">
        <v>12</v>
      </c>
      <c r="AQ5" s="64">
        <v>1491</v>
      </c>
      <c r="AR5" s="64">
        <v>1855</v>
      </c>
      <c r="AS5" s="64">
        <v>1</v>
      </c>
      <c r="AT5" s="65">
        <v>0</v>
      </c>
      <c r="AU5" s="64">
        <v>333</v>
      </c>
      <c r="AV5" s="64">
        <v>129</v>
      </c>
      <c r="AW5" s="64">
        <v>30</v>
      </c>
      <c r="AX5" s="64">
        <v>75</v>
      </c>
      <c r="AY5" s="64">
        <v>2</v>
      </c>
      <c r="AZ5" s="64">
        <v>22</v>
      </c>
      <c r="BA5" s="64">
        <v>204</v>
      </c>
      <c r="BB5" s="64">
        <v>165</v>
      </c>
      <c r="BC5" s="64">
        <v>39</v>
      </c>
      <c r="BD5" s="65">
        <v>956</v>
      </c>
      <c r="BE5" s="64">
        <v>8546</v>
      </c>
      <c r="BF5" s="64">
        <v>4623</v>
      </c>
      <c r="BG5" s="64">
        <v>2794</v>
      </c>
      <c r="BH5" s="64">
        <v>560</v>
      </c>
      <c r="BI5" s="64">
        <v>31</v>
      </c>
      <c r="BJ5" s="64">
        <v>1238</v>
      </c>
      <c r="BK5" s="64">
        <v>36</v>
      </c>
      <c r="BL5" s="64">
        <v>76</v>
      </c>
      <c r="BM5" s="64">
        <v>70</v>
      </c>
      <c r="BN5" s="65">
        <v>179</v>
      </c>
      <c r="BO5" s="64">
        <v>2011</v>
      </c>
      <c r="BP5" s="64">
        <v>1551</v>
      </c>
      <c r="BQ5" s="64">
        <v>661</v>
      </c>
      <c r="BR5" s="64">
        <v>12044</v>
      </c>
      <c r="BS5" s="64">
        <v>507</v>
      </c>
      <c r="BT5" s="64">
        <v>227</v>
      </c>
      <c r="BU5" s="64">
        <v>7</v>
      </c>
      <c r="BV5" s="64">
        <v>90</v>
      </c>
      <c r="BW5" s="64">
        <v>2186</v>
      </c>
      <c r="BX5" s="65">
        <v>9027</v>
      </c>
    </row>
    <row r="6" spans="1:76" ht="15" customHeight="1">
      <c r="A6" s="58"/>
      <c r="B6" s="59" t="s">
        <v>108</v>
      </c>
      <c r="C6" s="60"/>
      <c r="D6" s="61"/>
      <c r="E6" s="62" t="s">
        <v>109</v>
      </c>
      <c r="F6" s="63"/>
      <c r="G6" s="64">
        <v>0</v>
      </c>
      <c r="H6" s="64">
        <v>0</v>
      </c>
      <c r="I6" s="64">
        <v>0</v>
      </c>
      <c r="J6" s="64">
        <v>0</v>
      </c>
      <c r="K6" s="64">
        <v>0</v>
      </c>
      <c r="L6" s="64">
        <v>0</v>
      </c>
      <c r="M6" s="64">
        <v>0</v>
      </c>
      <c r="N6" s="64">
        <v>0</v>
      </c>
      <c r="O6" s="64">
        <v>0</v>
      </c>
      <c r="P6" s="65">
        <v>0</v>
      </c>
      <c r="Q6" s="64">
        <v>0</v>
      </c>
      <c r="R6" s="64">
        <v>0</v>
      </c>
      <c r="S6" s="64">
        <v>0</v>
      </c>
      <c r="T6" s="64">
        <v>0</v>
      </c>
      <c r="U6" s="64">
        <v>0</v>
      </c>
      <c r="V6" s="64">
        <v>0</v>
      </c>
      <c r="W6" s="64">
        <v>0</v>
      </c>
      <c r="X6" s="64">
        <v>0</v>
      </c>
      <c r="Y6" s="64">
        <v>0</v>
      </c>
      <c r="Z6" s="65">
        <v>0</v>
      </c>
      <c r="AA6" s="64">
        <v>0</v>
      </c>
      <c r="AB6" s="64">
        <v>0</v>
      </c>
      <c r="AC6" s="64">
        <v>0</v>
      </c>
      <c r="AD6" s="64">
        <v>0</v>
      </c>
      <c r="AE6" s="64">
        <v>0</v>
      </c>
      <c r="AF6" s="64">
        <v>0</v>
      </c>
      <c r="AG6" s="64">
        <v>0</v>
      </c>
      <c r="AH6" s="64">
        <v>0</v>
      </c>
      <c r="AI6" s="64">
        <v>0</v>
      </c>
      <c r="AJ6" s="65">
        <v>0</v>
      </c>
      <c r="AK6" s="64">
        <v>0</v>
      </c>
      <c r="AL6" s="64">
        <v>0</v>
      </c>
      <c r="AM6" s="64">
        <v>0</v>
      </c>
      <c r="AN6" s="64">
        <v>0</v>
      </c>
      <c r="AO6" s="64">
        <v>0</v>
      </c>
      <c r="AP6" s="64">
        <v>0</v>
      </c>
      <c r="AQ6" s="64">
        <v>0</v>
      </c>
      <c r="AR6" s="64">
        <v>0</v>
      </c>
      <c r="AS6" s="64">
        <v>0</v>
      </c>
      <c r="AT6" s="65">
        <v>0</v>
      </c>
      <c r="AU6" s="64">
        <v>0</v>
      </c>
      <c r="AV6" s="64">
        <v>0</v>
      </c>
      <c r="AW6" s="64">
        <v>0</v>
      </c>
      <c r="AX6" s="64">
        <v>0</v>
      </c>
      <c r="AY6" s="64">
        <v>0</v>
      </c>
      <c r="AZ6" s="64">
        <v>0</v>
      </c>
      <c r="BA6" s="64">
        <v>0</v>
      </c>
      <c r="BB6" s="64">
        <v>0</v>
      </c>
      <c r="BC6" s="64">
        <v>0</v>
      </c>
      <c r="BD6" s="65">
        <v>0</v>
      </c>
      <c r="BE6" s="64">
        <v>0</v>
      </c>
      <c r="BF6" s="64">
        <v>0</v>
      </c>
      <c r="BG6" s="64">
        <v>0</v>
      </c>
      <c r="BH6" s="64">
        <v>0</v>
      </c>
      <c r="BI6" s="64">
        <v>0</v>
      </c>
      <c r="BJ6" s="64">
        <v>0</v>
      </c>
      <c r="BK6" s="64">
        <v>0</v>
      </c>
      <c r="BL6" s="64">
        <v>0</v>
      </c>
      <c r="BM6" s="64">
        <v>0</v>
      </c>
      <c r="BN6" s="65">
        <v>0</v>
      </c>
      <c r="BO6" s="64">
        <v>0</v>
      </c>
      <c r="BP6" s="64">
        <v>0</v>
      </c>
      <c r="BQ6" s="64">
        <v>0</v>
      </c>
      <c r="BR6" s="64">
        <v>0</v>
      </c>
      <c r="BS6" s="64">
        <v>0</v>
      </c>
      <c r="BT6" s="64">
        <v>0</v>
      </c>
      <c r="BU6" s="64">
        <v>0</v>
      </c>
      <c r="BV6" s="64">
        <v>0</v>
      </c>
      <c r="BW6" s="64">
        <v>0</v>
      </c>
      <c r="BX6" s="65">
        <v>0</v>
      </c>
    </row>
    <row r="7" spans="1:76" ht="15" customHeight="1">
      <c r="A7" s="58"/>
      <c r="B7" s="59" t="s">
        <v>110</v>
      </c>
      <c r="C7" s="60"/>
      <c r="D7" s="61"/>
      <c r="E7" s="62" t="s">
        <v>111</v>
      </c>
      <c r="F7" s="63"/>
      <c r="G7" s="64">
        <v>0</v>
      </c>
      <c r="H7" s="64">
        <v>0</v>
      </c>
      <c r="I7" s="64">
        <v>0</v>
      </c>
      <c r="J7" s="64">
        <v>0</v>
      </c>
      <c r="K7" s="64">
        <v>0</v>
      </c>
      <c r="L7" s="64">
        <v>0</v>
      </c>
      <c r="M7" s="64">
        <v>0</v>
      </c>
      <c r="N7" s="64">
        <v>0</v>
      </c>
      <c r="O7" s="64">
        <v>0</v>
      </c>
      <c r="P7" s="65">
        <v>0</v>
      </c>
      <c r="Q7" s="64">
        <v>0</v>
      </c>
      <c r="R7" s="64">
        <v>0</v>
      </c>
      <c r="S7" s="64">
        <v>0</v>
      </c>
      <c r="T7" s="64">
        <v>0</v>
      </c>
      <c r="U7" s="64">
        <v>0</v>
      </c>
      <c r="V7" s="64">
        <v>0</v>
      </c>
      <c r="W7" s="64">
        <v>0</v>
      </c>
      <c r="X7" s="64">
        <v>0</v>
      </c>
      <c r="Y7" s="64">
        <v>0</v>
      </c>
      <c r="Z7" s="65">
        <v>0</v>
      </c>
      <c r="AA7" s="64">
        <v>0</v>
      </c>
      <c r="AB7" s="64">
        <v>0</v>
      </c>
      <c r="AC7" s="64">
        <v>0</v>
      </c>
      <c r="AD7" s="64">
        <v>0</v>
      </c>
      <c r="AE7" s="64">
        <v>0</v>
      </c>
      <c r="AF7" s="64">
        <v>0</v>
      </c>
      <c r="AG7" s="64">
        <v>0</v>
      </c>
      <c r="AH7" s="64">
        <v>0</v>
      </c>
      <c r="AI7" s="64">
        <v>0</v>
      </c>
      <c r="AJ7" s="65">
        <v>0</v>
      </c>
      <c r="AK7" s="64">
        <v>0</v>
      </c>
      <c r="AL7" s="64">
        <v>0</v>
      </c>
      <c r="AM7" s="64">
        <v>0</v>
      </c>
      <c r="AN7" s="64">
        <v>0</v>
      </c>
      <c r="AO7" s="64">
        <v>0</v>
      </c>
      <c r="AP7" s="64">
        <v>0</v>
      </c>
      <c r="AQ7" s="64">
        <v>0</v>
      </c>
      <c r="AR7" s="64">
        <v>0</v>
      </c>
      <c r="AS7" s="64">
        <v>0</v>
      </c>
      <c r="AT7" s="65">
        <v>0</v>
      </c>
      <c r="AU7" s="64">
        <v>0</v>
      </c>
      <c r="AV7" s="64">
        <v>0</v>
      </c>
      <c r="AW7" s="64">
        <v>0</v>
      </c>
      <c r="AX7" s="64">
        <v>0</v>
      </c>
      <c r="AY7" s="64">
        <v>0</v>
      </c>
      <c r="AZ7" s="64">
        <v>0</v>
      </c>
      <c r="BA7" s="64">
        <v>0</v>
      </c>
      <c r="BB7" s="64">
        <v>0</v>
      </c>
      <c r="BC7" s="64">
        <v>0</v>
      </c>
      <c r="BD7" s="65">
        <v>0</v>
      </c>
      <c r="BE7" s="64">
        <v>0</v>
      </c>
      <c r="BF7" s="64">
        <v>0</v>
      </c>
      <c r="BG7" s="64">
        <v>0</v>
      </c>
      <c r="BH7" s="64">
        <v>0</v>
      </c>
      <c r="BI7" s="64">
        <v>0</v>
      </c>
      <c r="BJ7" s="64">
        <v>0</v>
      </c>
      <c r="BK7" s="64">
        <v>0</v>
      </c>
      <c r="BL7" s="64">
        <v>0</v>
      </c>
      <c r="BM7" s="64">
        <v>0</v>
      </c>
      <c r="BN7" s="65">
        <v>0</v>
      </c>
      <c r="BO7" s="64">
        <v>0</v>
      </c>
      <c r="BP7" s="64">
        <v>0</v>
      </c>
      <c r="BQ7" s="64">
        <v>0</v>
      </c>
      <c r="BR7" s="64">
        <v>0</v>
      </c>
      <c r="BS7" s="64">
        <v>0</v>
      </c>
      <c r="BT7" s="64">
        <v>0</v>
      </c>
      <c r="BU7" s="64">
        <v>0</v>
      </c>
      <c r="BV7" s="64">
        <v>0</v>
      </c>
      <c r="BW7" s="64">
        <v>0</v>
      </c>
      <c r="BX7" s="65">
        <v>0</v>
      </c>
    </row>
    <row r="8" spans="1:76" ht="15" customHeight="1">
      <c r="A8" s="58"/>
      <c r="B8" s="59" t="s">
        <v>112</v>
      </c>
      <c r="C8" s="60"/>
      <c r="D8" s="61"/>
      <c r="E8" s="62" t="s">
        <v>1</v>
      </c>
      <c r="F8" s="63"/>
      <c r="G8" s="64">
        <v>2234</v>
      </c>
      <c r="H8" s="64">
        <v>345</v>
      </c>
      <c r="I8" s="64">
        <v>195</v>
      </c>
      <c r="J8" s="64">
        <v>163</v>
      </c>
      <c r="K8" s="64">
        <v>158</v>
      </c>
      <c r="L8" s="64">
        <v>5</v>
      </c>
      <c r="M8" s="64">
        <v>32</v>
      </c>
      <c r="N8" s="64">
        <v>1</v>
      </c>
      <c r="O8" s="64">
        <v>16</v>
      </c>
      <c r="P8" s="65">
        <v>15</v>
      </c>
      <c r="Q8" s="64">
        <v>1</v>
      </c>
      <c r="R8" s="64">
        <v>14</v>
      </c>
      <c r="S8" s="64">
        <v>5</v>
      </c>
      <c r="T8" s="64">
        <v>9</v>
      </c>
      <c r="U8" s="64">
        <v>1</v>
      </c>
      <c r="V8" s="64">
        <v>150</v>
      </c>
      <c r="W8" s="64">
        <v>15</v>
      </c>
      <c r="X8" s="64">
        <v>2</v>
      </c>
      <c r="Y8" s="64">
        <v>13</v>
      </c>
      <c r="Z8" s="65">
        <v>135</v>
      </c>
      <c r="AA8" s="64">
        <v>1</v>
      </c>
      <c r="AB8" s="64">
        <v>6</v>
      </c>
      <c r="AC8" s="64">
        <v>3</v>
      </c>
      <c r="AD8" s="64">
        <v>9</v>
      </c>
      <c r="AE8" s="64">
        <v>30</v>
      </c>
      <c r="AF8" s="64">
        <v>24</v>
      </c>
      <c r="AG8" s="64">
        <v>60</v>
      </c>
      <c r="AH8" s="64">
        <v>2</v>
      </c>
      <c r="AI8" s="64">
        <v>1570</v>
      </c>
      <c r="AJ8" s="65">
        <v>1323</v>
      </c>
      <c r="AK8" s="64">
        <v>216</v>
      </c>
      <c r="AL8" s="64">
        <v>216</v>
      </c>
      <c r="AM8" s="64">
        <v>210</v>
      </c>
      <c r="AN8" s="64">
        <v>201</v>
      </c>
      <c r="AO8" s="64">
        <v>0</v>
      </c>
      <c r="AP8" s="64">
        <v>1</v>
      </c>
      <c r="AQ8" s="64">
        <v>5</v>
      </c>
      <c r="AR8" s="64">
        <v>3</v>
      </c>
      <c r="AS8" s="64">
        <v>0</v>
      </c>
      <c r="AT8" s="65">
        <v>0</v>
      </c>
      <c r="AU8" s="64">
        <v>6</v>
      </c>
      <c r="AV8" s="64">
        <v>3</v>
      </c>
      <c r="AW8" s="64">
        <v>3</v>
      </c>
      <c r="AX8" s="64">
        <v>0</v>
      </c>
      <c r="AY8" s="64">
        <v>0</v>
      </c>
      <c r="AZ8" s="64">
        <v>0</v>
      </c>
      <c r="BA8" s="64">
        <v>3</v>
      </c>
      <c r="BB8" s="64">
        <v>2</v>
      </c>
      <c r="BC8" s="64">
        <v>1</v>
      </c>
      <c r="BD8" s="65">
        <v>0</v>
      </c>
      <c r="BE8" s="64">
        <v>106</v>
      </c>
      <c r="BF8" s="64">
        <v>14</v>
      </c>
      <c r="BG8" s="64">
        <v>2</v>
      </c>
      <c r="BH8" s="64">
        <v>0</v>
      </c>
      <c r="BI8" s="64">
        <v>0</v>
      </c>
      <c r="BJ8" s="64">
        <v>12</v>
      </c>
      <c r="BK8" s="64">
        <v>3</v>
      </c>
      <c r="BL8" s="64">
        <v>48</v>
      </c>
      <c r="BM8" s="64">
        <v>0</v>
      </c>
      <c r="BN8" s="65">
        <v>0</v>
      </c>
      <c r="BO8" s="64">
        <v>39</v>
      </c>
      <c r="BP8" s="64">
        <v>2</v>
      </c>
      <c r="BQ8" s="64">
        <v>1001</v>
      </c>
      <c r="BR8" s="64">
        <v>247</v>
      </c>
      <c r="BS8" s="64">
        <v>24</v>
      </c>
      <c r="BT8" s="64">
        <v>7</v>
      </c>
      <c r="BU8" s="64">
        <v>5</v>
      </c>
      <c r="BV8" s="64">
        <v>9</v>
      </c>
      <c r="BW8" s="64">
        <v>74</v>
      </c>
      <c r="BX8" s="65">
        <v>128</v>
      </c>
    </row>
    <row r="9" spans="1:76" ht="15" customHeight="1">
      <c r="A9" s="58"/>
      <c r="B9" s="59" t="s">
        <v>113</v>
      </c>
      <c r="C9" s="60"/>
      <c r="D9" s="61"/>
      <c r="E9" s="62" t="s">
        <v>2</v>
      </c>
      <c r="F9" s="63"/>
      <c r="G9" s="64">
        <v>0</v>
      </c>
      <c r="H9" s="64">
        <v>0</v>
      </c>
      <c r="I9" s="64">
        <v>0</v>
      </c>
      <c r="J9" s="64">
        <v>0</v>
      </c>
      <c r="K9" s="64">
        <v>0</v>
      </c>
      <c r="L9" s="64">
        <v>0</v>
      </c>
      <c r="M9" s="64">
        <v>0</v>
      </c>
      <c r="N9" s="64">
        <v>0</v>
      </c>
      <c r="O9" s="64">
        <v>0</v>
      </c>
      <c r="P9" s="65">
        <v>0</v>
      </c>
      <c r="Q9" s="64">
        <v>0</v>
      </c>
      <c r="R9" s="64">
        <v>0</v>
      </c>
      <c r="S9" s="64">
        <v>0</v>
      </c>
      <c r="T9" s="64">
        <v>0</v>
      </c>
      <c r="U9" s="64">
        <v>0</v>
      </c>
      <c r="V9" s="64">
        <v>0</v>
      </c>
      <c r="W9" s="64">
        <v>0</v>
      </c>
      <c r="X9" s="64">
        <v>0</v>
      </c>
      <c r="Y9" s="64">
        <v>0</v>
      </c>
      <c r="Z9" s="65">
        <v>0</v>
      </c>
      <c r="AA9" s="64">
        <v>0</v>
      </c>
      <c r="AB9" s="64">
        <v>0</v>
      </c>
      <c r="AC9" s="64">
        <v>0</v>
      </c>
      <c r="AD9" s="64">
        <v>0</v>
      </c>
      <c r="AE9" s="64">
        <v>0</v>
      </c>
      <c r="AF9" s="64">
        <v>0</v>
      </c>
      <c r="AG9" s="64">
        <v>0</v>
      </c>
      <c r="AH9" s="64">
        <v>0</v>
      </c>
      <c r="AI9" s="64">
        <v>0</v>
      </c>
      <c r="AJ9" s="65">
        <v>0</v>
      </c>
      <c r="AK9" s="64">
        <v>0</v>
      </c>
      <c r="AL9" s="64">
        <v>0</v>
      </c>
      <c r="AM9" s="64">
        <v>0</v>
      </c>
      <c r="AN9" s="64">
        <v>0</v>
      </c>
      <c r="AO9" s="64">
        <v>0</v>
      </c>
      <c r="AP9" s="64">
        <v>0</v>
      </c>
      <c r="AQ9" s="64">
        <v>0</v>
      </c>
      <c r="AR9" s="64">
        <v>0</v>
      </c>
      <c r="AS9" s="64">
        <v>0</v>
      </c>
      <c r="AT9" s="65">
        <v>0</v>
      </c>
      <c r="AU9" s="64">
        <v>0</v>
      </c>
      <c r="AV9" s="64">
        <v>0</v>
      </c>
      <c r="AW9" s="64">
        <v>0</v>
      </c>
      <c r="AX9" s="64">
        <v>0</v>
      </c>
      <c r="AY9" s="64">
        <v>0</v>
      </c>
      <c r="AZ9" s="64">
        <v>0</v>
      </c>
      <c r="BA9" s="64">
        <v>0</v>
      </c>
      <c r="BB9" s="64">
        <v>0</v>
      </c>
      <c r="BC9" s="64">
        <v>0</v>
      </c>
      <c r="BD9" s="65">
        <v>0</v>
      </c>
      <c r="BE9" s="64">
        <v>0</v>
      </c>
      <c r="BF9" s="64">
        <v>0</v>
      </c>
      <c r="BG9" s="64">
        <v>0</v>
      </c>
      <c r="BH9" s="64">
        <v>0</v>
      </c>
      <c r="BI9" s="64">
        <v>0</v>
      </c>
      <c r="BJ9" s="64">
        <v>0</v>
      </c>
      <c r="BK9" s="64">
        <v>0</v>
      </c>
      <c r="BL9" s="64">
        <v>0</v>
      </c>
      <c r="BM9" s="64">
        <v>0</v>
      </c>
      <c r="BN9" s="65">
        <v>0</v>
      </c>
      <c r="BO9" s="64">
        <v>0</v>
      </c>
      <c r="BP9" s="64">
        <v>0</v>
      </c>
      <c r="BQ9" s="64">
        <v>0</v>
      </c>
      <c r="BR9" s="64">
        <v>0</v>
      </c>
      <c r="BS9" s="64">
        <v>0</v>
      </c>
      <c r="BT9" s="64">
        <v>0</v>
      </c>
      <c r="BU9" s="64">
        <v>0</v>
      </c>
      <c r="BV9" s="64">
        <v>0</v>
      </c>
      <c r="BW9" s="64">
        <v>0</v>
      </c>
      <c r="BX9" s="65">
        <v>0</v>
      </c>
    </row>
    <row r="10" spans="1:76" ht="15" customHeight="1">
      <c r="A10" s="58"/>
      <c r="B10" s="59" t="s">
        <v>114</v>
      </c>
      <c r="C10" s="60"/>
      <c r="D10" s="61"/>
      <c r="E10" s="62" t="s">
        <v>116</v>
      </c>
      <c r="F10" s="63"/>
      <c r="G10" s="64">
        <v>211</v>
      </c>
      <c r="H10" s="64">
        <v>20</v>
      </c>
      <c r="I10" s="64">
        <v>12</v>
      </c>
      <c r="J10" s="64">
        <v>7</v>
      </c>
      <c r="K10" s="64">
        <v>7</v>
      </c>
      <c r="L10" s="64">
        <v>0</v>
      </c>
      <c r="M10" s="64">
        <v>5</v>
      </c>
      <c r="N10" s="64">
        <v>0</v>
      </c>
      <c r="O10" s="64">
        <v>3</v>
      </c>
      <c r="P10" s="65">
        <v>3</v>
      </c>
      <c r="Q10" s="64">
        <v>0</v>
      </c>
      <c r="R10" s="64">
        <v>2</v>
      </c>
      <c r="S10" s="64">
        <v>1</v>
      </c>
      <c r="T10" s="64">
        <v>1</v>
      </c>
      <c r="U10" s="64">
        <v>0</v>
      </c>
      <c r="V10" s="64">
        <v>8</v>
      </c>
      <c r="W10" s="64">
        <v>1</v>
      </c>
      <c r="X10" s="64">
        <v>0</v>
      </c>
      <c r="Y10" s="64">
        <v>1</v>
      </c>
      <c r="Z10" s="65">
        <v>7</v>
      </c>
      <c r="AA10" s="64">
        <v>0</v>
      </c>
      <c r="AB10" s="64">
        <v>0</v>
      </c>
      <c r="AC10" s="64">
        <v>0</v>
      </c>
      <c r="AD10" s="64">
        <v>0</v>
      </c>
      <c r="AE10" s="64">
        <v>2</v>
      </c>
      <c r="AF10" s="64">
        <v>1</v>
      </c>
      <c r="AG10" s="64">
        <v>4</v>
      </c>
      <c r="AH10" s="64">
        <v>0</v>
      </c>
      <c r="AI10" s="64">
        <v>189</v>
      </c>
      <c r="AJ10" s="65">
        <v>133</v>
      </c>
      <c r="AK10" s="64">
        <v>77</v>
      </c>
      <c r="AL10" s="64">
        <v>73</v>
      </c>
      <c r="AM10" s="64">
        <v>57</v>
      </c>
      <c r="AN10" s="64">
        <v>23</v>
      </c>
      <c r="AO10" s="64">
        <v>2</v>
      </c>
      <c r="AP10" s="64">
        <v>7</v>
      </c>
      <c r="AQ10" s="64">
        <v>19</v>
      </c>
      <c r="AR10" s="64">
        <v>6</v>
      </c>
      <c r="AS10" s="64">
        <v>0</v>
      </c>
      <c r="AT10" s="65">
        <v>0</v>
      </c>
      <c r="AU10" s="64">
        <v>16</v>
      </c>
      <c r="AV10" s="64">
        <v>15</v>
      </c>
      <c r="AW10" s="64">
        <v>10</v>
      </c>
      <c r="AX10" s="64">
        <v>3</v>
      </c>
      <c r="AY10" s="64">
        <v>2</v>
      </c>
      <c r="AZ10" s="64">
        <v>0</v>
      </c>
      <c r="BA10" s="64">
        <v>1</v>
      </c>
      <c r="BB10" s="64">
        <v>1</v>
      </c>
      <c r="BC10" s="64">
        <v>0</v>
      </c>
      <c r="BD10" s="65">
        <v>4</v>
      </c>
      <c r="BE10" s="64">
        <v>56</v>
      </c>
      <c r="BF10" s="64">
        <v>21</v>
      </c>
      <c r="BG10" s="64">
        <v>11</v>
      </c>
      <c r="BH10" s="64">
        <v>3</v>
      </c>
      <c r="BI10" s="64">
        <v>1</v>
      </c>
      <c r="BJ10" s="64">
        <v>6</v>
      </c>
      <c r="BK10" s="64">
        <v>10</v>
      </c>
      <c r="BL10" s="64">
        <v>7</v>
      </c>
      <c r="BM10" s="64">
        <v>2</v>
      </c>
      <c r="BN10" s="65">
        <v>2</v>
      </c>
      <c r="BO10" s="64">
        <v>6</v>
      </c>
      <c r="BP10" s="64">
        <v>8</v>
      </c>
      <c r="BQ10" s="64">
        <v>0</v>
      </c>
      <c r="BR10" s="64">
        <v>56</v>
      </c>
      <c r="BS10" s="64">
        <v>0</v>
      </c>
      <c r="BT10" s="64">
        <v>0</v>
      </c>
      <c r="BU10" s="64">
        <v>0</v>
      </c>
      <c r="BV10" s="64">
        <v>14</v>
      </c>
      <c r="BW10" s="64">
        <v>9</v>
      </c>
      <c r="BX10" s="65">
        <v>33</v>
      </c>
    </row>
    <row r="11" spans="1:76" ht="15" customHeight="1">
      <c r="A11" s="58"/>
      <c r="B11" s="59" t="s">
        <v>115</v>
      </c>
      <c r="C11" s="60"/>
      <c r="D11" s="61"/>
      <c r="E11" s="62" t="s">
        <v>404</v>
      </c>
      <c r="F11" s="63"/>
      <c r="G11" s="64">
        <v>378198</v>
      </c>
      <c r="H11" s="64">
        <v>63737</v>
      </c>
      <c r="I11" s="64">
        <v>30730</v>
      </c>
      <c r="J11" s="64">
        <v>17318</v>
      </c>
      <c r="K11" s="64">
        <v>16960</v>
      </c>
      <c r="L11" s="64">
        <v>358</v>
      </c>
      <c r="M11" s="64">
        <v>13412</v>
      </c>
      <c r="N11" s="64">
        <v>139</v>
      </c>
      <c r="O11" s="64">
        <v>7558</v>
      </c>
      <c r="P11" s="65">
        <v>7414</v>
      </c>
      <c r="Q11" s="64">
        <v>144</v>
      </c>
      <c r="R11" s="64">
        <v>5603</v>
      </c>
      <c r="S11" s="64">
        <v>1639</v>
      </c>
      <c r="T11" s="64">
        <v>3964</v>
      </c>
      <c r="U11" s="64">
        <v>112</v>
      </c>
      <c r="V11" s="64">
        <v>33007</v>
      </c>
      <c r="W11" s="64">
        <v>2489</v>
      </c>
      <c r="X11" s="64">
        <v>511</v>
      </c>
      <c r="Y11" s="64">
        <v>1978</v>
      </c>
      <c r="Z11" s="65">
        <v>30518</v>
      </c>
      <c r="AA11" s="64">
        <v>320</v>
      </c>
      <c r="AB11" s="64">
        <v>837</v>
      </c>
      <c r="AC11" s="64">
        <v>1512</v>
      </c>
      <c r="AD11" s="64">
        <v>2006</v>
      </c>
      <c r="AE11" s="64">
        <v>6402</v>
      </c>
      <c r="AF11" s="64">
        <v>7929</v>
      </c>
      <c r="AG11" s="64">
        <v>10909</v>
      </c>
      <c r="AH11" s="64">
        <v>603</v>
      </c>
      <c r="AI11" s="64">
        <v>313509</v>
      </c>
      <c r="AJ11" s="65">
        <v>191776</v>
      </c>
      <c r="AK11" s="64">
        <v>85304</v>
      </c>
      <c r="AL11" s="64">
        <v>81948</v>
      </c>
      <c r="AM11" s="64">
        <v>72978</v>
      </c>
      <c r="AN11" s="64">
        <v>51835</v>
      </c>
      <c r="AO11" s="64">
        <v>4828</v>
      </c>
      <c r="AP11" s="64">
        <v>1535</v>
      </c>
      <c r="AQ11" s="64">
        <v>6402</v>
      </c>
      <c r="AR11" s="64">
        <v>8096</v>
      </c>
      <c r="AS11" s="64">
        <v>182</v>
      </c>
      <c r="AT11" s="65">
        <v>100</v>
      </c>
      <c r="AU11" s="64">
        <v>8970</v>
      </c>
      <c r="AV11" s="64">
        <v>7265</v>
      </c>
      <c r="AW11" s="64">
        <v>6365</v>
      </c>
      <c r="AX11" s="64">
        <v>543</v>
      </c>
      <c r="AY11" s="64">
        <v>311</v>
      </c>
      <c r="AZ11" s="64">
        <v>46</v>
      </c>
      <c r="BA11" s="64">
        <v>1705</v>
      </c>
      <c r="BB11" s="64">
        <v>1386</v>
      </c>
      <c r="BC11" s="64">
        <v>319</v>
      </c>
      <c r="BD11" s="65">
        <v>3356</v>
      </c>
      <c r="BE11" s="64">
        <v>76587</v>
      </c>
      <c r="BF11" s="64">
        <v>18552</v>
      </c>
      <c r="BG11" s="64">
        <v>13410</v>
      </c>
      <c r="BH11" s="64">
        <v>1527</v>
      </c>
      <c r="BI11" s="64">
        <v>2837</v>
      </c>
      <c r="BJ11" s="64">
        <v>778</v>
      </c>
      <c r="BK11" s="64">
        <v>6750</v>
      </c>
      <c r="BL11" s="64">
        <v>17712</v>
      </c>
      <c r="BM11" s="64">
        <v>13648</v>
      </c>
      <c r="BN11" s="65">
        <v>4193</v>
      </c>
      <c r="BO11" s="64">
        <v>3268</v>
      </c>
      <c r="BP11" s="64">
        <v>12464</v>
      </c>
      <c r="BQ11" s="64">
        <v>29885</v>
      </c>
      <c r="BR11" s="64">
        <v>121733</v>
      </c>
      <c r="BS11" s="64">
        <v>16466</v>
      </c>
      <c r="BT11" s="64">
        <v>2951</v>
      </c>
      <c r="BU11" s="64">
        <v>212</v>
      </c>
      <c r="BV11" s="64">
        <v>18597</v>
      </c>
      <c r="BW11" s="64">
        <v>31454</v>
      </c>
      <c r="BX11" s="65">
        <v>52053</v>
      </c>
    </row>
    <row r="12" spans="1:76" ht="15" customHeight="1">
      <c r="A12" s="58"/>
      <c r="B12" s="59" t="s">
        <v>117</v>
      </c>
      <c r="C12" s="60"/>
      <c r="D12" s="61"/>
      <c r="E12" s="62" t="s">
        <v>119</v>
      </c>
      <c r="F12" s="63"/>
      <c r="G12" s="64">
        <v>0</v>
      </c>
      <c r="H12" s="64">
        <v>0</v>
      </c>
      <c r="I12" s="64">
        <v>0</v>
      </c>
      <c r="J12" s="64">
        <v>0</v>
      </c>
      <c r="K12" s="64">
        <v>0</v>
      </c>
      <c r="L12" s="64">
        <v>0</v>
      </c>
      <c r="M12" s="64">
        <v>0</v>
      </c>
      <c r="N12" s="64">
        <v>0</v>
      </c>
      <c r="O12" s="64">
        <v>0</v>
      </c>
      <c r="P12" s="65">
        <v>0</v>
      </c>
      <c r="Q12" s="64">
        <v>0</v>
      </c>
      <c r="R12" s="64">
        <v>0</v>
      </c>
      <c r="S12" s="64">
        <v>0</v>
      </c>
      <c r="T12" s="64">
        <v>0</v>
      </c>
      <c r="U12" s="64">
        <v>0</v>
      </c>
      <c r="V12" s="64">
        <v>0</v>
      </c>
      <c r="W12" s="64">
        <v>0</v>
      </c>
      <c r="X12" s="64">
        <v>0</v>
      </c>
      <c r="Y12" s="64">
        <v>0</v>
      </c>
      <c r="Z12" s="65">
        <v>0</v>
      </c>
      <c r="AA12" s="64">
        <v>0</v>
      </c>
      <c r="AB12" s="64">
        <v>0</v>
      </c>
      <c r="AC12" s="64">
        <v>0</v>
      </c>
      <c r="AD12" s="64">
        <v>0</v>
      </c>
      <c r="AE12" s="64">
        <v>0</v>
      </c>
      <c r="AF12" s="64">
        <v>0</v>
      </c>
      <c r="AG12" s="64">
        <v>0</v>
      </c>
      <c r="AH12" s="64">
        <v>0</v>
      </c>
      <c r="AI12" s="64">
        <v>0</v>
      </c>
      <c r="AJ12" s="65">
        <v>0</v>
      </c>
      <c r="AK12" s="64">
        <v>0</v>
      </c>
      <c r="AL12" s="64">
        <v>0</v>
      </c>
      <c r="AM12" s="64">
        <v>0</v>
      </c>
      <c r="AN12" s="64">
        <v>0</v>
      </c>
      <c r="AO12" s="64">
        <v>0</v>
      </c>
      <c r="AP12" s="64">
        <v>0</v>
      </c>
      <c r="AQ12" s="64">
        <v>0</v>
      </c>
      <c r="AR12" s="64">
        <v>0</v>
      </c>
      <c r="AS12" s="64">
        <v>0</v>
      </c>
      <c r="AT12" s="65">
        <v>0</v>
      </c>
      <c r="AU12" s="64">
        <v>0</v>
      </c>
      <c r="AV12" s="64">
        <v>0</v>
      </c>
      <c r="AW12" s="64">
        <v>0</v>
      </c>
      <c r="AX12" s="64">
        <v>0</v>
      </c>
      <c r="AY12" s="64">
        <v>0</v>
      </c>
      <c r="AZ12" s="64">
        <v>0</v>
      </c>
      <c r="BA12" s="64">
        <v>0</v>
      </c>
      <c r="BB12" s="64">
        <v>0</v>
      </c>
      <c r="BC12" s="64">
        <v>0</v>
      </c>
      <c r="BD12" s="65">
        <v>0</v>
      </c>
      <c r="BE12" s="64">
        <v>0</v>
      </c>
      <c r="BF12" s="64">
        <v>0</v>
      </c>
      <c r="BG12" s="64">
        <v>0</v>
      </c>
      <c r="BH12" s="64">
        <v>0</v>
      </c>
      <c r="BI12" s="64">
        <v>0</v>
      </c>
      <c r="BJ12" s="64">
        <v>0</v>
      </c>
      <c r="BK12" s="64">
        <v>0</v>
      </c>
      <c r="BL12" s="64">
        <v>0</v>
      </c>
      <c r="BM12" s="64">
        <v>0</v>
      </c>
      <c r="BN12" s="65">
        <v>0</v>
      </c>
      <c r="BO12" s="64">
        <v>0</v>
      </c>
      <c r="BP12" s="64">
        <v>0</v>
      </c>
      <c r="BQ12" s="64">
        <v>0</v>
      </c>
      <c r="BR12" s="64">
        <v>0</v>
      </c>
      <c r="BS12" s="64">
        <v>0</v>
      </c>
      <c r="BT12" s="64">
        <v>0</v>
      </c>
      <c r="BU12" s="64">
        <v>0</v>
      </c>
      <c r="BV12" s="64">
        <v>0</v>
      </c>
      <c r="BW12" s="64">
        <v>0</v>
      </c>
      <c r="BX12" s="65">
        <v>0</v>
      </c>
    </row>
    <row r="13" spans="1:76" ht="15" customHeight="1">
      <c r="A13" s="58"/>
      <c r="B13" s="59" t="s">
        <v>118</v>
      </c>
      <c r="C13" s="60"/>
      <c r="D13" s="61"/>
      <c r="E13" s="62" t="s">
        <v>405</v>
      </c>
      <c r="F13" s="63"/>
      <c r="G13" s="64">
        <v>0</v>
      </c>
      <c r="H13" s="64">
        <v>0</v>
      </c>
      <c r="I13" s="64">
        <v>0</v>
      </c>
      <c r="J13" s="64">
        <v>0</v>
      </c>
      <c r="K13" s="64">
        <v>0</v>
      </c>
      <c r="L13" s="64">
        <v>0</v>
      </c>
      <c r="M13" s="64">
        <v>0</v>
      </c>
      <c r="N13" s="64">
        <v>0</v>
      </c>
      <c r="O13" s="64">
        <v>0</v>
      </c>
      <c r="P13" s="65">
        <v>0</v>
      </c>
      <c r="Q13" s="64">
        <v>0</v>
      </c>
      <c r="R13" s="64">
        <v>0</v>
      </c>
      <c r="S13" s="64">
        <v>0</v>
      </c>
      <c r="T13" s="64">
        <v>0</v>
      </c>
      <c r="U13" s="64">
        <v>0</v>
      </c>
      <c r="V13" s="64">
        <v>0</v>
      </c>
      <c r="W13" s="64">
        <v>0</v>
      </c>
      <c r="X13" s="64">
        <v>0</v>
      </c>
      <c r="Y13" s="64">
        <v>0</v>
      </c>
      <c r="Z13" s="65">
        <v>0</v>
      </c>
      <c r="AA13" s="64">
        <v>0</v>
      </c>
      <c r="AB13" s="64">
        <v>0</v>
      </c>
      <c r="AC13" s="64">
        <v>0</v>
      </c>
      <c r="AD13" s="64">
        <v>0</v>
      </c>
      <c r="AE13" s="64">
        <v>0</v>
      </c>
      <c r="AF13" s="64">
        <v>0</v>
      </c>
      <c r="AG13" s="64">
        <v>0</v>
      </c>
      <c r="AH13" s="64">
        <v>0</v>
      </c>
      <c r="AI13" s="64">
        <v>0</v>
      </c>
      <c r="AJ13" s="65">
        <v>0</v>
      </c>
      <c r="AK13" s="64">
        <v>0</v>
      </c>
      <c r="AL13" s="64">
        <v>0</v>
      </c>
      <c r="AM13" s="64">
        <v>0</v>
      </c>
      <c r="AN13" s="64">
        <v>0</v>
      </c>
      <c r="AO13" s="64">
        <v>0</v>
      </c>
      <c r="AP13" s="64">
        <v>0</v>
      </c>
      <c r="AQ13" s="64">
        <v>0</v>
      </c>
      <c r="AR13" s="64">
        <v>0</v>
      </c>
      <c r="AS13" s="64">
        <v>0</v>
      </c>
      <c r="AT13" s="65">
        <v>0</v>
      </c>
      <c r="AU13" s="64">
        <v>0</v>
      </c>
      <c r="AV13" s="64">
        <v>0</v>
      </c>
      <c r="AW13" s="64">
        <v>0</v>
      </c>
      <c r="AX13" s="64">
        <v>0</v>
      </c>
      <c r="AY13" s="64">
        <v>0</v>
      </c>
      <c r="AZ13" s="64">
        <v>0</v>
      </c>
      <c r="BA13" s="64">
        <v>0</v>
      </c>
      <c r="BB13" s="64">
        <v>0</v>
      </c>
      <c r="BC13" s="64">
        <v>0</v>
      </c>
      <c r="BD13" s="65">
        <v>0</v>
      </c>
      <c r="BE13" s="64">
        <v>0</v>
      </c>
      <c r="BF13" s="64">
        <v>0</v>
      </c>
      <c r="BG13" s="64">
        <v>0</v>
      </c>
      <c r="BH13" s="64">
        <v>0</v>
      </c>
      <c r="BI13" s="64">
        <v>0</v>
      </c>
      <c r="BJ13" s="64">
        <v>0</v>
      </c>
      <c r="BK13" s="64">
        <v>0</v>
      </c>
      <c r="BL13" s="64">
        <v>0</v>
      </c>
      <c r="BM13" s="64">
        <v>0</v>
      </c>
      <c r="BN13" s="65">
        <v>0</v>
      </c>
      <c r="BO13" s="64">
        <v>0</v>
      </c>
      <c r="BP13" s="64">
        <v>0</v>
      </c>
      <c r="BQ13" s="64">
        <v>0</v>
      </c>
      <c r="BR13" s="64">
        <v>0</v>
      </c>
      <c r="BS13" s="64">
        <v>0</v>
      </c>
      <c r="BT13" s="64">
        <v>0</v>
      </c>
      <c r="BU13" s="64">
        <v>0</v>
      </c>
      <c r="BV13" s="64">
        <v>0</v>
      </c>
      <c r="BW13" s="64">
        <v>0</v>
      </c>
      <c r="BX13" s="65">
        <v>0</v>
      </c>
    </row>
    <row r="14" spans="1:76" ht="24" customHeight="1">
      <c r="A14" s="58"/>
      <c r="B14" s="59" t="s">
        <v>120</v>
      </c>
      <c r="C14" s="60"/>
      <c r="D14" s="61"/>
      <c r="E14" s="62" t="s">
        <v>122</v>
      </c>
      <c r="F14" s="63"/>
      <c r="G14" s="64">
        <v>1513</v>
      </c>
      <c r="H14" s="64">
        <v>0</v>
      </c>
      <c r="I14" s="64">
        <v>0</v>
      </c>
      <c r="J14" s="64">
        <v>0</v>
      </c>
      <c r="K14" s="64">
        <v>0</v>
      </c>
      <c r="L14" s="64">
        <v>0</v>
      </c>
      <c r="M14" s="64">
        <v>0</v>
      </c>
      <c r="N14" s="64">
        <v>0</v>
      </c>
      <c r="O14" s="64">
        <v>0</v>
      </c>
      <c r="P14" s="65">
        <v>0</v>
      </c>
      <c r="Q14" s="64">
        <v>0</v>
      </c>
      <c r="R14" s="64">
        <v>0</v>
      </c>
      <c r="S14" s="64">
        <v>0</v>
      </c>
      <c r="T14" s="64">
        <v>0</v>
      </c>
      <c r="U14" s="64">
        <v>0</v>
      </c>
      <c r="V14" s="64">
        <v>0</v>
      </c>
      <c r="W14" s="64">
        <v>0</v>
      </c>
      <c r="X14" s="64">
        <v>0</v>
      </c>
      <c r="Y14" s="64">
        <v>0</v>
      </c>
      <c r="Z14" s="65">
        <v>0</v>
      </c>
      <c r="AA14" s="64">
        <v>0</v>
      </c>
      <c r="AB14" s="64">
        <v>0</v>
      </c>
      <c r="AC14" s="64">
        <v>0</v>
      </c>
      <c r="AD14" s="64">
        <v>0</v>
      </c>
      <c r="AE14" s="64">
        <v>0</v>
      </c>
      <c r="AF14" s="64">
        <v>0</v>
      </c>
      <c r="AG14" s="64">
        <v>0</v>
      </c>
      <c r="AH14" s="64">
        <v>0</v>
      </c>
      <c r="AI14" s="64">
        <v>1513</v>
      </c>
      <c r="AJ14" s="65">
        <v>1513</v>
      </c>
      <c r="AK14" s="64">
        <v>0</v>
      </c>
      <c r="AL14" s="64">
        <v>0</v>
      </c>
      <c r="AM14" s="64">
        <v>0</v>
      </c>
      <c r="AN14" s="64">
        <v>0</v>
      </c>
      <c r="AO14" s="64">
        <v>0</v>
      </c>
      <c r="AP14" s="64">
        <v>0</v>
      </c>
      <c r="AQ14" s="64">
        <v>0</v>
      </c>
      <c r="AR14" s="64">
        <v>0</v>
      </c>
      <c r="AS14" s="64">
        <v>0</v>
      </c>
      <c r="AT14" s="65">
        <v>0</v>
      </c>
      <c r="AU14" s="64">
        <v>0</v>
      </c>
      <c r="AV14" s="64">
        <v>0</v>
      </c>
      <c r="AW14" s="64">
        <v>0</v>
      </c>
      <c r="AX14" s="64">
        <v>0</v>
      </c>
      <c r="AY14" s="64">
        <v>0</v>
      </c>
      <c r="AZ14" s="64">
        <v>0</v>
      </c>
      <c r="BA14" s="64">
        <v>0</v>
      </c>
      <c r="BB14" s="64">
        <v>0</v>
      </c>
      <c r="BC14" s="64">
        <v>0</v>
      </c>
      <c r="BD14" s="65">
        <v>0</v>
      </c>
      <c r="BE14" s="64">
        <v>0</v>
      </c>
      <c r="BF14" s="64">
        <v>0</v>
      </c>
      <c r="BG14" s="64">
        <v>0</v>
      </c>
      <c r="BH14" s="64">
        <v>0</v>
      </c>
      <c r="BI14" s="64">
        <v>0</v>
      </c>
      <c r="BJ14" s="64">
        <v>0</v>
      </c>
      <c r="BK14" s="64">
        <v>0</v>
      </c>
      <c r="BL14" s="64">
        <v>0</v>
      </c>
      <c r="BM14" s="64">
        <v>0</v>
      </c>
      <c r="BN14" s="65">
        <v>0</v>
      </c>
      <c r="BO14" s="64">
        <v>0</v>
      </c>
      <c r="BP14" s="64">
        <v>0</v>
      </c>
      <c r="BQ14" s="64">
        <v>1513</v>
      </c>
      <c r="BR14" s="64">
        <v>0</v>
      </c>
      <c r="BS14" s="64">
        <v>0</v>
      </c>
      <c r="BT14" s="64">
        <v>0</v>
      </c>
      <c r="BU14" s="64">
        <v>0</v>
      </c>
      <c r="BV14" s="64">
        <v>0</v>
      </c>
      <c r="BW14" s="64">
        <v>0</v>
      </c>
      <c r="BX14" s="65">
        <v>0</v>
      </c>
    </row>
    <row r="15" spans="1:76" ht="15" customHeight="1">
      <c r="A15" s="58"/>
      <c r="B15" s="59" t="s">
        <v>121</v>
      </c>
      <c r="C15" s="60"/>
      <c r="D15" s="61"/>
      <c r="E15" s="62" t="s">
        <v>124</v>
      </c>
      <c r="F15" s="63"/>
      <c r="G15" s="64">
        <v>0</v>
      </c>
      <c r="H15" s="64">
        <v>0</v>
      </c>
      <c r="I15" s="64">
        <v>0</v>
      </c>
      <c r="J15" s="64">
        <v>0</v>
      </c>
      <c r="K15" s="64">
        <v>0</v>
      </c>
      <c r="L15" s="64">
        <v>0</v>
      </c>
      <c r="M15" s="64">
        <v>0</v>
      </c>
      <c r="N15" s="64">
        <v>0</v>
      </c>
      <c r="O15" s="64">
        <v>0</v>
      </c>
      <c r="P15" s="65">
        <v>0</v>
      </c>
      <c r="Q15" s="64">
        <v>0</v>
      </c>
      <c r="R15" s="64">
        <v>0</v>
      </c>
      <c r="S15" s="64">
        <v>0</v>
      </c>
      <c r="T15" s="64">
        <v>0</v>
      </c>
      <c r="U15" s="64">
        <v>0</v>
      </c>
      <c r="V15" s="64">
        <v>0</v>
      </c>
      <c r="W15" s="64">
        <v>0</v>
      </c>
      <c r="X15" s="64">
        <v>0</v>
      </c>
      <c r="Y15" s="64">
        <v>0</v>
      </c>
      <c r="Z15" s="65">
        <v>0</v>
      </c>
      <c r="AA15" s="64">
        <v>0</v>
      </c>
      <c r="AB15" s="64">
        <v>0</v>
      </c>
      <c r="AC15" s="64">
        <v>0</v>
      </c>
      <c r="AD15" s="64">
        <v>0</v>
      </c>
      <c r="AE15" s="64">
        <v>0</v>
      </c>
      <c r="AF15" s="64">
        <v>0</v>
      </c>
      <c r="AG15" s="64">
        <v>0</v>
      </c>
      <c r="AH15" s="64">
        <v>0</v>
      </c>
      <c r="AI15" s="64">
        <v>0</v>
      </c>
      <c r="AJ15" s="65">
        <v>0</v>
      </c>
      <c r="AK15" s="64">
        <v>0</v>
      </c>
      <c r="AL15" s="64">
        <v>0</v>
      </c>
      <c r="AM15" s="64">
        <v>0</v>
      </c>
      <c r="AN15" s="64">
        <v>0</v>
      </c>
      <c r="AO15" s="64">
        <v>0</v>
      </c>
      <c r="AP15" s="64">
        <v>0</v>
      </c>
      <c r="AQ15" s="64">
        <v>0</v>
      </c>
      <c r="AR15" s="64">
        <v>0</v>
      </c>
      <c r="AS15" s="64">
        <v>0</v>
      </c>
      <c r="AT15" s="65">
        <v>0</v>
      </c>
      <c r="AU15" s="64">
        <v>0</v>
      </c>
      <c r="AV15" s="64">
        <v>0</v>
      </c>
      <c r="AW15" s="64">
        <v>0</v>
      </c>
      <c r="AX15" s="64">
        <v>0</v>
      </c>
      <c r="AY15" s="64">
        <v>0</v>
      </c>
      <c r="AZ15" s="64">
        <v>0</v>
      </c>
      <c r="BA15" s="64">
        <v>0</v>
      </c>
      <c r="BB15" s="64">
        <v>0</v>
      </c>
      <c r="BC15" s="64">
        <v>0</v>
      </c>
      <c r="BD15" s="65">
        <v>0</v>
      </c>
      <c r="BE15" s="64">
        <v>0</v>
      </c>
      <c r="BF15" s="64">
        <v>0</v>
      </c>
      <c r="BG15" s="64">
        <v>0</v>
      </c>
      <c r="BH15" s="64">
        <v>0</v>
      </c>
      <c r="BI15" s="64">
        <v>0</v>
      </c>
      <c r="BJ15" s="64">
        <v>0</v>
      </c>
      <c r="BK15" s="64">
        <v>0</v>
      </c>
      <c r="BL15" s="64">
        <v>0</v>
      </c>
      <c r="BM15" s="64">
        <v>0</v>
      </c>
      <c r="BN15" s="65">
        <v>0</v>
      </c>
      <c r="BO15" s="64">
        <v>0</v>
      </c>
      <c r="BP15" s="64">
        <v>0</v>
      </c>
      <c r="BQ15" s="64">
        <v>0</v>
      </c>
      <c r="BR15" s="64">
        <v>0</v>
      </c>
      <c r="BS15" s="64">
        <v>0</v>
      </c>
      <c r="BT15" s="64">
        <v>0</v>
      </c>
      <c r="BU15" s="64">
        <v>0</v>
      </c>
      <c r="BV15" s="64">
        <v>0</v>
      </c>
      <c r="BW15" s="64">
        <v>0</v>
      </c>
      <c r="BX15" s="65">
        <v>0</v>
      </c>
    </row>
    <row r="16" spans="1:76" ht="15" customHeight="1">
      <c r="A16" s="58"/>
      <c r="B16" s="59" t="s">
        <v>123</v>
      </c>
      <c r="C16" s="60"/>
      <c r="D16" s="61"/>
      <c r="E16" s="62" t="s">
        <v>126</v>
      </c>
      <c r="F16" s="63"/>
      <c r="G16" s="64">
        <v>38972</v>
      </c>
      <c r="H16" s="64">
        <v>12649</v>
      </c>
      <c r="I16" s="64">
        <v>7776</v>
      </c>
      <c r="J16" s="64">
        <v>4678</v>
      </c>
      <c r="K16" s="64">
        <v>4590</v>
      </c>
      <c r="L16" s="64">
        <v>88</v>
      </c>
      <c r="M16" s="64">
        <v>3098</v>
      </c>
      <c r="N16" s="64">
        <v>48</v>
      </c>
      <c r="O16" s="64">
        <v>1539</v>
      </c>
      <c r="P16" s="65">
        <v>1518</v>
      </c>
      <c r="Q16" s="64">
        <v>21</v>
      </c>
      <c r="R16" s="64">
        <v>1472</v>
      </c>
      <c r="S16" s="64">
        <v>478</v>
      </c>
      <c r="T16" s="64">
        <v>994</v>
      </c>
      <c r="U16" s="64">
        <v>39</v>
      </c>
      <c r="V16" s="64">
        <v>4873</v>
      </c>
      <c r="W16" s="64">
        <v>319</v>
      </c>
      <c r="X16" s="64">
        <v>9</v>
      </c>
      <c r="Y16" s="64">
        <v>310</v>
      </c>
      <c r="Z16" s="65">
        <v>4554</v>
      </c>
      <c r="AA16" s="64">
        <v>14</v>
      </c>
      <c r="AB16" s="64">
        <v>218</v>
      </c>
      <c r="AC16" s="64">
        <v>45</v>
      </c>
      <c r="AD16" s="64">
        <v>253</v>
      </c>
      <c r="AE16" s="64">
        <v>1753</v>
      </c>
      <c r="AF16" s="64">
        <v>251</v>
      </c>
      <c r="AG16" s="64">
        <v>1901</v>
      </c>
      <c r="AH16" s="64">
        <v>119</v>
      </c>
      <c r="AI16" s="64">
        <v>1737</v>
      </c>
      <c r="AJ16" s="65">
        <v>1434</v>
      </c>
      <c r="AK16" s="64">
        <v>276</v>
      </c>
      <c r="AL16" s="64">
        <v>272</v>
      </c>
      <c r="AM16" s="64">
        <v>236</v>
      </c>
      <c r="AN16" s="64">
        <v>81</v>
      </c>
      <c r="AO16" s="64">
        <v>5</v>
      </c>
      <c r="AP16" s="64">
        <v>12</v>
      </c>
      <c r="AQ16" s="64">
        <v>108</v>
      </c>
      <c r="AR16" s="64">
        <v>28</v>
      </c>
      <c r="AS16" s="64">
        <v>1</v>
      </c>
      <c r="AT16" s="65">
        <v>1</v>
      </c>
      <c r="AU16" s="64">
        <v>36</v>
      </c>
      <c r="AV16" s="64">
        <v>30</v>
      </c>
      <c r="AW16" s="64">
        <v>21</v>
      </c>
      <c r="AX16" s="64">
        <v>6</v>
      </c>
      <c r="AY16" s="64">
        <v>2</v>
      </c>
      <c r="AZ16" s="64">
        <v>1</v>
      </c>
      <c r="BA16" s="64">
        <v>6</v>
      </c>
      <c r="BB16" s="64">
        <v>5</v>
      </c>
      <c r="BC16" s="64">
        <v>1</v>
      </c>
      <c r="BD16" s="65">
        <v>4</v>
      </c>
      <c r="BE16" s="64">
        <v>1149</v>
      </c>
      <c r="BF16" s="64">
        <v>358</v>
      </c>
      <c r="BG16" s="64">
        <v>210</v>
      </c>
      <c r="BH16" s="64">
        <v>39</v>
      </c>
      <c r="BI16" s="64">
        <v>35</v>
      </c>
      <c r="BJ16" s="64">
        <v>74</v>
      </c>
      <c r="BK16" s="64">
        <v>658</v>
      </c>
      <c r="BL16" s="64">
        <v>43</v>
      </c>
      <c r="BM16" s="64">
        <v>1</v>
      </c>
      <c r="BN16" s="65">
        <v>72</v>
      </c>
      <c r="BO16" s="64">
        <v>8</v>
      </c>
      <c r="BP16" s="64">
        <v>9</v>
      </c>
      <c r="BQ16" s="64">
        <v>9</v>
      </c>
      <c r="BR16" s="64">
        <v>303</v>
      </c>
      <c r="BS16" s="64">
        <v>113</v>
      </c>
      <c r="BT16" s="64">
        <v>33</v>
      </c>
      <c r="BU16" s="64">
        <v>10</v>
      </c>
      <c r="BV16" s="64">
        <v>64</v>
      </c>
      <c r="BW16" s="64">
        <v>33</v>
      </c>
      <c r="BX16" s="65">
        <v>50</v>
      </c>
    </row>
    <row r="17" spans="1:76" ht="15" customHeight="1">
      <c r="A17" s="58"/>
      <c r="B17" s="59" t="s">
        <v>125</v>
      </c>
      <c r="C17" s="60"/>
      <c r="D17" s="61"/>
      <c r="E17" s="62" t="s">
        <v>406</v>
      </c>
      <c r="F17" s="63"/>
      <c r="G17" s="64">
        <v>139305</v>
      </c>
      <c r="H17" s="64">
        <v>98767</v>
      </c>
      <c r="I17" s="64">
        <v>43798</v>
      </c>
      <c r="J17" s="64">
        <v>20701</v>
      </c>
      <c r="K17" s="64">
        <v>20016</v>
      </c>
      <c r="L17" s="64">
        <v>685</v>
      </c>
      <c r="M17" s="64">
        <v>23097</v>
      </c>
      <c r="N17" s="64">
        <v>447</v>
      </c>
      <c r="O17" s="64">
        <v>13124</v>
      </c>
      <c r="P17" s="65">
        <v>12986</v>
      </c>
      <c r="Q17" s="64">
        <v>138</v>
      </c>
      <c r="R17" s="64">
        <v>9186</v>
      </c>
      <c r="S17" s="64">
        <v>4079</v>
      </c>
      <c r="T17" s="64">
        <v>5107</v>
      </c>
      <c r="U17" s="64">
        <v>340</v>
      </c>
      <c r="V17" s="64">
        <v>54969</v>
      </c>
      <c r="W17" s="64">
        <v>2472</v>
      </c>
      <c r="X17" s="64">
        <v>115</v>
      </c>
      <c r="Y17" s="64">
        <v>2357</v>
      </c>
      <c r="Z17" s="65">
        <v>52497</v>
      </c>
      <c r="AA17" s="64">
        <v>314</v>
      </c>
      <c r="AB17" s="64">
        <v>3357</v>
      </c>
      <c r="AC17" s="64">
        <v>545</v>
      </c>
      <c r="AD17" s="64">
        <v>3836</v>
      </c>
      <c r="AE17" s="64">
        <v>15454</v>
      </c>
      <c r="AF17" s="64">
        <v>4099</v>
      </c>
      <c r="AG17" s="64">
        <v>24322</v>
      </c>
      <c r="AH17" s="64">
        <v>570</v>
      </c>
      <c r="AI17" s="64">
        <v>27142</v>
      </c>
      <c r="AJ17" s="65">
        <v>15051</v>
      </c>
      <c r="AK17" s="64">
        <v>7809</v>
      </c>
      <c r="AL17" s="64">
        <v>7480</v>
      </c>
      <c r="AM17" s="64">
        <v>6076</v>
      </c>
      <c r="AN17" s="64">
        <v>2434</v>
      </c>
      <c r="AO17" s="64">
        <v>171</v>
      </c>
      <c r="AP17" s="64">
        <v>485</v>
      </c>
      <c r="AQ17" s="64">
        <v>1857</v>
      </c>
      <c r="AR17" s="64">
        <v>1057</v>
      </c>
      <c r="AS17" s="64">
        <v>25</v>
      </c>
      <c r="AT17" s="65">
        <v>47</v>
      </c>
      <c r="AU17" s="64">
        <v>1404</v>
      </c>
      <c r="AV17" s="64">
        <v>1269</v>
      </c>
      <c r="AW17" s="64">
        <v>945</v>
      </c>
      <c r="AX17" s="64">
        <v>185</v>
      </c>
      <c r="AY17" s="64">
        <v>120</v>
      </c>
      <c r="AZ17" s="64">
        <v>19</v>
      </c>
      <c r="BA17" s="64">
        <v>135</v>
      </c>
      <c r="BB17" s="64">
        <v>108</v>
      </c>
      <c r="BC17" s="64">
        <v>27</v>
      </c>
      <c r="BD17" s="65">
        <v>329</v>
      </c>
      <c r="BE17" s="64">
        <v>6771</v>
      </c>
      <c r="BF17" s="64">
        <v>2197</v>
      </c>
      <c r="BG17" s="64">
        <v>1346</v>
      </c>
      <c r="BH17" s="64">
        <v>248</v>
      </c>
      <c r="BI17" s="64">
        <v>83</v>
      </c>
      <c r="BJ17" s="64">
        <v>520</v>
      </c>
      <c r="BK17" s="64">
        <v>2199</v>
      </c>
      <c r="BL17" s="64">
        <v>685</v>
      </c>
      <c r="BM17" s="64">
        <v>157</v>
      </c>
      <c r="BN17" s="65">
        <v>229</v>
      </c>
      <c r="BO17" s="64">
        <v>434</v>
      </c>
      <c r="BP17" s="64">
        <v>870</v>
      </c>
      <c r="BQ17" s="64">
        <v>471</v>
      </c>
      <c r="BR17" s="64">
        <v>12091</v>
      </c>
      <c r="BS17" s="64">
        <v>1953</v>
      </c>
      <c r="BT17" s="64">
        <v>1239</v>
      </c>
      <c r="BU17" s="64">
        <v>306</v>
      </c>
      <c r="BV17" s="64">
        <v>2103</v>
      </c>
      <c r="BW17" s="64">
        <v>1667</v>
      </c>
      <c r="BX17" s="65">
        <v>4823</v>
      </c>
    </row>
    <row r="18" spans="1:76" ht="15" customHeight="1">
      <c r="A18" s="58"/>
      <c r="B18" s="59" t="s">
        <v>127</v>
      </c>
      <c r="C18" s="60"/>
      <c r="D18" s="61"/>
      <c r="E18" s="62" t="s">
        <v>407</v>
      </c>
      <c r="F18" s="63"/>
      <c r="G18" s="64">
        <v>2068920</v>
      </c>
      <c r="H18" s="64">
        <v>1877110</v>
      </c>
      <c r="I18" s="64">
        <v>1649081</v>
      </c>
      <c r="J18" s="64">
        <v>1257117</v>
      </c>
      <c r="K18" s="64">
        <v>1209908</v>
      </c>
      <c r="L18" s="64">
        <v>47209</v>
      </c>
      <c r="M18" s="64">
        <v>391964</v>
      </c>
      <c r="N18" s="64">
        <v>3596</v>
      </c>
      <c r="O18" s="64">
        <v>158987</v>
      </c>
      <c r="P18" s="65">
        <v>155209</v>
      </c>
      <c r="Q18" s="64">
        <v>3778</v>
      </c>
      <c r="R18" s="64">
        <v>224984</v>
      </c>
      <c r="S18" s="64">
        <v>36613</v>
      </c>
      <c r="T18" s="64">
        <v>188371</v>
      </c>
      <c r="U18" s="64">
        <v>4397</v>
      </c>
      <c r="V18" s="64">
        <v>228029</v>
      </c>
      <c r="W18" s="64">
        <v>53968</v>
      </c>
      <c r="X18" s="64">
        <v>4328</v>
      </c>
      <c r="Y18" s="64">
        <v>49640</v>
      </c>
      <c r="Z18" s="65">
        <v>174061</v>
      </c>
      <c r="AA18" s="64">
        <v>725</v>
      </c>
      <c r="AB18" s="64">
        <v>7780</v>
      </c>
      <c r="AC18" s="64">
        <v>3688</v>
      </c>
      <c r="AD18" s="64">
        <v>31568</v>
      </c>
      <c r="AE18" s="64">
        <v>59929</v>
      </c>
      <c r="AF18" s="64">
        <v>11531</v>
      </c>
      <c r="AG18" s="64">
        <v>57404</v>
      </c>
      <c r="AH18" s="64">
        <v>1436</v>
      </c>
      <c r="AI18" s="64">
        <v>59132</v>
      </c>
      <c r="AJ18" s="65">
        <v>22315</v>
      </c>
      <c r="AK18" s="64">
        <v>13091</v>
      </c>
      <c r="AL18" s="64">
        <v>11779</v>
      </c>
      <c r="AM18" s="64">
        <v>5781</v>
      </c>
      <c r="AN18" s="64">
        <v>2155</v>
      </c>
      <c r="AO18" s="64">
        <v>66</v>
      </c>
      <c r="AP18" s="64">
        <v>333</v>
      </c>
      <c r="AQ18" s="64">
        <v>2078</v>
      </c>
      <c r="AR18" s="64">
        <v>1097</v>
      </c>
      <c r="AS18" s="64">
        <v>16</v>
      </c>
      <c r="AT18" s="65">
        <v>36</v>
      </c>
      <c r="AU18" s="64">
        <v>5998</v>
      </c>
      <c r="AV18" s="64">
        <v>5914</v>
      </c>
      <c r="AW18" s="64">
        <v>5814</v>
      </c>
      <c r="AX18" s="64">
        <v>55</v>
      </c>
      <c r="AY18" s="64">
        <v>37</v>
      </c>
      <c r="AZ18" s="64">
        <v>8</v>
      </c>
      <c r="BA18" s="64">
        <v>84</v>
      </c>
      <c r="BB18" s="64">
        <v>67</v>
      </c>
      <c r="BC18" s="64">
        <v>17</v>
      </c>
      <c r="BD18" s="65">
        <v>1312</v>
      </c>
      <c r="BE18" s="64">
        <v>6321</v>
      </c>
      <c r="BF18" s="64">
        <v>847</v>
      </c>
      <c r="BG18" s="64">
        <v>360</v>
      </c>
      <c r="BH18" s="64">
        <v>52</v>
      </c>
      <c r="BI18" s="64">
        <v>22</v>
      </c>
      <c r="BJ18" s="64">
        <v>413</v>
      </c>
      <c r="BK18" s="64">
        <v>2052</v>
      </c>
      <c r="BL18" s="64">
        <v>576</v>
      </c>
      <c r="BM18" s="64">
        <v>649</v>
      </c>
      <c r="BN18" s="65">
        <v>80</v>
      </c>
      <c r="BO18" s="64">
        <v>2037</v>
      </c>
      <c r="BP18" s="64">
        <v>80</v>
      </c>
      <c r="BQ18" s="64">
        <v>2903</v>
      </c>
      <c r="BR18" s="64">
        <v>36817</v>
      </c>
      <c r="BS18" s="64">
        <v>12088</v>
      </c>
      <c r="BT18" s="64">
        <v>1921</v>
      </c>
      <c r="BU18" s="64">
        <v>325</v>
      </c>
      <c r="BV18" s="64">
        <v>3979</v>
      </c>
      <c r="BW18" s="64">
        <v>6666</v>
      </c>
      <c r="BX18" s="65">
        <v>11838</v>
      </c>
    </row>
    <row r="19" spans="1:76" ht="24" customHeight="1">
      <c r="A19" s="58"/>
      <c r="B19" s="59" t="s">
        <v>128</v>
      </c>
      <c r="C19" s="60"/>
      <c r="D19" s="61"/>
      <c r="E19" s="62" t="s">
        <v>130</v>
      </c>
      <c r="F19" s="63"/>
      <c r="G19" s="64">
        <v>526359</v>
      </c>
      <c r="H19" s="64">
        <v>309156</v>
      </c>
      <c r="I19" s="64">
        <v>248635</v>
      </c>
      <c r="J19" s="64">
        <v>152457</v>
      </c>
      <c r="K19" s="64">
        <v>149350</v>
      </c>
      <c r="L19" s="64">
        <v>3107</v>
      </c>
      <c r="M19" s="64">
        <v>96178</v>
      </c>
      <c r="N19" s="64">
        <v>1120</v>
      </c>
      <c r="O19" s="64">
        <v>47549</v>
      </c>
      <c r="P19" s="65">
        <v>46552</v>
      </c>
      <c r="Q19" s="64">
        <v>997</v>
      </c>
      <c r="R19" s="64">
        <v>46438</v>
      </c>
      <c r="S19" s="64">
        <v>11890</v>
      </c>
      <c r="T19" s="64">
        <v>34548</v>
      </c>
      <c r="U19" s="64">
        <v>1071</v>
      </c>
      <c r="V19" s="64">
        <v>60521</v>
      </c>
      <c r="W19" s="64">
        <v>11724</v>
      </c>
      <c r="X19" s="64">
        <v>149</v>
      </c>
      <c r="Y19" s="64">
        <v>11575</v>
      </c>
      <c r="Z19" s="65">
        <v>48797</v>
      </c>
      <c r="AA19" s="64">
        <v>139</v>
      </c>
      <c r="AB19" s="64">
        <v>2817</v>
      </c>
      <c r="AC19" s="64">
        <v>316</v>
      </c>
      <c r="AD19" s="64">
        <v>4838</v>
      </c>
      <c r="AE19" s="64">
        <v>16726</v>
      </c>
      <c r="AF19" s="64">
        <v>3672</v>
      </c>
      <c r="AG19" s="64">
        <v>19657</v>
      </c>
      <c r="AH19" s="64">
        <v>632</v>
      </c>
      <c r="AI19" s="64">
        <v>1838</v>
      </c>
      <c r="AJ19" s="65">
        <v>825</v>
      </c>
      <c r="AK19" s="64">
        <v>368</v>
      </c>
      <c r="AL19" s="64">
        <v>349</v>
      </c>
      <c r="AM19" s="64">
        <v>272</v>
      </c>
      <c r="AN19" s="64">
        <v>114</v>
      </c>
      <c r="AO19" s="64">
        <v>8</v>
      </c>
      <c r="AP19" s="64">
        <v>28</v>
      </c>
      <c r="AQ19" s="64">
        <v>92</v>
      </c>
      <c r="AR19" s="64">
        <v>26</v>
      </c>
      <c r="AS19" s="64">
        <v>1</v>
      </c>
      <c r="AT19" s="65">
        <v>3</v>
      </c>
      <c r="AU19" s="64">
        <v>77</v>
      </c>
      <c r="AV19" s="64">
        <v>68</v>
      </c>
      <c r="AW19" s="64">
        <v>49</v>
      </c>
      <c r="AX19" s="64">
        <v>10</v>
      </c>
      <c r="AY19" s="64">
        <v>7</v>
      </c>
      <c r="AZ19" s="64">
        <v>2</v>
      </c>
      <c r="BA19" s="64">
        <v>9</v>
      </c>
      <c r="BB19" s="64">
        <v>6</v>
      </c>
      <c r="BC19" s="64">
        <v>3</v>
      </c>
      <c r="BD19" s="65">
        <v>19</v>
      </c>
      <c r="BE19" s="64">
        <v>282</v>
      </c>
      <c r="BF19" s="64">
        <v>100</v>
      </c>
      <c r="BG19" s="64">
        <v>55</v>
      </c>
      <c r="BH19" s="64">
        <v>14</v>
      </c>
      <c r="BI19" s="64">
        <v>5</v>
      </c>
      <c r="BJ19" s="64">
        <v>26</v>
      </c>
      <c r="BK19" s="64">
        <v>68</v>
      </c>
      <c r="BL19" s="64">
        <v>33</v>
      </c>
      <c r="BM19" s="64">
        <v>7</v>
      </c>
      <c r="BN19" s="65">
        <v>11</v>
      </c>
      <c r="BO19" s="64">
        <v>28</v>
      </c>
      <c r="BP19" s="64">
        <v>35</v>
      </c>
      <c r="BQ19" s="64">
        <v>175</v>
      </c>
      <c r="BR19" s="64">
        <v>1013</v>
      </c>
      <c r="BS19" s="64">
        <v>313</v>
      </c>
      <c r="BT19" s="64">
        <v>104</v>
      </c>
      <c r="BU19" s="64">
        <v>44</v>
      </c>
      <c r="BV19" s="64">
        <v>143</v>
      </c>
      <c r="BW19" s="64">
        <v>95</v>
      </c>
      <c r="BX19" s="65">
        <v>314</v>
      </c>
    </row>
    <row r="20" spans="1:76" ht="15" customHeight="1">
      <c r="A20" s="58"/>
      <c r="B20" s="59" t="s">
        <v>129</v>
      </c>
      <c r="C20" s="60"/>
      <c r="D20" s="61"/>
      <c r="E20" s="62" t="s">
        <v>132</v>
      </c>
      <c r="F20" s="63"/>
      <c r="G20" s="64">
        <v>140318</v>
      </c>
      <c r="H20" s="64">
        <v>116308</v>
      </c>
      <c r="I20" s="64">
        <v>101605</v>
      </c>
      <c r="J20" s="64">
        <v>70264</v>
      </c>
      <c r="K20" s="64">
        <v>68897</v>
      </c>
      <c r="L20" s="64">
        <v>1367</v>
      </c>
      <c r="M20" s="64">
        <v>31341</v>
      </c>
      <c r="N20" s="64">
        <v>484</v>
      </c>
      <c r="O20" s="64">
        <v>15735</v>
      </c>
      <c r="P20" s="65">
        <v>15319</v>
      </c>
      <c r="Q20" s="64">
        <v>416</v>
      </c>
      <c r="R20" s="64">
        <v>14786</v>
      </c>
      <c r="S20" s="64">
        <v>4913</v>
      </c>
      <c r="T20" s="64">
        <v>9873</v>
      </c>
      <c r="U20" s="64">
        <v>336</v>
      </c>
      <c r="V20" s="64">
        <v>14703</v>
      </c>
      <c r="W20" s="64">
        <v>2610</v>
      </c>
      <c r="X20" s="64">
        <v>88</v>
      </c>
      <c r="Y20" s="64">
        <v>2522</v>
      </c>
      <c r="Z20" s="65">
        <v>12093</v>
      </c>
      <c r="AA20" s="64">
        <v>33</v>
      </c>
      <c r="AB20" s="64">
        <v>615</v>
      </c>
      <c r="AC20" s="64">
        <v>53</v>
      </c>
      <c r="AD20" s="64">
        <v>730</v>
      </c>
      <c r="AE20" s="64">
        <v>3570</v>
      </c>
      <c r="AF20" s="64">
        <v>926</v>
      </c>
      <c r="AG20" s="64">
        <v>6021</v>
      </c>
      <c r="AH20" s="64">
        <v>145</v>
      </c>
      <c r="AI20" s="64">
        <v>17</v>
      </c>
      <c r="AJ20" s="65">
        <v>11</v>
      </c>
      <c r="AK20" s="64">
        <v>0</v>
      </c>
      <c r="AL20" s="64">
        <v>0</v>
      </c>
      <c r="AM20" s="64">
        <v>0</v>
      </c>
      <c r="AN20" s="64">
        <v>0</v>
      </c>
      <c r="AO20" s="64">
        <v>0</v>
      </c>
      <c r="AP20" s="64">
        <v>0</v>
      </c>
      <c r="AQ20" s="64">
        <v>0</v>
      </c>
      <c r="AR20" s="64">
        <v>0</v>
      </c>
      <c r="AS20" s="64">
        <v>0</v>
      </c>
      <c r="AT20" s="65">
        <v>0</v>
      </c>
      <c r="AU20" s="64">
        <v>0</v>
      </c>
      <c r="AV20" s="64">
        <v>0</v>
      </c>
      <c r="AW20" s="64">
        <v>0</v>
      </c>
      <c r="AX20" s="64">
        <v>0</v>
      </c>
      <c r="AY20" s="64">
        <v>0</v>
      </c>
      <c r="AZ20" s="64">
        <v>0</v>
      </c>
      <c r="BA20" s="64">
        <v>0</v>
      </c>
      <c r="BB20" s="64">
        <v>0</v>
      </c>
      <c r="BC20" s="64">
        <v>0</v>
      </c>
      <c r="BD20" s="65">
        <v>0</v>
      </c>
      <c r="BE20" s="64">
        <v>9</v>
      </c>
      <c r="BF20" s="64">
        <v>4</v>
      </c>
      <c r="BG20" s="64">
        <v>2</v>
      </c>
      <c r="BH20" s="64">
        <v>1</v>
      </c>
      <c r="BI20" s="64">
        <v>0</v>
      </c>
      <c r="BJ20" s="64">
        <v>1</v>
      </c>
      <c r="BK20" s="64">
        <v>1</v>
      </c>
      <c r="BL20" s="64">
        <v>1</v>
      </c>
      <c r="BM20" s="64">
        <v>0</v>
      </c>
      <c r="BN20" s="65">
        <v>0</v>
      </c>
      <c r="BO20" s="64">
        <v>1</v>
      </c>
      <c r="BP20" s="64">
        <v>2</v>
      </c>
      <c r="BQ20" s="64">
        <v>2</v>
      </c>
      <c r="BR20" s="64">
        <v>6</v>
      </c>
      <c r="BS20" s="64">
        <v>3</v>
      </c>
      <c r="BT20" s="64">
        <v>1</v>
      </c>
      <c r="BU20" s="64">
        <v>2</v>
      </c>
      <c r="BV20" s="64">
        <v>0</v>
      </c>
      <c r="BW20" s="64">
        <v>0</v>
      </c>
      <c r="BX20" s="65">
        <v>0</v>
      </c>
    </row>
    <row r="21" spans="1:76" ht="15" customHeight="1">
      <c r="A21" s="58"/>
      <c r="B21" s="59" t="s">
        <v>131</v>
      </c>
      <c r="C21" s="60"/>
      <c r="D21" s="61"/>
      <c r="E21" s="62" t="s">
        <v>134</v>
      </c>
      <c r="F21" s="63"/>
      <c r="G21" s="64">
        <v>20573</v>
      </c>
      <c r="H21" s="64">
        <v>582</v>
      </c>
      <c r="I21" s="64">
        <v>224</v>
      </c>
      <c r="J21" s="64">
        <v>129</v>
      </c>
      <c r="K21" s="64">
        <v>110</v>
      </c>
      <c r="L21" s="64">
        <v>19</v>
      </c>
      <c r="M21" s="64">
        <v>95</v>
      </c>
      <c r="N21" s="64">
        <v>3</v>
      </c>
      <c r="O21" s="64">
        <v>67</v>
      </c>
      <c r="P21" s="65">
        <v>67</v>
      </c>
      <c r="Q21" s="64">
        <v>0</v>
      </c>
      <c r="R21" s="64">
        <v>22</v>
      </c>
      <c r="S21" s="64">
        <v>20</v>
      </c>
      <c r="T21" s="64">
        <v>2</v>
      </c>
      <c r="U21" s="64">
        <v>3</v>
      </c>
      <c r="V21" s="64">
        <v>358</v>
      </c>
      <c r="W21" s="64">
        <v>33</v>
      </c>
      <c r="X21" s="64">
        <v>2</v>
      </c>
      <c r="Y21" s="64">
        <v>31</v>
      </c>
      <c r="Z21" s="65">
        <v>325</v>
      </c>
      <c r="AA21" s="64">
        <v>6</v>
      </c>
      <c r="AB21" s="64">
        <v>13</v>
      </c>
      <c r="AC21" s="64">
        <v>3</v>
      </c>
      <c r="AD21" s="64">
        <v>41</v>
      </c>
      <c r="AE21" s="64">
        <v>80</v>
      </c>
      <c r="AF21" s="64">
        <v>72</v>
      </c>
      <c r="AG21" s="64">
        <v>107</v>
      </c>
      <c r="AH21" s="64">
        <v>3</v>
      </c>
      <c r="AI21" s="64">
        <v>1</v>
      </c>
      <c r="AJ21" s="65">
        <v>1</v>
      </c>
      <c r="AK21" s="64">
        <v>0</v>
      </c>
      <c r="AL21" s="64">
        <v>0</v>
      </c>
      <c r="AM21" s="64">
        <v>0</v>
      </c>
      <c r="AN21" s="64">
        <v>0</v>
      </c>
      <c r="AO21" s="64">
        <v>0</v>
      </c>
      <c r="AP21" s="64">
        <v>0</v>
      </c>
      <c r="AQ21" s="64">
        <v>0</v>
      </c>
      <c r="AR21" s="64">
        <v>0</v>
      </c>
      <c r="AS21" s="64">
        <v>0</v>
      </c>
      <c r="AT21" s="65">
        <v>0</v>
      </c>
      <c r="AU21" s="64">
        <v>0</v>
      </c>
      <c r="AV21" s="64">
        <v>0</v>
      </c>
      <c r="AW21" s="64">
        <v>0</v>
      </c>
      <c r="AX21" s="64">
        <v>0</v>
      </c>
      <c r="AY21" s="64">
        <v>0</v>
      </c>
      <c r="AZ21" s="64">
        <v>0</v>
      </c>
      <c r="BA21" s="64">
        <v>0</v>
      </c>
      <c r="BB21" s="64">
        <v>0</v>
      </c>
      <c r="BC21" s="64">
        <v>0</v>
      </c>
      <c r="BD21" s="65">
        <v>0</v>
      </c>
      <c r="BE21" s="64">
        <v>0</v>
      </c>
      <c r="BF21" s="64">
        <v>0</v>
      </c>
      <c r="BG21" s="64">
        <v>0</v>
      </c>
      <c r="BH21" s="64">
        <v>0</v>
      </c>
      <c r="BI21" s="64">
        <v>0</v>
      </c>
      <c r="BJ21" s="64">
        <v>0</v>
      </c>
      <c r="BK21" s="64">
        <v>0</v>
      </c>
      <c r="BL21" s="64">
        <v>0</v>
      </c>
      <c r="BM21" s="64">
        <v>0</v>
      </c>
      <c r="BN21" s="65">
        <v>0</v>
      </c>
      <c r="BO21" s="64">
        <v>0</v>
      </c>
      <c r="BP21" s="64">
        <v>0</v>
      </c>
      <c r="BQ21" s="64">
        <v>1</v>
      </c>
      <c r="BR21" s="64">
        <v>0</v>
      </c>
      <c r="BS21" s="64">
        <v>0</v>
      </c>
      <c r="BT21" s="64">
        <v>0</v>
      </c>
      <c r="BU21" s="64">
        <v>0</v>
      </c>
      <c r="BV21" s="64">
        <v>0</v>
      </c>
      <c r="BW21" s="64">
        <v>0</v>
      </c>
      <c r="BX21" s="65">
        <v>0</v>
      </c>
    </row>
    <row r="22" spans="1:76" ht="15" customHeight="1">
      <c r="A22" s="58"/>
      <c r="B22" s="59" t="s">
        <v>133</v>
      </c>
      <c r="C22" s="60"/>
      <c r="D22" s="61"/>
      <c r="E22" s="62" t="s">
        <v>408</v>
      </c>
      <c r="F22" s="63"/>
      <c r="G22" s="64">
        <v>34769</v>
      </c>
      <c r="H22" s="64">
        <v>18837</v>
      </c>
      <c r="I22" s="64">
        <v>7517</v>
      </c>
      <c r="J22" s="64">
        <v>2223</v>
      </c>
      <c r="K22" s="64">
        <v>2146</v>
      </c>
      <c r="L22" s="64">
        <v>77</v>
      </c>
      <c r="M22" s="64">
        <v>5294</v>
      </c>
      <c r="N22" s="64">
        <v>68</v>
      </c>
      <c r="O22" s="64">
        <v>2749</v>
      </c>
      <c r="P22" s="65">
        <v>2690</v>
      </c>
      <c r="Q22" s="64">
        <v>59</v>
      </c>
      <c r="R22" s="64">
        <v>2418</v>
      </c>
      <c r="S22" s="64">
        <v>917</v>
      </c>
      <c r="T22" s="64">
        <v>1501</v>
      </c>
      <c r="U22" s="64">
        <v>59</v>
      </c>
      <c r="V22" s="64">
        <v>11320</v>
      </c>
      <c r="W22" s="64">
        <v>178</v>
      </c>
      <c r="X22" s="64">
        <v>14</v>
      </c>
      <c r="Y22" s="64">
        <v>164</v>
      </c>
      <c r="Z22" s="65">
        <v>11142</v>
      </c>
      <c r="AA22" s="64">
        <v>118</v>
      </c>
      <c r="AB22" s="64">
        <v>505</v>
      </c>
      <c r="AC22" s="64">
        <v>287</v>
      </c>
      <c r="AD22" s="64">
        <v>744</v>
      </c>
      <c r="AE22" s="64">
        <v>2420</v>
      </c>
      <c r="AF22" s="64">
        <v>1895</v>
      </c>
      <c r="AG22" s="64">
        <v>5019</v>
      </c>
      <c r="AH22" s="64">
        <v>154</v>
      </c>
      <c r="AI22" s="64">
        <v>8697</v>
      </c>
      <c r="AJ22" s="65">
        <v>5942</v>
      </c>
      <c r="AK22" s="64">
        <v>2912</v>
      </c>
      <c r="AL22" s="64">
        <v>2840</v>
      </c>
      <c r="AM22" s="64">
        <v>2183</v>
      </c>
      <c r="AN22" s="64">
        <v>1078</v>
      </c>
      <c r="AO22" s="64">
        <v>51</v>
      </c>
      <c r="AP22" s="64">
        <v>186</v>
      </c>
      <c r="AQ22" s="64">
        <v>600</v>
      </c>
      <c r="AR22" s="64">
        <v>251</v>
      </c>
      <c r="AS22" s="64">
        <v>5</v>
      </c>
      <c r="AT22" s="65">
        <v>12</v>
      </c>
      <c r="AU22" s="64">
        <v>657</v>
      </c>
      <c r="AV22" s="64">
        <v>576</v>
      </c>
      <c r="AW22" s="64">
        <v>491</v>
      </c>
      <c r="AX22" s="64">
        <v>44</v>
      </c>
      <c r="AY22" s="64">
        <v>6</v>
      </c>
      <c r="AZ22" s="64">
        <v>35</v>
      </c>
      <c r="BA22" s="64">
        <v>81</v>
      </c>
      <c r="BB22" s="64">
        <v>42</v>
      </c>
      <c r="BC22" s="64">
        <v>39</v>
      </c>
      <c r="BD22" s="65">
        <v>72</v>
      </c>
      <c r="BE22" s="64">
        <v>2671</v>
      </c>
      <c r="BF22" s="64">
        <v>1321</v>
      </c>
      <c r="BG22" s="64">
        <v>574</v>
      </c>
      <c r="BH22" s="64">
        <v>141</v>
      </c>
      <c r="BI22" s="64">
        <v>354</v>
      </c>
      <c r="BJ22" s="64">
        <v>252</v>
      </c>
      <c r="BK22" s="64">
        <v>745</v>
      </c>
      <c r="BL22" s="64">
        <v>248</v>
      </c>
      <c r="BM22" s="64">
        <v>4</v>
      </c>
      <c r="BN22" s="65">
        <v>46</v>
      </c>
      <c r="BO22" s="64">
        <v>30</v>
      </c>
      <c r="BP22" s="64">
        <v>277</v>
      </c>
      <c r="BQ22" s="64">
        <v>359</v>
      </c>
      <c r="BR22" s="64">
        <v>2755</v>
      </c>
      <c r="BS22" s="64">
        <v>631</v>
      </c>
      <c r="BT22" s="64">
        <v>248</v>
      </c>
      <c r="BU22" s="64">
        <v>81</v>
      </c>
      <c r="BV22" s="64">
        <v>463</v>
      </c>
      <c r="BW22" s="64">
        <v>308</v>
      </c>
      <c r="BX22" s="65">
        <v>1024</v>
      </c>
    </row>
    <row r="23" spans="1:76" ht="15" customHeight="1">
      <c r="A23" s="58"/>
      <c r="B23" s="59" t="s">
        <v>135</v>
      </c>
      <c r="C23" s="60"/>
      <c r="D23" s="61"/>
      <c r="E23" s="62" t="s">
        <v>137</v>
      </c>
      <c r="F23" s="63"/>
      <c r="G23" s="64">
        <v>6686</v>
      </c>
      <c r="H23" s="64">
        <v>0</v>
      </c>
      <c r="I23" s="64">
        <v>0</v>
      </c>
      <c r="J23" s="64">
        <v>0</v>
      </c>
      <c r="K23" s="64">
        <v>0</v>
      </c>
      <c r="L23" s="64">
        <v>0</v>
      </c>
      <c r="M23" s="64">
        <v>0</v>
      </c>
      <c r="N23" s="64">
        <v>0</v>
      </c>
      <c r="O23" s="64">
        <v>0</v>
      </c>
      <c r="P23" s="65">
        <v>0</v>
      </c>
      <c r="Q23" s="64">
        <v>0</v>
      </c>
      <c r="R23" s="64">
        <v>0</v>
      </c>
      <c r="S23" s="64">
        <v>0</v>
      </c>
      <c r="T23" s="64">
        <v>0</v>
      </c>
      <c r="U23" s="64">
        <v>0</v>
      </c>
      <c r="V23" s="64">
        <v>0</v>
      </c>
      <c r="W23" s="64">
        <v>0</v>
      </c>
      <c r="X23" s="64">
        <v>0</v>
      </c>
      <c r="Y23" s="64">
        <v>0</v>
      </c>
      <c r="Z23" s="65">
        <v>0</v>
      </c>
      <c r="AA23" s="64">
        <v>0</v>
      </c>
      <c r="AB23" s="64">
        <v>0</v>
      </c>
      <c r="AC23" s="64">
        <v>0</v>
      </c>
      <c r="AD23" s="64">
        <v>0</v>
      </c>
      <c r="AE23" s="64">
        <v>0</v>
      </c>
      <c r="AF23" s="64">
        <v>0</v>
      </c>
      <c r="AG23" s="64">
        <v>0</v>
      </c>
      <c r="AH23" s="64">
        <v>0</v>
      </c>
      <c r="AI23" s="64">
        <v>6686</v>
      </c>
      <c r="AJ23" s="65">
        <v>5010</v>
      </c>
      <c r="AK23" s="64">
        <v>1829</v>
      </c>
      <c r="AL23" s="64">
        <v>1805</v>
      </c>
      <c r="AM23" s="64">
        <v>1692</v>
      </c>
      <c r="AN23" s="64">
        <v>839</v>
      </c>
      <c r="AO23" s="64">
        <v>22</v>
      </c>
      <c r="AP23" s="64">
        <v>28</v>
      </c>
      <c r="AQ23" s="64">
        <v>789</v>
      </c>
      <c r="AR23" s="64">
        <v>11</v>
      </c>
      <c r="AS23" s="64">
        <v>2</v>
      </c>
      <c r="AT23" s="65">
        <v>1</v>
      </c>
      <c r="AU23" s="64">
        <v>113</v>
      </c>
      <c r="AV23" s="64">
        <v>81</v>
      </c>
      <c r="AW23" s="64">
        <v>9</v>
      </c>
      <c r="AX23" s="64">
        <v>68</v>
      </c>
      <c r="AY23" s="64">
        <v>4</v>
      </c>
      <c r="AZ23" s="64">
        <v>0</v>
      </c>
      <c r="BA23" s="64">
        <v>32</v>
      </c>
      <c r="BB23" s="64">
        <v>25</v>
      </c>
      <c r="BC23" s="64">
        <v>7</v>
      </c>
      <c r="BD23" s="65">
        <v>24</v>
      </c>
      <c r="BE23" s="64">
        <v>1182</v>
      </c>
      <c r="BF23" s="64">
        <v>674</v>
      </c>
      <c r="BG23" s="64">
        <v>547</v>
      </c>
      <c r="BH23" s="64">
        <v>63</v>
      </c>
      <c r="BI23" s="64">
        <v>19</v>
      </c>
      <c r="BJ23" s="64">
        <v>45</v>
      </c>
      <c r="BK23" s="64">
        <v>225</v>
      </c>
      <c r="BL23" s="64">
        <v>162</v>
      </c>
      <c r="BM23" s="64">
        <v>17</v>
      </c>
      <c r="BN23" s="65">
        <v>0</v>
      </c>
      <c r="BO23" s="64">
        <v>91</v>
      </c>
      <c r="BP23" s="64">
        <v>13</v>
      </c>
      <c r="BQ23" s="64">
        <v>1999</v>
      </c>
      <c r="BR23" s="64">
        <v>1676</v>
      </c>
      <c r="BS23" s="64">
        <v>1155</v>
      </c>
      <c r="BT23" s="64">
        <v>69</v>
      </c>
      <c r="BU23" s="64">
        <v>34</v>
      </c>
      <c r="BV23" s="64">
        <v>124</v>
      </c>
      <c r="BW23" s="64">
        <v>47</v>
      </c>
      <c r="BX23" s="65">
        <v>247</v>
      </c>
    </row>
    <row r="24" spans="1:76" ht="24" customHeight="1">
      <c r="A24" s="58"/>
      <c r="B24" s="59" t="s">
        <v>136</v>
      </c>
      <c r="C24" s="60"/>
      <c r="D24" s="61"/>
      <c r="E24" s="62" t="s">
        <v>409</v>
      </c>
      <c r="F24" s="63"/>
      <c r="G24" s="64">
        <v>20907</v>
      </c>
      <c r="H24" s="64">
        <v>4848</v>
      </c>
      <c r="I24" s="64">
        <v>2281</v>
      </c>
      <c r="J24" s="64">
        <v>847</v>
      </c>
      <c r="K24" s="64">
        <v>822</v>
      </c>
      <c r="L24" s="64">
        <v>25</v>
      </c>
      <c r="M24" s="64">
        <v>1434</v>
      </c>
      <c r="N24" s="64">
        <v>22</v>
      </c>
      <c r="O24" s="64">
        <v>1235</v>
      </c>
      <c r="P24" s="65">
        <v>1233</v>
      </c>
      <c r="Q24" s="64">
        <v>2</v>
      </c>
      <c r="R24" s="64">
        <v>157</v>
      </c>
      <c r="S24" s="64">
        <v>104</v>
      </c>
      <c r="T24" s="64">
        <v>53</v>
      </c>
      <c r="U24" s="64">
        <v>20</v>
      </c>
      <c r="V24" s="64">
        <v>2567</v>
      </c>
      <c r="W24" s="64">
        <v>76</v>
      </c>
      <c r="X24" s="64">
        <v>6</v>
      </c>
      <c r="Y24" s="64">
        <v>70</v>
      </c>
      <c r="Z24" s="65">
        <v>2491</v>
      </c>
      <c r="AA24" s="64">
        <v>31</v>
      </c>
      <c r="AB24" s="64">
        <v>161</v>
      </c>
      <c r="AC24" s="64">
        <v>135</v>
      </c>
      <c r="AD24" s="64">
        <v>202</v>
      </c>
      <c r="AE24" s="64">
        <v>878</v>
      </c>
      <c r="AF24" s="64">
        <v>356</v>
      </c>
      <c r="AG24" s="64">
        <v>702</v>
      </c>
      <c r="AH24" s="64">
        <v>26</v>
      </c>
      <c r="AI24" s="64">
        <v>15149</v>
      </c>
      <c r="AJ24" s="65">
        <v>7935</v>
      </c>
      <c r="AK24" s="64">
        <v>4072</v>
      </c>
      <c r="AL24" s="64">
        <v>3989</v>
      </c>
      <c r="AM24" s="64">
        <v>3624</v>
      </c>
      <c r="AN24" s="64">
        <v>1756</v>
      </c>
      <c r="AO24" s="64">
        <v>62</v>
      </c>
      <c r="AP24" s="64">
        <v>111</v>
      </c>
      <c r="AQ24" s="64">
        <v>1612</v>
      </c>
      <c r="AR24" s="64">
        <v>74</v>
      </c>
      <c r="AS24" s="64">
        <v>5</v>
      </c>
      <c r="AT24" s="65">
        <v>4</v>
      </c>
      <c r="AU24" s="64">
        <v>365</v>
      </c>
      <c r="AV24" s="64">
        <v>290</v>
      </c>
      <c r="AW24" s="64">
        <v>122</v>
      </c>
      <c r="AX24" s="64">
        <v>145</v>
      </c>
      <c r="AY24" s="64">
        <v>21</v>
      </c>
      <c r="AZ24" s="64">
        <v>2</v>
      </c>
      <c r="BA24" s="64">
        <v>75</v>
      </c>
      <c r="BB24" s="64">
        <v>60</v>
      </c>
      <c r="BC24" s="64">
        <v>15</v>
      </c>
      <c r="BD24" s="65">
        <v>83</v>
      </c>
      <c r="BE24" s="64">
        <v>3115</v>
      </c>
      <c r="BF24" s="64">
        <v>1482</v>
      </c>
      <c r="BG24" s="64">
        <v>1089</v>
      </c>
      <c r="BH24" s="64">
        <v>163</v>
      </c>
      <c r="BI24" s="64">
        <v>49</v>
      </c>
      <c r="BJ24" s="64">
        <v>181</v>
      </c>
      <c r="BK24" s="64">
        <v>685</v>
      </c>
      <c r="BL24" s="64">
        <v>394</v>
      </c>
      <c r="BM24" s="64">
        <v>58</v>
      </c>
      <c r="BN24" s="65">
        <v>46</v>
      </c>
      <c r="BO24" s="64">
        <v>265</v>
      </c>
      <c r="BP24" s="64">
        <v>185</v>
      </c>
      <c r="BQ24" s="64">
        <v>748</v>
      </c>
      <c r="BR24" s="64">
        <v>7214</v>
      </c>
      <c r="BS24" s="64">
        <v>3733</v>
      </c>
      <c r="BT24" s="64">
        <v>418</v>
      </c>
      <c r="BU24" s="64">
        <v>174</v>
      </c>
      <c r="BV24" s="64">
        <v>839</v>
      </c>
      <c r="BW24" s="64">
        <v>346</v>
      </c>
      <c r="BX24" s="65">
        <v>1704</v>
      </c>
    </row>
    <row r="25" spans="1:76" ht="15" customHeight="1">
      <c r="A25" s="58"/>
      <c r="B25" s="59" t="s">
        <v>138</v>
      </c>
      <c r="C25" s="60"/>
      <c r="D25" s="61"/>
      <c r="E25" s="62" t="s">
        <v>410</v>
      </c>
      <c r="F25" s="63"/>
      <c r="G25" s="64">
        <v>0</v>
      </c>
      <c r="H25" s="64">
        <v>0</v>
      </c>
      <c r="I25" s="64">
        <v>0</v>
      </c>
      <c r="J25" s="64">
        <v>0</v>
      </c>
      <c r="K25" s="64">
        <v>0</v>
      </c>
      <c r="L25" s="64">
        <v>0</v>
      </c>
      <c r="M25" s="64">
        <v>0</v>
      </c>
      <c r="N25" s="64">
        <v>0</v>
      </c>
      <c r="O25" s="64">
        <v>0</v>
      </c>
      <c r="P25" s="65">
        <v>0</v>
      </c>
      <c r="Q25" s="64">
        <v>0</v>
      </c>
      <c r="R25" s="64">
        <v>0</v>
      </c>
      <c r="S25" s="64">
        <v>0</v>
      </c>
      <c r="T25" s="64">
        <v>0</v>
      </c>
      <c r="U25" s="64">
        <v>0</v>
      </c>
      <c r="V25" s="64">
        <v>0</v>
      </c>
      <c r="W25" s="64">
        <v>0</v>
      </c>
      <c r="X25" s="64">
        <v>0</v>
      </c>
      <c r="Y25" s="64">
        <v>0</v>
      </c>
      <c r="Z25" s="65">
        <v>0</v>
      </c>
      <c r="AA25" s="64">
        <v>0</v>
      </c>
      <c r="AB25" s="64">
        <v>0</v>
      </c>
      <c r="AC25" s="64">
        <v>0</v>
      </c>
      <c r="AD25" s="64">
        <v>0</v>
      </c>
      <c r="AE25" s="64">
        <v>0</v>
      </c>
      <c r="AF25" s="64">
        <v>0</v>
      </c>
      <c r="AG25" s="64">
        <v>0</v>
      </c>
      <c r="AH25" s="64">
        <v>0</v>
      </c>
      <c r="AI25" s="64">
        <v>0</v>
      </c>
      <c r="AJ25" s="65">
        <v>0</v>
      </c>
      <c r="AK25" s="64">
        <v>0</v>
      </c>
      <c r="AL25" s="64">
        <v>0</v>
      </c>
      <c r="AM25" s="64">
        <v>0</v>
      </c>
      <c r="AN25" s="64">
        <v>0</v>
      </c>
      <c r="AO25" s="64">
        <v>0</v>
      </c>
      <c r="AP25" s="64">
        <v>0</v>
      </c>
      <c r="AQ25" s="64">
        <v>0</v>
      </c>
      <c r="AR25" s="64">
        <v>0</v>
      </c>
      <c r="AS25" s="64">
        <v>0</v>
      </c>
      <c r="AT25" s="65">
        <v>0</v>
      </c>
      <c r="AU25" s="64">
        <v>0</v>
      </c>
      <c r="AV25" s="64">
        <v>0</v>
      </c>
      <c r="AW25" s="64">
        <v>0</v>
      </c>
      <c r="AX25" s="64">
        <v>0</v>
      </c>
      <c r="AY25" s="64">
        <v>0</v>
      </c>
      <c r="AZ25" s="64">
        <v>0</v>
      </c>
      <c r="BA25" s="64">
        <v>0</v>
      </c>
      <c r="BB25" s="64">
        <v>0</v>
      </c>
      <c r="BC25" s="64">
        <v>0</v>
      </c>
      <c r="BD25" s="65">
        <v>0</v>
      </c>
      <c r="BE25" s="64">
        <v>0</v>
      </c>
      <c r="BF25" s="64">
        <v>0</v>
      </c>
      <c r="BG25" s="64">
        <v>0</v>
      </c>
      <c r="BH25" s="64">
        <v>0</v>
      </c>
      <c r="BI25" s="64">
        <v>0</v>
      </c>
      <c r="BJ25" s="64">
        <v>0</v>
      </c>
      <c r="BK25" s="64">
        <v>0</v>
      </c>
      <c r="BL25" s="64">
        <v>0</v>
      </c>
      <c r="BM25" s="64">
        <v>0</v>
      </c>
      <c r="BN25" s="65">
        <v>0</v>
      </c>
      <c r="BO25" s="64">
        <v>0</v>
      </c>
      <c r="BP25" s="64">
        <v>0</v>
      </c>
      <c r="BQ25" s="64">
        <v>0</v>
      </c>
      <c r="BR25" s="64">
        <v>0</v>
      </c>
      <c r="BS25" s="64">
        <v>0</v>
      </c>
      <c r="BT25" s="64">
        <v>0</v>
      </c>
      <c r="BU25" s="64">
        <v>0</v>
      </c>
      <c r="BV25" s="64">
        <v>0</v>
      </c>
      <c r="BW25" s="64">
        <v>0</v>
      </c>
      <c r="BX25" s="65">
        <v>0</v>
      </c>
    </row>
    <row r="26" spans="1:76" ht="15" customHeight="1">
      <c r="A26" s="58"/>
      <c r="B26" s="59" t="s">
        <v>139</v>
      </c>
      <c r="C26" s="60"/>
      <c r="D26" s="61"/>
      <c r="E26" s="62" t="s">
        <v>411</v>
      </c>
      <c r="F26" s="63"/>
      <c r="G26" s="64">
        <v>3626</v>
      </c>
      <c r="H26" s="64">
        <v>1682</v>
      </c>
      <c r="I26" s="64">
        <v>1563</v>
      </c>
      <c r="J26" s="64">
        <v>1259</v>
      </c>
      <c r="K26" s="64">
        <v>1228</v>
      </c>
      <c r="L26" s="64">
        <v>31</v>
      </c>
      <c r="M26" s="64">
        <v>304</v>
      </c>
      <c r="N26" s="64">
        <v>0</v>
      </c>
      <c r="O26" s="64">
        <v>1</v>
      </c>
      <c r="P26" s="65">
        <v>1</v>
      </c>
      <c r="Q26" s="64">
        <v>0</v>
      </c>
      <c r="R26" s="64">
        <v>303</v>
      </c>
      <c r="S26" s="64">
        <v>0</v>
      </c>
      <c r="T26" s="64">
        <v>303</v>
      </c>
      <c r="U26" s="64">
        <v>0</v>
      </c>
      <c r="V26" s="64">
        <v>119</v>
      </c>
      <c r="W26" s="64">
        <v>119</v>
      </c>
      <c r="X26" s="64">
        <v>23</v>
      </c>
      <c r="Y26" s="64">
        <v>96</v>
      </c>
      <c r="Z26" s="65">
        <v>0</v>
      </c>
      <c r="AA26" s="64">
        <v>0</v>
      </c>
      <c r="AB26" s="64">
        <v>0</v>
      </c>
      <c r="AC26" s="64">
        <v>0</v>
      </c>
      <c r="AD26" s="64">
        <v>0</v>
      </c>
      <c r="AE26" s="64">
        <v>0</v>
      </c>
      <c r="AF26" s="64">
        <v>0</v>
      </c>
      <c r="AG26" s="64">
        <v>0</v>
      </c>
      <c r="AH26" s="64">
        <v>0</v>
      </c>
      <c r="AI26" s="64">
        <v>3</v>
      </c>
      <c r="AJ26" s="65">
        <v>3</v>
      </c>
      <c r="AK26" s="64">
        <v>0</v>
      </c>
      <c r="AL26" s="64">
        <v>0</v>
      </c>
      <c r="AM26" s="64">
        <v>0</v>
      </c>
      <c r="AN26" s="64">
        <v>0</v>
      </c>
      <c r="AO26" s="64">
        <v>0</v>
      </c>
      <c r="AP26" s="64">
        <v>0</v>
      </c>
      <c r="AQ26" s="64">
        <v>0</v>
      </c>
      <c r="AR26" s="64">
        <v>0</v>
      </c>
      <c r="AS26" s="64">
        <v>0</v>
      </c>
      <c r="AT26" s="65">
        <v>0</v>
      </c>
      <c r="AU26" s="64">
        <v>0</v>
      </c>
      <c r="AV26" s="64">
        <v>0</v>
      </c>
      <c r="AW26" s="64">
        <v>0</v>
      </c>
      <c r="AX26" s="64">
        <v>0</v>
      </c>
      <c r="AY26" s="64">
        <v>0</v>
      </c>
      <c r="AZ26" s="64">
        <v>0</v>
      </c>
      <c r="BA26" s="64">
        <v>0</v>
      </c>
      <c r="BB26" s="64">
        <v>0</v>
      </c>
      <c r="BC26" s="64">
        <v>0</v>
      </c>
      <c r="BD26" s="65">
        <v>0</v>
      </c>
      <c r="BE26" s="64">
        <v>0</v>
      </c>
      <c r="BF26" s="64">
        <v>0</v>
      </c>
      <c r="BG26" s="64">
        <v>0</v>
      </c>
      <c r="BH26" s="64">
        <v>0</v>
      </c>
      <c r="BI26" s="64">
        <v>0</v>
      </c>
      <c r="BJ26" s="64">
        <v>0</v>
      </c>
      <c r="BK26" s="64">
        <v>0</v>
      </c>
      <c r="BL26" s="64">
        <v>0</v>
      </c>
      <c r="BM26" s="64">
        <v>0</v>
      </c>
      <c r="BN26" s="65">
        <v>0</v>
      </c>
      <c r="BO26" s="64">
        <v>0</v>
      </c>
      <c r="BP26" s="64">
        <v>0</v>
      </c>
      <c r="BQ26" s="64">
        <v>3</v>
      </c>
      <c r="BR26" s="64">
        <v>0</v>
      </c>
      <c r="BS26" s="64">
        <v>0</v>
      </c>
      <c r="BT26" s="64">
        <v>0</v>
      </c>
      <c r="BU26" s="64">
        <v>0</v>
      </c>
      <c r="BV26" s="64">
        <v>0</v>
      </c>
      <c r="BW26" s="64">
        <v>0</v>
      </c>
      <c r="BX26" s="65">
        <v>0</v>
      </c>
    </row>
    <row r="27" spans="1:76" ht="15" customHeight="1">
      <c r="A27" s="58"/>
      <c r="B27" s="59" t="s">
        <v>140</v>
      </c>
      <c r="C27" s="60"/>
      <c r="D27" s="61"/>
      <c r="E27" s="62" t="s">
        <v>142</v>
      </c>
      <c r="F27" s="63"/>
      <c r="G27" s="64">
        <v>1</v>
      </c>
      <c r="H27" s="64">
        <v>1</v>
      </c>
      <c r="I27" s="64">
        <v>1</v>
      </c>
      <c r="J27" s="64">
        <v>1</v>
      </c>
      <c r="K27" s="64">
        <v>1</v>
      </c>
      <c r="L27" s="64">
        <v>0</v>
      </c>
      <c r="M27" s="64">
        <v>0</v>
      </c>
      <c r="N27" s="64">
        <v>0</v>
      </c>
      <c r="O27" s="64">
        <v>0</v>
      </c>
      <c r="P27" s="65">
        <v>0</v>
      </c>
      <c r="Q27" s="64">
        <v>0</v>
      </c>
      <c r="R27" s="64">
        <v>0</v>
      </c>
      <c r="S27" s="64">
        <v>0</v>
      </c>
      <c r="T27" s="64">
        <v>0</v>
      </c>
      <c r="U27" s="64">
        <v>0</v>
      </c>
      <c r="V27" s="64">
        <v>0</v>
      </c>
      <c r="W27" s="64">
        <v>0</v>
      </c>
      <c r="X27" s="64">
        <v>0</v>
      </c>
      <c r="Y27" s="64">
        <v>0</v>
      </c>
      <c r="Z27" s="65">
        <v>0</v>
      </c>
      <c r="AA27" s="64">
        <v>0</v>
      </c>
      <c r="AB27" s="64">
        <v>0</v>
      </c>
      <c r="AC27" s="64">
        <v>0</v>
      </c>
      <c r="AD27" s="64">
        <v>0</v>
      </c>
      <c r="AE27" s="64">
        <v>0</v>
      </c>
      <c r="AF27" s="64">
        <v>0</v>
      </c>
      <c r="AG27" s="64">
        <v>0</v>
      </c>
      <c r="AH27" s="64">
        <v>0</v>
      </c>
      <c r="AI27" s="64">
        <v>0</v>
      </c>
      <c r="AJ27" s="65">
        <v>0</v>
      </c>
      <c r="AK27" s="64">
        <v>0</v>
      </c>
      <c r="AL27" s="64">
        <v>0</v>
      </c>
      <c r="AM27" s="64">
        <v>0</v>
      </c>
      <c r="AN27" s="64">
        <v>0</v>
      </c>
      <c r="AO27" s="64">
        <v>0</v>
      </c>
      <c r="AP27" s="64">
        <v>0</v>
      </c>
      <c r="AQ27" s="64">
        <v>0</v>
      </c>
      <c r="AR27" s="64">
        <v>0</v>
      </c>
      <c r="AS27" s="64">
        <v>0</v>
      </c>
      <c r="AT27" s="65">
        <v>0</v>
      </c>
      <c r="AU27" s="64">
        <v>0</v>
      </c>
      <c r="AV27" s="64">
        <v>0</v>
      </c>
      <c r="AW27" s="64">
        <v>0</v>
      </c>
      <c r="AX27" s="64">
        <v>0</v>
      </c>
      <c r="AY27" s="64">
        <v>0</v>
      </c>
      <c r="AZ27" s="64">
        <v>0</v>
      </c>
      <c r="BA27" s="64">
        <v>0</v>
      </c>
      <c r="BB27" s="64">
        <v>0</v>
      </c>
      <c r="BC27" s="64">
        <v>0</v>
      </c>
      <c r="BD27" s="65">
        <v>0</v>
      </c>
      <c r="BE27" s="64">
        <v>0</v>
      </c>
      <c r="BF27" s="64">
        <v>0</v>
      </c>
      <c r="BG27" s="64">
        <v>0</v>
      </c>
      <c r="BH27" s="64">
        <v>0</v>
      </c>
      <c r="BI27" s="64">
        <v>0</v>
      </c>
      <c r="BJ27" s="64">
        <v>0</v>
      </c>
      <c r="BK27" s="64">
        <v>0</v>
      </c>
      <c r="BL27" s="64">
        <v>0</v>
      </c>
      <c r="BM27" s="64">
        <v>0</v>
      </c>
      <c r="BN27" s="65">
        <v>0</v>
      </c>
      <c r="BO27" s="64">
        <v>0</v>
      </c>
      <c r="BP27" s="64">
        <v>0</v>
      </c>
      <c r="BQ27" s="64">
        <v>0</v>
      </c>
      <c r="BR27" s="64">
        <v>0</v>
      </c>
      <c r="BS27" s="64">
        <v>0</v>
      </c>
      <c r="BT27" s="64">
        <v>0</v>
      </c>
      <c r="BU27" s="64">
        <v>0</v>
      </c>
      <c r="BV27" s="64">
        <v>0</v>
      </c>
      <c r="BW27" s="64">
        <v>0</v>
      </c>
      <c r="BX27" s="65">
        <v>0</v>
      </c>
    </row>
    <row r="28" spans="1:76" ht="15" customHeight="1">
      <c r="A28" s="58"/>
      <c r="B28" s="59" t="s">
        <v>141</v>
      </c>
      <c r="C28" s="60"/>
      <c r="D28" s="61"/>
      <c r="E28" s="62" t="s">
        <v>144</v>
      </c>
      <c r="F28" s="63"/>
      <c r="G28" s="64">
        <v>0</v>
      </c>
      <c r="H28" s="64">
        <v>0</v>
      </c>
      <c r="I28" s="64">
        <v>0</v>
      </c>
      <c r="J28" s="64">
        <v>0</v>
      </c>
      <c r="K28" s="64">
        <v>0</v>
      </c>
      <c r="L28" s="64">
        <v>0</v>
      </c>
      <c r="M28" s="64">
        <v>0</v>
      </c>
      <c r="N28" s="64">
        <v>0</v>
      </c>
      <c r="O28" s="64">
        <v>0</v>
      </c>
      <c r="P28" s="65">
        <v>0</v>
      </c>
      <c r="Q28" s="64">
        <v>0</v>
      </c>
      <c r="R28" s="64">
        <v>0</v>
      </c>
      <c r="S28" s="64">
        <v>0</v>
      </c>
      <c r="T28" s="64">
        <v>0</v>
      </c>
      <c r="U28" s="64">
        <v>0</v>
      </c>
      <c r="V28" s="64">
        <v>0</v>
      </c>
      <c r="W28" s="64">
        <v>0</v>
      </c>
      <c r="X28" s="64">
        <v>0</v>
      </c>
      <c r="Y28" s="64">
        <v>0</v>
      </c>
      <c r="Z28" s="65">
        <v>0</v>
      </c>
      <c r="AA28" s="64">
        <v>0</v>
      </c>
      <c r="AB28" s="64">
        <v>0</v>
      </c>
      <c r="AC28" s="64">
        <v>0</v>
      </c>
      <c r="AD28" s="64">
        <v>0</v>
      </c>
      <c r="AE28" s="64">
        <v>0</v>
      </c>
      <c r="AF28" s="64">
        <v>0</v>
      </c>
      <c r="AG28" s="64">
        <v>0</v>
      </c>
      <c r="AH28" s="64">
        <v>0</v>
      </c>
      <c r="AI28" s="64">
        <v>0</v>
      </c>
      <c r="AJ28" s="65">
        <v>0</v>
      </c>
      <c r="AK28" s="64">
        <v>0</v>
      </c>
      <c r="AL28" s="64">
        <v>0</v>
      </c>
      <c r="AM28" s="64">
        <v>0</v>
      </c>
      <c r="AN28" s="64">
        <v>0</v>
      </c>
      <c r="AO28" s="64">
        <v>0</v>
      </c>
      <c r="AP28" s="64">
        <v>0</v>
      </c>
      <c r="AQ28" s="64">
        <v>0</v>
      </c>
      <c r="AR28" s="64">
        <v>0</v>
      </c>
      <c r="AS28" s="64">
        <v>0</v>
      </c>
      <c r="AT28" s="65">
        <v>0</v>
      </c>
      <c r="AU28" s="64">
        <v>0</v>
      </c>
      <c r="AV28" s="64">
        <v>0</v>
      </c>
      <c r="AW28" s="64">
        <v>0</v>
      </c>
      <c r="AX28" s="64">
        <v>0</v>
      </c>
      <c r="AY28" s="64">
        <v>0</v>
      </c>
      <c r="AZ28" s="64">
        <v>0</v>
      </c>
      <c r="BA28" s="64">
        <v>0</v>
      </c>
      <c r="BB28" s="64">
        <v>0</v>
      </c>
      <c r="BC28" s="64">
        <v>0</v>
      </c>
      <c r="BD28" s="65">
        <v>0</v>
      </c>
      <c r="BE28" s="64">
        <v>0</v>
      </c>
      <c r="BF28" s="64">
        <v>0</v>
      </c>
      <c r="BG28" s="64">
        <v>0</v>
      </c>
      <c r="BH28" s="64">
        <v>0</v>
      </c>
      <c r="BI28" s="64">
        <v>0</v>
      </c>
      <c r="BJ28" s="64">
        <v>0</v>
      </c>
      <c r="BK28" s="64">
        <v>0</v>
      </c>
      <c r="BL28" s="64">
        <v>0</v>
      </c>
      <c r="BM28" s="64">
        <v>0</v>
      </c>
      <c r="BN28" s="65">
        <v>0</v>
      </c>
      <c r="BO28" s="64">
        <v>0</v>
      </c>
      <c r="BP28" s="64">
        <v>0</v>
      </c>
      <c r="BQ28" s="64">
        <v>0</v>
      </c>
      <c r="BR28" s="64">
        <v>0</v>
      </c>
      <c r="BS28" s="64">
        <v>0</v>
      </c>
      <c r="BT28" s="64">
        <v>0</v>
      </c>
      <c r="BU28" s="64">
        <v>0</v>
      </c>
      <c r="BV28" s="64">
        <v>0</v>
      </c>
      <c r="BW28" s="64">
        <v>0</v>
      </c>
      <c r="BX28" s="65">
        <v>0</v>
      </c>
    </row>
    <row r="29" spans="1:76" ht="24" customHeight="1">
      <c r="A29" s="58"/>
      <c r="B29" s="59" t="s">
        <v>143</v>
      </c>
      <c r="C29" s="60"/>
      <c r="D29" s="61"/>
      <c r="E29" s="62" t="s">
        <v>412</v>
      </c>
      <c r="F29" s="63"/>
      <c r="G29" s="64">
        <v>0</v>
      </c>
      <c r="H29" s="64">
        <v>0</v>
      </c>
      <c r="I29" s="64">
        <v>0</v>
      </c>
      <c r="J29" s="64">
        <v>0</v>
      </c>
      <c r="K29" s="64">
        <v>0</v>
      </c>
      <c r="L29" s="64">
        <v>0</v>
      </c>
      <c r="M29" s="64">
        <v>0</v>
      </c>
      <c r="N29" s="64">
        <v>0</v>
      </c>
      <c r="O29" s="64">
        <v>0</v>
      </c>
      <c r="P29" s="65">
        <v>0</v>
      </c>
      <c r="Q29" s="64">
        <v>0</v>
      </c>
      <c r="R29" s="64">
        <v>0</v>
      </c>
      <c r="S29" s="64">
        <v>0</v>
      </c>
      <c r="T29" s="64">
        <v>0</v>
      </c>
      <c r="U29" s="64">
        <v>0</v>
      </c>
      <c r="V29" s="64">
        <v>0</v>
      </c>
      <c r="W29" s="64">
        <v>0</v>
      </c>
      <c r="X29" s="64">
        <v>0</v>
      </c>
      <c r="Y29" s="64">
        <v>0</v>
      </c>
      <c r="Z29" s="65">
        <v>0</v>
      </c>
      <c r="AA29" s="64">
        <v>0</v>
      </c>
      <c r="AB29" s="64">
        <v>0</v>
      </c>
      <c r="AC29" s="64">
        <v>0</v>
      </c>
      <c r="AD29" s="64">
        <v>0</v>
      </c>
      <c r="AE29" s="64">
        <v>0</v>
      </c>
      <c r="AF29" s="64">
        <v>0</v>
      </c>
      <c r="AG29" s="64">
        <v>0</v>
      </c>
      <c r="AH29" s="64">
        <v>0</v>
      </c>
      <c r="AI29" s="64">
        <v>0</v>
      </c>
      <c r="AJ29" s="65">
        <v>0</v>
      </c>
      <c r="AK29" s="64">
        <v>0</v>
      </c>
      <c r="AL29" s="64">
        <v>0</v>
      </c>
      <c r="AM29" s="64">
        <v>0</v>
      </c>
      <c r="AN29" s="64">
        <v>0</v>
      </c>
      <c r="AO29" s="64">
        <v>0</v>
      </c>
      <c r="AP29" s="64">
        <v>0</v>
      </c>
      <c r="AQ29" s="64">
        <v>0</v>
      </c>
      <c r="AR29" s="64">
        <v>0</v>
      </c>
      <c r="AS29" s="64">
        <v>0</v>
      </c>
      <c r="AT29" s="65">
        <v>0</v>
      </c>
      <c r="AU29" s="64">
        <v>0</v>
      </c>
      <c r="AV29" s="64">
        <v>0</v>
      </c>
      <c r="AW29" s="64">
        <v>0</v>
      </c>
      <c r="AX29" s="64">
        <v>0</v>
      </c>
      <c r="AY29" s="64">
        <v>0</v>
      </c>
      <c r="AZ29" s="64">
        <v>0</v>
      </c>
      <c r="BA29" s="64">
        <v>0</v>
      </c>
      <c r="BB29" s="64">
        <v>0</v>
      </c>
      <c r="BC29" s="64">
        <v>0</v>
      </c>
      <c r="BD29" s="65">
        <v>0</v>
      </c>
      <c r="BE29" s="64">
        <v>0</v>
      </c>
      <c r="BF29" s="64">
        <v>0</v>
      </c>
      <c r="BG29" s="64">
        <v>0</v>
      </c>
      <c r="BH29" s="64">
        <v>0</v>
      </c>
      <c r="BI29" s="64">
        <v>0</v>
      </c>
      <c r="BJ29" s="64">
        <v>0</v>
      </c>
      <c r="BK29" s="64">
        <v>0</v>
      </c>
      <c r="BL29" s="64">
        <v>0</v>
      </c>
      <c r="BM29" s="64">
        <v>0</v>
      </c>
      <c r="BN29" s="65">
        <v>0</v>
      </c>
      <c r="BO29" s="64">
        <v>0</v>
      </c>
      <c r="BP29" s="64">
        <v>0</v>
      </c>
      <c r="BQ29" s="64">
        <v>0</v>
      </c>
      <c r="BR29" s="64">
        <v>0</v>
      </c>
      <c r="BS29" s="64">
        <v>0</v>
      </c>
      <c r="BT29" s="64">
        <v>0</v>
      </c>
      <c r="BU29" s="64">
        <v>0</v>
      </c>
      <c r="BV29" s="64">
        <v>0</v>
      </c>
      <c r="BW29" s="64">
        <v>0</v>
      </c>
      <c r="BX29" s="65">
        <v>0</v>
      </c>
    </row>
    <row r="30" spans="1:76" ht="15" customHeight="1">
      <c r="A30" s="58"/>
      <c r="B30" s="59" t="s">
        <v>145</v>
      </c>
      <c r="C30" s="60"/>
      <c r="D30" s="61"/>
      <c r="E30" s="62" t="s">
        <v>413</v>
      </c>
      <c r="F30" s="63"/>
      <c r="G30" s="64">
        <v>275869</v>
      </c>
      <c r="H30" s="64">
        <v>173021</v>
      </c>
      <c r="I30" s="64">
        <v>110438</v>
      </c>
      <c r="J30" s="64">
        <v>61490</v>
      </c>
      <c r="K30" s="64">
        <v>58702</v>
      </c>
      <c r="L30" s="64">
        <v>2788</v>
      </c>
      <c r="M30" s="64">
        <v>48948</v>
      </c>
      <c r="N30" s="64">
        <v>786</v>
      </c>
      <c r="O30" s="64">
        <v>29971</v>
      </c>
      <c r="P30" s="65">
        <v>28371</v>
      </c>
      <c r="Q30" s="64">
        <v>1600</v>
      </c>
      <c r="R30" s="64">
        <v>16948</v>
      </c>
      <c r="S30" s="64">
        <v>8952</v>
      </c>
      <c r="T30" s="64">
        <v>7996</v>
      </c>
      <c r="U30" s="64">
        <v>1243</v>
      </c>
      <c r="V30" s="64">
        <v>62583</v>
      </c>
      <c r="W30" s="64">
        <v>3532</v>
      </c>
      <c r="X30" s="64">
        <v>190</v>
      </c>
      <c r="Y30" s="64">
        <v>3342</v>
      </c>
      <c r="Z30" s="65">
        <v>59051</v>
      </c>
      <c r="AA30" s="64">
        <v>847</v>
      </c>
      <c r="AB30" s="64">
        <v>2250</v>
      </c>
      <c r="AC30" s="64">
        <v>1348</v>
      </c>
      <c r="AD30" s="64">
        <v>6538</v>
      </c>
      <c r="AE30" s="64">
        <v>12855</v>
      </c>
      <c r="AF30" s="64">
        <v>13687</v>
      </c>
      <c r="AG30" s="64">
        <v>21006</v>
      </c>
      <c r="AH30" s="64">
        <v>520</v>
      </c>
      <c r="AI30" s="64">
        <v>40327</v>
      </c>
      <c r="AJ30" s="65">
        <v>21605</v>
      </c>
      <c r="AK30" s="64">
        <v>16495</v>
      </c>
      <c r="AL30" s="64">
        <v>16403</v>
      </c>
      <c r="AM30" s="64">
        <v>12762</v>
      </c>
      <c r="AN30" s="64">
        <v>1067</v>
      </c>
      <c r="AO30" s="64">
        <v>169</v>
      </c>
      <c r="AP30" s="64">
        <v>2508</v>
      </c>
      <c r="AQ30" s="64">
        <v>8443</v>
      </c>
      <c r="AR30" s="64">
        <v>466</v>
      </c>
      <c r="AS30" s="64">
        <v>20</v>
      </c>
      <c r="AT30" s="65">
        <v>89</v>
      </c>
      <c r="AU30" s="64">
        <v>3641</v>
      </c>
      <c r="AV30" s="64">
        <v>3308</v>
      </c>
      <c r="AW30" s="64">
        <v>2494</v>
      </c>
      <c r="AX30" s="64">
        <v>72</v>
      </c>
      <c r="AY30" s="64">
        <v>559</v>
      </c>
      <c r="AZ30" s="64">
        <v>183</v>
      </c>
      <c r="BA30" s="64">
        <v>333</v>
      </c>
      <c r="BB30" s="64">
        <v>271</v>
      </c>
      <c r="BC30" s="64">
        <v>62</v>
      </c>
      <c r="BD30" s="65">
        <v>92</v>
      </c>
      <c r="BE30" s="64">
        <v>3401</v>
      </c>
      <c r="BF30" s="64">
        <v>836</v>
      </c>
      <c r="BG30" s="64">
        <v>650</v>
      </c>
      <c r="BH30" s="64">
        <v>120</v>
      </c>
      <c r="BI30" s="64">
        <v>12</v>
      </c>
      <c r="BJ30" s="64">
        <v>54</v>
      </c>
      <c r="BK30" s="64">
        <v>920</v>
      </c>
      <c r="BL30" s="64">
        <v>495</v>
      </c>
      <c r="BM30" s="64">
        <v>315</v>
      </c>
      <c r="BN30" s="65">
        <v>18</v>
      </c>
      <c r="BO30" s="64">
        <v>753</v>
      </c>
      <c r="BP30" s="64">
        <v>64</v>
      </c>
      <c r="BQ30" s="64">
        <v>1709</v>
      </c>
      <c r="BR30" s="64">
        <v>18722</v>
      </c>
      <c r="BS30" s="64">
        <v>2657</v>
      </c>
      <c r="BT30" s="64">
        <v>657</v>
      </c>
      <c r="BU30" s="64">
        <v>120</v>
      </c>
      <c r="BV30" s="64">
        <v>6190</v>
      </c>
      <c r="BW30" s="64">
        <v>3547</v>
      </c>
      <c r="BX30" s="65">
        <v>5551</v>
      </c>
    </row>
    <row r="31" spans="1:76" ht="15" customHeight="1">
      <c r="A31" s="58"/>
      <c r="B31" s="59" t="s">
        <v>146</v>
      </c>
      <c r="C31" s="60"/>
      <c r="D31" s="61"/>
      <c r="E31" s="62" t="s">
        <v>148</v>
      </c>
      <c r="F31" s="63"/>
      <c r="G31" s="64">
        <v>260186</v>
      </c>
      <c r="H31" s="64">
        <v>68573</v>
      </c>
      <c r="I31" s="64">
        <v>27052</v>
      </c>
      <c r="J31" s="64">
        <v>4167</v>
      </c>
      <c r="K31" s="64">
        <v>4042</v>
      </c>
      <c r="L31" s="64">
        <v>125</v>
      </c>
      <c r="M31" s="64">
        <v>22885</v>
      </c>
      <c r="N31" s="64">
        <v>389</v>
      </c>
      <c r="O31" s="64">
        <v>16252</v>
      </c>
      <c r="P31" s="65">
        <v>16164</v>
      </c>
      <c r="Q31" s="64">
        <v>88</v>
      </c>
      <c r="R31" s="64">
        <v>5716</v>
      </c>
      <c r="S31" s="64">
        <v>3705</v>
      </c>
      <c r="T31" s="64">
        <v>2011</v>
      </c>
      <c r="U31" s="64">
        <v>528</v>
      </c>
      <c r="V31" s="64">
        <v>41521</v>
      </c>
      <c r="W31" s="64">
        <v>637</v>
      </c>
      <c r="X31" s="64">
        <v>106</v>
      </c>
      <c r="Y31" s="64">
        <v>531</v>
      </c>
      <c r="Z31" s="65">
        <v>40884</v>
      </c>
      <c r="AA31" s="64">
        <v>500</v>
      </c>
      <c r="AB31" s="64">
        <v>1931</v>
      </c>
      <c r="AC31" s="64">
        <v>1625</v>
      </c>
      <c r="AD31" s="64">
        <v>2762</v>
      </c>
      <c r="AE31" s="64">
        <v>12367</v>
      </c>
      <c r="AF31" s="64">
        <v>6375</v>
      </c>
      <c r="AG31" s="64">
        <v>14895</v>
      </c>
      <c r="AH31" s="64">
        <v>429</v>
      </c>
      <c r="AI31" s="64">
        <v>172133</v>
      </c>
      <c r="AJ31" s="65">
        <v>132948</v>
      </c>
      <c r="AK31" s="64">
        <v>72577</v>
      </c>
      <c r="AL31" s="64">
        <v>71924</v>
      </c>
      <c r="AM31" s="64">
        <v>60586</v>
      </c>
      <c r="AN31" s="64">
        <v>36730</v>
      </c>
      <c r="AO31" s="64">
        <v>627</v>
      </c>
      <c r="AP31" s="64">
        <v>1569</v>
      </c>
      <c r="AQ31" s="64">
        <v>15913</v>
      </c>
      <c r="AR31" s="64">
        <v>5610</v>
      </c>
      <c r="AS31" s="64">
        <v>54</v>
      </c>
      <c r="AT31" s="65">
        <v>83</v>
      </c>
      <c r="AU31" s="64">
        <v>11338</v>
      </c>
      <c r="AV31" s="64">
        <v>9898</v>
      </c>
      <c r="AW31" s="64">
        <v>6782</v>
      </c>
      <c r="AX31" s="64">
        <v>666</v>
      </c>
      <c r="AY31" s="64">
        <v>2388</v>
      </c>
      <c r="AZ31" s="64">
        <v>62</v>
      </c>
      <c r="BA31" s="64">
        <v>1440</v>
      </c>
      <c r="BB31" s="64">
        <v>1161</v>
      </c>
      <c r="BC31" s="64">
        <v>279</v>
      </c>
      <c r="BD31" s="65">
        <v>653</v>
      </c>
      <c r="BE31" s="64">
        <v>40229</v>
      </c>
      <c r="BF31" s="64">
        <v>17835</v>
      </c>
      <c r="BG31" s="64">
        <v>12840</v>
      </c>
      <c r="BH31" s="64">
        <v>2486</v>
      </c>
      <c r="BI31" s="64">
        <v>723</v>
      </c>
      <c r="BJ31" s="64">
        <v>1786</v>
      </c>
      <c r="BK31" s="64">
        <v>7539</v>
      </c>
      <c r="BL31" s="64">
        <v>5615</v>
      </c>
      <c r="BM31" s="64">
        <v>2156</v>
      </c>
      <c r="BN31" s="65">
        <v>1865</v>
      </c>
      <c r="BO31" s="64">
        <v>627</v>
      </c>
      <c r="BP31" s="64">
        <v>4592</v>
      </c>
      <c r="BQ31" s="64">
        <v>20142</v>
      </c>
      <c r="BR31" s="64">
        <v>39185</v>
      </c>
      <c r="BS31" s="64">
        <v>6842</v>
      </c>
      <c r="BT31" s="64">
        <v>2189</v>
      </c>
      <c r="BU31" s="64">
        <v>305</v>
      </c>
      <c r="BV31" s="64">
        <v>5215</v>
      </c>
      <c r="BW31" s="64">
        <v>11160</v>
      </c>
      <c r="BX31" s="65">
        <v>13474</v>
      </c>
    </row>
    <row r="32" spans="1:76" ht="15" customHeight="1">
      <c r="A32" s="58"/>
      <c r="B32" s="59" t="s">
        <v>147</v>
      </c>
      <c r="C32" s="60"/>
      <c r="D32" s="61"/>
      <c r="E32" s="62" t="s">
        <v>150</v>
      </c>
      <c r="F32" s="63"/>
      <c r="G32" s="64">
        <v>464516</v>
      </c>
      <c r="H32" s="64">
        <v>21863</v>
      </c>
      <c r="I32" s="64">
        <v>3327</v>
      </c>
      <c r="J32" s="64">
        <v>3</v>
      </c>
      <c r="K32" s="64">
        <v>0</v>
      </c>
      <c r="L32" s="64">
        <v>3</v>
      </c>
      <c r="M32" s="64">
        <v>3324</v>
      </c>
      <c r="N32" s="64">
        <v>56</v>
      </c>
      <c r="O32" s="64">
        <v>2153</v>
      </c>
      <c r="P32" s="65">
        <v>2129</v>
      </c>
      <c r="Q32" s="64">
        <v>24</v>
      </c>
      <c r="R32" s="64">
        <v>1098</v>
      </c>
      <c r="S32" s="64">
        <v>419</v>
      </c>
      <c r="T32" s="64">
        <v>679</v>
      </c>
      <c r="U32" s="64">
        <v>17</v>
      </c>
      <c r="V32" s="64">
        <v>18536</v>
      </c>
      <c r="W32" s="64">
        <v>248</v>
      </c>
      <c r="X32" s="64">
        <v>75</v>
      </c>
      <c r="Y32" s="64">
        <v>173</v>
      </c>
      <c r="Z32" s="65">
        <v>18288</v>
      </c>
      <c r="AA32" s="64">
        <v>489</v>
      </c>
      <c r="AB32" s="64">
        <v>185</v>
      </c>
      <c r="AC32" s="64">
        <v>2993</v>
      </c>
      <c r="AD32" s="64">
        <v>577</v>
      </c>
      <c r="AE32" s="64">
        <v>2509</v>
      </c>
      <c r="AF32" s="64">
        <v>8050</v>
      </c>
      <c r="AG32" s="64">
        <v>3292</v>
      </c>
      <c r="AH32" s="64">
        <v>193</v>
      </c>
      <c r="AI32" s="64">
        <v>442429</v>
      </c>
      <c r="AJ32" s="65">
        <v>337479</v>
      </c>
      <c r="AK32" s="64">
        <v>274116</v>
      </c>
      <c r="AL32" s="64">
        <v>268182</v>
      </c>
      <c r="AM32" s="64">
        <v>214423</v>
      </c>
      <c r="AN32" s="64">
        <v>45455</v>
      </c>
      <c r="AO32" s="64">
        <v>23012</v>
      </c>
      <c r="AP32" s="64">
        <v>861</v>
      </c>
      <c r="AQ32" s="64">
        <v>131536</v>
      </c>
      <c r="AR32" s="64">
        <v>12492</v>
      </c>
      <c r="AS32" s="64">
        <v>971</v>
      </c>
      <c r="AT32" s="65">
        <v>96</v>
      </c>
      <c r="AU32" s="64">
        <v>53759</v>
      </c>
      <c r="AV32" s="64">
        <v>47451</v>
      </c>
      <c r="AW32" s="64">
        <v>22042</v>
      </c>
      <c r="AX32" s="64">
        <v>2613</v>
      </c>
      <c r="AY32" s="64">
        <v>20559</v>
      </c>
      <c r="AZ32" s="64">
        <v>2237</v>
      </c>
      <c r="BA32" s="64">
        <v>6308</v>
      </c>
      <c r="BB32" s="64">
        <v>5136</v>
      </c>
      <c r="BC32" s="64">
        <v>1172</v>
      </c>
      <c r="BD32" s="65">
        <v>5934</v>
      </c>
      <c r="BE32" s="64">
        <v>56074</v>
      </c>
      <c r="BF32" s="64">
        <v>9001</v>
      </c>
      <c r="BG32" s="64">
        <v>7051</v>
      </c>
      <c r="BH32" s="64">
        <v>1456</v>
      </c>
      <c r="BI32" s="64">
        <v>284</v>
      </c>
      <c r="BJ32" s="64">
        <v>210</v>
      </c>
      <c r="BK32" s="64">
        <v>20611</v>
      </c>
      <c r="BL32" s="64">
        <v>9881</v>
      </c>
      <c r="BM32" s="64">
        <v>6498</v>
      </c>
      <c r="BN32" s="65">
        <v>1407</v>
      </c>
      <c r="BO32" s="64">
        <v>2845</v>
      </c>
      <c r="BP32" s="64">
        <v>5831</v>
      </c>
      <c r="BQ32" s="64">
        <v>7289</v>
      </c>
      <c r="BR32" s="64">
        <v>104950</v>
      </c>
      <c r="BS32" s="64">
        <v>2070</v>
      </c>
      <c r="BT32" s="64">
        <v>4213</v>
      </c>
      <c r="BU32" s="64">
        <v>257</v>
      </c>
      <c r="BV32" s="64">
        <v>22530</v>
      </c>
      <c r="BW32" s="64">
        <v>16112</v>
      </c>
      <c r="BX32" s="65">
        <v>59768</v>
      </c>
    </row>
    <row r="33" spans="1:76" ht="15" customHeight="1">
      <c r="A33" s="58"/>
      <c r="B33" s="59" t="s">
        <v>149</v>
      </c>
      <c r="C33" s="60"/>
      <c r="D33" s="61"/>
      <c r="E33" s="62" t="s">
        <v>152</v>
      </c>
      <c r="F33" s="63"/>
      <c r="G33" s="64">
        <v>660279</v>
      </c>
      <c r="H33" s="64">
        <v>338332</v>
      </c>
      <c r="I33" s="64">
        <v>183268</v>
      </c>
      <c r="J33" s="64">
        <v>96884</v>
      </c>
      <c r="K33" s="64">
        <v>94585</v>
      </c>
      <c r="L33" s="64">
        <v>2299</v>
      </c>
      <c r="M33" s="64">
        <v>86384</v>
      </c>
      <c r="N33" s="64">
        <v>1159</v>
      </c>
      <c r="O33" s="64">
        <v>47930</v>
      </c>
      <c r="P33" s="65">
        <v>46913</v>
      </c>
      <c r="Q33" s="64">
        <v>1017</v>
      </c>
      <c r="R33" s="64">
        <v>36336</v>
      </c>
      <c r="S33" s="64">
        <v>14598</v>
      </c>
      <c r="T33" s="64">
        <v>21738</v>
      </c>
      <c r="U33" s="64">
        <v>959</v>
      </c>
      <c r="V33" s="64">
        <v>155064</v>
      </c>
      <c r="W33" s="64">
        <v>7078</v>
      </c>
      <c r="X33" s="64">
        <v>474</v>
      </c>
      <c r="Y33" s="64">
        <v>6604</v>
      </c>
      <c r="Z33" s="65">
        <v>147986</v>
      </c>
      <c r="AA33" s="64">
        <v>1337</v>
      </c>
      <c r="AB33" s="64">
        <v>6472</v>
      </c>
      <c r="AC33" s="64">
        <v>1748</v>
      </c>
      <c r="AD33" s="64">
        <v>11512</v>
      </c>
      <c r="AE33" s="64">
        <v>40694</v>
      </c>
      <c r="AF33" s="64">
        <v>21739</v>
      </c>
      <c r="AG33" s="64">
        <v>63073</v>
      </c>
      <c r="AH33" s="64">
        <v>1411</v>
      </c>
      <c r="AI33" s="64">
        <v>204337</v>
      </c>
      <c r="AJ33" s="65">
        <v>110857</v>
      </c>
      <c r="AK33" s="64">
        <v>49181</v>
      </c>
      <c r="AL33" s="64">
        <v>46721</v>
      </c>
      <c r="AM33" s="64">
        <v>37562</v>
      </c>
      <c r="AN33" s="64">
        <v>21483</v>
      </c>
      <c r="AO33" s="64">
        <v>318</v>
      </c>
      <c r="AP33" s="64">
        <v>2894</v>
      </c>
      <c r="AQ33" s="64">
        <v>8593</v>
      </c>
      <c r="AR33" s="64">
        <v>3482</v>
      </c>
      <c r="AS33" s="64">
        <v>152</v>
      </c>
      <c r="AT33" s="65">
        <v>640</v>
      </c>
      <c r="AU33" s="64">
        <v>9159</v>
      </c>
      <c r="AV33" s="64">
        <v>8197</v>
      </c>
      <c r="AW33" s="64">
        <v>7027</v>
      </c>
      <c r="AX33" s="64">
        <v>322</v>
      </c>
      <c r="AY33" s="64">
        <v>812</v>
      </c>
      <c r="AZ33" s="64">
        <v>36</v>
      </c>
      <c r="BA33" s="64">
        <v>962</v>
      </c>
      <c r="BB33" s="64">
        <v>783</v>
      </c>
      <c r="BC33" s="64">
        <v>179</v>
      </c>
      <c r="BD33" s="65">
        <v>2460</v>
      </c>
      <c r="BE33" s="64">
        <v>48332</v>
      </c>
      <c r="BF33" s="64">
        <v>5549</v>
      </c>
      <c r="BG33" s="64">
        <v>3438</v>
      </c>
      <c r="BH33" s="64">
        <v>861</v>
      </c>
      <c r="BI33" s="64">
        <v>248</v>
      </c>
      <c r="BJ33" s="64">
        <v>1002</v>
      </c>
      <c r="BK33" s="64">
        <v>30069</v>
      </c>
      <c r="BL33" s="64">
        <v>4338</v>
      </c>
      <c r="BM33" s="64">
        <v>582</v>
      </c>
      <c r="BN33" s="65">
        <v>2345</v>
      </c>
      <c r="BO33" s="64">
        <v>2791</v>
      </c>
      <c r="BP33" s="64">
        <v>2658</v>
      </c>
      <c r="BQ33" s="64">
        <v>13344</v>
      </c>
      <c r="BR33" s="64">
        <v>93480</v>
      </c>
      <c r="BS33" s="64">
        <v>16641</v>
      </c>
      <c r="BT33" s="64">
        <v>5622</v>
      </c>
      <c r="BU33" s="64">
        <v>3507</v>
      </c>
      <c r="BV33" s="64">
        <v>16902</v>
      </c>
      <c r="BW33" s="64">
        <v>18486</v>
      </c>
      <c r="BX33" s="65">
        <v>32322</v>
      </c>
    </row>
    <row r="34" spans="1:76" ht="24" customHeight="1">
      <c r="A34" s="58"/>
      <c r="B34" s="59" t="s">
        <v>151</v>
      </c>
      <c r="C34" s="60"/>
      <c r="D34" s="61"/>
      <c r="E34" s="62" t="s">
        <v>154</v>
      </c>
      <c r="F34" s="63"/>
      <c r="G34" s="64">
        <v>87054</v>
      </c>
      <c r="H34" s="64">
        <v>8737</v>
      </c>
      <c r="I34" s="64">
        <v>4485</v>
      </c>
      <c r="J34" s="64">
        <v>1462</v>
      </c>
      <c r="K34" s="64">
        <v>1390</v>
      </c>
      <c r="L34" s="64">
        <v>72</v>
      </c>
      <c r="M34" s="64">
        <v>3023</v>
      </c>
      <c r="N34" s="64">
        <v>22</v>
      </c>
      <c r="O34" s="64">
        <v>1895</v>
      </c>
      <c r="P34" s="65">
        <v>1882</v>
      </c>
      <c r="Q34" s="64">
        <v>13</v>
      </c>
      <c r="R34" s="64">
        <v>1069</v>
      </c>
      <c r="S34" s="64">
        <v>595</v>
      </c>
      <c r="T34" s="64">
        <v>474</v>
      </c>
      <c r="U34" s="64">
        <v>37</v>
      </c>
      <c r="V34" s="64">
        <v>4252</v>
      </c>
      <c r="W34" s="64">
        <v>92</v>
      </c>
      <c r="X34" s="64">
        <v>6</v>
      </c>
      <c r="Y34" s="64">
        <v>86</v>
      </c>
      <c r="Z34" s="65">
        <v>4160</v>
      </c>
      <c r="AA34" s="64">
        <v>39</v>
      </c>
      <c r="AB34" s="64">
        <v>128</v>
      </c>
      <c r="AC34" s="64">
        <v>48</v>
      </c>
      <c r="AD34" s="64">
        <v>258</v>
      </c>
      <c r="AE34" s="64">
        <v>1324</v>
      </c>
      <c r="AF34" s="64">
        <v>511</v>
      </c>
      <c r="AG34" s="64">
        <v>1813</v>
      </c>
      <c r="AH34" s="64">
        <v>39</v>
      </c>
      <c r="AI34" s="64">
        <v>77595</v>
      </c>
      <c r="AJ34" s="65">
        <v>41516</v>
      </c>
      <c r="AK34" s="64">
        <v>24377</v>
      </c>
      <c r="AL34" s="64">
        <v>24322</v>
      </c>
      <c r="AM34" s="64">
        <v>11882</v>
      </c>
      <c r="AN34" s="64">
        <v>334</v>
      </c>
      <c r="AO34" s="64">
        <v>21</v>
      </c>
      <c r="AP34" s="64">
        <v>5254</v>
      </c>
      <c r="AQ34" s="64">
        <v>5922</v>
      </c>
      <c r="AR34" s="64">
        <v>187</v>
      </c>
      <c r="AS34" s="64">
        <v>4</v>
      </c>
      <c r="AT34" s="65">
        <v>160</v>
      </c>
      <c r="AU34" s="64">
        <v>12440</v>
      </c>
      <c r="AV34" s="64">
        <v>12074</v>
      </c>
      <c r="AW34" s="64">
        <v>10875</v>
      </c>
      <c r="AX34" s="64">
        <v>999</v>
      </c>
      <c r="AY34" s="64">
        <v>7</v>
      </c>
      <c r="AZ34" s="64">
        <v>193</v>
      </c>
      <c r="BA34" s="64">
        <v>366</v>
      </c>
      <c r="BB34" s="64">
        <v>297</v>
      </c>
      <c r="BC34" s="64">
        <v>69</v>
      </c>
      <c r="BD34" s="65">
        <v>55</v>
      </c>
      <c r="BE34" s="64">
        <v>16151</v>
      </c>
      <c r="BF34" s="64">
        <v>5631</v>
      </c>
      <c r="BG34" s="64">
        <v>1970</v>
      </c>
      <c r="BH34" s="64">
        <v>311</v>
      </c>
      <c r="BI34" s="64">
        <v>57</v>
      </c>
      <c r="BJ34" s="64">
        <v>3293</v>
      </c>
      <c r="BK34" s="64">
        <v>5127</v>
      </c>
      <c r="BL34" s="64">
        <v>3318</v>
      </c>
      <c r="BM34" s="64">
        <v>477</v>
      </c>
      <c r="BN34" s="65">
        <v>1156</v>
      </c>
      <c r="BO34" s="64">
        <v>278</v>
      </c>
      <c r="BP34" s="64">
        <v>164</v>
      </c>
      <c r="BQ34" s="64">
        <v>988</v>
      </c>
      <c r="BR34" s="64">
        <v>36079</v>
      </c>
      <c r="BS34" s="64">
        <v>8320</v>
      </c>
      <c r="BT34" s="64">
        <v>609</v>
      </c>
      <c r="BU34" s="64">
        <v>261</v>
      </c>
      <c r="BV34" s="64">
        <v>11849</v>
      </c>
      <c r="BW34" s="64">
        <v>1867</v>
      </c>
      <c r="BX34" s="65">
        <v>13173</v>
      </c>
    </row>
    <row r="35" spans="1:76" ht="15" customHeight="1">
      <c r="A35" s="58"/>
      <c r="B35" s="59" t="s">
        <v>153</v>
      </c>
      <c r="C35" s="60"/>
      <c r="D35" s="61"/>
      <c r="E35" s="62" t="s">
        <v>414</v>
      </c>
      <c r="F35" s="63"/>
      <c r="G35" s="64">
        <v>726</v>
      </c>
      <c r="H35" s="64">
        <v>86</v>
      </c>
      <c r="I35" s="64">
        <v>45</v>
      </c>
      <c r="J35" s="64">
        <v>23</v>
      </c>
      <c r="K35" s="64">
        <v>22</v>
      </c>
      <c r="L35" s="64">
        <v>1</v>
      </c>
      <c r="M35" s="64">
        <v>22</v>
      </c>
      <c r="N35" s="64">
        <v>0</v>
      </c>
      <c r="O35" s="64">
        <v>12</v>
      </c>
      <c r="P35" s="65">
        <v>12</v>
      </c>
      <c r="Q35" s="64">
        <v>0</v>
      </c>
      <c r="R35" s="64">
        <v>10</v>
      </c>
      <c r="S35" s="64">
        <v>4</v>
      </c>
      <c r="T35" s="64">
        <v>6</v>
      </c>
      <c r="U35" s="64">
        <v>0</v>
      </c>
      <c r="V35" s="64">
        <v>41</v>
      </c>
      <c r="W35" s="64">
        <v>6</v>
      </c>
      <c r="X35" s="64">
        <v>0</v>
      </c>
      <c r="Y35" s="64">
        <v>6</v>
      </c>
      <c r="Z35" s="65">
        <v>35</v>
      </c>
      <c r="AA35" s="64">
        <v>0</v>
      </c>
      <c r="AB35" s="64">
        <v>2</v>
      </c>
      <c r="AC35" s="64">
        <v>2</v>
      </c>
      <c r="AD35" s="64">
        <v>3</v>
      </c>
      <c r="AE35" s="64">
        <v>8</v>
      </c>
      <c r="AF35" s="64">
        <v>5</v>
      </c>
      <c r="AG35" s="64">
        <v>15</v>
      </c>
      <c r="AH35" s="64">
        <v>0</v>
      </c>
      <c r="AI35" s="64">
        <v>615</v>
      </c>
      <c r="AJ35" s="65">
        <v>137</v>
      </c>
      <c r="AK35" s="64">
        <v>92</v>
      </c>
      <c r="AL35" s="64">
        <v>88</v>
      </c>
      <c r="AM35" s="64">
        <v>67</v>
      </c>
      <c r="AN35" s="64">
        <v>29</v>
      </c>
      <c r="AO35" s="64">
        <v>4</v>
      </c>
      <c r="AP35" s="64">
        <v>6</v>
      </c>
      <c r="AQ35" s="64">
        <v>22</v>
      </c>
      <c r="AR35" s="64">
        <v>6</v>
      </c>
      <c r="AS35" s="64">
        <v>0</v>
      </c>
      <c r="AT35" s="65">
        <v>0</v>
      </c>
      <c r="AU35" s="64">
        <v>21</v>
      </c>
      <c r="AV35" s="64">
        <v>19</v>
      </c>
      <c r="AW35" s="64">
        <v>13</v>
      </c>
      <c r="AX35" s="64">
        <v>4</v>
      </c>
      <c r="AY35" s="64">
        <v>2</v>
      </c>
      <c r="AZ35" s="64">
        <v>0</v>
      </c>
      <c r="BA35" s="64">
        <v>2</v>
      </c>
      <c r="BB35" s="64">
        <v>2</v>
      </c>
      <c r="BC35" s="64">
        <v>0</v>
      </c>
      <c r="BD35" s="65">
        <v>4</v>
      </c>
      <c r="BE35" s="64">
        <v>43</v>
      </c>
      <c r="BF35" s="64">
        <v>17</v>
      </c>
      <c r="BG35" s="64">
        <v>9</v>
      </c>
      <c r="BH35" s="64">
        <v>3</v>
      </c>
      <c r="BI35" s="64">
        <v>1</v>
      </c>
      <c r="BJ35" s="64">
        <v>4</v>
      </c>
      <c r="BK35" s="64">
        <v>8</v>
      </c>
      <c r="BL35" s="64">
        <v>5</v>
      </c>
      <c r="BM35" s="64">
        <v>1</v>
      </c>
      <c r="BN35" s="65">
        <v>2</v>
      </c>
      <c r="BO35" s="64">
        <v>4</v>
      </c>
      <c r="BP35" s="64">
        <v>6</v>
      </c>
      <c r="BQ35" s="64">
        <v>2</v>
      </c>
      <c r="BR35" s="64">
        <v>478</v>
      </c>
      <c r="BS35" s="64">
        <v>23</v>
      </c>
      <c r="BT35" s="64">
        <v>2</v>
      </c>
      <c r="BU35" s="64">
        <v>2</v>
      </c>
      <c r="BV35" s="64">
        <v>117</v>
      </c>
      <c r="BW35" s="64">
        <v>79</v>
      </c>
      <c r="BX35" s="65">
        <v>255</v>
      </c>
    </row>
    <row r="36" spans="1:76" ht="15" customHeight="1">
      <c r="A36" s="58"/>
      <c r="B36" s="59" t="s">
        <v>155</v>
      </c>
      <c r="C36" s="60"/>
      <c r="D36" s="61"/>
      <c r="E36" s="62" t="s">
        <v>157</v>
      </c>
      <c r="F36" s="63"/>
      <c r="G36" s="64">
        <v>125470</v>
      </c>
      <c r="H36" s="64">
        <v>106810</v>
      </c>
      <c r="I36" s="64">
        <v>57764</v>
      </c>
      <c r="J36" s="64">
        <v>39840</v>
      </c>
      <c r="K36" s="64">
        <v>36761</v>
      </c>
      <c r="L36" s="64">
        <v>3079</v>
      </c>
      <c r="M36" s="64">
        <v>17924</v>
      </c>
      <c r="N36" s="64">
        <v>180</v>
      </c>
      <c r="O36" s="64">
        <v>7028</v>
      </c>
      <c r="P36" s="65">
        <v>6463</v>
      </c>
      <c r="Q36" s="64">
        <v>565</v>
      </c>
      <c r="R36" s="64">
        <v>10372</v>
      </c>
      <c r="S36" s="64">
        <v>1923</v>
      </c>
      <c r="T36" s="64">
        <v>8449</v>
      </c>
      <c r="U36" s="64">
        <v>344</v>
      </c>
      <c r="V36" s="64">
        <v>49046</v>
      </c>
      <c r="W36" s="64">
        <v>2575</v>
      </c>
      <c r="X36" s="64">
        <v>143</v>
      </c>
      <c r="Y36" s="64">
        <v>2432</v>
      </c>
      <c r="Z36" s="65">
        <v>46471</v>
      </c>
      <c r="AA36" s="64">
        <v>344</v>
      </c>
      <c r="AB36" s="64">
        <v>3340</v>
      </c>
      <c r="AC36" s="64">
        <v>290</v>
      </c>
      <c r="AD36" s="64">
        <v>3305</v>
      </c>
      <c r="AE36" s="64">
        <v>9920</v>
      </c>
      <c r="AF36" s="64">
        <v>4220</v>
      </c>
      <c r="AG36" s="64">
        <v>24604</v>
      </c>
      <c r="AH36" s="64">
        <v>448</v>
      </c>
      <c r="AI36" s="64">
        <v>1229</v>
      </c>
      <c r="AJ36" s="65">
        <v>614</v>
      </c>
      <c r="AK36" s="64">
        <v>404</v>
      </c>
      <c r="AL36" s="64">
        <v>401</v>
      </c>
      <c r="AM36" s="64">
        <v>370</v>
      </c>
      <c r="AN36" s="64">
        <v>18</v>
      </c>
      <c r="AO36" s="64">
        <v>9</v>
      </c>
      <c r="AP36" s="64">
        <v>192</v>
      </c>
      <c r="AQ36" s="64">
        <v>139</v>
      </c>
      <c r="AR36" s="64">
        <v>12</v>
      </c>
      <c r="AS36" s="64">
        <v>0</v>
      </c>
      <c r="AT36" s="65">
        <v>0</v>
      </c>
      <c r="AU36" s="64">
        <v>31</v>
      </c>
      <c r="AV36" s="64">
        <v>15</v>
      </c>
      <c r="AW36" s="64">
        <v>5</v>
      </c>
      <c r="AX36" s="64">
        <v>0</v>
      </c>
      <c r="AY36" s="64">
        <v>10</v>
      </c>
      <c r="AZ36" s="64">
        <v>0</v>
      </c>
      <c r="BA36" s="64">
        <v>16</v>
      </c>
      <c r="BB36" s="64">
        <v>13</v>
      </c>
      <c r="BC36" s="64">
        <v>3</v>
      </c>
      <c r="BD36" s="65">
        <v>3</v>
      </c>
      <c r="BE36" s="64">
        <v>197</v>
      </c>
      <c r="BF36" s="64">
        <v>18</v>
      </c>
      <c r="BG36" s="64">
        <v>15</v>
      </c>
      <c r="BH36" s="64">
        <v>2</v>
      </c>
      <c r="BI36" s="64">
        <v>0</v>
      </c>
      <c r="BJ36" s="64">
        <v>1</v>
      </c>
      <c r="BK36" s="64">
        <v>63</v>
      </c>
      <c r="BL36" s="64">
        <v>29</v>
      </c>
      <c r="BM36" s="64">
        <v>2</v>
      </c>
      <c r="BN36" s="65">
        <v>0</v>
      </c>
      <c r="BO36" s="64">
        <v>79</v>
      </c>
      <c r="BP36" s="64">
        <v>6</v>
      </c>
      <c r="BQ36" s="64">
        <v>13</v>
      </c>
      <c r="BR36" s="64">
        <v>615</v>
      </c>
      <c r="BS36" s="64">
        <v>216</v>
      </c>
      <c r="BT36" s="64">
        <v>129</v>
      </c>
      <c r="BU36" s="64">
        <v>2</v>
      </c>
      <c r="BV36" s="64">
        <v>11</v>
      </c>
      <c r="BW36" s="64">
        <v>95</v>
      </c>
      <c r="BX36" s="65">
        <v>162</v>
      </c>
    </row>
    <row r="37" spans="1:76" ht="15" customHeight="1">
      <c r="A37" s="58"/>
      <c r="B37" s="59" t="s">
        <v>156</v>
      </c>
      <c r="C37" s="60"/>
      <c r="D37" s="61"/>
      <c r="E37" s="62" t="s">
        <v>159</v>
      </c>
      <c r="F37" s="63"/>
      <c r="G37" s="64">
        <v>2195298</v>
      </c>
      <c r="H37" s="64">
        <v>902869</v>
      </c>
      <c r="I37" s="64">
        <v>443911</v>
      </c>
      <c r="J37" s="64">
        <v>178644</v>
      </c>
      <c r="K37" s="64">
        <v>173571</v>
      </c>
      <c r="L37" s="64">
        <v>5073</v>
      </c>
      <c r="M37" s="64">
        <v>265267</v>
      </c>
      <c r="N37" s="64">
        <v>3588</v>
      </c>
      <c r="O37" s="64">
        <v>188554</v>
      </c>
      <c r="P37" s="65">
        <v>181076</v>
      </c>
      <c r="Q37" s="64">
        <v>7478</v>
      </c>
      <c r="R37" s="64">
        <v>69858</v>
      </c>
      <c r="S37" s="64">
        <v>26573</v>
      </c>
      <c r="T37" s="64">
        <v>43285</v>
      </c>
      <c r="U37" s="64">
        <v>3267</v>
      </c>
      <c r="V37" s="64">
        <v>458958</v>
      </c>
      <c r="W37" s="64">
        <v>19861</v>
      </c>
      <c r="X37" s="64">
        <v>3055</v>
      </c>
      <c r="Y37" s="64">
        <v>16806</v>
      </c>
      <c r="Z37" s="65">
        <v>439097</v>
      </c>
      <c r="AA37" s="64">
        <v>4634</v>
      </c>
      <c r="AB37" s="64">
        <v>25566</v>
      </c>
      <c r="AC37" s="64">
        <v>23573</v>
      </c>
      <c r="AD37" s="64">
        <v>25649</v>
      </c>
      <c r="AE37" s="64">
        <v>107510</v>
      </c>
      <c r="AF37" s="64">
        <v>91424</v>
      </c>
      <c r="AG37" s="64">
        <v>155340</v>
      </c>
      <c r="AH37" s="64">
        <v>5401</v>
      </c>
      <c r="AI37" s="64">
        <v>1039825</v>
      </c>
      <c r="AJ37" s="65">
        <v>728523</v>
      </c>
      <c r="AK37" s="64">
        <v>354920</v>
      </c>
      <c r="AL37" s="64">
        <v>343169</v>
      </c>
      <c r="AM37" s="64">
        <v>256995</v>
      </c>
      <c r="AN37" s="64">
        <v>176078</v>
      </c>
      <c r="AO37" s="64">
        <v>4167</v>
      </c>
      <c r="AP37" s="64">
        <v>17810</v>
      </c>
      <c r="AQ37" s="64">
        <v>26445</v>
      </c>
      <c r="AR37" s="64">
        <v>30871</v>
      </c>
      <c r="AS37" s="64">
        <v>573</v>
      </c>
      <c r="AT37" s="65">
        <v>1051</v>
      </c>
      <c r="AU37" s="64">
        <v>86174</v>
      </c>
      <c r="AV37" s="64">
        <v>80743</v>
      </c>
      <c r="AW37" s="64">
        <v>72935</v>
      </c>
      <c r="AX37" s="64">
        <v>6446</v>
      </c>
      <c r="AY37" s="64">
        <v>1286</v>
      </c>
      <c r="AZ37" s="64">
        <v>76</v>
      </c>
      <c r="BA37" s="64">
        <v>5431</v>
      </c>
      <c r="BB37" s="64">
        <v>4417</v>
      </c>
      <c r="BC37" s="64">
        <v>1014</v>
      </c>
      <c r="BD37" s="65">
        <v>11751</v>
      </c>
      <c r="BE37" s="64">
        <v>308426</v>
      </c>
      <c r="BF37" s="64">
        <v>104135</v>
      </c>
      <c r="BG37" s="64">
        <v>48689</v>
      </c>
      <c r="BH37" s="64">
        <v>16919</v>
      </c>
      <c r="BI37" s="64">
        <v>4749</v>
      </c>
      <c r="BJ37" s="64">
        <v>33778</v>
      </c>
      <c r="BK37" s="64">
        <v>68997</v>
      </c>
      <c r="BL37" s="64">
        <v>39488</v>
      </c>
      <c r="BM37" s="64">
        <v>4771</v>
      </c>
      <c r="BN37" s="65">
        <v>12751</v>
      </c>
      <c r="BO37" s="64">
        <v>6879</v>
      </c>
      <c r="BP37" s="64">
        <v>71405</v>
      </c>
      <c r="BQ37" s="64">
        <v>65177</v>
      </c>
      <c r="BR37" s="64">
        <v>311302</v>
      </c>
      <c r="BS37" s="64">
        <v>63232</v>
      </c>
      <c r="BT37" s="64">
        <v>12671</v>
      </c>
      <c r="BU37" s="64">
        <v>2513</v>
      </c>
      <c r="BV37" s="64">
        <v>52444</v>
      </c>
      <c r="BW37" s="64">
        <v>55234</v>
      </c>
      <c r="BX37" s="65">
        <v>125208</v>
      </c>
    </row>
    <row r="38" spans="1:76" ht="15" customHeight="1">
      <c r="A38" s="58"/>
      <c r="B38" s="59" t="s">
        <v>158</v>
      </c>
      <c r="C38" s="60"/>
      <c r="D38" s="61"/>
      <c r="E38" s="62" t="s">
        <v>161</v>
      </c>
      <c r="F38" s="63"/>
      <c r="G38" s="64">
        <v>167338</v>
      </c>
      <c r="H38" s="64">
        <v>157854</v>
      </c>
      <c r="I38" s="64">
        <v>93046</v>
      </c>
      <c r="J38" s="64">
        <v>59931</v>
      </c>
      <c r="K38" s="64">
        <v>58725</v>
      </c>
      <c r="L38" s="64">
        <v>1206</v>
      </c>
      <c r="M38" s="64">
        <v>33115</v>
      </c>
      <c r="N38" s="64">
        <v>251</v>
      </c>
      <c r="O38" s="64">
        <v>15871</v>
      </c>
      <c r="P38" s="65">
        <v>15626</v>
      </c>
      <c r="Q38" s="64">
        <v>245</v>
      </c>
      <c r="R38" s="64">
        <v>16862</v>
      </c>
      <c r="S38" s="64">
        <v>2853</v>
      </c>
      <c r="T38" s="64">
        <v>14009</v>
      </c>
      <c r="U38" s="64">
        <v>131</v>
      </c>
      <c r="V38" s="64">
        <v>64808</v>
      </c>
      <c r="W38" s="64">
        <v>3949</v>
      </c>
      <c r="X38" s="64">
        <v>71</v>
      </c>
      <c r="Y38" s="64">
        <v>3878</v>
      </c>
      <c r="Z38" s="65">
        <v>60859</v>
      </c>
      <c r="AA38" s="64">
        <v>347</v>
      </c>
      <c r="AB38" s="64">
        <v>2403</v>
      </c>
      <c r="AC38" s="64">
        <v>304</v>
      </c>
      <c r="AD38" s="64">
        <v>5157</v>
      </c>
      <c r="AE38" s="64">
        <v>22234</v>
      </c>
      <c r="AF38" s="64">
        <v>3181</v>
      </c>
      <c r="AG38" s="64">
        <v>26473</v>
      </c>
      <c r="AH38" s="64">
        <v>760</v>
      </c>
      <c r="AI38" s="64">
        <v>7594</v>
      </c>
      <c r="AJ38" s="65">
        <v>3068</v>
      </c>
      <c r="AK38" s="64">
        <v>1431</v>
      </c>
      <c r="AL38" s="64">
        <v>1431</v>
      </c>
      <c r="AM38" s="64">
        <v>1353</v>
      </c>
      <c r="AN38" s="64">
        <v>0</v>
      </c>
      <c r="AO38" s="64">
        <v>0</v>
      </c>
      <c r="AP38" s="64">
        <v>1350</v>
      </c>
      <c r="AQ38" s="64">
        <v>0</v>
      </c>
      <c r="AR38" s="64">
        <v>3</v>
      </c>
      <c r="AS38" s="64">
        <v>0</v>
      </c>
      <c r="AT38" s="65">
        <v>0</v>
      </c>
      <c r="AU38" s="64">
        <v>78</v>
      </c>
      <c r="AV38" s="64">
        <v>0</v>
      </c>
      <c r="AW38" s="64">
        <v>0</v>
      </c>
      <c r="AX38" s="64">
        <v>0</v>
      </c>
      <c r="AY38" s="64">
        <v>0</v>
      </c>
      <c r="AZ38" s="64">
        <v>0</v>
      </c>
      <c r="BA38" s="64">
        <v>78</v>
      </c>
      <c r="BB38" s="64">
        <v>63</v>
      </c>
      <c r="BC38" s="64">
        <v>15</v>
      </c>
      <c r="BD38" s="65">
        <v>0</v>
      </c>
      <c r="BE38" s="64">
        <v>1273</v>
      </c>
      <c r="BF38" s="64">
        <v>152</v>
      </c>
      <c r="BG38" s="64">
        <v>152</v>
      </c>
      <c r="BH38" s="64">
        <v>0</v>
      </c>
      <c r="BI38" s="64">
        <v>0</v>
      </c>
      <c r="BJ38" s="64">
        <v>0</v>
      </c>
      <c r="BK38" s="64">
        <v>444</v>
      </c>
      <c r="BL38" s="64">
        <v>52</v>
      </c>
      <c r="BM38" s="64">
        <v>0</v>
      </c>
      <c r="BN38" s="65">
        <v>0</v>
      </c>
      <c r="BO38" s="64">
        <v>625</v>
      </c>
      <c r="BP38" s="64">
        <v>0</v>
      </c>
      <c r="BQ38" s="64">
        <v>364</v>
      </c>
      <c r="BR38" s="64">
        <v>4526</v>
      </c>
      <c r="BS38" s="64">
        <v>86</v>
      </c>
      <c r="BT38" s="64">
        <v>3955</v>
      </c>
      <c r="BU38" s="64">
        <v>35</v>
      </c>
      <c r="BV38" s="64">
        <v>238</v>
      </c>
      <c r="BW38" s="64">
        <v>77</v>
      </c>
      <c r="BX38" s="65">
        <v>135</v>
      </c>
    </row>
    <row r="39" spans="1:76" ht="24" customHeight="1">
      <c r="A39" s="58"/>
      <c r="B39" s="59" t="s">
        <v>160</v>
      </c>
      <c r="C39" s="60"/>
      <c r="D39" s="61"/>
      <c r="E39" s="62" t="s">
        <v>163</v>
      </c>
      <c r="F39" s="63"/>
      <c r="G39" s="64">
        <v>493047</v>
      </c>
      <c r="H39" s="64">
        <v>265526</v>
      </c>
      <c r="I39" s="64">
        <v>120093</v>
      </c>
      <c r="J39" s="64">
        <v>66579</v>
      </c>
      <c r="K39" s="64">
        <v>65799</v>
      </c>
      <c r="L39" s="64">
        <v>780</v>
      </c>
      <c r="M39" s="64">
        <v>53514</v>
      </c>
      <c r="N39" s="64">
        <v>906</v>
      </c>
      <c r="O39" s="64">
        <v>30816</v>
      </c>
      <c r="P39" s="65">
        <v>30558</v>
      </c>
      <c r="Q39" s="64">
        <v>258</v>
      </c>
      <c r="R39" s="64">
        <v>21175</v>
      </c>
      <c r="S39" s="64">
        <v>13575</v>
      </c>
      <c r="T39" s="64">
        <v>7600</v>
      </c>
      <c r="U39" s="64">
        <v>617</v>
      </c>
      <c r="V39" s="64">
        <v>145433</v>
      </c>
      <c r="W39" s="64">
        <v>14293</v>
      </c>
      <c r="X39" s="64">
        <v>876</v>
      </c>
      <c r="Y39" s="64">
        <v>13417</v>
      </c>
      <c r="Z39" s="65">
        <v>131140</v>
      </c>
      <c r="AA39" s="64">
        <v>1109</v>
      </c>
      <c r="AB39" s="64">
        <v>8476</v>
      </c>
      <c r="AC39" s="64">
        <v>1270</v>
      </c>
      <c r="AD39" s="64">
        <v>8544</v>
      </c>
      <c r="AE39" s="64">
        <v>24623</v>
      </c>
      <c r="AF39" s="64">
        <v>20997</v>
      </c>
      <c r="AG39" s="64">
        <v>64784</v>
      </c>
      <c r="AH39" s="64">
        <v>1337</v>
      </c>
      <c r="AI39" s="64">
        <v>163277</v>
      </c>
      <c r="AJ39" s="65">
        <v>68718</v>
      </c>
      <c r="AK39" s="64">
        <v>26361</v>
      </c>
      <c r="AL39" s="64">
        <v>25965</v>
      </c>
      <c r="AM39" s="64">
        <v>24676</v>
      </c>
      <c r="AN39" s="64">
        <v>4147</v>
      </c>
      <c r="AO39" s="64">
        <v>463</v>
      </c>
      <c r="AP39" s="64">
        <v>1150</v>
      </c>
      <c r="AQ39" s="64">
        <v>14810</v>
      </c>
      <c r="AR39" s="64">
        <v>4020</v>
      </c>
      <c r="AS39" s="64">
        <v>46</v>
      </c>
      <c r="AT39" s="65">
        <v>40</v>
      </c>
      <c r="AU39" s="64">
        <v>1289</v>
      </c>
      <c r="AV39" s="64">
        <v>876</v>
      </c>
      <c r="AW39" s="64">
        <v>666</v>
      </c>
      <c r="AX39" s="64">
        <v>174</v>
      </c>
      <c r="AY39" s="64">
        <v>32</v>
      </c>
      <c r="AZ39" s="64">
        <v>4</v>
      </c>
      <c r="BA39" s="64">
        <v>413</v>
      </c>
      <c r="BB39" s="64">
        <v>336</v>
      </c>
      <c r="BC39" s="64">
        <v>77</v>
      </c>
      <c r="BD39" s="65">
        <v>396</v>
      </c>
      <c r="BE39" s="64">
        <v>31947</v>
      </c>
      <c r="BF39" s="64">
        <v>6292</v>
      </c>
      <c r="BG39" s="64">
        <v>3314</v>
      </c>
      <c r="BH39" s="64">
        <v>694</v>
      </c>
      <c r="BI39" s="64">
        <v>151</v>
      </c>
      <c r="BJ39" s="64">
        <v>2133</v>
      </c>
      <c r="BK39" s="64">
        <v>4570</v>
      </c>
      <c r="BL39" s="64">
        <v>1226</v>
      </c>
      <c r="BM39" s="64">
        <v>2421</v>
      </c>
      <c r="BN39" s="65">
        <v>400</v>
      </c>
      <c r="BO39" s="64">
        <v>3188</v>
      </c>
      <c r="BP39" s="64">
        <v>13850</v>
      </c>
      <c r="BQ39" s="64">
        <v>10410</v>
      </c>
      <c r="BR39" s="64">
        <v>94559</v>
      </c>
      <c r="BS39" s="64">
        <v>6042</v>
      </c>
      <c r="BT39" s="64">
        <v>637</v>
      </c>
      <c r="BU39" s="64">
        <v>104</v>
      </c>
      <c r="BV39" s="64">
        <v>13361</v>
      </c>
      <c r="BW39" s="64">
        <v>22825</v>
      </c>
      <c r="BX39" s="65">
        <v>51590</v>
      </c>
    </row>
    <row r="40" spans="1:76" ht="15" customHeight="1">
      <c r="A40" s="58"/>
      <c r="B40" s="59" t="s">
        <v>162</v>
      </c>
      <c r="C40" s="60"/>
      <c r="D40" s="61"/>
      <c r="E40" s="62" t="s">
        <v>165</v>
      </c>
      <c r="F40" s="63"/>
      <c r="G40" s="64">
        <v>-1752</v>
      </c>
      <c r="H40" s="64">
        <v>0</v>
      </c>
      <c r="I40" s="64">
        <v>0</v>
      </c>
      <c r="J40" s="64">
        <v>0</v>
      </c>
      <c r="K40" s="64">
        <v>0</v>
      </c>
      <c r="L40" s="64">
        <v>0</v>
      </c>
      <c r="M40" s="64">
        <v>0</v>
      </c>
      <c r="N40" s="64">
        <v>0</v>
      </c>
      <c r="O40" s="64">
        <v>0</v>
      </c>
      <c r="P40" s="65">
        <v>0</v>
      </c>
      <c r="Q40" s="64">
        <v>0</v>
      </c>
      <c r="R40" s="64">
        <v>0</v>
      </c>
      <c r="S40" s="64">
        <v>0</v>
      </c>
      <c r="T40" s="64">
        <v>0</v>
      </c>
      <c r="U40" s="64">
        <v>0</v>
      </c>
      <c r="V40" s="64">
        <v>0</v>
      </c>
      <c r="W40" s="64">
        <v>0</v>
      </c>
      <c r="X40" s="64">
        <v>0</v>
      </c>
      <c r="Y40" s="64">
        <v>0</v>
      </c>
      <c r="Z40" s="65">
        <v>0</v>
      </c>
      <c r="AA40" s="64">
        <v>0</v>
      </c>
      <c r="AB40" s="64">
        <v>0</v>
      </c>
      <c r="AC40" s="64">
        <v>0</v>
      </c>
      <c r="AD40" s="64">
        <v>0</v>
      </c>
      <c r="AE40" s="64">
        <v>0</v>
      </c>
      <c r="AF40" s="64">
        <v>0</v>
      </c>
      <c r="AG40" s="64">
        <v>0</v>
      </c>
      <c r="AH40" s="64">
        <v>0</v>
      </c>
      <c r="AI40" s="64">
        <v>-1752</v>
      </c>
      <c r="AJ40" s="65">
        <v>-1129</v>
      </c>
      <c r="AK40" s="64">
        <v>-659</v>
      </c>
      <c r="AL40" s="64">
        <v>-627</v>
      </c>
      <c r="AM40" s="64">
        <v>-492</v>
      </c>
      <c r="AN40" s="64">
        <v>-218</v>
      </c>
      <c r="AO40" s="64">
        <v>-17</v>
      </c>
      <c r="AP40" s="64">
        <v>-48</v>
      </c>
      <c r="AQ40" s="64">
        <v>-161</v>
      </c>
      <c r="AR40" s="64">
        <v>-45</v>
      </c>
      <c r="AS40" s="64">
        <v>-1</v>
      </c>
      <c r="AT40" s="65">
        <v>-2</v>
      </c>
      <c r="AU40" s="64">
        <v>-135</v>
      </c>
      <c r="AV40" s="64">
        <v>-123</v>
      </c>
      <c r="AW40" s="64">
        <v>-90</v>
      </c>
      <c r="AX40" s="64">
        <v>-19</v>
      </c>
      <c r="AY40" s="64">
        <v>-12</v>
      </c>
      <c r="AZ40" s="64">
        <v>-2</v>
      </c>
      <c r="BA40" s="64">
        <v>-12</v>
      </c>
      <c r="BB40" s="64">
        <v>-10</v>
      </c>
      <c r="BC40" s="64">
        <v>-2</v>
      </c>
      <c r="BD40" s="65">
        <v>-32</v>
      </c>
      <c r="BE40" s="64">
        <v>-469</v>
      </c>
      <c r="BF40" s="64">
        <v>-163</v>
      </c>
      <c r="BG40" s="64">
        <v>-91</v>
      </c>
      <c r="BH40" s="64">
        <v>-23</v>
      </c>
      <c r="BI40" s="64">
        <v>-8</v>
      </c>
      <c r="BJ40" s="64">
        <v>-41</v>
      </c>
      <c r="BK40" s="64">
        <v>-123</v>
      </c>
      <c r="BL40" s="64">
        <v>-52</v>
      </c>
      <c r="BM40" s="64">
        <v>-11</v>
      </c>
      <c r="BN40" s="65">
        <v>-16</v>
      </c>
      <c r="BO40" s="64">
        <v>-45</v>
      </c>
      <c r="BP40" s="64">
        <v>-59</v>
      </c>
      <c r="BQ40" s="64">
        <v>-1</v>
      </c>
      <c r="BR40" s="64">
        <v>-623</v>
      </c>
      <c r="BS40" s="64">
        <v>-342</v>
      </c>
      <c r="BT40" s="64">
        <v>-63</v>
      </c>
      <c r="BU40" s="64">
        <v>-99</v>
      </c>
      <c r="BV40" s="64">
        <v>-31</v>
      </c>
      <c r="BW40" s="64">
        <v>-20</v>
      </c>
      <c r="BX40" s="65">
        <v>-68</v>
      </c>
    </row>
    <row r="41" spans="1:76" ht="15" customHeight="1">
      <c r="A41" s="58"/>
      <c r="B41" s="59" t="s">
        <v>164</v>
      </c>
      <c r="C41" s="60"/>
      <c r="D41" s="61"/>
      <c r="E41" s="62" t="s">
        <v>167</v>
      </c>
      <c r="F41" s="63"/>
      <c r="G41" s="64">
        <v>1242337</v>
      </c>
      <c r="H41" s="64">
        <v>612201</v>
      </c>
      <c r="I41" s="64">
        <v>340751</v>
      </c>
      <c r="J41" s="64">
        <v>66996</v>
      </c>
      <c r="K41" s="64">
        <v>61326</v>
      </c>
      <c r="L41" s="64">
        <v>5670</v>
      </c>
      <c r="M41" s="64">
        <v>273755</v>
      </c>
      <c r="N41" s="64">
        <v>3202</v>
      </c>
      <c r="O41" s="64">
        <v>166430</v>
      </c>
      <c r="P41" s="65">
        <v>165152</v>
      </c>
      <c r="Q41" s="64">
        <v>1278</v>
      </c>
      <c r="R41" s="64">
        <v>101934</v>
      </c>
      <c r="S41" s="64">
        <v>18899</v>
      </c>
      <c r="T41" s="64">
        <v>83035</v>
      </c>
      <c r="U41" s="64">
        <v>2189</v>
      </c>
      <c r="V41" s="64">
        <v>271450</v>
      </c>
      <c r="W41" s="64">
        <v>6665</v>
      </c>
      <c r="X41" s="64">
        <v>926</v>
      </c>
      <c r="Y41" s="64">
        <v>5739</v>
      </c>
      <c r="Z41" s="65">
        <v>264785</v>
      </c>
      <c r="AA41" s="64">
        <v>3233</v>
      </c>
      <c r="AB41" s="64">
        <v>15557</v>
      </c>
      <c r="AC41" s="64">
        <v>11750</v>
      </c>
      <c r="AD41" s="64">
        <v>19162</v>
      </c>
      <c r="AE41" s="64">
        <v>80636</v>
      </c>
      <c r="AF41" s="64">
        <v>40423</v>
      </c>
      <c r="AG41" s="64">
        <v>90856</v>
      </c>
      <c r="AH41" s="64">
        <v>3168</v>
      </c>
      <c r="AI41" s="64">
        <v>532499</v>
      </c>
      <c r="AJ41" s="65">
        <v>253064</v>
      </c>
      <c r="AK41" s="64">
        <v>139341</v>
      </c>
      <c r="AL41" s="64">
        <v>137244</v>
      </c>
      <c r="AM41" s="64">
        <v>56484</v>
      </c>
      <c r="AN41" s="64">
        <v>22526</v>
      </c>
      <c r="AO41" s="64">
        <v>92</v>
      </c>
      <c r="AP41" s="64">
        <v>19084</v>
      </c>
      <c r="AQ41" s="64">
        <v>8652</v>
      </c>
      <c r="AR41" s="64">
        <v>5211</v>
      </c>
      <c r="AS41" s="64">
        <v>25</v>
      </c>
      <c r="AT41" s="65">
        <v>894</v>
      </c>
      <c r="AU41" s="64">
        <v>80760</v>
      </c>
      <c r="AV41" s="64">
        <v>78413</v>
      </c>
      <c r="AW41" s="64">
        <v>71222</v>
      </c>
      <c r="AX41" s="64">
        <v>5178</v>
      </c>
      <c r="AY41" s="64">
        <v>1876</v>
      </c>
      <c r="AZ41" s="64">
        <v>137</v>
      </c>
      <c r="BA41" s="64">
        <v>2347</v>
      </c>
      <c r="BB41" s="64">
        <v>1905</v>
      </c>
      <c r="BC41" s="64">
        <v>442</v>
      </c>
      <c r="BD41" s="65">
        <v>2097</v>
      </c>
      <c r="BE41" s="64">
        <v>90230</v>
      </c>
      <c r="BF41" s="64">
        <v>32246</v>
      </c>
      <c r="BG41" s="64">
        <v>24141</v>
      </c>
      <c r="BH41" s="64">
        <v>3508</v>
      </c>
      <c r="BI41" s="64">
        <v>2784</v>
      </c>
      <c r="BJ41" s="64">
        <v>1813</v>
      </c>
      <c r="BK41" s="64">
        <v>32370</v>
      </c>
      <c r="BL41" s="64">
        <v>12725</v>
      </c>
      <c r="BM41" s="64">
        <v>1395</v>
      </c>
      <c r="BN41" s="65">
        <v>3573</v>
      </c>
      <c r="BO41" s="64">
        <v>223</v>
      </c>
      <c r="BP41" s="64">
        <v>7698</v>
      </c>
      <c r="BQ41" s="64">
        <v>23493</v>
      </c>
      <c r="BR41" s="64">
        <v>279435</v>
      </c>
      <c r="BS41" s="64">
        <v>99243</v>
      </c>
      <c r="BT41" s="64">
        <v>13938</v>
      </c>
      <c r="BU41" s="64">
        <v>1247</v>
      </c>
      <c r="BV41" s="64">
        <v>72345</v>
      </c>
      <c r="BW41" s="64">
        <v>8067</v>
      </c>
      <c r="BX41" s="65">
        <v>84595</v>
      </c>
    </row>
    <row r="42" spans="1:76" ht="15" customHeight="1">
      <c r="A42" s="58"/>
      <c r="B42" s="59" t="s">
        <v>166</v>
      </c>
      <c r="C42" s="60"/>
      <c r="D42" s="61"/>
      <c r="E42" s="62" t="s">
        <v>415</v>
      </c>
      <c r="F42" s="63"/>
      <c r="G42" s="64">
        <v>99438</v>
      </c>
      <c r="H42" s="64">
        <v>8230</v>
      </c>
      <c r="I42" s="64">
        <v>6432</v>
      </c>
      <c r="J42" s="64">
        <v>4468</v>
      </c>
      <c r="K42" s="64">
        <v>4400</v>
      </c>
      <c r="L42" s="64">
        <v>68</v>
      </c>
      <c r="M42" s="64">
        <v>1964</v>
      </c>
      <c r="N42" s="64">
        <v>29</v>
      </c>
      <c r="O42" s="64">
        <v>1203</v>
      </c>
      <c r="P42" s="65">
        <v>1182</v>
      </c>
      <c r="Q42" s="64">
        <v>21</v>
      </c>
      <c r="R42" s="64">
        <v>722</v>
      </c>
      <c r="S42" s="64">
        <v>281</v>
      </c>
      <c r="T42" s="64">
        <v>441</v>
      </c>
      <c r="U42" s="64">
        <v>10</v>
      </c>
      <c r="V42" s="64">
        <v>1798</v>
      </c>
      <c r="W42" s="64">
        <v>298</v>
      </c>
      <c r="X42" s="64">
        <v>16</v>
      </c>
      <c r="Y42" s="64">
        <v>282</v>
      </c>
      <c r="Z42" s="65">
        <v>1500</v>
      </c>
      <c r="AA42" s="64">
        <v>17</v>
      </c>
      <c r="AB42" s="64">
        <v>75</v>
      </c>
      <c r="AC42" s="64">
        <v>15</v>
      </c>
      <c r="AD42" s="64">
        <v>83</v>
      </c>
      <c r="AE42" s="64">
        <v>404</v>
      </c>
      <c r="AF42" s="64">
        <v>203</v>
      </c>
      <c r="AG42" s="64">
        <v>684</v>
      </c>
      <c r="AH42" s="64">
        <v>19</v>
      </c>
      <c r="AI42" s="64">
        <v>90985</v>
      </c>
      <c r="AJ42" s="65">
        <v>14553</v>
      </c>
      <c r="AK42" s="64">
        <v>5442</v>
      </c>
      <c r="AL42" s="64">
        <v>5254</v>
      </c>
      <c r="AM42" s="64">
        <v>4271</v>
      </c>
      <c r="AN42" s="64">
        <v>1691</v>
      </c>
      <c r="AO42" s="64">
        <v>98</v>
      </c>
      <c r="AP42" s="64">
        <v>1255</v>
      </c>
      <c r="AQ42" s="64">
        <v>938</v>
      </c>
      <c r="AR42" s="64">
        <v>263</v>
      </c>
      <c r="AS42" s="64">
        <v>11</v>
      </c>
      <c r="AT42" s="65">
        <v>15</v>
      </c>
      <c r="AU42" s="64">
        <v>983</v>
      </c>
      <c r="AV42" s="64">
        <v>713</v>
      </c>
      <c r="AW42" s="64">
        <v>522</v>
      </c>
      <c r="AX42" s="64">
        <v>109</v>
      </c>
      <c r="AY42" s="64">
        <v>71</v>
      </c>
      <c r="AZ42" s="64">
        <v>11</v>
      </c>
      <c r="BA42" s="64">
        <v>270</v>
      </c>
      <c r="BB42" s="64">
        <v>217</v>
      </c>
      <c r="BC42" s="64">
        <v>53</v>
      </c>
      <c r="BD42" s="65">
        <v>188</v>
      </c>
      <c r="BE42" s="64">
        <v>4537</v>
      </c>
      <c r="BF42" s="64">
        <v>327</v>
      </c>
      <c r="BG42" s="64">
        <v>219</v>
      </c>
      <c r="BH42" s="64">
        <v>35</v>
      </c>
      <c r="BI42" s="64">
        <v>11</v>
      </c>
      <c r="BJ42" s="64">
        <v>62</v>
      </c>
      <c r="BK42" s="64">
        <v>3778</v>
      </c>
      <c r="BL42" s="64">
        <v>173</v>
      </c>
      <c r="BM42" s="64">
        <v>17</v>
      </c>
      <c r="BN42" s="65">
        <v>76</v>
      </c>
      <c r="BO42" s="64">
        <v>76</v>
      </c>
      <c r="BP42" s="64">
        <v>90</v>
      </c>
      <c r="BQ42" s="64">
        <v>4574</v>
      </c>
      <c r="BR42" s="64">
        <v>76432</v>
      </c>
      <c r="BS42" s="64">
        <v>4974</v>
      </c>
      <c r="BT42" s="64">
        <v>301</v>
      </c>
      <c r="BU42" s="64">
        <v>66</v>
      </c>
      <c r="BV42" s="64">
        <v>68875</v>
      </c>
      <c r="BW42" s="64">
        <v>1411</v>
      </c>
      <c r="BX42" s="65">
        <v>805</v>
      </c>
    </row>
    <row r="43" spans="1:76" ht="15" customHeight="1">
      <c r="A43" s="58"/>
      <c r="B43" s="59" t="s">
        <v>168</v>
      </c>
      <c r="C43" s="60"/>
      <c r="D43" s="61"/>
      <c r="E43" s="62" t="s">
        <v>416</v>
      </c>
      <c r="F43" s="63"/>
      <c r="G43" s="64">
        <v>18985</v>
      </c>
      <c r="H43" s="64">
        <v>7676</v>
      </c>
      <c r="I43" s="64">
        <v>4609</v>
      </c>
      <c r="J43" s="64">
        <v>2067</v>
      </c>
      <c r="K43" s="64">
        <v>1995</v>
      </c>
      <c r="L43" s="64">
        <v>72</v>
      </c>
      <c r="M43" s="64">
        <v>2542</v>
      </c>
      <c r="N43" s="64">
        <v>34</v>
      </c>
      <c r="O43" s="64">
        <v>1317</v>
      </c>
      <c r="P43" s="65">
        <v>1288</v>
      </c>
      <c r="Q43" s="64">
        <v>29</v>
      </c>
      <c r="R43" s="64">
        <v>1162</v>
      </c>
      <c r="S43" s="64">
        <v>439</v>
      </c>
      <c r="T43" s="64">
        <v>723</v>
      </c>
      <c r="U43" s="64">
        <v>29</v>
      </c>
      <c r="V43" s="64">
        <v>3067</v>
      </c>
      <c r="W43" s="64">
        <v>240</v>
      </c>
      <c r="X43" s="64">
        <v>20</v>
      </c>
      <c r="Y43" s="64">
        <v>220</v>
      </c>
      <c r="Z43" s="65">
        <v>2827</v>
      </c>
      <c r="AA43" s="64">
        <v>31</v>
      </c>
      <c r="AB43" s="64">
        <v>129</v>
      </c>
      <c r="AC43" s="64">
        <v>74</v>
      </c>
      <c r="AD43" s="64">
        <v>189</v>
      </c>
      <c r="AE43" s="64">
        <v>616</v>
      </c>
      <c r="AF43" s="64">
        <v>479</v>
      </c>
      <c r="AG43" s="64">
        <v>1270</v>
      </c>
      <c r="AH43" s="64">
        <v>39</v>
      </c>
      <c r="AI43" s="64">
        <v>5660</v>
      </c>
      <c r="AJ43" s="65">
        <v>4885</v>
      </c>
      <c r="AK43" s="64">
        <v>3660</v>
      </c>
      <c r="AL43" s="64">
        <v>3482</v>
      </c>
      <c r="AM43" s="64">
        <v>2727</v>
      </c>
      <c r="AN43" s="64">
        <v>1195</v>
      </c>
      <c r="AO43" s="64">
        <v>93</v>
      </c>
      <c r="AP43" s="64">
        <v>269</v>
      </c>
      <c r="AQ43" s="64">
        <v>897</v>
      </c>
      <c r="AR43" s="64">
        <v>249</v>
      </c>
      <c r="AS43" s="64">
        <v>9</v>
      </c>
      <c r="AT43" s="65">
        <v>15</v>
      </c>
      <c r="AU43" s="64">
        <v>755</v>
      </c>
      <c r="AV43" s="64">
        <v>684</v>
      </c>
      <c r="AW43" s="64">
        <v>500</v>
      </c>
      <c r="AX43" s="64">
        <v>106</v>
      </c>
      <c r="AY43" s="64">
        <v>68</v>
      </c>
      <c r="AZ43" s="64">
        <v>10</v>
      </c>
      <c r="BA43" s="64">
        <v>71</v>
      </c>
      <c r="BB43" s="64">
        <v>56</v>
      </c>
      <c r="BC43" s="64">
        <v>15</v>
      </c>
      <c r="BD43" s="65">
        <v>178</v>
      </c>
      <c r="BE43" s="64">
        <v>954</v>
      </c>
      <c r="BF43" s="64">
        <v>332</v>
      </c>
      <c r="BG43" s="64">
        <v>186</v>
      </c>
      <c r="BH43" s="64">
        <v>48</v>
      </c>
      <c r="BI43" s="64">
        <v>15</v>
      </c>
      <c r="BJ43" s="64">
        <v>83</v>
      </c>
      <c r="BK43" s="64">
        <v>243</v>
      </c>
      <c r="BL43" s="64">
        <v>107</v>
      </c>
      <c r="BM43" s="64">
        <v>23</v>
      </c>
      <c r="BN43" s="65">
        <v>34</v>
      </c>
      <c r="BO43" s="64">
        <v>92</v>
      </c>
      <c r="BP43" s="64">
        <v>123</v>
      </c>
      <c r="BQ43" s="64">
        <v>271</v>
      </c>
      <c r="BR43" s="64">
        <v>775</v>
      </c>
      <c r="BS43" s="64">
        <v>258</v>
      </c>
      <c r="BT43" s="64">
        <v>71</v>
      </c>
      <c r="BU43" s="64">
        <v>10</v>
      </c>
      <c r="BV43" s="64">
        <v>113</v>
      </c>
      <c r="BW43" s="64">
        <v>75</v>
      </c>
      <c r="BX43" s="65">
        <v>248</v>
      </c>
    </row>
    <row r="44" spans="1:76" ht="24" customHeight="1">
      <c r="A44" s="58"/>
      <c r="B44" s="59" t="s">
        <v>169</v>
      </c>
      <c r="C44" s="60"/>
      <c r="D44" s="61"/>
      <c r="E44" s="62" t="s">
        <v>171</v>
      </c>
      <c r="F44" s="63"/>
      <c r="G44" s="64">
        <v>2248</v>
      </c>
      <c r="H44" s="64">
        <v>2366</v>
      </c>
      <c r="I44" s="64">
        <v>0</v>
      </c>
      <c r="J44" s="64">
        <v>0</v>
      </c>
      <c r="K44" s="64">
        <v>0</v>
      </c>
      <c r="L44" s="64">
        <v>0</v>
      </c>
      <c r="M44" s="64">
        <v>0</v>
      </c>
      <c r="N44" s="64">
        <v>0</v>
      </c>
      <c r="O44" s="64">
        <v>0</v>
      </c>
      <c r="P44" s="65">
        <v>0</v>
      </c>
      <c r="Q44" s="64">
        <v>0</v>
      </c>
      <c r="R44" s="64">
        <v>0</v>
      </c>
      <c r="S44" s="64">
        <v>0</v>
      </c>
      <c r="T44" s="64">
        <v>0</v>
      </c>
      <c r="U44" s="64">
        <v>0</v>
      </c>
      <c r="V44" s="64">
        <v>2366</v>
      </c>
      <c r="W44" s="64">
        <v>0</v>
      </c>
      <c r="X44" s="64">
        <v>0</v>
      </c>
      <c r="Y44" s="64">
        <v>0</v>
      </c>
      <c r="Z44" s="65">
        <v>2366</v>
      </c>
      <c r="AA44" s="64">
        <v>25</v>
      </c>
      <c r="AB44" s="64">
        <v>107</v>
      </c>
      <c r="AC44" s="64">
        <v>61</v>
      </c>
      <c r="AD44" s="64">
        <v>159</v>
      </c>
      <c r="AE44" s="64">
        <v>515</v>
      </c>
      <c r="AF44" s="64">
        <v>401</v>
      </c>
      <c r="AG44" s="64">
        <v>1065</v>
      </c>
      <c r="AH44" s="64">
        <v>33</v>
      </c>
      <c r="AI44" s="64">
        <v>-118</v>
      </c>
      <c r="AJ44" s="65">
        <v>-44</v>
      </c>
      <c r="AK44" s="64">
        <v>0</v>
      </c>
      <c r="AL44" s="64">
        <v>0</v>
      </c>
      <c r="AM44" s="64">
        <v>0</v>
      </c>
      <c r="AN44" s="64">
        <v>0</v>
      </c>
      <c r="AO44" s="64">
        <v>0</v>
      </c>
      <c r="AP44" s="64">
        <v>0</v>
      </c>
      <c r="AQ44" s="64">
        <v>0</v>
      </c>
      <c r="AR44" s="64">
        <v>0</v>
      </c>
      <c r="AS44" s="64">
        <v>0</v>
      </c>
      <c r="AT44" s="65">
        <v>0</v>
      </c>
      <c r="AU44" s="64">
        <v>0</v>
      </c>
      <c r="AV44" s="64">
        <v>0</v>
      </c>
      <c r="AW44" s="64">
        <v>0</v>
      </c>
      <c r="AX44" s="64">
        <v>0</v>
      </c>
      <c r="AY44" s="64">
        <v>0</v>
      </c>
      <c r="AZ44" s="64">
        <v>0</v>
      </c>
      <c r="BA44" s="64">
        <v>0</v>
      </c>
      <c r="BB44" s="64">
        <v>0</v>
      </c>
      <c r="BC44" s="64">
        <v>0</v>
      </c>
      <c r="BD44" s="65">
        <v>0</v>
      </c>
      <c r="BE44" s="64">
        <v>-44</v>
      </c>
      <c r="BF44" s="64">
        <v>-16</v>
      </c>
      <c r="BG44" s="64">
        <v>-9</v>
      </c>
      <c r="BH44" s="64">
        <v>-2</v>
      </c>
      <c r="BI44" s="64">
        <v>-1</v>
      </c>
      <c r="BJ44" s="64">
        <v>-4</v>
      </c>
      <c r="BK44" s="64">
        <v>-10</v>
      </c>
      <c r="BL44" s="64">
        <v>-5</v>
      </c>
      <c r="BM44" s="64">
        <v>-1</v>
      </c>
      <c r="BN44" s="65">
        <v>-2</v>
      </c>
      <c r="BO44" s="64">
        <v>-4</v>
      </c>
      <c r="BP44" s="64">
        <v>-6</v>
      </c>
      <c r="BQ44" s="64">
        <v>0</v>
      </c>
      <c r="BR44" s="64">
        <v>-74</v>
      </c>
      <c r="BS44" s="64">
        <v>-29</v>
      </c>
      <c r="BT44" s="64">
        <v>-1</v>
      </c>
      <c r="BU44" s="64">
        <v>0</v>
      </c>
      <c r="BV44" s="64">
        <v>-11</v>
      </c>
      <c r="BW44" s="64">
        <v>-8</v>
      </c>
      <c r="BX44" s="65">
        <v>-25</v>
      </c>
    </row>
    <row r="45" spans="1:76" ht="15" customHeight="1">
      <c r="A45" s="58"/>
      <c r="B45" s="59" t="s">
        <v>170</v>
      </c>
      <c r="C45" s="60"/>
      <c r="D45" s="61"/>
      <c r="E45" s="62" t="s">
        <v>173</v>
      </c>
      <c r="F45" s="63"/>
      <c r="G45" s="64">
        <v>492684</v>
      </c>
      <c r="H45" s="64">
        <v>205882</v>
      </c>
      <c r="I45" s="64">
        <v>99388</v>
      </c>
      <c r="J45" s="64">
        <v>38998</v>
      </c>
      <c r="K45" s="64">
        <v>38376</v>
      </c>
      <c r="L45" s="64">
        <v>622</v>
      </c>
      <c r="M45" s="64">
        <v>60390</v>
      </c>
      <c r="N45" s="64">
        <v>1250</v>
      </c>
      <c r="O45" s="64">
        <v>33853</v>
      </c>
      <c r="P45" s="65">
        <v>33472</v>
      </c>
      <c r="Q45" s="64">
        <v>381</v>
      </c>
      <c r="R45" s="64">
        <v>24778</v>
      </c>
      <c r="S45" s="64">
        <v>14389</v>
      </c>
      <c r="T45" s="64">
        <v>10389</v>
      </c>
      <c r="U45" s="64">
        <v>509</v>
      </c>
      <c r="V45" s="64">
        <v>106494</v>
      </c>
      <c r="W45" s="64">
        <v>4613</v>
      </c>
      <c r="X45" s="64">
        <v>290</v>
      </c>
      <c r="Y45" s="64">
        <v>4323</v>
      </c>
      <c r="Z45" s="65">
        <v>101881</v>
      </c>
      <c r="AA45" s="64">
        <v>1205</v>
      </c>
      <c r="AB45" s="64">
        <v>4081</v>
      </c>
      <c r="AC45" s="64">
        <v>1754</v>
      </c>
      <c r="AD45" s="64">
        <v>5657</v>
      </c>
      <c r="AE45" s="64">
        <v>25570</v>
      </c>
      <c r="AF45" s="64">
        <v>17157</v>
      </c>
      <c r="AG45" s="64">
        <v>44576</v>
      </c>
      <c r="AH45" s="64">
        <v>1881</v>
      </c>
      <c r="AI45" s="64">
        <v>236246</v>
      </c>
      <c r="AJ45" s="65">
        <v>48186</v>
      </c>
      <c r="AK45" s="64">
        <v>25246</v>
      </c>
      <c r="AL45" s="64">
        <v>10979</v>
      </c>
      <c r="AM45" s="64">
        <v>5740</v>
      </c>
      <c r="AN45" s="64">
        <v>2571</v>
      </c>
      <c r="AO45" s="64">
        <v>56</v>
      </c>
      <c r="AP45" s="64">
        <v>800</v>
      </c>
      <c r="AQ45" s="64">
        <v>1148</v>
      </c>
      <c r="AR45" s="64">
        <v>764</v>
      </c>
      <c r="AS45" s="64">
        <v>316</v>
      </c>
      <c r="AT45" s="65">
        <v>85</v>
      </c>
      <c r="AU45" s="64">
        <v>5239</v>
      </c>
      <c r="AV45" s="64">
        <v>4608</v>
      </c>
      <c r="AW45" s="64">
        <v>778</v>
      </c>
      <c r="AX45" s="64">
        <v>641</v>
      </c>
      <c r="AY45" s="64">
        <v>3185</v>
      </c>
      <c r="AZ45" s="64">
        <v>4</v>
      </c>
      <c r="BA45" s="64">
        <v>631</v>
      </c>
      <c r="BB45" s="64">
        <v>512</v>
      </c>
      <c r="BC45" s="64">
        <v>119</v>
      </c>
      <c r="BD45" s="65">
        <v>14267</v>
      </c>
      <c r="BE45" s="64">
        <v>22056</v>
      </c>
      <c r="BF45" s="64">
        <v>2763</v>
      </c>
      <c r="BG45" s="64">
        <v>1550</v>
      </c>
      <c r="BH45" s="64">
        <v>747</v>
      </c>
      <c r="BI45" s="64">
        <v>419</v>
      </c>
      <c r="BJ45" s="64">
        <v>47</v>
      </c>
      <c r="BK45" s="64">
        <v>14247</v>
      </c>
      <c r="BL45" s="64">
        <v>1590</v>
      </c>
      <c r="BM45" s="64">
        <v>137</v>
      </c>
      <c r="BN45" s="65">
        <v>1004</v>
      </c>
      <c r="BO45" s="64">
        <v>2243</v>
      </c>
      <c r="BP45" s="64">
        <v>72</v>
      </c>
      <c r="BQ45" s="64">
        <v>884</v>
      </c>
      <c r="BR45" s="64">
        <v>188060</v>
      </c>
      <c r="BS45" s="64">
        <v>96856</v>
      </c>
      <c r="BT45" s="64">
        <v>51778</v>
      </c>
      <c r="BU45" s="64">
        <v>10929</v>
      </c>
      <c r="BV45" s="64">
        <v>1376</v>
      </c>
      <c r="BW45" s="64">
        <v>1289</v>
      </c>
      <c r="BX45" s="65">
        <v>25832</v>
      </c>
    </row>
    <row r="46" spans="1:76" ht="15" customHeight="1">
      <c r="A46" s="58"/>
      <c r="B46" s="59" t="s">
        <v>172</v>
      </c>
      <c r="C46" s="60"/>
      <c r="D46" s="61"/>
      <c r="E46" s="62" t="s">
        <v>417</v>
      </c>
      <c r="F46" s="63"/>
      <c r="G46" s="64">
        <v>3971415</v>
      </c>
      <c r="H46" s="64">
        <v>2338495</v>
      </c>
      <c r="I46" s="64">
        <v>860479</v>
      </c>
      <c r="J46" s="64">
        <v>290123</v>
      </c>
      <c r="K46" s="64">
        <v>277227</v>
      </c>
      <c r="L46" s="64">
        <v>12896</v>
      </c>
      <c r="M46" s="64">
        <v>570356</v>
      </c>
      <c r="N46" s="64">
        <v>6720</v>
      </c>
      <c r="O46" s="64">
        <v>166800</v>
      </c>
      <c r="P46" s="65">
        <v>164051</v>
      </c>
      <c r="Q46" s="64">
        <v>2749</v>
      </c>
      <c r="R46" s="64">
        <v>392916</v>
      </c>
      <c r="S46" s="64">
        <v>142472</v>
      </c>
      <c r="T46" s="64">
        <v>250444</v>
      </c>
      <c r="U46" s="64">
        <v>3920</v>
      </c>
      <c r="V46" s="64">
        <v>1478016</v>
      </c>
      <c r="W46" s="64">
        <v>42316</v>
      </c>
      <c r="X46" s="64">
        <v>3698</v>
      </c>
      <c r="Y46" s="64">
        <v>38618</v>
      </c>
      <c r="Z46" s="65">
        <v>1435700</v>
      </c>
      <c r="AA46" s="64">
        <v>14182</v>
      </c>
      <c r="AB46" s="64">
        <v>86996</v>
      </c>
      <c r="AC46" s="64">
        <v>26792</v>
      </c>
      <c r="AD46" s="64">
        <v>62402</v>
      </c>
      <c r="AE46" s="64">
        <v>186947</v>
      </c>
      <c r="AF46" s="64">
        <v>375882</v>
      </c>
      <c r="AG46" s="64">
        <v>668573</v>
      </c>
      <c r="AH46" s="64">
        <v>13926</v>
      </c>
      <c r="AI46" s="64">
        <v>858232</v>
      </c>
      <c r="AJ46" s="65">
        <v>368255</v>
      </c>
      <c r="AK46" s="64">
        <v>235565</v>
      </c>
      <c r="AL46" s="64">
        <v>232539</v>
      </c>
      <c r="AM46" s="64">
        <v>161703</v>
      </c>
      <c r="AN46" s="64">
        <v>37083</v>
      </c>
      <c r="AO46" s="64">
        <v>5102</v>
      </c>
      <c r="AP46" s="64">
        <v>47485</v>
      </c>
      <c r="AQ46" s="64">
        <v>63446</v>
      </c>
      <c r="AR46" s="64">
        <v>6578</v>
      </c>
      <c r="AS46" s="64">
        <v>635</v>
      </c>
      <c r="AT46" s="65">
        <v>1374</v>
      </c>
      <c r="AU46" s="64">
        <v>70836</v>
      </c>
      <c r="AV46" s="64">
        <v>65566</v>
      </c>
      <c r="AW46" s="64">
        <v>47723</v>
      </c>
      <c r="AX46" s="64">
        <v>16181</v>
      </c>
      <c r="AY46" s="64">
        <v>997</v>
      </c>
      <c r="AZ46" s="64">
        <v>665</v>
      </c>
      <c r="BA46" s="64">
        <v>5270</v>
      </c>
      <c r="BB46" s="64">
        <v>4286</v>
      </c>
      <c r="BC46" s="64">
        <v>984</v>
      </c>
      <c r="BD46" s="65">
        <v>3026</v>
      </c>
      <c r="BE46" s="64">
        <v>103218</v>
      </c>
      <c r="BF46" s="64">
        <v>34091</v>
      </c>
      <c r="BG46" s="64">
        <v>15412</v>
      </c>
      <c r="BH46" s="64">
        <v>4333</v>
      </c>
      <c r="BI46" s="64">
        <v>905</v>
      </c>
      <c r="BJ46" s="64">
        <v>13441</v>
      </c>
      <c r="BK46" s="64">
        <v>27857</v>
      </c>
      <c r="BL46" s="64">
        <v>23471</v>
      </c>
      <c r="BM46" s="64">
        <v>1898</v>
      </c>
      <c r="BN46" s="65">
        <v>1492</v>
      </c>
      <c r="BO46" s="64">
        <v>9026</v>
      </c>
      <c r="BP46" s="64">
        <v>5383</v>
      </c>
      <c r="BQ46" s="64">
        <v>29472</v>
      </c>
      <c r="BR46" s="64">
        <v>489977</v>
      </c>
      <c r="BS46" s="64">
        <v>56957</v>
      </c>
      <c r="BT46" s="64">
        <v>56884</v>
      </c>
      <c r="BU46" s="64">
        <v>4339</v>
      </c>
      <c r="BV46" s="64">
        <v>153016</v>
      </c>
      <c r="BW46" s="64">
        <v>18907</v>
      </c>
      <c r="BX46" s="65">
        <v>199874</v>
      </c>
    </row>
    <row r="47" spans="1:76" ht="15" customHeight="1">
      <c r="A47" s="58"/>
      <c r="B47" s="59" t="s">
        <v>174</v>
      </c>
      <c r="C47" s="60"/>
      <c r="D47" s="61"/>
      <c r="E47" s="62" t="s">
        <v>176</v>
      </c>
      <c r="F47" s="63"/>
      <c r="G47" s="64">
        <v>1317345</v>
      </c>
      <c r="H47" s="64">
        <v>561687</v>
      </c>
      <c r="I47" s="64">
        <v>288340</v>
      </c>
      <c r="J47" s="64">
        <v>165578</v>
      </c>
      <c r="K47" s="64">
        <v>161103</v>
      </c>
      <c r="L47" s="64">
        <v>4475</v>
      </c>
      <c r="M47" s="64">
        <v>122762</v>
      </c>
      <c r="N47" s="64">
        <v>1852</v>
      </c>
      <c r="O47" s="64">
        <v>64440</v>
      </c>
      <c r="P47" s="65">
        <v>61653</v>
      </c>
      <c r="Q47" s="64">
        <v>2787</v>
      </c>
      <c r="R47" s="64">
        <v>55537</v>
      </c>
      <c r="S47" s="64">
        <v>19157</v>
      </c>
      <c r="T47" s="64">
        <v>36380</v>
      </c>
      <c r="U47" s="64">
        <v>933</v>
      </c>
      <c r="V47" s="64">
        <v>273347</v>
      </c>
      <c r="W47" s="64">
        <v>16299</v>
      </c>
      <c r="X47" s="64">
        <v>1052</v>
      </c>
      <c r="Y47" s="64">
        <v>15247</v>
      </c>
      <c r="Z47" s="65">
        <v>257048</v>
      </c>
      <c r="AA47" s="64">
        <v>2315</v>
      </c>
      <c r="AB47" s="64">
        <v>11081</v>
      </c>
      <c r="AC47" s="64">
        <v>4742</v>
      </c>
      <c r="AD47" s="64">
        <v>14556</v>
      </c>
      <c r="AE47" s="64">
        <v>75695</v>
      </c>
      <c r="AF47" s="64">
        <v>27735</v>
      </c>
      <c r="AG47" s="64">
        <v>116831</v>
      </c>
      <c r="AH47" s="64">
        <v>4093</v>
      </c>
      <c r="AI47" s="64">
        <v>142813</v>
      </c>
      <c r="AJ47" s="65">
        <v>92453</v>
      </c>
      <c r="AK47" s="64">
        <v>52593</v>
      </c>
      <c r="AL47" s="64">
        <v>51486</v>
      </c>
      <c r="AM47" s="64">
        <v>47295</v>
      </c>
      <c r="AN47" s="64">
        <v>31796</v>
      </c>
      <c r="AO47" s="64">
        <v>186</v>
      </c>
      <c r="AP47" s="64">
        <v>5226</v>
      </c>
      <c r="AQ47" s="64">
        <v>8056</v>
      </c>
      <c r="AR47" s="64">
        <v>1619</v>
      </c>
      <c r="AS47" s="64">
        <v>15</v>
      </c>
      <c r="AT47" s="65">
        <v>397</v>
      </c>
      <c r="AU47" s="64">
        <v>4191</v>
      </c>
      <c r="AV47" s="64">
        <v>3186</v>
      </c>
      <c r="AW47" s="64">
        <v>842</v>
      </c>
      <c r="AX47" s="64">
        <v>1295</v>
      </c>
      <c r="AY47" s="64">
        <v>525</v>
      </c>
      <c r="AZ47" s="64">
        <v>524</v>
      </c>
      <c r="BA47" s="64">
        <v>1005</v>
      </c>
      <c r="BB47" s="64">
        <v>817</v>
      </c>
      <c r="BC47" s="64">
        <v>188</v>
      </c>
      <c r="BD47" s="65">
        <v>1107</v>
      </c>
      <c r="BE47" s="64">
        <v>32813</v>
      </c>
      <c r="BF47" s="64">
        <v>7315</v>
      </c>
      <c r="BG47" s="64">
        <v>2571</v>
      </c>
      <c r="BH47" s="64">
        <v>1945</v>
      </c>
      <c r="BI47" s="64">
        <v>233</v>
      </c>
      <c r="BJ47" s="64">
        <v>2566</v>
      </c>
      <c r="BK47" s="64">
        <v>13218</v>
      </c>
      <c r="BL47" s="64">
        <v>1597</v>
      </c>
      <c r="BM47" s="64">
        <v>178</v>
      </c>
      <c r="BN47" s="65">
        <v>683</v>
      </c>
      <c r="BO47" s="64">
        <v>8322</v>
      </c>
      <c r="BP47" s="64">
        <v>1500</v>
      </c>
      <c r="BQ47" s="64">
        <v>7047</v>
      </c>
      <c r="BR47" s="64">
        <v>50360</v>
      </c>
      <c r="BS47" s="64">
        <v>15546</v>
      </c>
      <c r="BT47" s="64">
        <v>3188</v>
      </c>
      <c r="BU47" s="64">
        <v>2045</v>
      </c>
      <c r="BV47" s="64">
        <v>6496</v>
      </c>
      <c r="BW47" s="64">
        <v>3454</v>
      </c>
      <c r="BX47" s="65">
        <v>19631</v>
      </c>
    </row>
    <row r="48" spans="1:76" ht="15" customHeight="1">
      <c r="A48" s="58"/>
      <c r="B48" s="59" t="s">
        <v>175</v>
      </c>
      <c r="C48" s="60"/>
      <c r="D48" s="61"/>
      <c r="E48" s="62" t="s">
        <v>418</v>
      </c>
      <c r="F48" s="63"/>
      <c r="G48" s="64">
        <v>389561</v>
      </c>
      <c r="H48" s="64">
        <v>271544</v>
      </c>
      <c r="I48" s="64">
        <v>66065</v>
      </c>
      <c r="J48" s="64">
        <v>24619</v>
      </c>
      <c r="K48" s="64">
        <v>24443</v>
      </c>
      <c r="L48" s="64">
        <v>176</v>
      </c>
      <c r="M48" s="64">
        <v>41446</v>
      </c>
      <c r="N48" s="64">
        <v>1525</v>
      </c>
      <c r="O48" s="64">
        <v>27458</v>
      </c>
      <c r="P48" s="65">
        <v>26817</v>
      </c>
      <c r="Q48" s="64">
        <v>641</v>
      </c>
      <c r="R48" s="64">
        <v>12271</v>
      </c>
      <c r="S48" s="64">
        <v>9326</v>
      </c>
      <c r="T48" s="64">
        <v>2945</v>
      </c>
      <c r="U48" s="64">
        <v>192</v>
      </c>
      <c r="V48" s="64">
        <v>205479</v>
      </c>
      <c r="W48" s="64">
        <v>8900</v>
      </c>
      <c r="X48" s="64">
        <v>105</v>
      </c>
      <c r="Y48" s="64">
        <v>8795</v>
      </c>
      <c r="Z48" s="65">
        <v>196579</v>
      </c>
      <c r="AA48" s="64">
        <v>3824</v>
      </c>
      <c r="AB48" s="64">
        <v>8471</v>
      </c>
      <c r="AC48" s="64">
        <v>3063</v>
      </c>
      <c r="AD48" s="64">
        <v>10716</v>
      </c>
      <c r="AE48" s="64">
        <v>43611</v>
      </c>
      <c r="AF48" s="64">
        <v>33013</v>
      </c>
      <c r="AG48" s="64">
        <v>91374</v>
      </c>
      <c r="AH48" s="64">
        <v>2507</v>
      </c>
      <c r="AI48" s="64">
        <v>111473</v>
      </c>
      <c r="AJ48" s="65">
        <v>55452</v>
      </c>
      <c r="AK48" s="64">
        <v>3180</v>
      </c>
      <c r="AL48" s="64">
        <v>3128</v>
      </c>
      <c r="AM48" s="64">
        <v>2579</v>
      </c>
      <c r="AN48" s="64">
        <v>1143</v>
      </c>
      <c r="AO48" s="64">
        <v>66</v>
      </c>
      <c r="AP48" s="64">
        <v>221</v>
      </c>
      <c r="AQ48" s="64">
        <v>926</v>
      </c>
      <c r="AR48" s="64">
        <v>202</v>
      </c>
      <c r="AS48" s="64">
        <v>6</v>
      </c>
      <c r="AT48" s="65">
        <v>15</v>
      </c>
      <c r="AU48" s="64">
        <v>549</v>
      </c>
      <c r="AV48" s="64">
        <v>248</v>
      </c>
      <c r="AW48" s="64">
        <v>198</v>
      </c>
      <c r="AX48" s="64">
        <v>29</v>
      </c>
      <c r="AY48" s="64">
        <v>18</v>
      </c>
      <c r="AZ48" s="64">
        <v>3</v>
      </c>
      <c r="BA48" s="64">
        <v>301</v>
      </c>
      <c r="BB48" s="64">
        <v>244</v>
      </c>
      <c r="BC48" s="64">
        <v>57</v>
      </c>
      <c r="BD48" s="65">
        <v>52</v>
      </c>
      <c r="BE48" s="64">
        <v>51674</v>
      </c>
      <c r="BF48" s="64">
        <v>9087</v>
      </c>
      <c r="BG48" s="64">
        <v>6863</v>
      </c>
      <c r="BH48" s="64">
        <v>2071</v>
      </c>
      <c r="BI48" s="64">
        <v>112</v>
      </c>
      <c r="BJ48" s="64">
        <v>41</v>
      </c>
      <c r="BK48" s="64">
        <v>37065</v>
      </c>
      <c r="BL48" s="64">
        <v>1101</v>
      </c>
      <c r="BM48" s="64">
        <v>9</v>
      </c>
      <c r="BN48" s="65">
        <v>1208</v>
      </c>
      <c r="BO48" s="64">
        <v>3123</v>
      </c>
      <c r="BP48" s="64">
        <v>81</v>
      </c>
      <c r="BQ48" s="64">
        <v>598</v>
      </c>
      <c r="BR48" s="64">
        <v>56021</v>
      </c>
      <c r="BS48" s="64">
        <v>7488</v>
      </c>
      <c r="BT48" s="64">
        <v>2950</v>
      </c>
      <c r="BU48" s="64">
        <v>357</v>
      </c>
      <c r="BV48" s="64">
        <v>314</v>
      </c>
      <c r="BW48" s="64">
        <v>5729</v>
      </c>
      <c r="BX48" s="65">
        <v>39183</v>
      </c>
    </row>
    <row r="49" spans="1:76" ht="24" customHeight="1">
      <c r="A49" s="58"/>
      <c r="B49" s="59" t="s">
        <v>177</v>
      </c>
      <c r="C49" s="60"/>
      <c r="D49" s="61"/>
      <c r="E49" s="62" t="s">
        <v>419</v>
      </c>
      <c r="F49" s="63"/>
      <c r="G49" s="64">
        <v>3890</v>
      </c>
      <c r="H49" s="64">
        <v>762</v>
      </c>
      <c r="I49" s="64">
        <v>304</v>
      </c>
      <c r="J49" s="64">
        <v>140</v>
      </c>
      <c r="K49" s="64">
        <v>135</v>
      </c>
      <c r="L49" s="64">
        <v>5</v>
      </c>
      <c r="M49" s="64">
        <v>164</v>
      </c>
      <c r="N49" s="64">
        <v>2</v>
      </c>
      <c r="O49" s="64">
        <v>85</v>
      </c>
      <c r="P49" s="65">
        <v>83</v>
      </c>
      <c r="Q49" s="64">
        <v>2</v>
      </c>
      <c r="R49" s="64">
        <v>75</v>
      </c>
      <c r="S49" s="64">
        <v>29</v>
      </c>
      <c r="T49" s="64">
        <v>46</v>
      </c>
      <c r="U49" s="64">
        <v>2</v>
      </c>
      <c r="V49" s="64">
        <v>458</v>
      </c>
      <c r="W49" s="64">
        <v>20</v>
      </c>
      <c r="X49" s="64">
        <v>2</v>
      </c>
      <c r="Y49" s="64">
        <v>18</v>
      </c>
      <c r="Z49" s="65">
        <v>438</v>
      </c>
      <c r="AA49" s="64">
        <v>4</v>
      </c>
      <c r="AB49" s="64">
        <v>20</v>
      </c>
      <c r="AC49" s="64">
        <v>11</v>
      </c>
      <c r="AD49" s="64">
        <v>30</v>
      </c>
      <c r="AE49" s="64">
        <v>96</v>
      </c>
      <c r="AF49" s="64">
        <v>74</v>
      </c>
      <c r="AG49" s="64">
        <v>197</v>
      </c>
      <c r="AH49" s="64">
        <v>6</v>
      </c>
      <c r="AI49" s="64">
        <v>2174</v>
      </c>
      <c r="AJ49" s="65">
        <v>2070</v>
      </c>
      <c r="AK49" s="64">
        <v>1777</v>
      </c>
      <c r="AL49" s="64">
        <v>1690</v>
      </c>
      <c r="AM49" s="64">
        <v>1326</v>
      </c>
      <c r="AN49" s="64">
        <v>581</v>
      </c>
      <c r="AO49" s="64">
        <v>46</v>
      </c>
      <c r="AP49" s="64">
        <v>131</v>
      </c>
      <c r="AQ49" s="64">
        <v>436</v>
      </c>
      <c r="AR49" s="64">
        <v>122</v>
      </c>
      <c r="AS49" s="64">
        <v>4</v>
      </c>
      <c r="AT49" s="65">
        <v>6</v>
      </c>
      <c r="AU49" s="64">
        <v>364</v>
      </c>
      <c r="AV49" s="64">
        <v>331</v>
      </c>
      <c r="AW49" s="64">
        <v>244</v>
      </c>
      <c r="AX49" s="64">
        <v>51</v>
      </c>
      <c r="AY49" s="64">
        <v>32</v>
      </c>
      <c r="AZ49" s="64">
        <v>4</v>
      </c>
      <c r="BA49" s="64">
        <v>33</v>
      </c>
      <c r="BB49" s="64">
        <v>27</v>
      </c>
      <c r="BC49" s="64">
        <v>6</v>
      </c>
      <c r="BD49" s="65">
        <v>87</v>
      </c>
      <c r="BE49" s="64">
        <v>79</v>
      </c>
      <c r="BF49" s="64">
        <v>28</v>
      </c>
      <c r="BG49" s="64">
        <v>16</v>
      </c>
      <c r="BH49" s="64">
        <v>4</v>
      </c>
      <c r="BI49" s="64">
        <v>1</v>
      </c>
      <c r="BJ49" s="64">
        <v>7</v>
      </c>
      <c r="BK49" s="64">
        <v>18</v>
      </c>
      <c r="BL49" s="64">
        <v>9</v>
      </c>
      <c r="BM49" s="64">
        <v>2</v>
      </c>
      <c r="BN49" s="65">
        <v>3</v>
      </c>
      <c r="BO49" s="64">
        <v>8</v>
      </c>
      <c r="BP49" s="64">
        <v>11</v>
      </c>
      <c r="BQ49" s="64">
        <v>214</v>
      </c>
      <c r="BR49" s="64">
        <v>104</v>
      </c>
      <c r="BS49" s="64">
        <v>11</v>
      </c>
      <c r="BT49" s="64">
        <v>7</v>
      </c>
      <c r="BU49" s="64">
        <v>4</v>
      </c>
      <c r="BV49" s="64">
        <v>22</v>
      </c>
      <c r="BW49" s="64">
        <v>14</v>
      </c>
      <c r="BX49" s="65">
        <v>46</v>
      </c>
    </row>
    <row r="50" spans="1:76" ht="15" customHeight="1">
      <c r="A50" s="58"/>
      <c r="B50" s="59" t="s">
        <v>178</v>
      </c>
      <c r="C50" s="60"/>
      <c r="D50" s="61"/>
      <c r="E50" s="62" t="s">
        <v>420</v>
      </c>
      <c r="F50" s="63"/>
      <c r="G50" s="64">
        <v>11956</v>
      </c>
      <c r="H50" s="64">
        <v>11352</v>
      </c>
      <c r="I50" s="64">
        <v>2267</v>
      </c>
      <c r="J50" s="64">
        <v>1186</v>
      </c>
      <c r="K50" s="64">
        <v>1165</v>
      </c>
      <c r="L50" s="64">
        <v>21</v>
      </c>
      <c r="M50" s="64">
        <v>1081</v>
      </c>
      <c r="N50" s="64">
        <v>55</v>
      </c>
      <c r="O50" s="64">
        <v>466</v>
      </c>
      <c r="P50" s="65">
        <v>458</v>
      </c>
      <c r="Q50" s="64">
        <v>8</v>
      </c>
      <c r="R50" s="64">
        <v>556</v>
      </c>
      <c r="S50" s="64">
        <v>422</v>
      </c>
      <c r="T50" s="64">
        <v>134</v>
      </c>
      <c r="U50" s="64">
        <v>4</v>
      </c>
      <c r="V50" s="64">
        <v>9085</v>
      </c>
      <c r="W50" s="64">
        <v>116</v>
      </c>
      <c r="X50" s="64">
        <v>2</v>
      </c>
      <c r="Y50" s="64">
        <v>114</v>
      </c>
      <c r="Z50" s="65">
        <v>8969</v>
      </c>
      <c r="AA50" s="64">
        <v>238</v>
      </c>
      <c r="AB50" s="64">
        <v>319</v>
      </c>
      <c r="AC50" s="64">
        <v>13</v>
      </c>
      <c r="AD50" s="64">
        <v>393</v>
      </c>
      <c r="AE50" s="64">
        <v>1832</v>
      </c>
      <c r="AF50" s="64">
        <v>1268</v>
      </c>
      <c r="AG50" s="64">
        <v>4857</v>
      </c>
      <c r="AH50" s="64">
        <v>49</v>
      </c>
      <c r="AI50" s="64">
        <v>604</v>
      </c>
      <c r="AJ50" s="65">
        <v>604</v>
      </c>
      <c r="AK50" s="64">
        <v>285</v>
      </c>
      <c r="AL50" s="64">
        <v>285</v>
      </c>
      <c r="AM50" s="64">
        <v>258</v>
      </c>
      <c r="AN50" s="64">
        <v>130</v>
      </c>
      <c r="AO50" s="64">
        <v>6</v>
      </c>
      <c r="AP50" s="64">
        <v>21</v>
      </c>
      <c r="AQ50" s="64">
        <v>101</v>
      </c>
      <c r="AR50" s="64">
        <v>0</v>
      </c>
      <c r="AS50" s="64">
        <v>0</v>
      </c>
      <c r="AT50" s="65">
        <v>0</v>
      </c>
      <c r="AU50" s="64">
        <v>27</v>
      </c>
      <c r="AV50" s="64">
        <v>24</v>
      </c>
      <c r="AW50" s="64">
        <v>20</v>
      </c>
      <c r="AX50" s="64">
        <v>2</v>
      </c>
      <c r="AY50" s="64">
        <v>1</v>
      </c>
      <c r="AZ50" s="64">
        <v>1</v>
      </c>
      <c r="BA50" s="64">
        <v>3</v>
      </c>
      <c r="BB50" s="64">
        <v>2</v>
      </c>
      <c r="BC50" s="64">
        <v>1</v>
      </c>
      <c r="BD50" s="65">
        <v>0</v>
      </c>
      <c r="BE50" s="64">
        <v>201</v>
      </c>
      <c r="BF50" s="64">
        <v>201</v>
      </c>
      <c r="BG50" s="64">
        <v>201</v>
      </c>
      <c r="BH50" s="64">
        <v>0</v>
      </c>
      <c r="BI50" s="64">
        <v>0</v>
      </c>
      <c r="BJ50" s="64">
        <v>0</v>
      </c>
      <c r="BK50" s="64">
        <v>0</v>
      </c>
      <c r="BL50" s="64">
        <v>0</v>
      </c>
      <c r="BM50" s="64">
        <v>0</v>
      </c>
      <c r="BN50" s="65">
        <v>0</v>
      </c>
      <c r="BO50" s="64">
        <v>0</v>
      </c>
      <c r="BP50" s="64">
        <v>0</v>
      </c>
      <c r="BQ50" s="64">
        <v>118</v>
      </c>
      <c r="BR50" s="64">
        <v>0</v>
      </c>
      <c r="BS50" s="64">
        <v>0</v>
      </c>
      <c r="BT50" s="64">
        <v>0</v>
      </c>
      <c r="BU50" s="64">
        <v>0</v>
      </c>
      <c r="BV50" s="64">
        <v>0</v>
      </c>
      <c r="BW50" s="64">
        <v>0</v>
      </c>
      <c r="BX50" s="65">
        <v>0</v>
      </c>
    </row>
    <row r="51" spans="1:76" ht="15" customHeight="1">
      <c r="A51" s="58"/>
      <c r="B51" s="59" t="s">
        <v>179</v>
      </c>
      <c r="C51" s="60"/>
      <c r="D51" s="61"/>
      <c r="E51" s="62" t="s">
        <v>421</v>
      </c>
      <c r="F51" s="63"/>
      <c r="G51" s="64">
        <v>0</v>
      </c>
      <c r="H51" s="64">
        <v>0</v>
      </c>
      <c r="I51" s="64">
        <v>0</v>
      </c>
      <c r="J51" s="64">
        <v>0</v>
      </c>
      <c r="K51" s="64">
        <v>0</v>
      </c>
      <c r="L51" s="64">
        <v>0</v>
      </c>
      <c r="M51" s="64">
        <v>0</v>
      </c>
      <c r="N51" s="64">
        <v>0</v>
      </c>
      <c r="O51" s="64">
        <v>0</v>
      </c>
      <c r="P51" s="65">
        <v>0</v>
      </c>
      <c r="Q51" s="64">
        <v>0</v>
      </c>
      <c r="R51" s="64">
        <v>0</v>
      </c>
      <c r="S51" s="64">
        <v>0</v>
      </c>
      <c r="T51" s="64">
        <v>0</v>
      </c>
      <c r="U51" s="64">
        <v>0</v>
      </c>
      <c r="V51" s="64">
        <v>0</v>
      </c>
      <c r="W51" s="64">
        <v>0</v>
      </c>
      <c r="X51" s="64">
        <v>0</v>
      </c>
      <c r="Y51" s="64">
        <v>0</v>
      </c>
      <c r="Z51" s="65">
        <v>0</v>
      </c>
      <c r="AA51" s="64">
        <v>0</v>
      </c>
      <c r="AB51" s="64">
        <v>0</v>
      </c>
      <c r="AC51" s="64">
        <v>0</v>
      </c>
      <c r="AD51" s="64">
        <v>0</v>
      </c>
      <c r="AE51" s="64">
        <v>0</v>
      </c>
      <c r="AF51" s="64">
        <v>0</v>
      </c>
      <c r="AG51" s="64">
        <v>0</v>
      </c>
      <c r="AH51" s="64">
        <v>0</v>
      </c>
      <c r="AI51" s="64">
        <v>0</v>
      </c>
      <c r="AJ51" s="65">
        <v>0</v>
      </c>
      <c r="AK51" s="64">
        <v>0</v>
      </c>
      <c r="AL51" s="64">
        <v>0</v>
      </c>
      <c r="AM51" s="64">
        <v>0</v>
      </c>
      <c r="AN51" s="64">
        <v>0</v>
      </c>
      <c r="AO51" s="64">
        <v>0</v>
      </c>
      <c r="AP51" s="64">
        <v>0</v>
      </c>
      <c r="AQ51" s="64">
        <v>0</v>
      </c>
      <c r="AR51" s="64">
        <v>0</v>
      </c>
      <c r="AS51" s="64">
        <v>0</v>
      </c>
      <c r="AT51" s="65">
        <v>0</v>
      </c>
      <c r="AU51" s="64">
        <v>0</v>
      </c>
      <c r="AV51" s="64">
        <v>0</v>
      </c>
      <c r="AW51" s="64">
        <v>0</v>
      </c>
      <c r="AX51" s="64">
        <v>0</v>
      </c>
      <c r="AY51" s="64">
        <v>0</v>
      </c>
      <c r="AZ51" s="64">
        <v>0</v>
      </c>
      <c r="BA51" s="64">
        <v>0</v>
      </c>
      <c r="BB51" s="64">
        <v>0</v>
      </c>
      <c r="BC51" s="64">
        <v>0</v>
      </c>
      <c r="BD51" s="65">
        <v>0</v>
      </c>
      <c r="BE51" s="64">
        <v>0</v>
      </c>
      <c r="BF51" s="64">
        <v>0</v>
      </c>
      <c r="BG51" s="64">
        <v>0</v>
      </c>
      <c r="BH51" s="64">
        <v>0</v>
      </c>
      <c r="BI51" s="64">
        <v>0</v>
      </c>
      <c r="BJ51" s="64">
        <v>0</v>
      </c>
      <c r="BK51" s="64">
        <v>0</v>
      </c>
      <c r="BL51" s="64">
        <v>0</v>
      </c>
      <c r="BM51" s="64">
        <v>0</v>
      </c>
      <c r="BN51" s="65">
        <v>0</v>
      </c>
      <c r="BO51" s="64">
        <v>0</v>
      </c>
      <c r="BP51" s="64">
        <v>0</v>
      </c>
      <c r="BQ51" s="64">
        <v>0</v>
      </c>
      <c r="BR51" s="64">
        <v>0</v>
      </c>
      <c r="BS51" s="64">
        <v>0</v>
      </c>
      <c r="BT51" s="64">
        <v>0</v>
      </c>
      <c r="BU51" s="64">
        <v>0</v>
      </c>
      <c r="BV51" s="64">
        <v>0</v>
      </c>
      <c r="BW51" s="64">
        <v>0</v>
      </c>
      <c r="BX51" s="65">
        <v>0</v>
      </c>
    </row>
    <row r="52" spans="1:76" ht="15" customHeight="1">
      <c r="A52" s="58"/>
      <c r="B52" s="59" t="s">
        <v>180</v>
      </c>
      <c r="C52" s="60"/>
      <c r="D52" s="61"/>
      <c r="E52" s="62" t="s">
        <v>422</v>
      </c>
      <c r="F52" s="63"/>
      <c r="G52" s="64">
        <v>18515</v>
      </c>
      <c r="H52" s="64">
        <v>16272</v>
      </c>
      <c r="I52" s="64">
        <v>10923</v>
      </c>
      <c r="J52" s="64">
        <v>3984</v>
      </c>
      <c r="K52" s="64">
        <v>3910</v>
      </c>
      <c r="L52" s="64">
        <v>74</v>
      </c>
      <c r="M52" s="64">
        <v>6939</v>
      </c>
      <c r="N52" s="64">
        <v>91</v>
      </c>
      <c r="O52" s="64">
        <v>4719</v>
      </c>
      <c r="P52" s="65">
        <v>4668</v>
      </c>
      <c r="Q52" s="64">
        <v>51</v>
      </c>
      <c r="R52" s="64">
        <v>2046</v>
      </c>
      <c r="S52" s="64">
        <v>588</v>
      </c>
      <c r="T52" s="64">
        <v>1458</v>
      </c>
      <c r="U52" s="64">
        <v>83</v>
      </c>
      <c r="V52" s="64">
        <v>5349</v>
      </c>
      <c r="W52" s="64">
        <v>313</v>
      </c>
      <c r="X52" s="64">
        <v>24</v>
      </c>
      <c r="Y52" s="64">
        <v>289</v>
      </c>
      <c r="Z52" s="65">
        <v>5036</v>
      </c>
      <c r="AA52" s="64">
        <v>19</v>
      </c>
      <c r="AB52" s="64">
        <v>131</v>
      </c>
      <c r="AC52" s="64">
        <v>35</v>
      </c>
      <c r="AD52" s="64">
        <v>428</v>
      </c>
      <c r="AE52" s="64">
        <v>1728</v>
      </c>
      <c r="AF52" s="64">
        <v>395</v>
      </c>
      <c r="AG52" s="64">
        <v>2191</v>
      </c>
      <c r="AH52" s="64">
        <v>109</v>
      </c>
      <c r="AI52" s="64">
        <v>704</v>
      </c>
      <c r="AJ52" s="65">
        <v>625</v>
      </c>
      <c r="AK52" s="64">
        <v>245</v>
      </c>
      <c r="AL52" s="64">
        <v>233</v>
      </c>
      <c r="AM52" s="64">
        <v>181</v>
      </c>
      <c r="AN52" s="64">
        <v>77</v>
      </c>
      <c r="AO52" s="64">
        <v>6</v>
      </c>
      <c r="AP52" s="64">
        <v>18</v>
      </c>
      <c r="AQ52" s="64">
        <v>61</v>
      </c>
      <c r="AR52" s="64">
        <v>17</v>
      </c>
      <c r="AS52" s="64">
        <v>1</v>
      </c>
      <c r="AT52" s="65">
        <v>1</v>
      </c>
      <c r="AU52" s="64">
        <v>52</v>
      </c>
      <c r="AV52" s="64">
        <v>47</v>
      </c>
      <c r="AW52" s="64">
        <v>34</v>
      </c>
      <c r="AX52" s="64">
        <v>7</v>
      </c>
      <c r="AY52" s="64">
        <v>5</v>
      </c>
      <c r="AZ52" s="64">
        <v>1</v>
      </c>
      <c r="BA52" s="64">
        <v>5</v>
      </c>
      <c r="BB52" s="64">
        <v>4</v>
      </c>
      <c r="BC52" s="64">
        <v>1</v>
      </c>
      <c r="BD52" s="65">
        <v>12</v>
      </c>
      <c r="BE52" s="64">
        <v>271</v>
      </c>
      <c r="BF52" s="64">
        <v>93</v>
      </c>
      <c r="BG52" s="64">
        <v>52</v>
      </c>
      <c r="BH52" s="64">
        <v>13</v>
      </c>
      <c r="BI52" s="64">
        <v>4</v>
      </c>
      <c r="BJ52" s="64">
        <v>24</v>
      </c>
      <c r="BK52" s="64">
        <v>71</v>
      </c>
      <c r="BL52" s="64">
        <v>30</v>
      </c>
      <c r="BM52" s="64">
        <v>7</v>
      </c>
      <c r="BN52" s="65">
        <v>9</v>
      </c>
      <c r="BO52" s="64">
        <v>26</v>
      </c>
      <c r="BP52" s="64">
        <v>35</v>
      </c>
      <c r="BQ52" s="64">
        <v>109</v>
      </c>
      <c r="BR52" s="64">
        <v>79</v>
      </c>
      <c r="BS52" s="64">
        <v>39</v>
      </c>
      <c r="BT52" s="64">
        <v>29</v>
      </c>
      <c r="BU52" s="64">
        <v>5</v>
      </c>
      <c r="BV52" s="64">
        <v>1</v>
      </c>
      <c r="BW52" s="64">
        <v>1</v>
      </c>
      <c r="BX52" s="65">
        <v>4</v>
      </c>
    </row>
    <row r="53" spans="1:76" ht="15" customHeight="1">
      <c r="A53" s="58"/>
      <c r="B53" s="59" t="s">
        <v>181</v>
      </c>
      <c r="C53" s="60"/>
      <c r="D53" s="61"/>
      <c r="E53" s="62" t="s">
        <v>423</v>
      </c>
      <c r="F53" s="63"/>
      <c r="G53" s="64">
        <v>144656</v>
      </c>
      <c r="H53" s="64">
        <v>64206</v>
      </c>
      <c r="I53" s="64">
        <v>18694</v>
      </c>
      <c r="J53" s="64">
        <v>8588</v>
      </c>
      <c r="K53" s="64">
        <v>8473</v>
      </c>
      <c r="L53" s="64">
        <v>115</v>
      </c>
      <c r="M53" s="64">
        <v>10106</v>
      </c>
      <c r="N53" s="64">
        <v>196</v>
      </c>
      <c r="O53" s="64">
        <v>5937</v>
      </c>
      <c r="P53" s="65">
        <v>5865</v>
      </c>
      <c r="Q53" s="64">
        <v>72</v>
      </c>
      <c r="R53" s="64">
        <v>3869</v>
      </c>
      <c r="S53" s="64">
        <v>2326</v>
      </c>
      <c r="T53" s="64">
        <v>1543</v>
      </c>
      <c r="U53" s="64">
        <v>104</v>
      </c>
      <c r="V53" s="64">
        <v>45512</v>
      </c>
      <c r="W53" s="64">
        <v>2722</v>
      </c>
      <c r="X53" s="64">
        <v>288</v>
      </c>
      <c r="Y53" s="64">
        <v>2434</v>
      </c>
      <c r="Z53" s="65">
        <v>42790</v>
      </c>
      <c r="AA53" s="64">
        <v>465</v>
      </c>
      <c r="AB53" s="64">
        <v>1362</v>
      </c>
      <c r="AC53" s="64">
        <v>682</v>
      </c>
      <c r="AD53" s="64">
        <v>1808</v>
      </c>
      <c r="AE53" s="64">
        <v>10522</v>
      </c>
      <c r="AF53" s="64">
        <v>8300</v>
      </c>
      <c r="AG53" s="64">
        <v>18294</v>
      </c>
      <c r="AH53" s="64">
        <v>1357</v>
      </c>
      <c r="AI53" s="64">
        <v>54215</v>
      </c>
      <c r="AJ53" s="65">
        <v>18644</v>
      </c>
      <c r="AK53" s="64">
        <v>834</v>
      </c>
      <c r="AL53" s="64">
        <v>795</v>
      </c>
      <c r="AM53" s="64">
        <v>561</v>
      </c>
      <c r="AN53" s="64">
        <v>125</v>
      </c>
      <c r="AO53" s="64">
        <v>7</v>
      </c>
      <c r="AP53" s="64">
        <v>121</v>
      </c>
      <c r="AQ53" s="64">
        <v>216</v>
      </c>
      <c r="AR53" s="64">
        <v>3</v>
      </c>
      <c r="AS53" s="64">
        <v>8</v>
      </c>
      <c r="AT53" s="65">
        <v>81</v>
      </c>
      <c r="AU53" s="64">
        <v>234</v>
      </c>
      <c r="AV53" s="64">
        <v>2</v>
      </c>
      <c r="AW53" s="64">
        <v>0</v>
      </c>
      <c r="AX53" s="64">
        <v>0</v>
      </c>
      <c r="AY53" s="64">
        <v>2</v>
      </c>
      <c r="AZ53" s="64">
        <v>0</v>
      </c>
      <c r="BA53" s="64">
        <v>232</v>
      </c>
      <c r="BB53" s="64">
        <v>181</v>
      </c>
      <c r="BC53" s="64">
        <v>51</v>
      </c>
      <c r="BD53" s="65">
        <v>39</v>
      </c>
      <c r="BE53" s="64">
        <v>17448</v>
      </c>
      <c r="BF53" s="64">
        <v>3567</v>
      </c>
      <c r="BG53" s="64">
        <v>1464</v>
      </c>
      <c r="BH53" s="64">
        <v>1894</v>
      </c>
      <c r="BI53" s="64">
        <v>134</v>
      </c>
      <c r="BJ53" s="64">
        <v>75</v>
      </c>
      <c r="BK53" s="64">
        <v>11382</v>
      </c>
      <c r="BL53" s="64">
        <v>1261</v>
      </c>
      <c r="BM53" s="64">
        <v>1</v>
      </c>
      <c r="BN53" s="65">
        <v>143</v>
      </c>
      <c r="BO53" s="64">
        <v>1092</v>
      </c>
      <c r="BP53" s="64">
        <v>2</v>
      </c>
      <c r="BQ53" s="64">
        <v>362</v>
      </c>
      <c r="BR53" s="64">
        <v>35571</v>
      </c>
      <c r="BS53" s="64">
        <v>3273</v>
      </c>
      <c r="BT53" s="64">
        <v>4759</v>
      </c>
      <c r="BU53" s="64">
        <v>270</v>
      </c>
      <c r="BV53" s="64">
        <v>237</v>
      </c>
      <c r="BW53" s="64">
        <v>587</v>
      </c>
      <c r="BX53" s="65">
        <v>26445</v>
      </c>
    </row>
    <row r="54" spans="1:76" ht="24" customHeight="1">
      <c r="A54" s="58"/>
      <c r="B54" s="59" t="s">
        <v>182</v>
      </c>
      <c r="C54" s="60"/>
      <c r="D54" s="61"/>
      <c r="E54" s="62" t="s">
        <v>424</v>
      </c>
      <c r="F54" s="63"/>
      <c r="G54" s="64">
        <v>105937</v>
      </c>
      <c r="H54" s="64">
        <v>105937</v>
      </c>
      <c r="I54" s="64">
        <v>73894</v>
      </c>
      <c r="J54" s="64">
        <v>40002</v>
      </c>
      <c r="K54" s="64">
        <v>39393</v>
      </c>
      <c r="L54" s="64">
        <v>609</v>
      </c>
      <c r="M54" s="64">
        <v>33892</v>
      </c>
      <c r="N54" s="64">
        <v>854</v>
      </c>
      <c r="O54" s="64">
        <v>11931</v>
      </c>
      <c r="P54" s="65">
        <v>11014</v>
      </c>
      <c r="Q54" s="64">
        <v>917</v>
      </c>
      <c r="R54" s="64">
        <v>20988</v>
      </c>
      <c r="S54" s="64">
        <v>13336</v>
      </c>
      <c r="T54" s="64">
        <v>7652</v>
      </c>
      <c r="U54" s="64">
        <v>119</v>
      </c>
      <c r="V54" s="64">
        <v>32043</v>
      </c>
      <c r="W54" s="64">
        <v>6092</v>
      </c>
      <c r="X54" s="64">
        <v>184</v>
      </c>
      <c r="Y54" s="64">
        <v>5908</v>
      </c>
      <c r="Z54" s="65">
        <v>25951</v>
      </c>
      <c r="AA54" s="64">
        <v>119</v>
      </c>
      <c r="AB54" s="64">
        <v>1181</v>
      </c>
      <c r="AC54" s="64">
        <v>116</v>
      </c>
      <c r="AD54" s="64">
        <v>1805</v>
      </c>
      <c r="AE54" s="64">
        <v>8101</v>
      </c>
      <c r="AF54" s="64">
        <v>1319</v>
      </c>
      <c r="AG54" s="64">
        <v>12893</v>
      </c>
      <c r="AH54" s="64">
        <v>417</v>
      </c>
      <c r="AI54" s="64">
        <v>0</v>
      </c>
      <c r="AJ54" s="65">
        <v>0</v>
      </c>
      <c r="AK54" s="64">
        <v>0</v>
      </c>
      <c r="AL54" s="64">
        <v>0</v>
      </c>
      <c r="AM54" s="64">
        <v>0</v>
      </c>
      <c r="AN54" s="64">
        <v>0</v>
      </c>
      <c r="AO54" s="64">
        <v>0</v>
      </c>
      <c r="AP54" s="64">
        <v>0</v>
      </c>
      <c r="AQ54" s="64">
        <v>0</v>
      </c>
      <c r="AR54" s="64">
        <v>0</v>
      </c>
      <c r="AS54" s="64">
        <v>0</v>
      </c>
      <c r="AT54" s="65">
        <v>0</v>
      </c>
      <c r="AU54" s="64">
        <v>0</v>
      </c>
      <c r="AV54" s="64">
        <v>0</v>
      </c>
      <c r="AW54" s="64">
        <v>0</v>
      </c>
      <c r="AX54" s="64">
        <v>0</v>
      </c>
      <c r="AY54" s="64">
        <v>0</v>
      </c>
      <c r="AZ54" s="64">
        <v>0</v>
      </c>
      <c r="BA54" s="64">
        <v>0</v>
      </c>
      <c r="BB54" s="64">
        <v>0</v>
      </c>
      <c r="BC54" s="64">
        <v>0</v>
      </c>
      <c r="BD54" s="65">
        <v>0</v>
      </c>
      <c r="BE54" s="64">
        <v>0</v>
      </c>
      <c r="BF54" s="64">
        <v>0</v>
      </c>
      <c r="BG54" s="64">
        <v>0</v>
      </c>
      <c r="BH54" s="64">
        <v>0</v>
      </c>
      <c r="BI54" s="64">
        <v>0</v>
      </c>
      <c r="BJ54" s="64">
        <v>0</v>
      </c>
      <c r="BK54" s="64">
        <v>0</v>
      </c>
      <c r="BL54" s="64">
        <v>0</v>
      </c>
      <c r="BM54" s="64">
        <v>0</v>
      </c>
      <c r="BN54" s="65">
        <v>0</v>
      </c>
      <c r="BO54" s="64">
        <v>0</v>
      </c>
      <c r="BP54" s="64">
        <v>0</v>
      </c>
      <c r="BQ54" s="64">
        <v>0</v>
      </c>
      <c r="BR54" s="64">
        <v>0</v>
      </c>
      <c r="BS54" s="64">
        <v>0</v>
      </c>
      <c r="BT54" s="64">
        <v>0</v>
      </c>
      <c r="BU54" s="64">
        <v>0</v>
      </c>
      <c r="BV54" s="64">
        <v>0</v>
      </c>
      <c r="BW54" s="64">
        <v>0</v>
      </c>
      <c r="BX54" s="65">
        <v>0</v>
      </c>
    </row>
    <row r="55" spans="1:76" ht="15" customHeight="1">
      <c r="A55" s="58"/>
      <c r="B55" s="59" t="s">
        <v>183</v>
      </c>
      <c r="C55" s="60"/>
      <c r="D55" s="61"/>
      <c r="E55" s="62" t="s">
        <v>425</v>
      </c>
      <c r="F55" s="63"/>
      <c r="G55" s="64">
        <v>14238</v>
      </c>
      <c r="H55" s="64">
        <v>4108</v>
      </c>
      <c r="I55" s="64">
        <v>1340</v>
      </c>
      <c r="J55" s="64">
        <v>135</v>
      </c>
      <c r="K55" s="64">
        <v>133</v>
      </c>
      <c r="L55" s="64">
        <v>2</v>
      </c>
      <c r="M55" s="64">
        <v>1205</v>
      </c>
      <c r="N55" s="64">
        <v>30</v>
      </c>
      <c r="O55" s="64">
        <v>740</v>
      </c>
      <c r="P55" s="65">
        <v>738</v>
      </c>
      <c r="Q55" s="64">
        <v>2</v>
      </c>
      <c r="R55" s="64">
        <v>425</v>
      </c>
      <c r="S55" s="64">
        <v>365</v>
      </c>
      <c r="T55" s="64">
        <v>60</v>
      </c>
      <c r="U55" s="64">
        <v>10</v>
      </c>
      <c r="V55" s="64">
        <v>2768</v>
      </c>
      <c r="W55" s="64">
        <v>63</v>
      </c>
      <c r="X55" s="64">
        <v>5</v>
      </c>
      <c r="Y55" s="64">
        <v>58</v>
      </c>
      <c r="Z55" s="65">
        <v>2705</v>
      </c>
      <c r="AA55" s="64">
        <v>20</v>
      </c>
      <c r="AB55" s="64">
        <v>98</v>
      </c>
      <c r="AC55" s="64">
        <v>25</v>
      </c>
      <c r="AD55" s="64">
        <v>128</v>
      </c>
      <c r="AE55" s="64">
        <v>702</v>
      </c>
      <c r="AF55" s="64">
        <v>319</v>
      </c>
      <c r="AG55" s="64">
        <v>1339</v>
      </c>
      <c r="AH55" s="64">
        <v>74</v>
      </c>
      <c r="AI55" s="64">
        <v>9944</v>
      </c>
      <c r="AJ55" s="65">
        <v>4650</v>
      </c>
      <c r="AK55" s="64">
        <v>116</v>
      </c>
      <c r="AL55" s="64">
        <v>116</v>
      </c>
      <c r="AM55" s="64">
        <v>106</v>
      </c>
      <c r="AN55" s="64">
        <v>0</v>
      </c>
      <c r="AO55" s="64">
        <v>0</v>
      </c>
      <c r="AP55" s="64">
        <v>106</v>
      </c>
      <c r="AQ55" s="64">
        <v>0</v>
      </c>
      <c r="AR55" s="64">
        <v>0</v>
      </c>
      <c r="AS55" s="64">
        <v>0</v>
      </c>
      <c r="AT55" s="65">
        <v>0</v>
      </c>
      <c r="AU55" s="64">
        <v>10</v>
      </c>
      <c r="AV55" s="64">
        <v>0</v>
      </c>
      <c r="AW55" s="64">
        <v>0</v>
      </c>
      <c r="AX55" s="64">
        <v>0</v>
      </c>
      <c r="AY55" s="64">
        <v>0</v>
      </c>
      <c r="AZ55" s="64">
        <v>0</v>
      </c>
      <c r="BA55" s="64">
        <v>10</v>
      </c>
      <c r="BB55" s="64">
        <v>8</v>
      </c>
      <c r="BC55" s="64">
        <v>2</v>
      </c>
      <c r="BD55" s="65">
        <v>0</v>
      </c>
      <c r="BE55" s="64">
        <v>4520</v>
      </c>
      <c r="BF55" s="64">
        <v>580</v>
      </c>
      <c r="BG55" s="64">
        <v>551</v>
      </c>
      <c r="BH55" s="64">
        <v>29</v>
      </c>
      <c r="BI55" s="64">
        <v>0</v>
      </c>
      <c r="BJ55" s="64">
        <v>0</v>
      </c>
      <c r="BK55" s="64">
        <v>3778</v>
      </c>
      <c r="BL55" s="64">
        <v>29</v>
      </c>
      <c r="BM55" s="64">
        <v>0</v>
      </c>
      <c r="BN55" s="65">
        <v>133</v>
      </c>
      <c r="BO55" s="64">
        <v>0</v>
      </c>
      <c r="BP55" s="64">
        <v>0</v>
      </c>
      <c r="BQ55" s="64">
        <v>14</v>
      </c>
      <c r="BR55" s="64">
        <v>5294</v>
      </c>
      <c r="BS55" s="64">
        <v>222</v>
      </c>
      <c r="BT55" s="64">
        <v>525</v>
      </c>
      <c r="BU55" s="64">
        <v>471</v>
      </c>
      <c r="BV55" s="64">
        <v>294</v>
      </c>
      <c r="BW55" s="64">
        <v>449</v>
      </c>
      <c r="BX55" s="65">
        <v>3333</v>
      </c>
    </row>
    <row r="56" spans="1:76" ht="15" customHeight="1">
      <c r="A56" s="58"/>
      <c r="B56" s="59" t="s">
        <v>184</v>
      </c>
      <c r="C56" s="60"/>
      <c r="D56" s="61"/>
      <c r="E56" s="62" t="s">
        <v>426</v>
      </c>
      <c r="F56" s="63"/>
      <c r="G56" s="64">
        <v>195430</v>
      </c>
      <c r="H56" s="64">
        <v>135629</v>
      </c>
      <c r="I56" s="64">
        <v>60928</v>
      </c>
      <c r="J56" s="64">
        <v>31900</v>
      </c>
      <c r="K56" s="64">
        <v>31436</v>
      </c>
      <c r="L56" s="64">
        <v>464</v>
      </c>
      <c r="M56" s="64">
        <v>29028</v>
      </c>
      <c r="N56" s="64">
        <v>558</v>
      </c>
      <c r="O56" s="64">
        <v>13961</v>
      </c>
      <c r="P56" s="65">
        <v>13706</v>
      </c>
      <c r="Q56" s="64">
        <v>255</v>
      </c>
      <c r="R56" s="64">
        <v>14278</v>
      </c>
      <c r="S56" s="64">
        <v>5232</v>
      </c>
      <c r="T56" s="64">
        <v>9046</v>
      </c>
      <c r="U56" s="64">
        <v>231</v>
      </c>
      <c r="V56" s="64">
        <v>74701</v>
      </c>
      <c r="W56" s="64">
        <v>4985</v>
      </c>
      <c r="X56" s="64">
        <v>250</v>
      </c>
      <c r="Y56" s="64">
        <v>4735</v>
      </c>
      <c r="Z56" s="65">
        <v>69716</v>
      </c>
      <c r="AA56" s="64">
        <v>537</v>
      </c>
      <c r="AB56" s="64">
        <v>1957</v>
      </c>
      <c r="AC56" s="64">
        <v>1178</v>
      </c>
      <c r="AD56" s="64">
        <v>3604</v>
      </c>
      <c r="AE56" s="64">
        <v>16897</v>
      </c>
      <c r="AF56" s="64">
        <v>11206</v>
      </c>
      <c r="AG56" s="64">
        <v>32971</v>
      </c>
      <c r="AH56" s="64">
        <v>1366</v>
      </c>
      <c r="AI56" s="64">
        <v>29425</v>
      </c>
      <c r="AJ56" s="65">
        <v>14711</v>
      </c>
      <c r="AK56" s="64">
        <v>7759</v>
      </c>
      <c r="AL56" s="64">
        <v>7578</v>
      </c>
      <c r="AM56" s="64">
        <v>7010</v>
      </c>
      <c r="AN56" s="64">
        <v>1346</v>
      </c>
      <c r="AO56" s="64">
        <v>72</v>
      </c>
      <c r="AP56" s="64">
        <v>251</v>
      </c>
      <c r="AQ56" s="64">
        <v>3012</v>
      </c>
      <c r="AR56" s="64">
        <v>2286</v>
      </c>
      <c r="AS56" s="64">
        <v>24</v>
      </c>
      <c r="AT56" s="65">
        <v>19</v>
      </c>
      <c r="AU56" s="64">
        <v>568</v>
      </c>
      <c r="AV56" s="64">
        <v>462</v>
      </c>
      <c r="AW56" s="64">
        <v>266</v>
      </c>
      <c r="AX56" s="64">
        <v>65</v>
      </c>
      <c r="AY56" s="64">
        <v>123</v>
      </c>
      <c r="AZ56" s="64">
        <v>8</v>
      </c>
      <c r="BA56" s="64">
        <v>106</v>
      </c>
      <c r="BB56" s="64">
        <v>86</v>
      </c>
      <c r="BC56" s="64">
        <v>20</v>
      </c>
      <c r="BD56" s="65">
        <v>181</v>
      </c>
      <c r="BE56" s="64">
        <v>6378</v>
      </c>
      <c r="BF56" s="64">
        <v>928</v>
      </c>
      <c r="BG56" s="64">
        <v>418</v>
      </c>
      <c r="BH56" s="64">
        <v>346</v>
      </c>
      <c r="BI56" s="64">
        <v>19</v>
      </c>
      <c r="BJ56" s="64">
        <v>145</v>
      </c>
      <c r="BK56" s="64">
        <v>2336</v>
      </c>
      <c r="BL56" s="64">
        <v>997</v>
      </c>
      <c r="BM56" s="64">
        <v>87</v>
      </c>
      <c r="BN56" s="65">
        <v>252</v>
      </c>
      <c r="BO56" s="64">
        <v>1487</v>
      </c>
      <c r="BP56" s="64">
        <v>291</v>
      </c>
      <c r="BQ56" s="64">
        <v>574</v>
      </c>
      <c r="BR56" s="64">
        <v>14714</v>
      </c>
      <c r="BS56" s="64">
        <v>2394</v>
      </c>
      <c r="BT56" s="64">
        <v>2156</v>
      </c>
      <c r="BU56" s="64">
        <v>212</v>
      </c>
      <c r="BV56" s="64">
        <v>1941</v>
      </c>
      <c r="BW56" s="64">
        <v>1792</v>
      </c>
      <c r="BX56" s="65">
        <v>6219</v>
      </c>
    </row>
    <row r="57" spans="1:76" ht="15" customHeight="1">
      <c r="A57" s="58"/>
      <c r="B57" s="59" t="s">
        <v>185</v>
      </c>
      <c r="C57" s="60"/>
      <c r="D57" s="61"/>
      <c r="E57" s="62" t="s">
        <v>427</v>
      </c>
      <c r="F57" s="63"/>
      <c r="G57" s="64">
        <v>99815</v>
      </c>
      <c r="H57" s="64">
        <v>41550</v>
      </c>
      <c r="I57" s="64">
        <v>15501</v>
      </c>
      <c r="J57" s="64">
        <v>4500</v>
      </c>
      <c r="K57" s="64">
        <v>4415</v>
      </c>
      <c r="L57" s="64">
        <v>85</v>
      </c>
      <c r="M57" s="64">
        <v>11001</v>
      </c>
      <c r="N57" s="64">
        <v>207</v>
      </c>
      <c r="O57" s="64">
        <v>7760</v>
      </c>
      <c r="P57" s="65">
        <v>7727</v>
      </c>
      <c r="Q57" s="64">
        <v>33</v>
      </c>
      <c r="R57" s="64">
        <v>2986</v>
      </c>
      <c r="S57" s="64">
        <v>1972</v>
      </c>
      <c r="T57" s="64">
        <v>1014</v>
      </c>
      <c r="U57" s="64">
        <v>48</v>
      </c>
      <c r="V57" s="64">
        <v>26049</v>
      </c>
      <c r="W57" s="64">
        <v>653</v>
      </c>
      <c r="X57" s="64">
        <v>15</v>
      </c>
      <c r="Y57" s="64">
        <v>638</v>
      </c>
      <c r="Z57" s="65">
        <v>25396</v>
      </c>
      <c r="AA57" s="64">
        <v>263</v>
      </c>
      <c r="AB57" s="64">
        <v>873</v>
      </c>
      <c r="AC57" s="64">
        <v>654</v>
      </c>
      <c r="AD57" s="64">
        <v>1257</v>
      </c>
      <c r="AE57" s="64">
        <v>6721</v>
      </c>
      <c r="AF57" s="64">
        <v>4169</v>
      </c>
      <c r="AG57" s="64">
        <v>11071</v>
      </c>
      <c r="AH57" s="64">
        <v>388</v>
      </c>
      <c r="AI57" s="64">
        <v>55505</v>
      </c>
      <c r="AJ57" s="65">
        <v>32066</v>
      </c>
      <c r="AK57" s="64">
        <v>4905</v>
      </c>
      <c r="AL57" s="64">
        <v>4686</v>
      </c>
      <c r="AM57" s="64">
        <v>3715</v>
      </c>
      <c r="AN57" s="64">
        <v>1871</v>
      </c>
      <c r="AO57" s="64">
        <v>95</v>
      </c>
      <c r="AP57" s="64">
        <v>288</v>
      </c>
      <c r="AQ57" s="64">
        <v>924</v>
      </c>
      <c r="AR57" s="64">
        <v>335</v>
      </c>
      <c r="AS57" s="64">
        <v>188</v>
      </c>
      <c r="AT57" s="65">
        <v>14</v>
      </c>
      <c r="AU57" s="64">
        <v>971</v>
      </c>
      <c r="AV57" s="64">
        <v>702</v>
      </c>
      <c r="AW57" s="64">
        <v>516</v>
      </c>
      <c r="AX57" s="64">
        <v>107</v>
      </c>
      <c r="AY57" s="64">
        <v>68</v>
      </c>
      <c r="AZ57" s="64">
        <v>11</v>
      </c>
      <c r="BA57" s="64">
        <v>269</v>
      </c>
      <c r="BB57" s="64">
        <v>217</v>
      </c>
      <c r="BC57" s="64">
        <v>52</v>
      </c>
      <c r="BD57" s="65">
        <v>219</v>
      </c>
      <c r="BE57" s="64">
        <v>27113</v>
      </c>
      <c r="BF57" s="64">
        <v>8759</v>
      </c>
      <c r="BG57" s="64">
        <v>1430</v>
      </c>
      <c r="BH57" s="64">
        <v>7044</v>
      </c>
      <c r="BI57" s="64">
        <v>42</v>
      </c>
      <c r="BJ57" s="64">
        <v>243</v>
      </c>
      <c r="BK57" s="64">
        <v>15830</v>
      </c>
      <c r="BL57" s="64">
        <v>540</v>
      </c>
      <c r="BM57" s="64">
        <v>162</v>
      </c>
      <c r="BN57" s="65">
        <v>736</v>
      </c>
      <c r="BO57" s="64">
        <v>723</v>
      </c>
      <c r="BP57" s="64">
        <v>363</v>
      </c>
      <c r="BQ57" s="64">
        <v>48</v>
      </c>
      <c r="BR57" s="64">
        <v>23439</v>
      </c>
      <c r="BS57" s="64">
        <v>5783</v>
      </c>
      <c r="BT57" s="64">
        <v>2054</v>
      </c>
      <c r="BU57" s="64">
        <v>3105</v>
      </c>
      <c r="BV57" s="64">
        <v>399</v>
      </c>
      <c r="BW57" s="64">
        <v>511</v>
      </c>
      <c r="BX57" s="65">
        <v>11587</v>
      </c>
    </row>
    <row r="58" spans="1:76" ht="15" customHeight="1">
      <c r="A58" s="58"/>
      <c r="B58" s="59" t="s">
        <v>186</v>
      </c>
      <c r="C58" s="60"/>
      <c r="D58" s="61"/>
      <c r="E58" s="62" t="s">
        <v>428</v>
      </c>
      <c r="F58" s="63"/>
      <c r="G58" s="64">
        <v>0</v>
      </c>
      <c r="H58" s="64">
        <v>0</v>
      </c>
      <c r="I58" s="64">
        <v>0</v>
      </c>
      <c r="J58" s="64">
        <v>0</v>
      </c>
      <c r="K58" s="64">
        <v>0</v>
      </c>
      <c r="L58" s="64">
        <v>0</v>
      </c>
      <c r="M58" s="64">
        <v>0</v>
      </c>
      <c r="N58" s="64">
        <v>0</v>
      </c>
      <c r="O58" s="64">
        <v>0</v>
      </c>
      <c r="P58" s="65">
        <v>0</v>
      </c>
      <c r="Q58" s="64">
        <v>0</v>
      </c>
      <c r="R58" s="64">
        <v>0</v>
      </c>
      <c r="S58" s="64">
        <v>0</v>
      </c>
      <c r="T58" s="64">
        <v>0</v>
      </c>
      <c r="U58" s="64">
        <v>0</v>
      </c>
      <c r="V58" s="64">
        <v>0</v>
      </c>
      <c r="W58" s="64">
        <v>0</v>
      </c>
      <c r="X58" s="64">
        <v>0</v>
      </c>
      <c r="Y58" s="64">
        <v>0</v>
      </c>
      <c r="Z58" s="65">
        <v>0</v>
      </c>
      <c r="AA58" s="64">
        <v>0</v>
      </c>
      <c r="AB58" s="64">
        <v>0</v>
      </c>
      <c r="AC58" s="64">
        <v>0</v>
      </c>
      <c r="AD58" s="64">
        <v>0</v>
      </c>
      <c r="AE58" s="64">
        <v>0</v>
      </c>
      <c r="AF58" s="64">
        <v>0</v>
      </c>
      <c r="AG58" s="64">
        <v>0</v>
      </c>
      <c r="AH58" s="64">
        <v>0</v>
      </c>
      <c r="AI58" s="64">
        <v>0</v>
      </c>
      <c r="AJ58" s="65">
        <v>0</v>
      </c>
      <c r="AK58" s="64">
        <v>0</v>
      </c>
      <c r="AL58" s="64">
        <v>0</v>
      </c>
      <c r="AM58" s="64">
        <v>0</v>
      </c>
      <c r="AN58" s="64">
        <v>0</v>
      </c>
      <c r="AO58" s="64">
        <v>0</v>
      </c>
      <c r="AP58" s="64">
        <v>0</v>
      </c>
      <c r="AQ58" s="64">
        <v>0</v>
      </c>
      <c r="AR58" s="64">
        <v>0</v>
      </c>
      <c r="AS58" s="64">
        <v>0</v>
      </c>
      <c r="AT58" s="65">
        <v>0</v>
      </c>
      <c r="AU58" s="64">
        <v>0</v>
      </c>
      <c r="AV58" s="64">
        <v>0</v>
      </c>
      <c r="AW58" s="64">
        <v>0</v>
      </c>
      <c r="AX58" s="64">
        <v>0</v>
      </c>
      <c r="AY58" s="64">
        <v>0</v>
      </c>
      <c r="AZ58" s="64">
        <v>0</v>
      </c>
      <c r="BA58" s="64">
        <v>0</v>
      </c>
      <c r="BB58" s="64">
        <v>0</v>
      </c>
      <c r="BC58" s="64">
        <v>0</v>
      </c>
      <c r="BD58" s="65">
        <v>0</v>
      </c>
      <c r="BE58" s="64">
        <v>0</v>
      </c>
      <c r="BF58" s="64">
        <v>0</v>
      </c>
      <c r="BG58" s="64">
        <v>0</v>
      </c>
      <c r="BH58" s="64">
        <v>0</v>
      </c>
      <c r="BI58" s="64">
        <v>0</v>
      </c>
      <c r="BJ58" s="64">
        <v>0</v>
      </c>
      <c r="BK58" s="64">
        <v>0</v>
      </c>
      <c r="BL58" s="64">
        <v>0</v>
      </c>
      <c r="BM58" s="64">
        <v>0</v>
      </c>
      <c r="BN58" s="65">
        <v>0</v>
      </c>
      <c r="BO58" s="64">
        <v>0</v>
      </c>
      <c r="BP58" s="64">
        <v>0</v>
      </c>
      <c r="BQ58" s="64">
        <v>0</v>
      </c>
      <c r="BR58" s="64">
        <v>0</v>
      </c>
      <c r="BS58" s="64">
        <v>0</v>
      </c>
      <c r="BT58" s="64">
        <v>0</v>
      </c>
      <c r="BU58" s="64">
        <v>0</v>
      </c>
      <c r="BV58" s="64">
        <v>0</v>
      </c>
      <c r="BW58" s="64">
        <v>0</v>
      </c>
      <c r="BX58" s="65">
        <v>0</v>
      </c>
    </row>
    <row r="59" spans="1:76" ht="24" customHeight="1">
      <c r="A59" s="58"/>
      <c r="B59" s="59" t="s">
        <v>187</v>
      </c>
      <c r="C59" s="60"/>
      <c r="D59" s="61"/>
      <c r="E59" s="62" t="s">
        <v>429</v>
      </c>
      <c r="F59" s="63"/>
      <c r="G59" s="64">
        <v>0</v>
      </c>
      <c r="H59" s="64">
        <v>0</v>
      </c>
      <c r="I59" s="64">
        <v>0</v>
      </c>
      <c r="J59" s="64">
        <v>0</v>
      </c>
      <c r="K59" s="64">
        <v>0</v>
      </c>
      <c r="L59" s="64">
        <v>0</v>
      </c>
      <c r="M59" s="64">
        <v>0</v>
      </c>
      <c r="N59" s="64">
        <v>0</v>
      </c>
      <c r="O59" s="64">
        <v>0</v>
      </c>
      <c r="P59" s="65">
        <v>0</v>
      </c>
      <c r="Q59" s="64">
        <v>0</v>
      </c>
      <c r="R59" s="64">
        <v>0</v>
      </c>
      <c r="S59" s="64">
        <v>0</v>
      </c>
      <c r="T59" s="64">
        <v>0</v>
      </c>
      <c r="U59" s="64">
        <v>0</v>
      </c>
      <c r="V59" s="64">
        <v>0</v>
      </c>
      <c r="W59" s="64">
        <v>0</v>
      </c>
      <c r="X59" s="64">
        <v>0</v>
      </c>
      <c r="Y59" s="64">
        <v>0</v>
      </c>
      <c r="Z59" s="65">
        <v>0</v>
      </c>
      <c r="AA59" s="64">
        <v>0</v>
      </c>
      <c r="AB59" s="64">
        <v>0</v>
      </c>
      <c r="AC59" s="64">
        <v>0</v>
      </c>
      <c r="AD59" s="64">
        <v>0</v>
      </c>
      <c r="AE59" s="64">
        <v>0</v>
      </c>
      <c r="AF59" s="64">
        <v>0</v>
      </c>
      <c r="AG59" s="64">
        <v>0</v>
      </c>
      <c r="AH59" s="64">
        <v>0</v>
      </c>
      <c r="AI59" s="64">
        <v>0</v>
      </c>
      <c r="AJ59" s="65">
        <v>0</v>
      </c>
      <c r="AK59" s="64">
        <v>0</v>
      </c>
      <c r="AL59" s="64">
        <v>0</v>
      </c>
      <c r="AM59" s="64">
        <v>0</v>
      </c>
      <c r="AN59" s="64">
        <v>0</v>
      </c>
      <c r="AO59" s="64">
        <v>0</v>
      </c>
      <c r="AP59" s="64">
        <v>0</v>
      </c>
      <c r="AQ59" s="64">
        <v>0</v>
      </c>
      <c r="AR59" s="64">
        <v>0</v>
      </c>
      <c r="AS59" s="64">
        <v>0</v>
      </c>
      <c r="AT59" s="65">
        <v>0</v>
      </c>
      <c r="AU59" s="64">
        <v>0</v>
      </c>
      <c r="AV59" s="64">
        <v>0</v>
      </c>
      <c r="AW59" s="64">
        <v>0</v>
      </c>
      <c r="AX59" s="64">
        <v>0</v>
      </c>
      <c r="AY59" s="64">
        <v>0</v>
      </c>
      <c r="AZ59" s="64">
        <v>0</v>
      </c>
      <c r="BA59" s="64">
        <v>0</v>
      </c>
      <c r="BB59" s="64">
        <v>0</v>
      </c>
      <c r="BC59" s="64">
        <v>0</v>
      </c>
      <c r="BD59" s="65">
        <v>0</v>
      </c>
      <c r="BE59" s="64">
        <v>0</v>
      </c>
      <c r="BF59" s="64">
        <v>0</v>
      </c>
      <c r="BG59" s="64">
        <v>0</v>
      </c>
      <c r="BH59" s="64">
        <v>0</v>
      </c>
      <c r="BI59" s="64">
        <v>0</v>
      </c>
      <c r="BJ59" s="64">
        <v>0</v>
      </c>
      <c r="BK59" s="64">
        <v>0</v>
      </c>
      <c r="BL59" s="64">
        <v>0</v>
      </c>
      <c r="BM59" s="64">
        <v>0</v>
      </c>
      <c r="BN59" s="65">
        <v>0</v>
      </c>
      <c r="BO59" s="64">
        <v>0</v>
      </c>
      <c r="BP59" s="64">
        <v>0</v>
      </c>
      <c r="BQ59" s="64">
        <v>0</v>
      </c>
      <c r="BR59" s="64">
        <v>0</v>
      </c>
      <c r="BS59" s="64">
        <v>0</v>
      </c>
      <c r="BT59" s="64">
        <v>0</v>
      </c>
      <c r="BU59" s="64">
        <v>0</v>
      </c>
      <c r="BV59" s="64">
        <v>0</v>
      </c>
      <c r="BW59" s="64">
        <v>0</v>
      </c>
      <c r="BX59" s="65">
        <v>0</v>
      </c>
    </row>
    <row r="60" spans="1:76" ht="15" customHeight="1">
      <c r="A60" s="58"/>
      <c r="B60" s="59" t="s">
        <v>188</v>
      </c>
      <c r="C60" s="60"/>
      <c r="D60" s="61"/>
      <c r="E60" s="62" t="s">
        <v>430</v>
      </c>
      <c r="F60" s="63"/>
      <c r="G60" s="64">
        <v>0</v>
      </c>
      <c r="H60" s="64">
        <v>0</v>
      </c>
      <c r="I60" s="64">
        <v>0</v>
      </c>
      <c r="J60" s="64">
        <v>0</v>
      </c>
      <c r="K60" s="64">
        <v>0</v>
      </c>
      <c r="L60" s="64">
        <v>0</v>
      </c>
      <c r="M60" s="64">
        <v>0</v>
      </c>
      <c r="N60" s="64">
        <v>0</v>
      </c>
      <c r="O60" s="64">
        <v>0</v>
      </c>
      <c r="P60" s="65">
        <v>0</v>
      </c>
      <c r="Q60" s="64">
        <v>0</v>
      </c>
      <c r="R60" s="64">
        <v>0</v>
      </c>
      <c r="S60" s="64">
        <v>0</v>
      </c>
      <c r="T60" s="64">
        <v>0</v>
      </c>
      <c r="U60" s="64">
        <v>0</v>
      </c>
      <c r="V60" s="64">
        <v>0</v>
      </c>
      <c r="W60" s="64">
        <v>0</v>
      </c>
      <c r="X60" s="64">
        <v>0</v>
      </c>
      <c r="Y60" s="64">
        <v>0</v>
      </c>
      <c r="Z60" s="65">
        <v>0</v>
      </c>
      <c r="AA60" s="64">
        <v>0</v>
      </c>
      <c r="AB60" s="64">
        <v>0</v>
      </c>
      <c r="AC60" s="64">
        <v>0</v>
      </c>
      <c r="AD60" s="64">
        <v>0</v>
      </c>
      <c r="AE60" s="64">
        <v>0</v>
      </c>
      <c r="AF60" s="64">
        <v>0</v>
      </c>
      <c r="AG60" s="64">
        <v>0</v>
      </c>
      <c r="AH60" s="64">
        <v>0</v>
      </c>
      <c r="AI60" s="64">
        <v>0</v>
      </c>
      <c r="AJ60" s="65">
        <v>0</v>
      </c>
      <c r="AK60" s="64">
        <v>0</v>
      </c>
      <c r="AL60" s="64">
        <v>0</v>
      </c>
      <c r="AM60" s="64">
        <v>0</v>
      </c>
      <c r="AN60" s="64">
        <v>0</v>
      </c>
      <c r="AO60" s="64">
        <v>0</v>
      </c>
      <c r="AP60" s="64">
        <v>0</v>
      </c>
      <c r="AQ60" s="64">
        <v>0</v>
      </c>
      <c r="AR60" s="64">
        <v>0</v>
      </c>
      <c r="AS60" s="64">
        <v>0</v>
      </c>
      <c r="AT60" s="65">
        <v>0</v>
      </c>
      <c r="AU60" s="64">
        <v>0</v>
      </c>
      <c r="AV60" s="64">
        <v>0</v>
      </c>
      <c r="AW60" s="64">
        <v>0</v>
      </c>
      <c r="AX60" s="64">
        <v>0</v>
      </c>
      <c r="AY60" s="64">
        <v>0</v>
      </c>
      <c r="AZ60" s="64">
        <v>0</v>
      </c>
      <c r="BA60" s="64">
        <v>0</v>
      </c>
      <c r="BB60" s="64">
        <v>0</v>
      </c>
      <c r="BC60" s="64">
        <v>0</v>
      </c>
      <c r="BD60" s="65">
        <v>0</v>
      </c>
      <c r="BE60" s="64">
        <v>0</v>
      </c>
      <c r="BF60" s="64">
        <v>0</v>
      </c>
      <c r="BG60" s="64">
        <v>0</v>
      </c>
      <c r="BH60" s="64">
        <v>0</v>
      </c>
      <c r="BI60" s="64">
        <v>0</v>
      </c>
      <c r="BJ60" s="64">
        <v>0</v>
      </c>
      <c r="BK60" s="64">
        <v>0</v>
      </c>
      <c r="BL60" s="64">
        <v>0</v>
      </c>
      <c r="BM60" s="64">
        <v>0</v>
      </c>
      <c r="BN60" s="65">
        <v>0</v>
      </c>
      <c r="BO60" s="64">
        <v>0</v>
      </c>
      <c r="BP60" s="64">
        <v>0</v>
      </c>
      <c r="BQ60" s="64">
        <v>0</v>
      </c>
      <c r="BR60" s="64">
        <v>0</v>
      </c>
      <c r="BS60" s="64">
        <v>0</v>
      </c>
      <c r="BT60" s="64">
        <v>0</v>
      </c>
      <c r="BU60" s="64">
        <v>0</v>
      </c>
      <c r="BV60" s="64">
        <v>0</v>
      </c>
      <c r="BW60" s="64">
        <v>0</v>
      </c>
      <c r="BX60" s="65">
        <v>0</v>
      </c>
    </row>
    <row r="61" spans="1:76" ht="15" customHeight="1">
      <c r="A61" s="58"/>
      <c r="B61" s="59" t="s">
        <v>189</v>
      </c>
      <c r="C61" s="60"/>
      <c r="D61" s="61"/>
      <c r="E61" s="62" t="s">
        <v>191</v>
      </c>
      <c r="F61" s="63"/>
      <c r="G61" s="64">
        <v>0</v>
      </c>
      <c r="H61" s="64">
        <v>0</v>
      </c>
      <c r="I61" s="64">
        <v>0</v>
      </c>
      <c r="J61" s="64">
        <v>0</v>
      </c>
      <c r="K61" s="64">
        <v>0</v>
      </c>
      <c r="L61" s="64">
        <v>0</v>
      </c>
      <c r="M61" s="64">
        <v>0</v>
      </c>
      <c r="N61" s="64">
        <v>0</v>
      </c>
      <c r="O61" s="64">
        <v>0</v>
      </c>
      <c r="P61" s="65">
        <v>0</v>
      </c>
      <c r="Q61" s="64">
        <v>0</v>
      </c>
      <c r="R61" s="64">
        <v>0</v>
      </c>
      <c r="S61" s="64">
        <v>0</v>
      </c>
      <c r="T61" s="64">
        <v>0</v>
      </c>
      <c r="U61" s="64">
        <v>0</v>
      </c>
      <c r="V61" s="64">
        <v>0</v>
      </c>
      <c r="W61" s="64">
        <v>0</v>
      </c>
      <c r="X61" s="64">
        <v>0</v>
      </c>
      <c r="Y61" s="64">
        <v>0</v>
      </c>
      <c r="Z61" s="65">
        <v>0</v>
      </c>
      <c r="AA61" s="64">
        <v>0</v>
      </c>
      <c r="AB61" s="64">
        <v>0</v>
      </c>
      <c r="AC61" s="64">
        <v>0</v>
      </c>
      <c r="AD61" s="64">
        <v>0</v>
      </c>
      <c r="AE61" s="64">
        <v>0</v>
      </c>
      <c r="AF61" s="64">
        <v>0</v>
      </c>
      <c r="AG61" s="64">
        <v>0</v>
      </c>
      <c r="AH61" s="64">
        <v>0</v>
      </c>
      <c r="AI61" s="64">
        <v>0</v>
      </c>
      <c r="AJ61" s="65">
        <v>0</v>
      </c>
      <c r="AK61" s="64">
        <v>0</v>
      </c>
      <c r="AL61" s="64">
        <v>0</v>
      </c>
      <c r="AM61" s="64">
        <v>0</v>
      </c>
      <c r="AN61" s="64">
        <v>0</v>
      </c>
      <c r="AO61" s="64">
        <v>0</v>
      </c>
      <c r="AP61" s="64">
        <v>0</v>
      </c>
      <c r="AQ61" s="64">
        <v>0</v>
      </c>
      <c r="AR61" s="64">
        <v>0</v>
      </c>
      <c r="AS61" s="64">
        <v>0</v>
      </c>
      <c r="AT61" s="65">
        <v>0</v>
      </c>
      <c r="AU61" s="64">
        <v>0</v>
      </c>
      <c r="AV61" s="64">
        <v>0</v>
      </c>
      <c r="AW61" s="64">
        <v>0</v>
      </c>
      <c r="AX61" s="64">
        <v>0</v>
      </c>
      <c r="AY61" s="64">
        <v>0</v>
      </c>
      <c r="AZ61" s="64">
        <v>0</v>
      </c>
      <c r="BA61" s="64">
        <v>0</v>
      </c>
      <c r="BB61" s="64">
        <v>0</v>
      </c>
      <c r="BC61" s="64">
        <v>0</v>
      </c>
      <c r="BD61" s="65">
        <v>0</v>
      </c>
      <c r="BE61" s="64">
        <v>0</v>
      </c>
      <c r="BF61" s="64">
        <v>0</v>
      </c>
      <c r="BG61" s="64">
        <v>0</v>
      </c>
      <c r="BH61" s="64">
        <v>0</v>
      </c>
      <c r="BI61" s="64">
        <v>0</v>
      </c>
      <c r="BJ61" s="64">
        <v>0</v>
      </c>
      <c r="BK61" s="64">
        <v>0</v>
      </c>
      <c r="BL61" s="64">
        <v>0</v>
      </c>
      <c r="BM61" s="64">
        <v>0</v>
      </c>
      <c r="BN61" s="65">
        <v>0</v>
      </c>
      <c r="BO61" s="64">
        <v>0</v>
      </c>
      <c r="BP61" s="64">
        <v>0</v>
      </c>
      <c r="BQ61" s="64">
        <v>0</v>
      </c>
      <c r="BR61" s="64">
        <v>0</v>
      </c>
      <c r="BS61" s="64">
        <v>0</v>
      </c>
      <c r="BT61" s="64">
        <v>0</v>
      </c>
      <c r="BU61" s="64">
        <v>0</v>
      </c>
      <c r="BV61" s="64">
        <v>0</v>
      </c>
      <c r="BW61" s="64">
        <v>0</v>
      </c>
      <c r="BX61" s="65">
        <v>0</v>
      </c>
    </row>
    <row r="62" spans="1:76" ht="15" customHeight="1">
      <c r="A62" s="58"/>
      <c r="B62" s="59" t="s">
        <v>190</v>
      </c>
      <c r="C62" s="60"/>
      <c r="D62" s="61"/>
      <c r="E62" s="62" t="s">
        <v>193</v>
      </c>
      <c r="F62" s="63"/>
      <c r="G62" s="64">
        <v>0</v>
      </c>
      <c r="H62" s="64">
        <v>0</v>
      </c>
      <c r="I62" s="64">
        <v>0</v>
      </c>
      <c r="J62" s="64">
        <v>0</v>
      </c>
      <c r="K62" s="64">
        <v>0</v>
      </c>
      <c r="L62" s="64">
        <v>0</v>
      </c>
      <c r="M62" s="64">
        <v>0</v>
      </c>
      <c r="N62" s="64">
        <v>0</v>
      </c>
      <c r="O62" s="64">
        <v>0</v>
      </c>
      <c r="P62" s="65">
        <v>0</v>
      </c>
      <c r="Q62" s="64">
        <v>0</v>
      </c>
      <c r="R62" s="64">
        <v>0</v>
      </c>
      <c r="S62" s="64">
        <v>0</v>
      </c>
      <c r="T62" s="64">
        <v>0</v>
      </c>
      <c r="U62" s="64">
        <v>0</v>
      </c>
      <c r="V62" s="64">
        <v>0</v>
      </c>
      <c r="W62" s="64">
        <v>0</v>
      </c>
      <c r="X62" s="64">
        <v>0</v>
      </c>
      <c r="Y62" s="64">
        <v>0</v>
      </c>
      <c r="Z62" s="65">
        <v>0</v>
      </c>
      <c r="AA62" s="64">
        <v>0</v>
      </c>
      <c r="AB62" s="64">
        <v>0</v>
      </c>
      <c r="AC62" s="64">
        <v>0</v>
      </c>
      <c r="AD62" s="64">
        <v>0</v>
      </c>
      <c r="AE62" s="64">
        <v>0</v>
      </c>
      <c r="AF62" s="64">
        <v>0</v>
      </c>
      <c r="AG62" s="64">
        <v>0</v>
      </c>
      <c r="AH62" s="64">
        <v>0</v>
      </c>
      <c r="AI62" s="64">
        <v>0</v>
      </c>
      <c r="AJ62" s="65">
        <v>0</v>
      </c>
      <c r="AK62" s="64">
        <v>0</v>
      </c>
      <c r="AL62" s="64">
        <v>0</v>
      </c>
      <c r="AM62" s="64">
        <v>0</v>
      </c>
      <c r="AN62" s="64">
        <v>0</v>
      </c>
      <c r="AO62" s="64">
        <v>0</v>
      </c>
      <c r="AP62" s="64">
        <v>0</v>
      </c>
      <c r="AQ62" s="64">
        <v>0</v>
      </c>
      <c r="AR62" s="64">
        <v>0</v>
      </c>
      <c r="AS62" s="64">
        <v>0</v>
      </c>
      <c r="AT62" s="65">
        <v>0</v>
      </c>
      <c r="AU62" s="64">
        <v>0</v>
      </c>
      <c r="AV62" s="64">
        <v>0</v>
      </c>
      <c r="AW62" s="64">
        <v>0</v>
      </c>
      <c r="AX62" s="64">
        <v>0</v>
      </c>
      <c r="AY62" s="64">
        <v>0</v>
      </c>
      <c r="AZ62" s="64">
        <v>0</v>
      </c>
      <c r="BA62" s="64">
        <v>0</v>
      </c>
      <c r="BB62" s="64">
        <v>0</v>
      </c>
      <c r="BC62" s="64">
        <v>0</v>
      </c>
      <c r="BD62" s="65">
        <v>0</v>
      </c>
      <c r="BE62" s="64">
        <v>0</v>
      </c>
      <c r="BF62" s="64">
        <v>0</v>
      </c>
      <c r="BG62" s="64">
        <v>0</v>
      </c>
      <c r="BH62" s="64">
        <v>0</v>
      </c>
      <c r="BI62" s="64">
        <v>0</v>
      </c>
      <c r="BJ62" s="64">
        <v>0</v>
      </c>
      <c r="BK62" s="64">
        <v>0</v>
      </c>
      <c r="BL62" s="64">
        <v>0</v>
      </c>
      <c r="BM62" s="64">
        <v>0</v>
      </c>
      <c r="BN62" s="65">
        <v>0</v>
      </c>
      <c r="BO62" s="64">
        <v>0</v>
      </c>
      <c r="BP62" s="64">
        <v>0</v>
      </c>
      <c r="BQ62" s="64">
        <v>0</v>
      </c>
      <c r="BR62" s="64">
        <v>0</v>
      </c>
      <c r="BS62" s="64">
        <v>0</v>
      </c>
      <c r="BT62" s="64">
        <v>0</v>
      </c>
      <c r="BU62" s="64">
        <v>0</v>
      </c>
      <c r="BV62" s="64">
        <v>0</v>
      </c>
      <c r="BW62" s="64">
        <v>0</v>
      </c>
      <c r="BX62" s="65">
        <v>0</v>
      </c>
    </row>
    <row r="63" spans="1:76" ht="15" customHeight="1">
      <c r="A63" s="58"/>
      <c r="B63" s="59" t="s">
        <v>192</v>
      </c>
      <c r="C63" s="60"/>
      <c r="D63" s="61"/>
      <c r="E63" s="62" t="s">
        <v>195</v>
      </c>
      <c r="F63" s="63"/>
      <c r="G63" s="64">
        <v>0</v>
      </c>
      <c r="H63" s="64">
        <v>0</v>
      </c>
      <c r="I63" s="64">
        <v>0</v>
      </c>
      <c r="J63" s="64">
        <v>0</v>
      </c>
      <c r="K63" s="64">
        <v>0</v>
      </c>
      <c r="L63" s="64">
        <v>0</v>
      </c>
      <c r="M63" s="64">
        <v>0</v>
      </c>
      <c r="N63" s="64">
        <v>0</v>
      </c>
      <c r="O63" s="64">
        <v>0</v>
      </c>
      <c r="P63" s="65">
        <v>0</v>
      </c>
      <c r="Q63" s="64">
        <v>0</v>
      </c>
      <c r="R63" s="64">
        <v>0</v>
      </c>
      <c r="S63" s="64">
        <v>0</v>
      </c>
      <c r="T63" s="64">
        <v>0</v>
      </c>
      <c r="U63" s="64">
        <v>0</v>
      </c>
      <c r="V63" s="64">
        <v>0</v>
      </c>
      <c r="W63" s="64">
        <v>0</v>
      </c>
      <c r="X63" s="64">
        <v>0</v>
      </c>
      <c r="Y63" s="64">
        <v>0</v>
      </c>
      <c r="Z63" s="65">
        <v>0</v>
      </c>
      <c r="AA63" s="64">
        <v>0</v>
      </c>
      <c r="AB63" s="64">
        <v>0</v>
      </c>
      <c r="AC63" s="64">
        <v>0</v>
      </c>
      <c r="AD63" s="64">
        <v>0</v>
      </c>
      <c r="AE63" s="64">
        <v>0</v>
      </c>
      <c r="AF63" s="64">
        <v>0</v>
      </c>
      <c r="AG63" s="64">
        <v>0</v>
      </c>
      <c r="AH63" s="64">
        <v>0</v>
      </c>
      <c r="AI63" s="64">
        <v>0</v>
      </c>
      <c r="AJ63" s="65">
        <v>0</v>
      </c>
      <c r="AK63" s="64">
        <v>0</v>
      </c>
      <c r="AL63" s="64">
        <v>0</v>
      </c>
      <c r="AM63" s="64">
        <v>0</v>
      </c>
      <c r="AN63" s="64">
        <v>0</v>
      </c>
      <c r="AO63" s="64">
        <v>0</v>
      </c>
      <c r="AP63" s="64">
        <v>0</v>
      </c>
      <c r="AQ63" s="64">
        <v>0</v>
      </c>
      <c r="AR63" s="64">
        <v>0</v>
      </c>
      <c r="AS63" s="64">
        <v>0</v>
      </c>
      <c r="AT63" s="65">
        <v>0</v>
      </c>
      <c r="AU63" s="64">
        <v>0</v>
      </c>
      <c r="AV63" s="64">
        <v>0</v>
      </c>
      <c r="AW63" s="64">
        <v>0</v>
      </c>
      <c r="AX63" s="64">
        <v>0</v>
      </c>
      <c r="AY63" s="64">
        <v>0</v>
      </c>
      <c r="AZ63" s="64">
        <v>0</v>
      </c>
      <c r="BA63" s="64">
        <v>0</v>
      </c>
      <c r="BB63" s="64">
        <v>0</v>
      </c>
      <c r="BC63" s="64">
        <v>0</v>
      </c>
      <c r="BD63" s="65">
        <v>0</v>
      </c>
      <c r="BE63" s="64">
        <v>0</v>
      </c>
      <c r="BF63" s="64">
        <v>0</v>
      </c>
      <c r="BG63" s="64">
        <v>0</v>
      </c>
      <c r="BH63" s="64">
        <v>0</v>
      </c>
      <c r="BI63" s="64">
        <v>0</v>
      </c>
      <c r="BJ63" s="64">
        <v>0</v>
      </c>
      <c r="BK63" s="64">
        <v>0</v>
      </c>
      <c r="BL63" s="64">
        <v>0</v>
      </c>
      <c r="BM63" s="64">
        <v>0</v>
      </c>
      <c r="BN63" s="65">
        <v>0</v>
      </c>
      <c r="BO63" s="64">
        <v>0</v>
      </c>
      <c r="BP63" s="64">
        <v>0</v>
      </c>
      <c r="BQ63" s="64">
        <v>0</v>
      </c>
      <c r="BR63" s="64">
        <v>0</v>
      </c>
      <c r="BS63" s="64">
        <v>0</v>
      </c>
      <c r="BT63" s="64">
        <v>0</v>
      </c>
      <c r="BU63" s="64">
        <v>0</v>
      </c>
      <c r="BV63" s="64">
        <v>0</v>
      </c>
      <c r="BW63" s="64">
        <v>0</v>
      </c>
      <c r="BX63" s="65">
        <v>0</v>
      </c>
    </row>
    <row r="64" spans="1:76" ht="24" customHeight="1">
      <c r="A64" s="58"/>
      <c r="B64" s="59" t="s">
        <v>194</v>
      </c>
      <c r="C64" s="60"/>
      <c r="D64" s="61"/>
      <c r="E64" s="62" t="s">
        <v>16</v>
      </c>
      <c r="F64" s="63"/>
      <c r="G64" s="64">
        <v>149710</v>
      </c>
      <c r="H64" s="64">
        <v>40710</v>
      </c>
      <c r="I64" s="64">
        <v>32080</v>
      </c>
      <c r="J64" s="64">
        <v>20587</v>
      </c>
      <c r="K64" s="64">
        <v>20084</v>
      </c>
      <c r="L64" s="64">
        <v>503</v>
      </c>
      <c r="M64" s="64">
        <v>11493</v>
      </c>
      <c r="N64" s="64">
        <v>150</v>
      </c>
      <c r="O64" s="64">
        <v>5880</v>
      </c>
      <c r="P64" s="65">
        <v>5764</v>
      </c>
      <c r="Q64" s="64">
        <v>116</v>
      </c>
      <c r="R64" s="64">
        <v>5333</v>
      </c>
      <c r="S64" s="64">
        <v>1944</v>
      </c>
      <c r="T64" s="64">
        <v>3389</v>
      </c>
      <c r="U64" s="64">
        <v>130</v>
      </c>
      <c r="V64" s="64">
        <v>8630</v>
      </c>
      <c r="W64" s="64">
        <v>662</v>
      </c>
      <c r="X64" s="64">
        <v>26</v>
      </c>
      <c r="Y64" s="64">
        <v>636</v>
      </c>
      <c r="Z64" s="65">
        <v>7968</v>
      </c>
      <c r="AA64" s="64">
        <v>76</v>
      </c>
      <c r="AB64" s="64">
        <v>363</v>
      </c>
      <c r="AC64" s="64">
        <v>186</v>
      </c>
      <c r="AD64" s="64">
        <v>516</v>
      </c>
      <c r="AE64" s="64">
        <v>1919</v>
      </c>
      <c r="AF64" s="64">
        <v>1223</v>
      </c>
      <c r="AG64" s="64">
        <v>3561</v>
      </c>
      <c r="AH64" s="64">
        <v>124</v>
      </c>
      <c r="AI64" s="64">
        <v>67947</v>
      </c>
      <c r="AJ64" s="65">
        <v>38694</v>
      </c>
      <c r="AK64" s="64">
        <v>28411</v>
      </c>
      <c r="AL64" s="64">
        <v>28049</v>
      </c>
      <c r="AM64" s="64">
        <v>22189</v>
      </c>
      <c r="AN64" s="64">
        <v>6501</v>
      </c>
      <c r="AO64" s="64">
        <v>167</v>
      </c>
      <c r="AP64" s="64">
        <v>696</v>
      </c>
      <c r="AQ64" s="64">
        <v>13739</v>
      </c>
      <c r="AR64" s="64">
        <v>970</v>
      </c>
      <c r="AS64" s="64">
        <v>75</v>
      </c>
      <c r="AT64" s="65">
        <v>41</v>
      </c>
      <c r="AU64" s="64">
        <v>5860</v>
      </c>
      <c r="AV64" s="64">
        <v>5460</v>
      </c>
      <c r="AW64" s="64">
        <v>4128</v>
      </c>
      <c r="AX64" s="64">
        <v>657</v>
      </c>
      <c r="AY64" s="64">
        <v>339</v>
      </c>
      <c r="AZ64" s="64">
        <v>336</v>
      </c>
      <c r="BA64" s="64">
        <v>400</v>
      </c>
      <c r="BB64" s="64">
        <v>325</v>
      </c>
      <c r="BC64" s="64">
        <v>75</v>
      </c>
      <c r="BD64" s="65">
        <v>362</v>
      </c>
      <c r="BE64" s="64">
        <v>9230</v>
      </c>
      <c r="BF64" s="64">
        <v>956</v>
      </c>
      <c r="BG64" s="64">
        <v>357</v>
      </c>
      <c r="BH64" s="64">
        <v>340</v>
      </c>
      <c r="BI64" s="64">
        <v>60</v>
      </c>
      <c r="BJ64" s="64">
        <v>199</v>
      </c>
      <c r="BK64" s="64">
        <v>6205</v>
      </c>
      <c r="BL64" s="64">
        <v>1048</v>
      </c>
      <c r="BM64" s="64">
        <v>40</v>
      </c>
      <c r="BN64" s="65">
        <v>504</v>
      </c>
      <c r="BO64" s="64">
        <v>352</v>
      </c>
      <c r="BP64" s="64">
        <v>125</v>
      </c>
      <c r="BQ64" s="64">
        <v>1053</v>
      </c>
      <c r="BR64" s="64">
        <v>29253</v>
      </c>
      <c r="BS64" s="64">
        <v>5491</v>
      </c>
      <c r="BT64" s="64">
        <v>2032</v>
      </c>
      <c r="BU64" s="64">
        <v>408</v>
      </c>
      <c r="BV64" s="64">
        <v>2987</v>
      </c>
      <c r="BW64" s="64">
        <v>7345</v>
      </c>
      <c r="BX64" s="65">
        <v>10990</v>
      </c>
    </row>
    <row r="65" spans="1:76" ht="15" customHeight="1">
      <c r="A65" s="58"/>
      <c r="B65" s="59" t="s">
        <v>196</v>
      </c>
      <c r="C65" s="60"/>
      <c r="D65" s="61"/>
      <c r="E65" s="62" t="s">
        <v>431</v>
      </c>
      <c r="F65" s="63"/>
      <c r="G65" s="64">
        <v>3581</v>
      </c>
      <c r="H65" s="64">
        <v>0</v>
      </c>
      <c r="I65" s="64">
        <v>0</v>
      </c>
      <c r="J65" s="64">
        <v>0</v>
      </c>
      <c r="K65" s="64">
        <v>0</v>
      </c>
      <c r="L65" s="64">
        <v>0</v>
      </c>
      <c r="M65" s="64">
        <v>0</v>
      </c>
      <c r="N65" s="64">
        <v>0</v>
      </c>
      <c r="O65" s="64">
        <v>0</v>
      </c>
      <c r="P65" s="65">
        <v>0</v>
      </c>
      <c r="Q65" s="64">
        <v>0</v>
      </c>
      <c r="R65" s="64">
        <v>0</v>
      </c>
      <c r="S65" s="64">
        <v>0</v>
      </c>
      <c r="T65" s="64">
        <v>0</v>
      </c>
      <c r="U65" s="64">
        <v>0</v>
      </c>
      <c r="V65" s="64">
        <v>0</v>
      </c>
      <c r="W65" s="64">
        <v>0</v>
      </c>
      <c r="X65" s="64">
        <v>0</v>
      </c>
      <c r="Y65" s="64">
        <v>0</v>
      </c>
      <c r="Z65" s="65">
        <v>0</v>
      </c>
      <c r="AA65" s="64">
        <v>0</v>
      </c>
      <c r="AB65" s="64">
        <v>0</v>
      </c>
      <c r="AC65" s="64">
        <v>0</v>
      </c>
      <c r="AD65" s="64">
        <v>0</v>
      </c>
      <c r="AE65" s="64">
        <v>0</v>
      </c>
      <c r="AF65" s="64">
        <v>0</v>
      </c>
      <c r="AG65" s="64">
        <v>0</v>
      </c>
      <c r="AH65" s="64">
        <v>0</v>
      </c>
      <c r="AI65" s="64">
        <v>3581</v>
      </c>
      <c r="AJ65" s="65">
        <v>3441</v>
      </c>
      <c r="AK65" s="64">
        <v>3192</v>
      </c>
      <c r="AL65" s="64">
        <v>3036</v>
      </c>
      <c r="AM65" s="64">
        <v>2384</v>
      </c>
      <c r="AN65" s="64">
        <v>1056</v>
      </c>
      <c r="AO65" s="64">
        <v>80</v>
      </c>
      <c r="AP65" s="64">
        <v>233</v>
      </c>
      <c r="AQ65" s="64">
        <v>780</v>
      </c>
      <c r="AR65" s="64">
        <v>217</v>
      </c>
      <c r="AS65" s="64">
        <v>7</v>
      </c>
      <c r="AT65" s="65">
        <v>11</v>
      </c>
      <c r="AU65" s="64">
        <v>652</v>
      </c>
      <c r="AV65" s="64">
        <v>592</v>
      </c>
      <c r="AW65" s="64">
        <v>435</v>
      </c>
      <c r="AX65" s="64">
        <v>91</v>
      </c>
      <c r="AY65" s="64">
        <v>58</v>
      </c>
      <c r="AZ65" s="64">
        <v>8</v>
      </c>
      <c r="BA65" s="64">
        <v>60</v>
      </c>
      <c r="BB65" s="64">
        <v>48</v>
      </c>
      <c r="BC65" s="64">
        <v>12</v>
      </c>
      <c r="BD65" s="65">
        <v>156</v>
      </c>
      <c r="BE65" s="64">
        <v>153</v>
      </c>
      <c r="BF65" s="64">
        <v>53</v>
      </c>
      <c r="BG65" s="64">
        <v>30</v>
      </c>
      <c r="BH65" s="64">
        <v>8</v>
      </c>
      <c r="BI65" s="64">
        <v>2</v>
      </c>
      <c r="BJ65" s="64">
        <v>13</v>
      </c>
      <c r="BK65" s="64">
        <v>40</v>
      </c>
      <c r="BL65" s="64">
        <v>17</v>
      </c>
      <c r="BM65" s="64">
        <v>4</v>
      </c>
      <c r="BN65" s="65">
        <v>5</v>
      </c>
      <c r="BO65" s="64">
        <v>15</v>
      </c>
      <c r="BP65" s="64">
        <v>19</v>
      </c>
      <c r="BQ65" s="64">
        <v>96</v>
      </c>
      <c r="BR65" s="64">
        <v>140</v>
      </c>
      <c r="BS65" s="64">
        <v>0</v>
      </c>
      <c r="BT65" s="64">
        <v>0</v>
      </c>
      <c r="BU65" s="64">
        <v>0</v>
      </c>
      <c r="BV65" s="64">
        <v>36</v>
      </c>
      <c r="BW65" s="64">
        <v>24</v>
      </c>
      <c r="BX65" s="65">
        <v>80</v>
      </c>
    </row>
    <row r="66" spans="1:76" ht="15" customHeight="1">
      <c r="A66" s="58"/>
      <c r="B66" s="59" t="s">
        <v>197</v>
      </c>
      <c r="C66" s="60"/>
      <c r="D66" s="61"/>
      <c r="E66" s="62" t="s">
        <v>199</v>
      </c>
      <c r="F66" s="63"/>
      <c r="G66" s="64">
        <v>0</v>
      </c>
      <c r="H66" s="64">
        <v>0</v>
      </c>
      <c r="I66" s="64">
        <v>0</v>
      </c>
      <c r="J66" s="64">
        <v>0</v>
      </c>
      <c r="K66" s="64">
        <v>0</v>
      </c>
      <c r="L66" s="64">
        <v>0</v>
      </c>
      <c r="M66" s="64">
        <v>0</v>
      </c>
      <c r="N66" s="64">
        <v>0</v>
      </c>
      <c r="O66" s="64">
        <v>0</v>
      </c>
      <c r="P66" s="65">
        <v>0</v>
      </c>
      <c r="Q66" s="64">
        <v>0</v>
      </c>
      <c r="R66" s="64">
        <v>0</v>
      </c>
      <c r="S66" s="64">
        <v>0</v>
      </c>
      <c r="T66" s="64">
        <v>0</v>
      </c>
      <c r="U66" s="64">
        <v>0</v>
      </c>
      <c r="V66" s="64">
        <v>0</v>
      </c>
      <c r="W66" s="64">
        <v>0</v>
      </c>
      <c r="X66" s="64">
        <v>0</v>
      </c>
      <c r="Y66" s="64">
        <v>0</v>
      </c>
      <c r="Z66" s="65">
        <v>0</v>
      </c>
      <c r="AA66" s="64">
        <v>0</v>
      </c>
      <c r="AB66" s="64">
        <v>0</v>
      </c>
      <c r="AC66" s="64">
        <v>0</v>
      </c>
      <c r="AD66" s="64">
        <v>0</v>
      </c>
      <c r="AE66" s="64">
        <v>0</v>
      </c>
      <c r="AF66" s="64">
        <v>0</v>
      </c>
      <c r="AG66" s="64">
        <v>0</v>
      </c>
      <c r="AH66" s="64">
        <v>0</v>
      </c>
      <c r="AI66" s="64">
        <v>0</v>
      </c>
      <c r="AJ66" s="65">
        <v>0</v>
      </c>
      <c r="AK66" s="64">
        <v>0</v>
      </c>
      <c r="AL66" s="64">
        <v>0</v>
      </c>
      <c r="AM66" s="64">
        <v>0</v>
      </c>
      <c r="AN66" s="64">
        <v>0</v>
      </c>
      <c r="AO66" s="64">
        <v>0</v>
      </c>
      <c r="AP66" s="64">
        <v>0</v>
      </c>
      <c r="AQ66" s="64">
        <v>0</v>
      </c>
      <c r="AR66" s="64">
        <v>0</v>
      </c>
      <c r="AS66" s="64">
        <v>0</v>
      </c>
      <c r="AT66" s="65">
        <v>0</v>
      </c>
      <c r="AU66" s="64">
        <v>0</v>
      </c>
      <c r="AV66" s="64">
        <v>0</v>
      </c>
      <c r="AW66" s="64">
        <v>0</v>
      </c>
      <c r="AX66" s="64">
        <v>0</v>
      </c>
      <c r="AY66" s="64">
        <v>0</v>
      </c>
      <c r="AZ66" s="64">
        <v>0</v>
      </c>
      <c r="BA66" s="64">
        <v>0</v>
      </c>
      <c r="BB66" s="64">
        <v>0</v>
      </c>
      <c r="BC66" s="64">
        <v>0</v>
      </c>
      <c r="BD66" s="65">
        <v>0</v>
      </c>
      <c r="BE66" s="64">
        <v>0</v>
      </c>
      <c r="BF66" s="64">
        <v>0</v>
      </c>
      <c r="BG66" s="64">
        <v>0</v>
      </c>
      <c r="BH66" s="64">
        <v>0</v>
      </c>
      <c r="BI66" s="64">
        <v>0</v>
      </c>
      <c r="BJ66" s="64">
        <v>0</v>
      </c>
      <c r="BK66" s="64">
        <v>0</v>
      </c>
      <c r="BL66" s="64">
        <v>0</v>
      </c>
      <c r="BM66" s="64">
        <v>0</v>
      </c>
      <c r="BN66" s="65">
        <v>0</v>
      </c>
      <c r="BO66" s="64">
        <v>0</v>
      </c>
      <c r="BP66" s="64">
        <v>0</v>
      </c>
      <c r="BQ66" s="64">
        <v>0</v>
      </c>
      <c r="BR66" s="64">
        <v>0</v>
      </c>
      <c r="BS66" s="64">
        <v>0</v>
      </c>
      <c r="BT66" s="64">
        <v>0</v>
      </c>
      <c r="BU66" s="64">
        <v>0</v>
      </c>
      <c r="BV66" s="64">
        <v>0</v>
      </c>
      <c r="BW66" s="64">
        <v>0</v>
      </c>
      <c r="BX66" s="65">
        <v>0</v>
      </c>
    </row>
    <row r="67" spans="1:76" ht="15" customHeight="1">
      <c r="A67" s="58"/>
      <c r="B67" s="59" t="s">
        <v>198</v>
      </c>
      <c r="C67" s="60"/>
      <c r="D67" s="61"/>
      <c r="E67" s="62" t="s">
        <v>201</v>
      </c>
      <c r="F67" s="63"/>
      <c r="G67" s="64">
        <v>34593</v>
      </c>
      <c r="H67" s="64">
        <v>18643</v>
      </c>
      <c r="I67" s="64">
        <v>9376</v>
      </c>
      <c r="J67" s="64">
        <v>5580</v>
      </c>
      <c r="K67" s="64">
        <v>5479</v>
      </c>
      <c r="L67" s="64">
        <v>101</v>
      </c>
      <c r="M67" s="64">
        <v>3796</v>
      </c>
      <c r="N67" s="64">
        <v>67</v>
      </c>
      <c r="O67" s="64">
        <v>2425</v>
      </c>
      <c r="P67" s="65">
        <v>2398</v>
      </c>
      <c r="Q67" s="64">
        <v>27</v>
      </c>
      <c r="R67" s="64">
        <v>1277</v>
      </c>
      <c r="S67" s="64">
        <v>716</v>
      </c>
      <c r="T67" s="64">
        <v>561</v>
      </c>
      <c r="U67" s="64">
        <v>27</v>
      </c>
      <c r="V67" s="64">
        <v>9267</v>
      </c>
      <c r="W67" s="64">
        <v>470</v>
      </c>
      <c r="X67" s="64">
        <v>30</v>
      </c>
      <c r="Y67" s="64">
        <v>440</v>
      </c>
      <c r="Z67" s="65">
        <v>8797</v>
      </c>
      <c r="AA67" s="64">
        <v>129</v>
      </c>
      <c r="AB67" s="64">
        <v>414</v>
      </c>
      <c r="AC67" s="64">
        <v>195</v>
      </c>
      <c r="AD67" s="64">
        <v>839</v>
      </c>
      <c r="AE67" s="64">
        <v>2027</v>
      </c>
      <c r="AF67" s="64">
        <v>1409</v>
      </c>
      <c r="AG67" s="64">
        <v>3696</v>
      </c>
      <c r="AH67" s="64">
        <v>88</v>
      </c>
      <c r="AI67" s="64">
        <v>7003</v>
      </c>
      <c r="AJ67" s="65">
        <v>4994</v>
      </c>
      <c r="AK67" s="64">
        <v>3080</v>
      </c>
      <c r="AL67" s="64">
        <v>3022</v>
      </c>
      <c r="AM67" s="64">
        <v>2590</v>
      </c>
      <c r="AN67" s="64">
        <v>1181</v>
      </c>
      <c r="AO67" s="64">
        <v>55</v>
      </c>
      <c r="AP67" s="64">
        <v>162</v>
      </c>
      <c r="AQ67" s="64">
        <v>928</v>
      </c>
      <c r="AR67" s="64">
        <v>249</v>
      </c>
      <c r="AS67" s="64">
        <v>5</v>
      </c>
      <c r="AT67" s="65">
        <v>10</v>
      </c>
      <c r="AU67" s="64">
        <v>432</v>
      </c>
      <c r="AV67" s="64">
        <v>382</v>
      </c>
      <c r="AW67" s="64">
        <v>305</v>
      </c>
      <c r="AX67" s="64">
        <v>41</v>
      </c>
      <c r="AY67" s="64">
        <v>28</v>
      </c>
      <c r="AZ67" s="64">
        <v>8</v>
      </c>
      <c r="BA67" s="64">
        <v>50</v>
      </c>
      <c r="BB67" s="64">
        <v>40</v>
      </c>
      <c r="BC67" s="64">
        <v>10</v>
      </c>
      <c r="BD67" s="65">
        <v>58</v>
      </c>
      <c r="BE67" s="64">
        <v>1707</v>
      </c>
      <c r="BF67" s="64">
        <v>560</v>
      </c>
      <c r="BG67" s="64">
        <v>351</v>
      </c>
      <c r="BH67" s="64">
        <v>66</v>
      </c>
      <c r="BI67" s="64">
        <v>28</v>
      </c>
      <c r="BJ67" s="64">
        <v>115</v>
      </c>
      <c r="BK67" s="64">
        <v>568</v>
      </c>
      <c r="BL67" s="64">
        <v>257</v>
      </c>
      <c r="BM67" s="64">
        <v>32</v>
      </c>
      <c r="BN67" s="65">
        <v>50</v>
      </c>
      <c r="BO67" s="64">
        <v>66</v>
      </c>
      <c r="BP67" s="64">
        <v>174</v>
      </c>
      <c r="BQ67" s="64">
        <v>207</v>
      </c>
      <c r="BR67" s="64">
        <v>2009</v>
      </c>
      <c r="BS67" s="64">
        <v>466</v>
      </c>
      <c r="BT67" s="64">
        <v>313</v>
      </c>
      <c r="BU67" s="64">
        <v>44</v>
      </c>
      <c r="BV67" s="64">
        <v>215</v>
      </c>
      <c r="BW67" s="64">
        <v>203</v>
      </c>
      <c r="BX67" s="65">
        <v>768</v>
      </c>
    </row>
    <row r="68" spans="1:76" ht="15" customHeight="1">
      <c r="A68" s="58"/>
      <c r="B68" s="59" t="s">
        <v>200</v>
      </c>
      <c r="C68" s="60"/>
      <c r="D68" s="61"/>
      <c r="E68" s="62" t="s">
        <v>432</v>
      </c>
      <c r="F68" s="63"/>
      <c r="G68" s="64">
        <v>0</v>
      </c>
      <c r="H68" s="64">
        <v>0</v>
      </c>
      <c r="I68" s="64">
        <v>0</v>
      </c>
      <c r="J68" s="64">
        <v>0</v>
      </c>
      <c r="K68" s="64">
        <v>0</v>
      </c>
      <c r="L68" s="64">
        <v>0</v>
      </c>
      <c r="M68" s="64">
        <v>0</v>
      </c>
      <c r="N68" s="64">
        <v>0</v>
      </c>
      <c r="O68" s="64">
        <v>0</v>
      </c>
      <c r="P68" s="65">
        <v>0</v>
      </c>
      <c r="Q68" s="64">
        <v>0</v>
      </c>
      <c r="R68" s="64">
        <v>0</v>
      </c>
      <c r="S68" s="64">
        <v>0</v>
      </c>
      <c r="T68" s="64">
        <v>0</v>
      </c>
      <c r="U68" s="64">
        <v>0</v>
      </c>
      <c r="V68" s="64">
        <v>0</v>
      </c>
      <c r="W68" s="64">
        <v>0</v>
      </c>
      <c r="X68" s="64">
        <v>0</v>
      </c>
      <c r="Y68" s="64">
        <v>0</v>
      </c>
      <c r="Z68" s="65">
        <v>0</v>
      </c>
      <c r="AA68" s="64">
        <v>0</v>
      </c>
      <c r="AB68" s="64">
        <v>0</v>
      </c>
      <c r="AC68" s="64">
        <v>0</v>
      </c>
      <c r="AD68" s="64">
        <v>0</v>
      </c>
      <c r="AE68" s="64">
        <v>0</v>
      </c>
      <c r="AF68" s="64">
        <v>0</v>
      </c>
      <c r="AG68" s="64">
        <v>0</v>
      </c>
      <c r="AH68" s="64">
        <v>0</v>
      </c>
      <c r="AI68" s="64">
        <v>0</v>
      </c>
      <c r="AJ68" s="65">
        <v>0</v>
      </c>
      <c r="AK68" s="64">
        <v>0</v>
      </c>
      <c r="AL68" s="64">
        <v>0</v>
      </c>
      <c r="AM68" s="64">
        <v>0</v>
      </c>
      <c r="AN68" s="64">
        <v>0</v>
      </c>
      <c r="AO68" s="64">
        <v>0</v>
      </c>
      <c r="AP68" s="64">
        <v>0</v>
      </c>
      <c r="AQ68" s="64">
        <v>0</v>
      </c>
      <c r="AR68" s="64">
        <v>0</v>
      </c>
      <c r="AS68" s="64">
        <v>0</v>
      </c>
      <c r="AT68" s="65">
        <v>0</v>
      </c>
      <c r="AU68" s="64">
        <v>0</v>
      </c>
      <c r="AV68" s="64">
        <v>0</v>
      </c>
      <c r="AW68" s="64">
        <v>0</v>
      </c>
      <c r="AX68" s="64">
        <v>0</v>
      </c>
      <c r="AY68" s="64">
        <v>0</v>
      </c>
      <c r="AZ68" s="64">
        <v>0</v>
      </c>
      <c r="BA68" s="64">
        <v>0</v>
      </c>
      <c r="BB68" s="64">
        <v>0</v>
      </c>
      <c r="BC68" s="64">
        <v>0</v>
      </c>
      <c r="BD68" s="65">
        <v>0</v>
      </c>
      <c r="BE68" s="64">
        <v>0</v>
      </c>
      <c r="BF68" s="64">
        <v>0</v>
      </c>
      <c r="BG68" s="64">
        <v>0</v>
      </c>
      <c r="BH68" s="64">
        <v>0</v>
      </c>
      <c r="BI68" s="64">
        <v>0</v>
      </c>
      <c r="BJ68" s="64">
        <v>0</v>
      </c>
      <c r="BK68" s="64">
        <v>0</v>
      </c>
      <c r="BL68" s="64">
        <v>0</v>
      </c>
      <c r="BM68" s="64">
        <v>0</v>
      </c>
      <c r="BN68" s="65">
        <v>0</v>
      </c>
      <c r="BO68" s="64">
        <v>0</v>
      </c>
      <c r="BP68" s="64">
        <v>0</v>
      </c>
      <c r="BQ68" s="64">
        <v>0</v>
      </c>
      <c r="BR68" s="64">
        <v>0</v>
      </c>
      <c r="BS68" s="64">
        <v>0</v>
      </c>
      <c r="BT68" s="64">
        <v>0</v>
      </c>
      <c r="BU68" s="64">
        <v>0</v>
      </c>
      <c r="BV68" s="64">
        <v>0</v>
      </c>
      <c r="BW68" s="64">
        <v>0</v>
      </c>
      <c r="BX68" s="65">
        <v>0</v>
      </c>
    </row>
    <row r="69" spans="1:76" ht="24" customHeight="1">
      <c r="A69" s="58"/>
      <c r="B69" s="59" t="s">
        <v>202</v>
      </c>
      <c r="C69" s="60"/>
      <c r="D69" s="61"/>
      <c r="E69" s="62" t="s">
        <v>433</v>
      </c>
      <c r="F69" s="63"/>
      <c r="G69" s="64">
        <v>0</v>
      </c>
      <c r="H69" s="64">
        <v>0</v>
      </c>
      <c r="I69" s="64">
        <v>0</v>
      </c>
      <c r="J69" s="64">
        <v>0</v>
      </c>
      <c r="K69" s="64">
        <v>0</v>
      </c>
      <c r="L69" s="64">
        <v>0</v>
      </c>
      <c r="M69" s="64">
        <v>0</v>
      </c>
      <c r="N69" s="64">
        <v>0</v>
      </c>
      <c r="O69" s="64">
        <v>0</v>
      </c>
      <c r="P69" s="65">
        <v>0</v>
      </c>
      <c r="Q69" s="64">
        <v>0</v>
      </c>
      <c r="R69" s="64">
        <v>0</v>
      </c>
      <c r="S69" s="64">
        <v>0</v>
      </c>
      <c r="T69" s="64">
        <v>0</v>
      </c>
      <c r="U69" s="64">
        <v>0</v>
      </c>
      <c r="V69" s="64">
        <v>0</v>
      </c>
      <c r="W69" s="64">
        <v>0</v>
      </c>
      <c r="X69" s="64">
        <v>0</v>
      </c>
      <c r="Y69" s="64">
        <v>0</v>
      </c>
      <c r="Z69" s="65">
        <v>0</v>
      </c>
      <c r="AA69" s="64">
        <v>0</v>
      </c>
      <c r="AB69" s="64">
        <v>0</v>
      </c>
      <c r="AC69" s="64">
        <v>0</v>
      </c>
      <c r="AD69" s="64">
        <v>0</v>
      </c>
      <c r="AE69" s="64">
        <v>0</v>
      </c>
      <c r="AF69" s="64">
        <v>0</v>
      </c>
      <c r="AG69" s="64">
        <v>0</v>
      </c>
      <c r="AH69" s="64">
        <v>0</v>
      </c>
      <c r="AI69" s="64">
        <v>0</v>
      </c>
      <c r="AJ69" s="65">
        <v>0</v>
      </c>
      <c r="AK69" s="64">
        <v>0</v>
      </c>
      <c r="AL69" s="64">
        <v>0</v>
      </c>
      <c r="AM69" s="64">
        <v>0</v>
      </c>
      <c r="AN69" s="64">
        <v>0</v>
      </c>
      <c r="AO69" s="64">
        <v>0</v>
      </c>
      <c r="AP69" s="64">
        <v>0</v>
      </c>
      <c r="AQ69" s="64">
        <v>0</v>
      </c>
      <c r="AR69" s="64">
        <v>0</v>
      </c>
      <c r="AS69" s="64">
        <v>0</v>
      </c>
      <c r="AT69" s="65">
        <v>0</v>
      </c>
      <c r="AU69" s="64">
        <v>0</v>
      </c>
      <c r="AV69" s="64">
        <v>0</v>
      </c>
      <c r="AW69" s="64">
        <v>0</v>
      </c>
      <c r="AX69" s="64">
        <v>0</v>
      </c>
      <c r="AY69" s="64">
        <v>0</v>
      </c>
      <c r="AZ69" s="64">
        <v>0</v>
      </c>
      <c r="BA69" s="64">
        <v>0</v>
      </c>
      <c r="BB69" s="64">
        <v>0</v>
      </c>
      <c r="BC69" s="64">
        <v>0</v>
      </c>
      <c r="BD69" s="65">
        <v>0</v>
      </c>
      <c r="BE69" s="64">
        <v>0</v>
      </c>
      <c r="BF69" s="64">
        <v>0</v>
      </c>
      <c r="BG69" s="64">
        <v>0</v>
      </c>
      <c r="BH69" s="64">
        <v>0</v>
      </c>
      <c r="BI69" s="64">
        <v>0</v>
      </c>
      <c r="BJ69" s="64">
        <v>0</v>
      </c>
      <c r="BK69" s="64">
        <v>0</v>
      </c>
      <c r="BL69" s="64">
        <v>0</v>
      </c>
      <c r="BM69" s="64">
        <v>0</v>
      </c>
      <c r="BN69" s="65">
        <v>0</v>
      </c>
      <c r="BO69" s="64">
        <v>0</v>
      </c>
      <c r="BP69" s="64">
        <v>0</v>
      </c>
      <c r="BQ69" s="64">
        <v>0</v>
      </c>
      <c r="BR69" s="64">
        <v>0</v>
      </c>
      <c r="BS69" s="64">
        <v>0</v>
      </c>
      <c r="BT69" s="64">
        <v>0</v>
      </c>
      <c r="BU69" s="64">
        <v>0</v>
      </c>
      <c r="BV69" s="64">
        <v>0</v>
      </c>
      <c r="BW69" s="64">
        <v>0</v>
      </c>
      <c r="BX69" s="65">
        <v>0</v>
      </c>
    </row>
    <row r="70" spans="1:76" ht="15" customHeight="1">
      <c r="A70" s="58"/>
      <c r="B70" s="59" t="s">
        <v>203</v>
      </c>
      <c r="C70" s="60"/>
      <c r="D70" s="61"/>
      <c r="E70" s="62" t="s">
        <v>205</v>
      </c>
      <c r="F70" s="63"/>
      <c r="G70" s="64">
        <v>142528</v>
      </c>
      <c r="H70" s="64">
        <v>81610</v>
      </c>
      <c r="I70" s="64">
        <v>70758</v>
      </c>
      <c r="J70" s="64">
        <v>29042</v>
      </c>
      <c r="K70" s="64">
        <v>28046</v>
      </c>
      <c r="L70" s="64">
        <v>996</v>
      </c>
      <c r="M70" s="64">
        <v>41716</v>
      </c>
      <c r="N70" s="64">
        <v>676</v>
      </c>
      <c r="O70" s="64">
        <v>24319</v>
      </c>
      <c r="P70" s="65">
        <v>23878</v>
      </c>
      <c r="Q70" s="64">
        <v>441</v>
      </c>
      <c r="R70" s="64">
        <v>16359</v>
      </c>
      <c r="S70" s="64">
        <v>5884</v>
      </c>
      <c r="T70" s="64">
        <v>10475</v>
      </c>
      <c r="U70" s="64">
        <v>362</v>
      </c>
      <c r="V70" s="64">
        <v>10852</v>
      </c>
      <c r="W70" s="64">
        <v>740</v>
      </c>
      <c r="X70" s="64">
        <v>68</v>
      </c>
      <c r="Y70" s="64">
        <v>672</v>
      </c>
      <c r="Z70" s="65">
        <v>10112</v>
      </c>
      <c r="AA70" s="64">
        <v>125</v>
      </c>
      <c r="AB70" s="64">
        <v>491</v>
      </c>
      <c r="AC70" s="64">
        <v>359</v>
      </c>
      <c r="AD70" s="64">
        <v>1189</v>
      </c>
      <c r="AE70" s="64">
        <v>2250</v>
      </c>
      <c r="AF70" s="64">
        <v>1653</v>
      </c>
      <c r="AG70" s="64">
        <v>3840</v>
      </c>
      <c r="AH70" s="64">
        <v>205</v>
      </c>
      <c r="AI70" s="64">
        <v>49781</v>
      </c>
      <c r="AJ70" s="65">
        <v>21045</v>
      </c>
      <c r="AK70" s="64">
        <v>10588</v>
      </c>
      <c r="AL70" s="64">
        <v>10545</v>
      </c>
      <c r="AM70" s="64">
        <v>8826</v>
      </c>
      <c r="AN70" s="64">
        <v>4427</v>
      </c>
      <c r="AO70" s="64">
        <v>187</v>
      </c>
      <c r="AP70" s="64">
        <v>540</v>
      </c>
      <c r="AQ70" s="64">
        <v>3296</v>
      </c>
      <c r="AR70" s="64">
        <v>353</v>
      </c>
      <c r="AS70" s="64">
        <v>6</v>
      </c>
      <c r="AT70" s="65">
        <v>17</v>
      </c>
      <c r="AU70" s="64">
        <v>1719</v>
      </c>
      <c r="AV70" s="64">
        <v>1513</v>
      </c>
      <c r="AW70" s="64">
        <v>1235</v>
      </c>
      <c r="AX70" s="64">
        <v>157</v>
      </c>
      <c r="AY70" s="64">
        <v>83</v>
      </c>
      <c r="AZ70" s="64">
        <v>38</v>
      </c>
      <c r="BA70" s="64">
        <v>206</v>
      </c>
      <c r="BB70" s="64">
        <v>157</v>
      </c>
      <c r="BC70" s="64">
        <v>49</v>
      </c>
      <c r="BD70" s="65">
        <v>43</v>
      </c>
      <c r="BE70" s="64">
        <v>7932</v>
      </c>
      <c r="BF70" s="64">
        <v>3111</v>
      </c>
      <c r="BG70" s="64">
        <v>1805</v>
      </c>
      <c r="BH70" s="64">
        <v>608</v>
      </c>
      <c r="BI70" s="64">
        <v>112</v>
      </c>
      <c r="BJ70" s="64">
        <v>586</v>
      </c>
      <c r="BK70" s="64">
        <v>1762</v>
      </c>
      <c r="BL70" s="64">
        <v>1064</v>
      </c>
      <c r="BM70" s="64">
        <v>123</v>
      </c>
      <c r="BN70" s="65">
        <v>569</v>
      </c>
      <c r="BO70" s="64">
        <v>173</v>
      </c>
      <c r="BP70" s="64">
        <v>1130</v>
      </c>
      <c r="BQ70" s="64">
        <v>2525</v>
      </c>
      <c r="BR70" s="64">
        <v>28736</v>
      </c>
      <c r="BS70" s="64">
        <v>5551</v>
      </c>
      <c r="BT70" s="64">
        <v>1942</v>
      </c>
      <c r="BU70" s="64">
        <v>394</v>
      </c>
      <c r="BV70" s="64">
        <v>7046</v>
      </c>
      <c r="BW70" s="64">
        <v>2402</v>
      </c>
      <c r="BX70" s="65">
        <v>11401</v>
      </c>
    </row>
    <row r="71" spans="1:76" ht="15" customHeight="1">
      <c r="A71" s="58"/>
      <c r="B71" s="59" t="s">
        <v>204</v>
      </c>
      <c r="C71" s="60"/>
      <c r="D71" s="61"/>
      <c r="E71" s="62" t="s">
        <v>207</v>
      </c>
      <c r="F71" s="63"/>
      <c r="G71" s="64">
        <v>44912</v>
      </c>
      <c r="H71" s="64">
        <v>26393</v>
      </c>
      <c r="I71" s="64">
        <v>16142</v>
      </c>
      <c r="J71" s="64">
        <v>5807</v>
      </c>
      <c r="K71" s="64">
        <v>5590</v>
      </c>
      <c r="L71" s="64">
        <v>217</v>
      </c>
      <c r="M71" s="64">
        <v>10335</v>
      </c>
      <c r="N71" s="64">
        <v>164</v>
      </c>
      <c r="O71" s="64">
        <v>6088</v>
      </c>
      <c r="P71" s="65">
        <v>5960</v>
      </c>
      <c r="Q71" s="64">
        <v>128</v>
      </c>
      <c r="R71" s="64">
        <v>3985</v>
      </c>
      <c r="S71" s="64">
        <v>1779</v>
      </c>
      <c r="T71" s="64">
        <v>2206</v>
      </c>
      <c r="U71" s="64">
        <v>98</v>
      </c>
      <c r="V71" s="64">
        <v>10251</v>
      </c>
      <c r="W71" s="64">
        <v>451</v>
      </c>
      <c r="X71" s="64">
        <v>28</v>
      </c>
      <c r="Y71" s="64">
        <v>423</v>
      </c>
      <c r="Z71" s="65">
        <v>9800</v>
      </c>
      <c r="AA71" s="64">
        <v>141</v>
      </c>
      <c r="AB71" s="64">
        <v>454</v>
      </c>
      <c r="AC71" s="64">
        <v>216</v>
      </c>
      <c r="AD71" s="64">
        <v>901</v>
      </c>
      <c r="AE71" s="64">
        <v>2250</v>
      </c>
      <c r="AF71" s="64">
        <v>1569</v>
      </c>
      <c r="AG71" s="64">
        <v>4121</v>
      </c>
      <c r="AH71" s="64">
        <v>148</v>
      </c>
      <c r="AI71" s="64">
        <v>10516</v>
      </c>
      <c r="AJ71" s="65">
        <v>6420</v>
      </c>
      <c r="AK71" s="64">
        <v>3879</v>
      </c>
      <c r="AL71" s="64">
        <v>3864</v>
      </c>
      <c r="AM71" s="64">
        <v>3216</v>
      </c>
      <c r="AN71" s="64">
        <v>1560</v>
      </c>
      <c r="AO71" s="64">
        <v>74</v>
      </c>
      <c r="AP71" s="64">
        <v>194</v>
      </c>
      <c r="AQ71" s="64">
        <v>1266</v>
      </c>
      <c r="AR71" s="64">
        <v>115</v>
      </c>
      <c r="AS71" s="64">
        <v>2</v>
      </c>
      <c r="AT71" s="65">
        <v>5</v>
      </c>
      <c r="AU71" s="64">
        <v>648</v>
      </c>
      <c r="AV71" s="64">
        <v>577</v>
      </c>
      <c r="AW71" s="64">
        <v>467</v>
      </c>
      <c r="AX71" s="64">
        <v>63</v>
      </c>
      <c r="AY71" s="64">
        <v>36</v>
      </c>
      <c r="AZ71" s="64">
        <v>11</v>
      </c>
      <c r="BA71" s="64">
        <v>71</v>
      </c>
      <c r="BB71" s="64">
        <v>57</v>
      </c>
      <c r="BC71" s="64">
        <v>14</v>
      </c>
      <c r="BD71" s="65">
        <v>15</v>
      </c>
      <c r="BE71" s="64">
        <v>2332</v>
      </c>
      <c r="BF71" s="64">
        <v>805</v>
      </c>
      <c r="BG71" s="64">
        <v>452</v>
      </c>
      <c r="BH71" s="64">
        <v>132</v>
      </c>
      <c r="BI71" s="64">
        <v>37</v>
      </c>
      <c r="BJ71" s="64">
        <v>184</v>
      </c>
      <c r="BK71" s="64">
        <v>565</v>
      </c>
      <c r="BL71" s="64">
        <v>350</v>
      </c>
      <c r="BM71" s="64">
        <v>43</v>
      </c>
      <c r="BN71" s="65">
        <v>46</v>
      </c>
      <c r="BO71" s="64">
        <v>62</v>
      </c>
      <c r="BP71" s="64">
        <v>461</v>
      </c>
      <c r="BQ71" s="64">
        <v>209</v>
      </c>
      <c r="BR71" s="64">
        <v>4096</v>
      </c>
      <c r="BS71" s="64">
        <v>1003</v>
      </c>
      <c r="BT71" s="64">
        <v>304</v>
      </c>
      <c r="BU71" s="64">
        <v>613</v>
      </c>
      <c r="BV71" s="64">
        <v>270</v>
      </c>
      <c r="BW71" s="64">
        <v>409</v>
      </c>
      <c r="BX71" s="65">
        <v>1497</v>
      </c>
    </row>
    <row r="72" spans="1:76" ht="15" customHeight="1">
      <c r="A72" s="58"/>
      <c r="B72" s="59" t="s">
        <v>206</v>
      </c>
      <c r="C72" s="60"/>
      <c r="D72" s="61"/>
      <c r="E72" s="62" t="s">
        <v>29</v>
      </c>
      <c r="F72" s="63"/>
      <c r="G72" s="64">
        <v>38440</v>
      </c>
      <c r="H72" s="64">
        <v>19011</v>
      </c>
      <c r="I72" s="64">
        <v>11342</v>
      </c>
      <c r="J72" s="64">
        <v>7193</v>
      </c>
      <c r="K72" s="64">
        <v>6953</v>
      </c>
      <c r="L72" s="64">
        <v>240</v>
      </c>
      <c r="M72" s="64">
        <v>4149</v>
      </c>
      <c r="N72" s="64">
        <v>57</v>
      </c>
      <c r="O72" s="64">
        <v>2106</v>
      </c>
      <c r="P72" s="65">
        <v>2024</v>
      </c>
      <c r="Q72" s="64">
        <v>82</v>
      </c>
      <c r="R72" s="64">
        <v>1955</v>
      </c>
      <c r="S72" s="64">
        <v>510</v>
      </c>
      <c r="T72" s="64">
        <v>1445</v>
      </c>
      <c r="U72" s="64">
        <v>31</v>
      </c>
      <c r="V72" s="64">
        <v>7669</v>
      </c>
      <c r="W72" s="64">
        <v>1203</v>
      </c>
      <c r="X72" s="64">
        <v>113</v>
      </c>
      <c r="Y72" s="64">
        <v>1090</v>
      </c>
      <c r="Z72" s="65">
        <v>6466</v>
      </c>
      <c r="AA72" s="64">
        <v>82</v>
      </c>
      <c r="AB72" s="64">
        <v>316</v>
      </c>
      <c r="AC72" s="64">
        <v>202</v>
      </c>
      <c r="AD72" s="64">
        <v>703</v>
      </c>
      <c r="AE72" s="64">
        <v>1454</v>
      </c>
      <c r="AF72" s="64">
        <v>1054</v>
      </c>
      <c r="AG72" s="64">
        <v>2535</v>
      </c>
      <c r="AH72" s="64">
        <v>120</v>
      </c>
      <c r="AI72" s="64">
        <v>11486</v>
      </c>
      <c r="AJ72" s="65">
        <v>6026</v>
      </c>
      <c r="AK72" s="64">
        <v>3940</v>
      </c>
      <c r="AL72" s="64">
        <v>3928</v>
      </c>
      <c r="AM72" s="64">
        <v>3322</v>
      </c>
      <c r="AN72" s="64">
        <v>1444</v>
      </c>
      <c r="AO72" s="64">
        <v>69</v>
      </c>
      <c r="AP72" s="64">
        <v>182</v>
      </c>
      <c r="AQ72" s="64">
        <v>1494</v>
      </c>
      <c r="AR72" s="64">
        <v>121</v>
      </c>
      <c r="AS72" s="64">
        <v>2</v>
      </c>
      <c r="AT72" s="65">
        <v>10</v>
      </c>
      <c r="AU72" s="64">
        <v>606</v>
      </c>
      <c r="AV72" s="64">
        <v>536</v>
      </c>
      <c r="AW72" s="64">
        <v>435</v>
      </c>
      <c r="AX72" s="64">
        <v>57</v>
      </c>
      <c r="AY72" s="64">
        <v>32</v>
      </c>
      <c r="AZ72" s="64">
        <v>12</v>
      </c>
      <c r="BA72" s="64">
        <v>70</v>
      </c>
      <c r="BB72" s="64">
        <v>55</v>
      </c>
      <c r="BC72" s="64">
        <v>15</v>
      </c>
      <c r="BD72" s="65">
        <v>12</v>
      </c>
      <c r="BE72" s="64">
        <v>1920</v>
      </c>
      <c r="BF72" s="64">
        <v>635</v>
      </c>
      <c r="BG72" s="64">
        <v>358</v>
      </c>
      <c r="BH72" s="64">
        <v>107</v>
      </c>
      <c r="BI72" s="64">
        <v>30</v>
      </c>
      <c r="BJ72" s="64">
        <v>140</v>
      </c>
      <c r="BK72" s="64">
        <v>499</v>
      </c>
      <c r="BL72" s="64">
        <v>285</v>
      </c>
      <c r="BM72" s="64">
        <v>48</v>
      </c>
      <c r="BN72" s="65">
        <v>51</v>
      </c>
      <c r="BO72" s="64">
        <v>75</v>
      </c>
      <c r="BP72" s="64">
        <v>327</v>
      </c>
      <c r="BQ72" s="64">
        <v>166</v>
      </c>
      <c r="BR72" s="64">
        <v>5460</v>
      </c>
      <c r="BS72" s="64">
        <v>1097</v>
      </c>
      <c r="BT72" s="64">
        <v>445</v>
      </c>
      <c r="BU72" s="64">
        <v>118</v>
      </c>
      <c r="BV72" s="64">
        <v>601</v>
      </c>
      <c r="BW72" s="64">
        <v>689</v>
      </c>
      <c r="BX72" s="65">
        <v>2510</v>
      </c>
    </row>
    <row r="73" spans="1:76" ht="15" customHeight="1">
      <c r="A73" s="58"/>
      <c r="B73" s="59" t="s">
        <v>208</v>
      </c>
      <c r="C73" s="60"/>
      <c r="D73" s="61"/>
      <c r="E73" s="62" t="s">
        <v>30</v>
      </c>
      <c r="F73" s="63"/>
      <c r="G73" s="64">
        <v>115368</v>
      </c>
      <c r="H73" s="64">
        <v>12528</v>
      </c>
      <c r="I73" s="64">
        <v>7971</v>
      </c>
      <c r="J73" s="64">
        <v>3717</v>
      </c>
      <c r="K73" s="64">
        <v>3574</v>
      </c>
      <c r="L73" s="64">
        <v>143</v>
      </c>
      <c r="M73" s="64">
        <v>4254</v>
      </c>
      <c r="N73" s="64">
        <v>58</v>
      </c>
      <c r="O73" s="64">
        <v>2274</v>
      </c>
      <c r="P73" s="65">
        <v>2217</v>
      </c>
      <c r="Q73" s="64">
        <v>57</v>
      </c>
      <c r="R73" s="64">
        <v>1876</v>
      </c>
      <c r="S73" s="64">
        <v>415</v>
      </c>
      <c r="T73" s="64">
        <v>1461</v>
      </c>
      <c r="U73" s="64">
        <v>46</v>
      </c>
      <c r="V73" s="64">
        <v>4557</v>
      </c>
      <c r="W73" s="64">
        <v>248</v>
      </c>
      <c r="X73" s="64">
        <v>32</v>
      </c>
      <c r="Y73" s="64">
        <v>216</v>
      </c>
      <c r="Z73" s="65">
        <v>4309</v>
      </c>
      <c r="AA73" s="64">
        <v>39</v>
      </c>
      <c r="AB73" s="64">
        <v>184</v>
      </c>
      <c r="AC73" s="64">
        <v>218</v>
      </c>
      <c r="AD73" s="64">
        <v>476</v>
      </c>
      <c r="AE73" s="64">
        <v>939</v>
      </c>
      <c r="AF73" s="64">
        <v>711</v>
      </c>
      <c r="AG73" s="64">
        <v>1596</v>
      </c>
      <c r="AH73" s="64">
        <v>146</v>
      </c>
      <c r="AI73" s="64">
        <v>102825</v>
      </c>
      <c r="AJ73" s="65">
        <v>56808</v>
      </c>
      <c r="AK73" s="64">
        <v>26976</v>
      </c>
      <c r="AL73" s="64">
        <v>25546</v>
      </c>
      <c r="AM73" s="64">
        <v>24232</v>
      </c>
      <c r="AN73" s="64">
        <v>15588</v>
      </c>
      <c r="AO73" s="64">
        <v>375</v>
      </c>
      <c r="AP73" s="64">
        <v>673</v>
      </c>
      <c r="AQ73" s="64">
        <v>4160</v>
      </c>
      <c r="AR73" s="64">
        <v>3324</v>
      </c>
      <c r="AS73" s="64">
        <v>56</v>
      </c>
      <c r="AT73" s="65">
        <v>56</v>
      </c>
      <c r="AU73" s="64">
        <v>1314</v>
      </c>
      <c r="AV73" s="64">
        <v>938</v>
      </c>
      <c r="AW73" s="64">
        <v>125</v>
      </c>
      <c r="AX73" s="64">
        <v>335</v>
      </c>
      <c r="AY73" s="64">
        <v>286</v>
      </c>
      <c r="AZ73" s="64">
        <v>192</v>
      </c>
      <c r="BA73" s="64">
        <v>376</v>
      </c>
      <c r="BB73" s="64">
        <v>305</v>
      </c>
      <c r="BC73" s="64">
        <v>71</v>
      </c>
      <c r="BD73" s="65">
        <v>1430</v>
      </c>
      <c r="BE73" s="64">
        <v>20564</v>
      </c>
      <c r="BF73" s="64">
        <v>9162</v>
      </c>
      <c r="BG73" s="64">
        <v>7818</v>
      </c>
      <c r="BH73" s="64">
        <v>319</v>
      </c>
      <c r="BI73" s="64">
        <v>101</v>
      </c>
      <c r="BJ73" s="64">
        <v>924</v>
      </c>
      <c r="BK73" s="64">
        <v>7652</v>
      </c>
      <c r="BL73" s="64">
        <v>1355</v>
      </c>
      <c r="BM73" s="64">
        <v>333</v>
      </c>
      <c r="BN73" s="65">
        <v>489</v>
      </c>
      <c r="BO73" s="64">
        <v>479</v>
      </c>
      <c r="BP73" s="64">
        <v>1094</v>
      </c>
      <c r="BQ73" s="64">
        <v>9268</v>
      </c>
      <c r="BR73" s="64">
        <v>46017</v>
      </c>
      <c r="BS73" s="64">
        <v>13118</v>
      </c>
      <c r="BT73" s="64">
        <v>3891</v>
      </c>
      <c r="BU73" s="64">
        <v>889</v>
      </c>
      <c r="BV73" s="64">
        <v>3450</v>
      </c>
      <c r="BW73" s="64">
        <v>4386</v>
      </c>
      <c r="BX73" s="65">
        <v>20283</v>
      </c>
    </row>
    <row r="74" spans="1:76" ht="24" customHeight="1">
      <c r="A74" s="58"/>
      <c r="B74" s="59" t="s">
        <v>209</v>
      </c>
      <c r="C74" s="60"/>
      <c r="D74" s="61"/>
      <c r="E74" s="62" t="s">
        <v>19</v>
      </c>
      <c r="F74" s="63"/>
      <c r="G74" s="64">
        <v>3132174</v>
      </c>
      <c r="H74" s="64">
        <v>1749457</v>
      </c>
      <c r="I74" s="64">
        <v>1037487</v>
      </c>
      <c r="J74" s="64">
        <v>575792</v>
      </c>
      <c r="K74" s="64">
        <v>556535</v>
      </c>
      <c r="L74" s="64">
        <v>19257</v>
      </c>
      <c r="M74" s="64">
        <v>461695</v>
      </c>
      <c r="N74" s="64">
        <v>5750</v>
      </c>
      <c r="O74" s="64">
        <v>229447</v>
      </c>
      <c r="P74" s="65">
        <v>222937</v>
      </c>
      <c r="Q74" s="64">
        <v>6510</v>
      </c>
      <c r="R74" s="64">
        <v>221699</v>
      </c>
      <c r="S74" s="64">
        <v>59682</v>
      </c>
      <c r="T74" s="64">
        <v>162017</v>
      </c>
      <c r="U74" s="64">
        <v>4799</v>
      </c>
      <c r="V74" s="64">
        <v>711970</v>
      </c>
      <c r="W74" s="64">
        <v>47827</v>
      </c>
      <c r="X74" s="64">
        <v>3555</v>
      </c>
      <c r="Y74" s="64">
        <v>44272</v>
      </c>
      <c r="Z74" s="65">
        <v>664143</v>
      </c>
      <c r="AA74" s="64">
        <v>6472</v>
      </c>
      <c r="AB74" s="64">
        <v>37324</v>
      </c>
      <c r="AC74" s="64">
        <v>17646</v>
      </c>
      <c r="AD74" s="64">
        <v>47549</v>
      </c>
      <c r="AE74" s="64">
        <v>161470</v>
      </c>
      <c r="AF74" s="64">
        <v>110089</v>
      </c>
      <c r="AG74" s="64">
        <v>275699</v>
      </c>
      <c r="AH74" s="64">
        <v>7894</v>
      </c>
      <c r="AI74" s="64">
        <v>818558</v>
      </c>
      <c r="AJ74" s="65">
        <v>500010</v>
      </c>
      <c r="AK74" s="64">
        <v>269681</v>
      </c>
      <c r="AL74" s="64">
        <v>261263</v>
      </c>
      <c r="AM74" s="64">
        <v>201401</v>
      </c>
      <c r="AN74" s="64">
        <v>107308</v>
      </c>
      <c r="AO74" s="64">
        <v>4793</v>
      </c>
      <c r="AP74" s="64">
        <v>14943</v>
      </c>
      <c r="AQ74" s="64">
        <v>54455</v>
      </c>
      <c r="AR74" s="64">
        <v>18512</v>
      </c>
      <c r="AS74" s="64">
        <v>515</v>
      </c>
      <c r="AT74" s="65">
        <v>875</v>
      </c>
      <c r="AU74" s="64">
        <v>59862</v>
      </c>
      <c r="AV74" s="64">
        <v>55327</v>
      </c>
      <c r="AW74" s="64">
        <v>44993</v>
      </c>
      <c r="AX74" s="64">
        <v>5313</v>
      </c>
      <c r="AY74" s="64">
        <v>4199</v>
      </c>
      <c r="AZ74" s="64">
        <v>822</v>
      </c>
      <c r="BA74" s="64">
        <v>4535</v>
      </c>
      <c r="BB74" s="64">
        <v>3691</v>
      </c>
      <c r="BC74" s="64">
        <v>844</v>
      </c>
      <c r="BD74" s="65">
        <v>8418</v>
      </c>
      <c r="BE74" s="64">
        <v>189415</v>
      </c>
      <c r="BF74" s="64">
        <v>59227</v>
      </c>
      <c r="BG74" s="64">
        <v>31222</v>
      </c>
      <c r="BH74" s="64">
        <v>9587</v>
      </c>
      <c r="BI74" s="64">
        <v>2575</v>
      </c>
      <c r="BJ74" s="64">
        <v>15843</v>
      </c>
      <c r="BK74" s="64">
        <v>54969</v>
      </c>
      <c r="BL74" s="64">
        <v>22253</v>
      </c>
      <c r="BM74" s="64">
        <v>4563</v>
      </c>
      <c r="BN74" s="65">
        <v>7049</v>
      </c>
      <c r="BO74" s="64">
        <v>11731</v>
      </c>
      <c r="BP74" s="64">
        <v>29623</v>
      </c>
      <c r="BQ74" s="64">
        <v>40914</v>
      </c>
      <c r="BR74" s="64">
        <v>318548</v>
      </c>
      <c r="BS74" s="64">
        <v>64986</v>
      </c>
      <c r="BT74" s="64">
        <v>19203</v>
      </c>
      <c r="BU74" s="64">
        <v>4209</v>
      </c>
      <c r="BV74" s="64">
        <v>52848</v>
      </c>
      <c r="BW74" s="64">
        <v>44961</v>
      </c>
      <c r="BX74" s="65">
        <v>132341</v>
      </c>
    </row>
    <row r="75" spans="1:76" ht="15" customHeight="1">
      <c r="A75" s="58"/>
      <c r="B75" s="59" t="s">
        <v>210</v>
      </c>
      <c r="C75" s="60"/>
      <c r="D75" s="61"/>
      <c r="E75" s="62" t="s">
        <v>20</v>
      </c>
      <c r="F75" s="63"/>
      <c r="G75" s="64">
        <v>732017</v>
      </c>
      <c r="H75" s="64">
        <v>347816</v>
      </c>
      <c r="I75" s="64">
        <v>179307</v>
      </c>
      <c r="J75" s="64">
        <v>107561</v>
      </c>
      <c r="K75" s="64">
        <v>103996</v>
      </c>
      <c r="L75" s="64">
        <v>3565</v>
      </c>
      <c r="M75" s="64">
        <v>71746</v>
      </c>
      <c r="N75" s="64">
        <v>930</v>
      </c>
      <c r="O75" s="64">
        <v>37779</v>
      </c>
      <c r="P75" s="65">
        <v>37002</v>
      </c>
      <c r="Q75" s="64">
        <v>777</v>
      </c>
      <c r="R75" s="64">
        <v>32269</v>
      </c>
      <c r="S75" s="64">
        <v>12488</v>
      </c>
      <c r="T75" s="64">
        <v>19781</v>
      </c>
      <c r="U75" s="64">
        <v>768</v>
      </c>
      <c r="V75" s="64">
        <v>168509</v>
      </c>
      <c r="W75" s="64">
        <v>10576</v>
      </c>
      <c r="X75" s="64">
        <v>830</v>
      </c>
      <c r="Y75" s="64">
        <v>9746</v>
      </c>
      <c r="Z75" s="65">
        <v>157933</v>
      </c>
      <c r="AA75" s="64">
        <v>1704</v>
      </c>
      <c r="AB75" s="64">
        <v>7232</v>
      </c>
      <c r="AC75" s="64">
        <v>4021</v>
      </c>
      <c r="AD75" s="64">
        <v>10815</v>
      </c>
      <c r="AE75" s="64">
        <v>34263</v>
      </c>
      <c r="AF75" s="64">
        <v>26891</v>
      </c>
      <c r="AG75" s="64">
        <v>70874</v>
      </c>
      <c r="AH75" s="64">
        <v>2133</v>
      </c>
      <c r="AI75" s="64">
        <v>333295</v>
      </c>
      <c r="AJ75" s="65">
        <v>212556</v>
      </c>
      <c r="AK75" s="64">
        <v>105439</v>
      </c>
      <c r="AL75" s="64">
        <v>100490</v>
      </c>
      <c r="AM75" s="64">
        <v>79217</v>
      </c>
      <c r="AN75" s="64">
        <v>35050</v>
      </c>
      <c r="AO75" s="64">
        <v>2598</v>
      </c>
      <c r="AP75" s="64">
        <v>7544</v>
      </c>
      <c r="AQ75" s="64">
        <v>26224</v>
      </c>
      <c r="AR75" s="64">
        <v>7199</v>
      </c>
      <c r="AS75" s="64">
        <v>230</v>
      </c>
      <c r="AT75" s="65">
        <v>372</v>
      </c>
      <c r="AU75" s="64">
        <v>21273</v>
      </c>
      <c r="AV75" s="64">
        <v>19314</v>
      </c>
      <c r="AW75" s="64">
        <v>14200</v>
      </c>
      <c r="AX75" s="64">
        <v>2981</v>
      </c>
      <c r="AY75" s="64">
        <v>1861</v>
      </c>
      <c r="AZ75" s="64">
        <v>272</v>
      </c>
      <c r="BA75" s="64">
        <v>1959</v>
      </c>
      <c r="BB75" s="64">
        <v>1580</v>
      </c>
      <c r="BC75" s="64">
        <v>379</v>
      </c>
      <c r="BD75" s="65">
        <v>4949</v>
      </c>
      <c r="BE75" s="64">
        <v>88986</v>
      </c>
      <c r="BF75" s="64">
        <v>29263</v>
      </c>
      <c r="BG75" s="64">
        <v>16324</v>
      </c>
      <c r="BH75" s="64">
        <v>4284</v>
      </c>
      <c r="BI75" s="64">
        <v>1286</v>
      </c>
      <c r="BJ75" s="64">
        <v>7369</v>
      </c>
      <c r="BK75" s="64">
        <v>24891</v>
      </c>
      <c r="BL75" s="64">
        <v>9497</v>
      </c>
      <c r="BM75" s="64">
        <v>2063</v>
      </c>
      <c r="BN75" s="65">
        <v>3165</v>
      </c>
      <c r="BO75" s="64">
        <v>8463</v>
      </c>
      <c r="BP75" s="64">
        <v>11644</v>
      </c>
      <c r="BQ75" s="64">
        <v>18131</v>
      </c>
      <c r="BR75" s="64">
        <v>120739</v>
      </c>
      <c r="BS75" s="64">
        <v>27215</v>
      </c>
      <c r="BT75" s="64">
        <v>14400</v>
      </c>
      <c r="BU75" s="64">
        <v>7706</v>
      </c>
      <c r="BV75" s="64">
        <v>19127</v>
      </c>
      <c r="BW75" s="64">
        <v>12603</v>
      </c>
      <c r="BX75" s="65">
        <v>39688</v>
      </c>
    </row>
    <row r="76" spans="1:76" ht="15" customHeight="1">
      <c r="A76" s="58"/>
      <c r="B76" s="59" t="s">
        <v>211</v>
      </c>
      <c r="C76" s="60"/>
      <c r="D76" s="61"/>
      <c r="E76" s="62" t="s">
        <v>213</v>
      </c>
      <c r="F76" s="63"/>
      <c r="G76" s="64">
        <v>268375</v>
      </c>
      <c r="H76" s="64">
        <v>206555</v>
      </c>
      <c r="I76" s="64">
        <v>146258</v>
      </c>
      <c r="J76" s="64">
        <v>55311</v>
      </c>
      <c r="K76" s="64">
        <v>52392</v>
      </c>
      <c r="L76" s="64">
        <v>2919</v>
      </c>
      <c r="M76" s="64">
        <v>90947</v>
      </c>
      <c r="N76" s="64">
        <v>1319</v>
      </c>
      <c r="O76" s="64">
        <v>49927</v>
      </c>
      <c r="P76" s="65">
        <v>48460</v>
      </c>
      <c r="Q76" s="64">
        <v>1467</v>
      </c>
      <c r="R76" s="64">
        <v>38678</v>
      </c>
      <c r="S76" s="64">
        <v>14242</v>
      </c>
      <c r="T76" s="64">
        <v>24436</v>
      </c>
      <c r="U76" s="64">
        <v>1023</v>
      </c>
      <c r="V76" s="64">
        <v>60297</v>
      </c>
      <c r="W76" s="64">
        <v>5327</v>
      </c>
      <c r="X76" s="64">
        <v>351</v>
      </c>
      <c r="Y76" s="64">
        <v>4976</v>
      </c>
      <c r="Z76" s="65">
        <v>54970</v>
      </c>
      <c r="AA76" s="64">
        <v>765</v>
      </c>
      <c r="AB76" s="64">
        <v>2579</v>
      </c>
      <c r="AC76" s="64">
        <v>1247</v>
      </c>
      <c r="AD76" s="64">
        <v>4815</v>
      </c>
      <c r="AE76" s="64">
        <v>12466</v>
      </c>
      <c r="AF76" s="64">
        <v>8900</v>
      </c>
      <c r="AG76" s="64">
        <v>23098</v>
      </c>
      <c r="AH76" s="64">
        <v>1100</v>
      </c>
      <c r="AI76" s="64">
        <v>40918</v>
      </c>
      <c r="AJ76" s="65">
        <v>19854</v>
      </c>
      <c r="AK76" s="64">
        <v>9722</v>
      </c>
      <c r="AL76" s="64">
        <v>9672</v>
      </c>
      <c r="AM76" s="64">
        <v>8132</v>
      </c>
      <c r="AN76" s="64">
        <v>4086</v>
      </c>
      <c r="AO76" s="64">
        <v>253</v>
      </c>
      <c r="AP76" s="64">
        <v>553</v>
      </c>
      <c r="AQ76" s="64">
        <v>3106</v>
      </c>
      <c r="AR76" s="64">
        <v>125</v>
      </c>
      <c r="AS76" s="64">
        <v>3</v>
      </c>
      <c r="AT76" s="65">
        <v>6</v>
      </c>
      <c r="AU76" s="64">
        <v>1540</v>
      </c>
      <c r="AV76" s="64">
        <v>1362</v>
      </c>
      <c r="AW76" s="64">
        <v>1010</v>
      </c>
      <c r="AX76" s="64">
        <v>193</v>
      </c>
      <c r="AY76" s="64">
        <v>125</v>
      </c>
      <c r="AZ76" s="64">
        <v>34</v>
      </c>
      <c r="BA76" s="64">
        <v>178</v>
      </c>
      <c r="BB76" s="64">
        <v>144</v>
      </c>
      <c r="BC76" s="64">
        <v>34</v>
      </c>
      <c r="BD76" s="65">
        <v>50</v>
      </c>
      <c r="BE76" s="64">
        <v>9454</v>
      </c>
      <c r="BF76" s="64">
        <v>6250</v>
      </c>
      <c r="BG76" s="64">
        <v>1758</v>
      </c>
      <c r="BH76" s="64">
        <v>644</v>
      </c>
      <c r="BI76" s="64">
        <v>34</v>
      </c>
      <c r="BJ76" s="64">
        <v>3814</v>
      </c>
      <c r="BK76" s="64">
        <v>682</v>
      </c>
      <c r="BL76" s="64">
        <v>1697</v>
      </c>
      <c r="BM76" s="64">
        <v>118</v>
      </c>
      <c r="BN76" s="65">
        <v>72</v>
      </c>
      <c r="BO76" s="64">
        <v>274</v>
      </c>
      <c r="BP76" s="64">
        <v>361</v>
      </c>
      <c r="BQ76" s="64">
        <v>678</v>
      </c>
      <c r="BR76" s="64">
        <v>21064</v>
      </c>
      <c r="BS76" s="64">
        <v>6384</v>
      </c>
      <c r="BT76" s="64">
        <v>910</v>
      </c>
      <c r="BU76" s="64">
        <v>199</v>
      </c>
      <c r="BV76" s="64">
        <v>1298</v>
      </c>
      <c r="BW76" s="64">
        <v>4118</v>
      </c>
      <c r="BX76" s="65">
        <v>8155</v>
      </c>
    </row>
    <row r="77" spans="1:76" ht="15" customHeight="1">
      <c r="A77" s="58"/>
      <c r="B77" s="59" t="s">
        <v>212</v>
      </c>
      <c r="C77" s="60"/>
      <c r="D77" s="61"/>
      <c r="E77" s="62" t="s">
        <v>215</v>
      </c>
      <c r="F77" s="63"/>
      <c r="G77" s="64">
        <v>0</v>
      </c>
      <c r="H77" s="64">
        <v>0</v>
      </c>
      <c r="I77" s="64">
        <v>0</v>
      </c>
      <c r="J77" s="64">
        <v>0</v>
      </c>
      <c r="K77" s="64">
        <v>0</v>
      </c>
      <c r="L77" s="64">
        <v>0</v>
      </c>
      <c r="M77" s="64">
        <v>0</v>
      </c>
      <c r="N77" s="64">
        <v>0</v>
      </c>
      <c r="O77" s="64">
        <v>0</v>
      </c>
      <c r="P77" s="65">
        <v>0</v>
      </c>
      <c r="Q77" s="64">
        <v>0</v>
      </c>
      <c r="R77" s="64">
        <v>0</v>
      </c>
      <c r="S77" s="64">
        <v>0</v>
      </c>
      <c r="T77" s="64">
        <v>0</v>
      </c>
      <c r="U77" s="64">
        <v>0</v>
      </c>
      <c r="V77" s="64">
        <v>0</v>
      </c>
      <c r="W77" s="64">
        <v>0</v>
      </c>
      <c r="X77" s="64">
        <v>0</v>
      </c>
      <c r="Y77" s="64">
        <v>0</v>
      </c>
      <c r="Z77" s="65">
        <v>0</v>
      </c>
      <c r="AA77" s="64">
        <v>0</v>
      </c>
      <c r="AB77" s="64">
        <v>0</v>
      </c>
      <c r="AC77" s="64">
        <v>0</v>
      </c>
      <c r="AD77" s="64">
        <v>0</v>
      </c>
      <c r="AE77" s="64">
        <v>0</v>
      </c>
      <c r="AF77" s="64">
        <v>0</v>
      </c>
      <c r="AG77" s="64">
        <v>0</v>
      </c>
      <c r="AH77" s="64">
        <v>0</v>
      </c>
      <c r="AI77" s="64">
        <v>0</v>
      </c>
      <c r="AJ77" s="65">
        <v>0</v>
      </c>
      <c r="AK77" s="64">
        <v>0</v>
      </c>
      <c r="AL77" s="64">
        <v>0</v>
      </c>
      <c r="AM77" s="64">
        <v>0</v>
      </c>
      <c r="AN77" s="64">
        <v>0</v>
      </c>
      <c r="AO77" s="64">
        <v>0</v>
      </c>
      <c r="AP77" s="64">
        <v>0</v>
      </c>
      <c r="AQ77" s="64">
        <v>0</v>
      </c>
      <c r="AR77" s="64">
        <v>0</v>
      </c>
      <c r="AS77" s="64">
        <v>0</v>
      </c>
      <c r="AT77" s="65">
        <v>0</v>
      </c>
      <c r="AU77" s="64">
        <v>0</v>
      </c>
      <c r="AV77" s="64">
        <v>0</v>
      </c>
      <c r="AW77" s="64">
        <v>0</v>
      </c>
      <c r="AX77" s="64">
        <v>0</v>
      </c>
      <c r="AY77" s="64">
        <v>0</v>
      </c>
      <c r="AZ77" s="64">
        <v>0</v>
      </c>
      <c r="BA77" s="64">
        <v>0</v>
      </c>
      <c r="BB77" s="64">
        <v>0</v>
      </c>
      <c r="BC77" s="64">
        <v>0</v>
      </c>
      <c r="BD77" s="65">
        <v>0</v>
      </c>
      <c r="BE77" s="64">
        <v>0</v>
      </c>
      <c r="BF77" s="64">
        <v>0</v>
      </c>
      <c r="BG77" s="64">
        <v>0</v>
      </c>
      <c r="BH77" s="64">
        <v>0</v>
      </c>
      <c r="BI77" s="64">
        <v>0</v>
      </c>
      <c r="BJ77" s="64">
        <v>0</v>
      </c>
      <c r="BK77" s="64">
        <v>0</v>
      </c>
      <c r="BL77" s="64">
        <v>0</v>
      </c>
      <c r="BM77" s="64">
        <v>0</v>
      </c>
      <c r="BN77" s="65">
        <v>0</v>
      </c>
      <c r="BO77" s="64">
        <v>0</v>
      </c>
      <c r="BP77" s="64">
        <v>0</v>
      </c>
      <c r="BQ77" s="64">
        <v>0</v>
      </c>
      <c r="BR77" s="64">
        <v>0</v>
      </c>
      <c r="BS77" s="64">
        <v>0</v>
      </c>
      <c r="BT77" s="64">
        <v>0</v>
      </c>
      <c r="BU77" s="64">
        <v>0</v>
      </c>
      <c r="BV77" s="64">
        <v>0</v>
      </c>
      <c r="BW77" s="64">
        <v>0</v>
      </c>
      <c r="BX77" s="65">
        <v>0</v>
      </c>
    </row>
    <row r="78" spans="1:76" ht="15" customHeight="1">
      <c r="A78" s="58"/>
      <c r="B78" s="59" t="s">
        <v>214</v>
      </c>
      <c r="C78" s="60"/>
      <c r="D78" s="61"/>
      <c r="E78" s="62" t="s">
        <v>434</v>
      </c>
      <c r="F78" s="63"/>
      <c r="G78" s="64">
        <v>0</v>
      </c>
      <c r="H78" s="64">
        <v>0</v>
      </c>
      <c r="I78" s="64">
        <v>0</v>
      </c>
      <c r="J78" s="64">
        <v>0</v>
      </c>
      <c r="K78" s="64">
        <v>0</v>
      </c>
      <c r="L78" s="64">
        <v>0</v>
      </c>
      <c r="M78" s="64">
        <v>0</v>
      </c>
      <c r="N78" s="64">
        <v>0</v>
      </c>
      <c r="O78" s="64">
        <v>0</v>
      </c>
      <c r="P78" s="65">
        <v>0</v>
      </c>
      <c r="Q78" s="64">
        <v>0</v>
      </c>
      <c r="R78" s="64">
        <v>0</v>
      </c>
      <c r="S78" s="64">
        <v>0</v>
      </c>
      <c r="T78" s="64">
        <v>0</v>
      </c>
      <c r="U78" s="64">
        <v>0</v>
      </c>
      <c r="V78" s="64">
        <v>0</v>
      </c>
      <c r="W78" s="64">
        <v>0</v>
      </c>
      <c r="X78" s="64">
        <v>0</v>
      </c>
      <c r="Y78" s="64">
        <v>0</v>
      </c>
      <c r="Z78" s="65">
        <v>0</v>
      </c>
      <c r="AA78" s="64">
        <v>0</v>
      </c>
      <c r="AB78" s="64">
        <v>0</v>
      </c>
      <c r="AC78" s="64">
        <v>0</v>
      </c>
      <c r="AD78" s="64">
        <v>0</v>
      </c>
      <c r="AE78" s="64">
        <v>0</v>
      </c>
      <c r="AF78" s="64">
        <v>0</v>
      </c>
      <c r="AG78" s="64">
        <v>0</v>
      </c>
      <c r="AH78" s="64">
        <v>0</v>
      </c>
      <c r="AI78" s="64">
        <v>0</v>
      </c>
      <c r="AJ78" s="65">
        <v>0</v>
      </c>
      <c r="AK78" s="64">
        <v>0</v>
      </c>
      <c r="AL78" s="64">
        <v>0</v>
      </c>
      <c r="AM78" s="64">
        <v>0</v>
      </c>
      <c r="AN78" s="64">
        <v>0</v>
      </c>
      <c r="AO78" s="64">
        <v>0</v>
      </c>
      <c r="AP78" s="64">
        <v>0</v>
      </c>
      <c r="AQ78" s="64">
        <v>0</v>
      </c>
      <c r="AR78" s="64">
        <v>0</v>
      </c>
      <c r="AS78" s="64">
        <v>0</v>
      </c>
      <c r="AT78" s="65">
        <v>0</v>
      </c>
      <c r="AU78" s="64">
        <v>0</v>
      </c>
      <c r="AV78" s="64">
        <v>0</v>
      </c>
      <c r="AW78" s="64">
        <v>0</v>
      </c>
      <c r="AX78" s="64">
        <v>0</v>
      </c>
      <c r="AY78" s="64">
        <v>0</v>
      </c>
      <c r="AZ78" s="64">
        <v>0</v>
      </c>
      <c r="BA78" s="64">
        <v>0</v>
      </c>
      <c r="BB78" s="64">
        <v>0</v>
      </c>
      <c r="BC78" s="64">
        <v>0</v>
      </c>
      <c r="BD78" s="65">
        <v>0</v>
      </c>
      <c r="BE78" s="64">
        <v>0</v>
      </c>
      <c r="BF78" s="64">
        <v>0</v>
      </c>
      <c r="BG78" s="64">
        <v>0</v>
      </c>
      <c r="BH78" s="64">
        <v>0</v>
      </c>
      <c r="BI78" s="64">
        <v>0</v>
      </c>
      <c r="BJ78" s="64">
        <v>0</v>
      </c>
      <c r="BK78" s="64">
        <v>0</v>
      </c>
      <c r="BL78" s="64">
        <v>0</v>
      </c>
      <c r="BM78" s="64">
        <v>0</v>
      </c>
      <c r="BN78" s="65">
        <v>0</v>
      </c>
      <c r="BO78" s="64">
        <v>0</v>
      </c>
      <c r="BP78" s="64">
        <v>0</v>
      </c>
      <c r="BQ78" s="64">
        <v>0</v>
      </c>
      <c r="BR78" s="64">
        <v>0</v>
      </c>
      <c r="BS78" s="64">
        <v>0</v>
      </c>
      <c r="BT78" s="64">
        <v>0</v>
      </c>
      <c r="BU78" s="64">
        <v>0</v>
      </c>
      <c r="BV78" s="64">
        <v>0</v>
      </c>
      <c r="BW78" s="64">
        <v>0</v>
      </c>
      <c r="BX78" s="65">
        <v>0</v>
      </c>
    </row>
    <row r="79" spans="1:76" ht="24" customHeight="1">
      <c r="A79" s="58"/>
      <c r="B79" s="59" t="s">
        <v>216</v>
      </c>
      <c r="C79" s="60"/>
      <c r="D79" s="61"/>
      <c r="E79" s="62" t="s">
        <v>218</v>
      </c>
      <c r="F79" s="63"/>
      <c r="G79" s="64">
        <v>76180</v>
      </c>
      <c r="H79" s="64">
        <v>40563</v>
      </c>
      <c r="I79" s="64">
        <v>20557</v>
      </c>
      <c r="J79" s="64">
        <v>12563</v>
      </c>
      <c r="K79" s="64">
        <v>12138</v>
      </c>
      <c r="L79" s="64">
        <v>425</v>
      </c>
      <c r="M79" s="64">
        <v>7994</v>
      </c>
      <c r="N79" s="64">
        <v>99</v>
      </c>
      <c r="O79" s="64">
        <v>4155</v>
      </c>
      <c r="P79" s="65">
        <v>4067</v>
      </c>
      <c r="Q79" s="64">
        <v>88</v>
      </c>
      <c r="R79" s="64">
        <v>3656</v>
      </c>
      <c r="S79" s="64">
        <v>1374</v>
      </c>
      <c r="T79" s="64">
        <v>2282</v>
      </c>
      <c r="U79" s="64">
        <v>84</v>
      </c>
      <c r="V79" s="64">
        <v>20006</v>
      </c>
      <c r="W79" s="64">
        <v>1225</v>
      </c>
      <c r="X79" s="64">
        <v>96</v>
      </c>
      <c r="Y79" s="64">
        <v>1129</v>
      </c>
      <c r="Z79" s="65">
        <v>18781</v>
      </c>
      <c r="AA79" s="64">
        <v>200</v>
      </c>
      <c r="AB79" s="64">
        <v>852</v>
      </c>
      <c r="AC79" s="64">
        <v>484</v>
      </c>
      <c r="AD79" s="64">
        <v>1255</v>
      </c>
      <c r="AE79" s="64">
        <v>4070</v>
      </c>
      <c r="AF79" s="64">
        <v>3198</v>
      </c>
      <c r="AG79" s="64">
        <v>8457</v>
      </c>
      <c r="AH79" s="64">
        <v>265</v>
      </c>
      <c r="AI79" s="64">
        <v>23398</v>
      </c>
      <c r="AJ79" s="65">
        <v>16390</v>
      </c>
      <c r="AK79" s="64">
        <v>9306</v>
      </c>
      <c r="AL79" s="64">
        <v>9288</v>
      </c>
      <c r="AM79" s="64">
        <v>7730</v>
      </c>
      <c r="AN79" s="64">
        <v>3737</v>
      </c>
      <c r="AO79" s="64">
        <v>178</v>
      </c>
      <c r="AP79" s="64">
        <v>458</v>
      </c>
      <c r="AQ79" s="64">
        <v>2992</v>
      </c>
      <c r="AR79" s="64">
        <v>345</v>
      </c>
      <c r="AS79" s="64">
        <v>7</v>
      </c>
      <c r="AT79" s="65">
        <v>13</v>
      </c>
      <c r="AU79" s="64">
        <v>1558</v>
      </c>
      <c r="AV79" s="64">
        <v>1394</v>
      </c>
      <c r="AW79" s="64">
        <v>1135</v>
      </c>
      <c r="AX79" s="64">
        <v>147</v>
      </c>
      <c r="AY79" s="64">
        <v>83</v>
      </c>
      <c r="AZ79" s="64">
        <v>29</v>
      </c>
      <c r="BA79" s="64">
        <v>164</v>
      </c>
      <c r="BB79" s="64">
        <v>129</v>
      </c>
      <c r="BC79" s="64">
        <v>35</v>
      </c>
      <c r="BD79" s="65">
        <v>18</v>
      </c>
      <c r="BE79" s="64">
        <v>6752</v>
      </c>
      <c r="BF79" s="64">
        <v>2226</v>
      </c>
      <c r="BG79" s="64">
        <v>1306</v>
      </c>
      <c r="BH79" s="64">
        <v>359</v>
      </c>
      <c r="BI79" s="64">
        <v>70</v>
      </c>
      <c r="BJ79" s="64">
        <v>491</v>
      </c>
      <c r="BK79" s="64">
        <v>1851</v>
      </c>
      <c r="BL79" s="64">
        <v>684</v>
      </c>
      <c r="BM79" s="64">
        <v>72</v>
      </c>
      <c r="BN79" s="65">
        <v>135</v>
      </c>
      <c r="BO79" s="64">
        <v>1644</v>
      </c>
      <c r="BP79" s="64">
        <v>140</v>
      </c>
      <c r="BQ79" s="64">
        <v>332</v>
      </c>
      <c r="BR79" s="64">
        <v>7008</v>
      </c>
      <c r="BS79" s="64">
        <v>1586</v>
      </c>
      <c r="BT79" s="64">
        <v>546</v>
      </c>
      <c r="BU79" s="64">
        <v>174</v>
      </c>
      <c r="BV79" s="64">
        <v>1166</v>
      </c>
      <c r="BW79" s="64">
        <v>1148</v>
      </c>
      <c r="BX79" s="65">
        <v>2388</v>
      </c>
    </row>
    <row r="80" spans="1:76" ht="15" customHeight="1">
      <c r="A80" s="58"/>
      <c r="B80" s="59" t="s">
        <v>217</v>
      </c>
      <c r="C80" s="60"/>
      <c r="D80" s="61"/>
      <c r="E80" s="62" t="s">
        <v>435</v>
      </c>
      <c r="F80" s="63"/>
      <c r="G80" s="64">
        <v>1162771</v>
      </c>
      <c r="H80" s="64">
        <v>590433</v>
      </c>
      <c r="I80" s="64">
        <v>330396</v>
      </c>
      <c r="J80" s="64">
        <v>191278</v>
      </c>
      <c r="K80" s="64">
        <v>184626</v>
      </c>
      <c r="L80" s="64">
        <v>6652</v>
      </c>
      <c r="M80" s="64">
        <v>139118</v>
      </c>
      <c r="N80" s="64">
        <v>1767</v>
      </c>
      <c r="O80" s="64">
        <v>64766</v>
      </c>
      <c r="P80" s="65">
        <v>63237</v>
      </c>
      <c r="Q80" s="64">
        <v>1529</v>
      </c>
      <c r="R80" s="64">
        <v>71231</v>
      </c>
      <c r="S80" s="64">
        <v>25574</v>
      </c>
      <c r="T80" s="64">
        <v>45657</v>
      </c>
      <c r="U80" s="64">
        <v>1354</v>
      </c>
      <c r="V80" s="64">
        <v>260037</v>
      </c>
      <c r="W80" s="64">
        <v>13988</v>
      </c>
      <c r="X80" s="64">
        <v>1278</v>
      </c>
      <c r="Y80" s="64">
        <v>12710</v>
      </c>
      <c r="Z80" s="65">
        <v>246049</v>
      </c>
      <c r="AA80" s="64">
        <v>2536</v>
      </c>
      <c r="AB80" s="64">
        <v>12507</v>
      </c>
      <c r="AC80" s="64">
        <v>6498</v>
      </c>
      <c r="AD80" s="64">
        <v>14102</v>
      </c>
      <c r="AE80" s="64">
        <v>44516</v>
      </c>
      <c r="AF80" s="64">
        <v>56473</v>
      </c>
      <c r="AG80" s="64">
        <v>106431</v>
      </c>
      <c r="AH80" s="64">
        <v>2986</v>
      </c>
      <c r="AI80" s="64">
        <v>421572</v>
      </c>
      <c r="AJ80" s="65">
        <v>242155</v>
      </c>
      <c r="AK80" s="64">
        <v>134727</v>
      </c>
      <c r="AL80" s="64">
        <v>131613</v>
      </c>
      <c r="AM80" s="64">
        <v>103803</v>
      </c>
      <c r="AN80" s="64">
        <v>50666</v>
      </c>
      <c r="AO80" s="64">
        <v>4515</v>
      </c>
      <c r="AP80" s="64">
        <v>10140</v>
      </c>
      <c r="AQ80" s="64">
        <v>30028</v>
      </c>
      <c r="AR80" s="64">
        <v>7794</v>
      </c>
      <c r="AS80" s="64">
        <v>270</v>
      </c>
      <c r="AT80" s="65">
        <v>390</v>
      </c>
      <c r="AU80" s="64">
        <v>27810</v>
      </c>
      <c r="AV80" s="64">
        <v>25136</v>
      </c>
      <c r="AW80" s="64">
        <v>19126</v>
      </c>
      <c r="AX80" s="64">
        <v>3237</v>
      </c>
      <c r="AY80" s="64">
        <v>2371</v>
      </c>
      <c r="AZ80" s="64">
        <v>402</v>
      </c>
      <c r="BA80" s="64">
        <v>2674</v>
      </c>
      <c r="BB80" s="64">
        <v>2167</v>
      </c>
      <c r="BC80" s="64">
        <v>507</v>
      </c>
      <c r="BD80" s="65">
        <v>3114</v>
      </c>
      <c r="BE80" s="64">
        <v>85100</v>
      </c>
      <c r="BF80" s="64">
        <v>25447</v>
      </c>
      <c r="BG80" s="64">
        <v>15985</v>
      </c>
      <c r="BH80" s="64">
        <v>2899</v>
      </c>
      <c r="BI80" s="64">
        <v>1797</v>
      </c>
      <c r="BJ80" s="64">
        <v>4766</v>
      </c>
      <c r="BK80" s="64">
        <v>18906</v>
      </c>
      <c r="BL80" s="64">
        <v>16471</v>
      </c>
      <c r="BM80" s="64">
        <v>5549</v>
      </c>
      <c r="BN80" s="65">
        <v>3447</v>
      </c>
      <c r="BO80" s="64">
        <v>3790</v>
      </c>
      <c r="BP80" s="64">
        <v>11490</v>
      </c>
      <c r="BQ80" s="64">
        <v>22328</v>
      </c>
      <c r="BR80" s="64">
        <v>179417</v>
      </c>
      <c r="BS80" s="64">
        <v>29453</v>
      </c>
      <c r="BT80" s="64">
        <v>12786</v>
      </c>
      <c r="BU80" s="64">
        <v>2314</v>
      </c>
      <c r="BV80" s="64">
        <v>38501</v>
      </c>
      <c r="BW80" s="64">
        <v>25569</v>
      </c>
      <c r="BX80" s="65">
        <v>70794</v>
      </c>
    </row>
    <row r="81" spans="1:76" ht="15" customHeight="1">
      <c r="A81" s="58"/>
      <c r="B81" s="59" t="s">
        <v>219</v>
      </c>
      <c r="C81" s="60"/>
      <c r="D81" s="61"/>
      <c r="E81" s="62" t="s">
        <v>221</v>
      </c>
      <c r="F81" s="63"/>
      <c r="G81" s="64">
        <v>1008464</v>
      </c>
      <c r="H81" s="64">
        <v>502183</v>
      </c>
      <c r="I81" s="64">
        <v>287646</v>
      </c>
      <c r="J81" s="64">
        <v>106456</v>
      </c>
      <c r="K81" s="64">
        <v>101584</v>
      </c>
      <c r="L81" s="64">
        <v>4872</v>
      </c>
      <c r="M81" s="64">
        <v>181190</v>
      </c>
      <c r="N81" s="64">
        <v>2589</v>
      </c>
      <c r="O81" s="64">
        <v>100372</v>
      </c>
      <c r="P81" s="65">
        <v>98072</v>
      </c>
      <c r="Q81" s="64">
        <v>2300</v>
      </c>
      <c r="R81" s="64">
        <v>76367</v>
      </c>
      <c r="S81" s="64">
        <v>30569</v>
      </c>
      <c r="T81" s="64">
        <v>45798</v>
      </c>
      <c r="U81" s="64">
        <v>1862</v>
      </c>
      <c r="V81" s="64">
        <v>214537</v>
      </c>
      <c r="W81" s="64">
        <v>8880</v>
      </c>
      <c r="X81" s="64">
        <v>635</v>
      </c>
      <c r="Y81" s="64">
        <v>8245</v>
      </c>
      <c r="Z81" s="65">
        <v>205657</v>
      </c>
      <c r="AA81" s="64">
        <v>2727</v>
      </c>
      <c r="AB81" s="64">
        <v>9809</v>
      </c>
      <c r="AC81" s="64">
        <v>4728</v>
      </c>
      <c r="AD81" s="64">
        <v>17779</v>
      </c>
      <c r="AE81" s="64">
        <v>45711</v>
      </c>
      <c r="AF81" s="64">
        <v>33866</v>
      </c>
      <c r="AG81" s="64">
        <v>87726</v>
      </c>
      <c r="AH81" s="64">
        <v>3311</v>
      </c>
      <c r="AI81" s="64">
        <v>366021</v>
      </c>
      <c r="AJ81" s="65">
        <v>258019</v>
      </c>
      <c r="AK81" s="64">
        <v>139636</v>
      </c>
      <c r="AL81" s="64">
        <v>138596</v>
      </c>
      <c r="AM81" s="64">
        <v>128094</v>
      </c>
      <c r="AN81" s="64">
        <v>22524</v>
      </c>
      <c r="AO81" s="64">
        <v>895</v>
      </c>
      <c r="AP81" s="64">
        <v>28875</v>
      </c>
      <c r="AQ81" s="64">
        <v>64578</v>
      </c>
      <c r="AR81" s="64">
        <v>10613</v>
      </c>
      <c r="AS81" s="64">
        <v>160</v>
      </c>
      <c r="AT81" s="65">
        <v>449</v>
      </c>
      <c r="AU81" s="64">
        <v>10502</v>
      </c>
      <c r="AV81" s="64">
        <v>7521</v>
      </c>
      <c r="AW81" s="64">
        <v>6183</v>
      </c>
      <c r="AX81" s="64">
        <v>780</v>
      </c>
      <c r="AY81" s="64">
        <v>433</v>
      </c>
      <c r="AZ81" s="64">
        <v>125</v>
      </c>
      <c r="BA81" s="64">
        <v>2981</v>
      </c>
      <c r="BB81" s="64">
        <v>2423</v>
      </c>
      <c r="BC81" s="64">
        <v>558</v>
      </c>
      <c r="BD81" s="65">
        <v>1040</v>
      </c>
      <c r="BE81" s="64">
        <v>104569</v>
      </c>
      <c r="BF81" s="64">
        <v>48556</v>
      </c>
      <c r="BG81" s="64">
        <v>21394</v>
      </c>
      <c r="BH81" s="64">
        <v>1218</v>
      </c>
      <c r="BI81" s="64">
        <v>2345</v>
      </c>
      <c r="BJ81" s="64">
        <v>23599</v>
      </c>
      <c r="BK81" s="64">
        <v>16724</v>
      </c>
      <c r="BL81" s="64">
        <v>11724</v>
      </c>
      <c r="BM81" s="64">
        <v>2943</v>
      </c>
      <c r="BN81" s="65">
        <v>1816</v>
      </c>
      <c r="BO81" s="64">
        <v>17172</v>
      </c>
      <c r="BP81" s="64">
        <v>5634</v>
      </c>
      <c r="BQ81" s="64">
        <v>13814</v>
      </c>
      <c r="BR81" s="64">
        <v>108002</v>
      </c>
      <c r="BS81" s="64">
        <v>21745</v>
      </c>
      <c r="BT81" s="64">
        <v>9886</v>
      </c>
      <c r="BU81" s="64">
        <v>2694</v>
      </c>
      <c r="BV81" s="64">
        <v>3218</v>
      </c>
      <c r="BW81" s="64">
        <v>27854</v>
      </c>
      <c r="BX81" s="65">
        <v>42605</v>
      </c>
    </row>
    <row r="82" spans="1:76" ht="15" customHeight="1">
      <c r="A82" s="58"/>
      <c r="B82" s="59" t="s">
        <v>220</v>
      </c>
      <c r="C82" s="60"/>
      <c r="D82" s="61"/>
      <c r="E82" s="62" t="s">
        <v>223</v>
      </c>
      <c r="F82" s="63"/>
      <c r="G82" s="64">
        <v>72898</v>
      </c>
      <c r="H82" s="64">
        <v>26000</v>
      </c>
      <c r="I82" s="64">
        <v>16396</v>
      </c>
      <c r="J82" s="64">
        <v>10234</v>
      </c>
      <c r="K82" s="64">
        <v>9905</v>
      </c>
      <c r="L82" s="64">
        <v>329</v>
      </c>
      <c r="M82" s="64">
        <v>6162</v>
      </c>
      <c r="N82" s="64">
        <v>69</v>
      </c>
      <c r="O82" s="64">
        <v>3264</v>
      </c>
      <c r="P82" s="65">
        <v>3185</v>
      </c>
      <c r="Q82" s="64">
        <v>79</v>
      </c>
      <c r="R82" s="64">
        <v>2772</v>
      </c>
      <c r="S82" s="64">
        <v>747</v>
      </c>
      <c r="T82" s="64">
        <v>2025</v>
      </c>
      <c r="U82" s="64">
        <v>57</v>
      </c>
      <c r="V82" s="64">
        <v>9604</v>
      </c>
      <c r="W82" s="64">
        <v>794</v>
      </c>
      <c r="X82" s="64">
        <v>70</v>
      </c>
      <c r="Y82" s="64">
        <v>724</v>
      </c>
      <c r="Z82" s="65">
        <v>8810</v>
      </c>
      <c r="AA82" s="64">
        <v>97</v>
      </c>
      <c r="AB82" s="64">
        <v>414</v>
      </c>
      <c r="AC82" s="64">
        <v>300</v>
      </c>
      <c r="AD82" s="64">
        <v>636</v>
      </c>
      <c r="AE82" s="64">
        <v>2062</v>
      </c>
      <c r="AF82" s="64">
        <v>1568</v>
      </c>
      <c r="AG82" s="64">
        <v>3615</v>
      </c>
      <c r="AH82" s="64">
        <v>118</v>
      </c>
      <c r="AI82" s="64">
        <v>41691</v>
      </c>
      <c r="AJ82" s="65">
        <v>22191</v>
      </c>
      <c r="AK82" s="64">
        <v>11968</v>
      </c>
      <c r="AL82" s="64">
        <v>11672</v>
      </c>
      <c r="AM82" s="64">
        <v>9553</v>
      </c>
      <c r="AN82" s="64">
        <v>4212</v>
      </c>
      <c r="AO82" s="64">
        <v>531</v>
      </c>
      <c r="AP82" s="64">
        <v>571</v>
      </c>
      <c r="AQ82" s="64">
        <v>3242</v>
      </c>
      <c r="AR82" s="64">
        <v>947</v>
      </c>
      <c r="AS82" s="64">
        <v>36</v>
      </c>
      <c r="AT82" s="65">
        <v>14</v>
      </c>
      <c r="AU82" s="64">
        <v>2119</v>
      </c>
      <c r="AV82" s="64">
        <v>1856</v>
      </c>
      <c r="AW82" s="64">
        <v>1311</v>
      </c>
      <c r="AX82" s="64">
        <v>152</v>
      </c>
      <c r="AY82" s="64">
        <v>353</v>
      </c>
      <c r="AZ82" s="64">
        <v>40</v>
      </c>
      <c r="BA82" s="64">
        <v>263</v>
      </c>
      <c r="BB82" s="64">
        <v>218</v>
      </c>
      <c r="BC82" s="64">
        <v>45</v>
      </c>
      <c r="BD82" s="65">
        <v>296</v>
      </c>
      <c r="BE82" s="64">
        <v>8471</v>
      </c>
      <c r="BF82" s="64">
        <v>1647</v>
      </c>
      <c r="BG82" s="64">
        <v>1089</v>
      </c>
      <c r="BH82" s="64">
        <v>166</v>
      </c>
      <c r="BI82" s="64">
        <v>231</v>
      </c>
      <c r="BJ82" s="64">
        <v>161</v>
      </c>
      <c r="BK82" s="64">
        <v>1374</v>
      </c>
      <c r="BL82" s="64">
        <v>1991</v>
      </c>
      <c r="BM82" s="64">
        <v>409</v>
      </c>
      <c r="BN82" s="65">
        <v>219</v>
      </c>
      <c r="BO82" s="64">
        <v>214</v>
      </c>
      <c r="BP82" s="64">
        <v>2617</v>
      </c>
      <c r="BQ82" s="64">
        <v>1752</v>
      </c>
      <c r="BR82" s="64">
        <v>19500</v>
      </c>
      <c r="BS82" s="64">
        <v>4641</v>
      </c>
      <c r="BT82" s="64">
        <v>846</v>
      </c>
      <c r="BU82" s="64">
        <v>323</v>
      </c>
      <c r="BV82" s="64">
        <v>2983</v>
      </c>
      <c r="BW82" s="64">
        <v>3628</v>
      </c>
      <c r="BX82" s="65">
        <v>7079</v>
      </c>
    </row>
    <row r="83" spans="1:76" ht="15" customHeight="1">
      <c r="A83" s="58"/>
      <c r="B83" s="59" t="s">
        <v>222</v>
      </c>
      <c r="C83" s="60"/>
      <c r="D83" s="61"/>
      <c r="E83" s="62" t="s">
        <v>225</v>
      </c>
      <c r="F83" s="63"/>
      <c r="G83" s="64">
        <v>8876</v>
      </c>
      <c r="H83" s="64">
        <v>2772</v>
      </c>
      <c r="I83" s="64">
        <v>1787</v>
      </c>
      <c r="J83" s="64">
        <v>719</v>
      </c>
      <c r="K83" s="64">
        <v>697</v>
      </c>
      <c r="L83" s="64">
        <v>22</v>
      </c>
      <c r="M83" s="64">
        <v>1068</v>
      </c>
      <c r="N83" s="64">
        <v>13</v>
      </c>
      <c r="O83" s="64">
        <v>565</v>
      </c>
      <c r="P83" s="65">
        <v>554</v>
      </c>
      <c r="Q83" s="64">
        <v>11</v>
      </c>
      <c r="R83" s="64">
        <v>479</v>
      </c>
      <c r="S83" s="64">
        <v>182</v>
      </c>
      <c r="T83" s="64">
        <v>297</v>
      </c>
      <c r="U83" s="64">
        <v>11</v>
      </c>
      <c r="V83" s="64">
        <v>985</v>
      </c>
      <c r="W83" s="64">
        <v>136</v>
      </c>
      <c r="X83" s="64">
        <v>10</v>
      </c>
      <c r="Y83" s="64">
        <v>126</v>
      </c>
      <c r="Z83" s="65">
        <v>849</v>
      </c>
      <c r="AA83" s="64">
        <v>9</v>
      </c>
      <c r="AB83" s="64">
        <v>37</v>
      </c>
      <c r="AC83" s="64">
        <v>22</v>
      </c>
      <c r="AD83" s="64">
        <v>57</v>
      </c>
      <c r="AE83" s="64">
        <v>179</v>
      </c>
      <c r="AF83" s="64">
        <v>142</v>
      </c>
      <c r="AG83" s="64">
        <v>389</v>
      </c>
      <c r="AH83" s="64">
        <v>14</v>
      </c>
      <c r="AI83" s="64">
        <v>3597</v>
      </c>
      <c r="AJ83" s="65">
        <v>1929</v>
      </c>
      <c r="AK83" s="64">
        <v>822</v>
      </c>
      <c r="AL83" s="64">
        <v>802</v>
      </c>
      <c r="AM83" s="64">
        <v>623</v>
      </c>
      <c r="AN83" s="64">
        <v>301</v>
      </c>
      <c r="AO83" s="64">
        <v>14</v>
      </c>
      <c r="AP83" s="64">
        <v>52</v>
      </c>
      <c r="AQ83" s="64">
        <v>182</v>
      </c>
      <c r="AR83" s="64">
        <v>70</v>
      </c>
      <c r="AS83" s="64">
        <v>1</v>
      </c>
      <c r="AT83" s="65">
        <v>3</v>
      </c>
      <c r="AU83" s="64">
        <v>179</v>
      </c>
      <c r="AV83" s="64">
        <v>158</v>
      </c>
      <c r="AW83" s="64">
        <v>135</v>
      </c>
      <c r="AX83" s="64">
        <v>13</v>
      </c>
      <c r="AY83" s="64">
        <v>2</v>
      </c>
      <c r="AZ83" s="64">
        <v>8</v>
      </c>
      <c r="BA83" s="64">
        <v>21</v>
      </c>
      <c r="BB83" s="64">
        <v>11</v>
      </c>
      <c r="BC83" s="64">
        <v>10</v>
      </c>
      <c r="BD83" s="65">
        <v>20</v>
      </c>
      <c r="BE83" s="64">
        <v>983</v>
      </c>
      <c r="BF83" s="64">
        <v>329</v>
      </c>
      <c r="BG83" s="64">
        <v>178</v>
      </c>
      <c r="BH83" s="64">
        <v>60</v>
      </c>
      <c r="BI83" s="64">
        <v>19</v>
      </c>
      <c r="BJ83" s="64">
        <v>72</v>
      </c>
      <c r="BK83" s="64">
        <v>332</v>
      </c>
      <c r="BL83" s="64">
        <v>140</v>
      </c>
      <c r="BM83" s="64">
        <v>15</v>
      </c>
      <c r="BN83" s="65">
        <v>27</v>
      </c>
      <c r="BO83" s="64">
        <v>44</v>
      </c>
      <c r="BP83" s="64">
        <v>96</v>
      </c>
      <c r="BQ83" s="64">
        <v>124</v>
      </c>
      <c r="BR83" s="64">
        <v>1668</v>
      </c>
      <c r="BS83" s="64">
        <v>345</v>
      </c>
      <c r="BT83" s="64">
        <v>250</v>
      </c>
      <c r="BU83" s="64">
        <v>209</v>
      </c>
      <c r="BV83" s="64">
        <v>221</v>
      </c>
      <c r="BW83" s="64">
        <v>148</v>
      </c>
      <c r="BX83" s="65">
        <v>495</v>
      </c>
    </row>
    <row r="84" spans="1:76" ht="24" customHeight="1">
      <c r="A84" s="58"/>
      <c r="B84" s="59" t="s">
        <v>224</v>
      </c>
      <c r="C84" s="60"/>
      <c r="D84" s="61"/>
      <c r="E84" s="62" t="s">
        <v>436</v>
      </c>
      <c r="F84" s="63"/>
      <c r="G84" s="64">
        <v>67685</v>
      </c>
      <c r="H84" s="64">
        <v>34136</v>
      </c>
      <c r="I84" s="64">
        <v>19286</v>
      </c>
      <c r="J84" s="64">
        <v>11570</v>
      </c>
      <c r="K84" s="64">
        <v>11175</v>
      </c>
      <c r="L84" s="64">
        <v>395</v>
      </c>
      <c r="M84" s="64">
        <v>7716</v>
      </c>
      <c r="N84" s="64">
        <v>89</v>
      </c>
      <c r="O84" s="64">
        <v>3381</v>
      </c>
      <c r="P84" s="65">
        <v>3295</v>
      </c>
      <c r="Q84" s="64">
        <v>86</v>
      </c>
      <c r="R84" s="64">
        <v>4178</v>
      </c>
      <c r="S84" s="64">
        <v>1515</v>
      </c>
      <c r="T84" s="64">
        <v>2663</v>
      </c>
      <c r="U84" s="64">
        <v>68</v>
      </c>
      <c r="V84" s="64">
        <v>14850</v>
      </c>
      <c r="W84" s="64">
        <v>823</v>
      </c>
      <c r="X84" s="64">
        <v>65</v>
      </c>
      <c r="Y84" s="64">
        <v>758</v>
      </c>
      <c r="Z84" s="65">
        <v>14027</v>
      </c>
      <c r="AA84" s="64">
        <v>144</v>
      </c>
      <c r="AB84" s="64">
        <v>686</v>
      </c>
      <c r="AC84" s="64">
        <v>343</v>
      </c>
      <c r="AD84" s="64">
        <v>800</v>
      </c>
      <c r="AE84" s="64">
        <v>2418</v>
      </c>
      <c r="AF84" s="64">
        <v>3265</v>
      </c>
      <c r="AG84" s="64">
        <v>6193</v>
      </c>
      <c r="AH84" s="64">
        <v>178</v>
      </c>
      <c r="AI84" s="64">
        <v>24999</v>
      </c>
      <c r="AJ84" s="65">
        <v>13996</v>
      </c>
      <c r="AK84" s="64">
        <v>7900</v>
      </c>
      <c r="AL84" s="64">
        <v>7697</v>
      </c>
      <c r="AM84" s="64">
        <v>6247</v>
      </c>
      <c r="AN84" s="64">
        <v>3078</v>
      </c>
      <c r="AO84" s="64">
        <v>293</v>
      </c>
      <c r="AP84" s="64">
        <v>516</v>
      </c>
      <c r="AQ84" s="64">
        <v>1800</v>
      </c>
      <c r="AR84" s="64">
        <v>523</v>
      </c>
      <c r="AS84" s="64">
        <v>20</v>
      </c>
      <c r="AT84" s="65">
        <v>17</v>
      </c>
      <c r="AU84" s="64">
        <v>1450</v>
      </c>
      <c r="AV84" s="64">
        <v>1296</v>
      </c>
      <c r="AW84" s="64">
        <v>947</v>
      </c>
      <c r="AX84" s="64">
        <v>176</v>
      </c>
      <c r="AY84" s="64">
        <v>151</v>
      </c>
      <c r="AZ84" s="64">
        <v>22</v>
      </c>
      <c r="BA84" s="64">
        <v>154</v>
      </c>
      <c r="BB84" s="64">
        <v>126</v>
      </c>
      <c r="BC84" s="64">
        <v>28</v>
      </c>
      <c r="BD84" s="65">
        <v>203</v>
      </c>
      <c r="BE84" s="64">
        <v>4743</v>
      </c>
      <c r="BF84" s="64">
        <v>1314</v>
      </c>
      <c r="BG84" s="64">
        <v>879</v>
      </c>
      <c r="BH84" s="64">
        <v>149</v>
      </c>
      <c r="BI84" s="64">
        <v>97</v>
      </c>
      <c r="BJ84" s="64">
        <v>189</v>
      </c>
      <c r="BK84" s="64">
        <v>1107</v>
      </c>
      <c r="BL84" s="64">
        <v>833</v>
      </c>
      <c r="BM84" s="64">
        <v>357</v>
      </c>
      <c r="BN84" s="65">
        <v>193</v>
      </c>
      <c r="BO84" s="64">
        <v>246</v>
      </c>
      <c r="BP84" s="64">
        <v>693</v>
      </c>
      <c r="BQ84" s="64">
        <v>1353</v>
      </c>
      <c r="BR84" s="64">
        <v>11003</v>
      </c>
      <c r="BS84" s="64">
        <v>1710</v>
      </c>
      <c r="BT84" s="64">
        <v>735</v>
      </c>
      <c r="BU84" s="64">
        <v>85</v>
      </c>
      <c r="BV84" s="64">
        <v>2426</v>
      </c>
      <c r="BW84" s="64">
        <v>1658</v>
      </c>
      <c r="BX84" s="65">
        <v>4389</v>
      </c>
    </row>
    <row r="85" spans="1:76" ht="15" customHeight="1">
      <c r="A85" s="58"/>
      <c r="B85" s="59" t="s">
        <v>226</v>
      </c>
      <c r="C85" s="60"/>
      <c r="D85" s="61"/>
      <c r="E85" s="62" t="s">
        <v>228</v>
      </c>
      <c r="F85" s="63"/>
      <c r="G85" s="64">
        <v>79670</v>
      </c>
      <c r="H85" s="64">
        <v>37920</v>
      </c>
      <c r="I85" s="64">
        <v>23237</v>
      </c>
      <c r="J85" s="64">
        <v>14600</v>
      </c>
      <c r="K85" s="64">
        <v>14133</v>
      </c>
      <c r="L85" s="64">
        <v>467</v>
      </c>
      <c r="M85" s="64">
        <v>8637</v>
      </c>
      <c r="N85" s="64">
        <v>103</v>
      </c>
      <c r="O85" s="64">
        <v>4367</v>
      </c>
      <c r="P85" s="65">
        <v>4286</v>
      </c>
      <c r="Q85" s="64">
        <v>81</v>
      </c>
      <c r="R85" s="64">
        <v>4093</v>
      </c>
      <c r="S85" s="64">
        <v>1268</v>
      </c>
      <c r="T85" s="64">
        <v>2825</v>
      </c>
      <c r="U85" s="64">
        <v>74</v>
      </c>
      <c r="V85" s="64">
        <v>14683</v>
      </c>
      <c r="W85" s="64">
        <v>873</v>
      </c>
      <c r="X85" s="64">
        <v>75</v>
      </c>
      <c r="Y85" s="64">
        <v>798</v>
      </c>
      <c r="Z85" s="65">
        <v>13810</v>
      </c>
      <c r="AA85" s="64">
        <v>154</v>
      </c>
      <c r="AB85" s="64">
        <v>617</v>
      </c>
      <c r="AC85" s="64">
        <v>374</v>
      </c>
      <c r="AD85" s="64">
        <v>1033</v>
      </c>
      <c r="AE85" s="64">
        <v>3287</v>
      </c>
      <c r="AF85" s="64">
        <v>2331</v>
      </c>
      <c r="AG85" s="64">
        <v>5746</v>
      </c>
      <c r="AH85" s="64">
        <v>268</v>
      </c>
      <c r="AI85" s="64">
        <v>30971</v>
      </c>
      <c r="AJ85" s="65">
        <v>17130</v>
      </c>
      <c r="AK85" s="64">
        <v>7782</v>
      </c>
      <c r="AL85" s="64">
        <v>7475</v>
      </c>
      <c r="AM85" s="64">
        <v>6251</v>
      </c>
      <c r="AN85" s="64">
        <v>4069</v>
      </c>
      <c r="AO85" s="64">
        <v>338</v>
      </c>
      <c r="AP85" s="64">
        <v>269</v>
      </c>
      <c r="AQ85" s="64">
        <v>945</v>
      </c>
      <c r="AR85" s="64">
        <v>601</v>
      </c>
      <c r="AS85" s="64">
        <v>15</v>
      </c>
      <c r="AT85" s="65">
        <v>14</v>
      </c>
      <c r="AU85" s="64">
        <v>1224</v>
      </c>
      <c r="AV85" s="64">
        <v>1081</v>
      </c>
      <c r="AW85" s="64">
        <v>922</v>
      </c>
      <c r="AX85" s="64">
        <v>74</v>
      </c>
      <c r="AY85" s="64">
        <v>76</v>
      </c>
      <c r="AZ85" s="64">
        <v>9</v>
      </c>
      <c r="BA85" s="64">
        <v>143</v>
      </c>
      <c r="BB85" s="64">
        <v>118</v>
      </c>
      <c r="BC85" s="64">
        <v>25</v>
      </c>
      <c r="BD85" s="65">
        <v>307</v>
      </c>
      <c r="BE85" s="64">
        <v>7023</v>
      </c>
      <c r="BF85" s="64">
        <v>1748</v>
      </c>
      <c r="BG85" s="64">
        <v>1219</v>
      </c>
      <c r="BH85" s="64">
        <v>180</v>
      </c>
      <c r="BI85" s="64">
        <v>213</v>
      </c>
      <c r="BJ85" s="64">
        <v>136</v>
      </c>
      <c r="BK85" s="64">
        <v>1267</v>
      </c>
      <c r="BL85" s="64">
        <v>1482</v>
      </c>
      <c r="BM85" s="64">
        <v>901</v>
      </c>
      <c r="BN85" s="65">
        <v>342</v>
      </c>
      <c r="BO85" s="64">
        <v>307</v>
      </c>
      <c r="BP85" s="64">
        <v>976</v>
      </c>
      <c r="BQ85" s="64">
        <v>2325</v>
      </c>
      <c r="BR85" s="64">
        <v>13841</v>
      </c>
      <c r="BS85" s="64">
        <v>2685</v>
      </c>
      <c r="BT85" s="64">
        <v>816</v>
      </c>
      <c r="BU85" s="64">
        <v>139</v>
      </c>
      <c r="BV85" s="64">
        <v>2381</v>
      </c>
      <c r="BW85" s="64">
        <v>2622</v>
      </c>
      <c r="BX85" s="65">
        <v>5198</v>
      </c>
    </row>
    <row r="86" spans="1:76" ht="15" customHeight="1">
      <c r="A86" s="58"/>
      <c r="B86" s="59" t="s">
        <v>227</v>
      </c>
      <c r="C86" s="60"/>
      <c r="D86" s="61"/>
      <c r="E86" s="62" t="s">
        <v>437</v>
      </c>
      <c r="F86" s="63"/>
      <c r="G86" s="64">
        <v>272</v>
      </c>
      <c r="H86" s="64">
        <v>0</v>
      </c>
      <c r="I86" s="64">
        <v>0</v>
      </c>
      <c r="J86" s="64">
        <v>0</v>
      </c>
      <c r="K86" s="64">
        <v>0</v>
      </c>
      <c r="L86" s="64">
        <v>0</v>
      </c>
      <c r="M86" s="64">
        <v>0</v>
      </c>
      <c r="N86" s="64">
        <v>0</v>
      </c>
      <c r="O86" s="64">
        <v>0</v>
      </c>
      <c r="P86" s="65">
        <v>0</v>
      </c>
      <c r="Q86" s="64">
        <v>0</v>
      </c>
      <c r="R86" s="64">
        <v>0</v>
      </c>
      <c r="S86" s="64">
        <v>0</v>
      </c>
      <c r="T86" s="64">
        <v>0</v>
      </c>
      <c r="U86" s="64">
        <v>0</v>
      </c>
      <c r="V86" s="64">
        <v>0</v>
      </c>
      <c r="W86" s="64">
        <v>0</v>
      </c>
      <c r="X86" s="64">
        <v>0</v>
      </c>
      <c r="Y86" s="64">
        <v>0</v>
      </c>
      <c r="Z86" s="65">
        <v>0</v>
      </c>
      <c r="AA86" s="64">
        <v>0</v>
      </c>
      <c r="AB86" s="64">
        <v>0</v>
      </c>
      <c r="AC86" s="64">
        <v>0</v>
      </c>
      <c r="AD86" s="64">
        <v>0</v>
      </c>
      <c r="AE86" s="64">
        <v>0</v>
      </c>
      <c r="AF86" s="64">
        <v>0</v>
      </c>
      <c r="AG86" s="64">
        <v>0</v>
      </c>
      <c r="AH86" s="64">
        <v>0</v>
      </c>
      <c r="AI86" s="64">
        <v>272</v>
      </c>
      <c r="AJ86" s="65">
        <v>272</v>
      </c>
      <c r="AK86" s="64">
        <v>153</v>
      </c>
      <c r="AL86" s="64">
        <v>152</v>
      </c>
      <c r="AM86" s="64">
        <v>118</v>
      </c>
      <c r="AN86" s="64">
        <v>57</v>
      </c>
      <c r="AO86" s="64">
        <v>3</v>
      </c>
      <c r="AP86" s="64">
        <v>10</v>
      </c>
      <c r="AQ86" s="64">
        <v>32</v>
      </c>
      <c r="AR86" s="64">
        <v>15</v>
      </c>
      <c r="AS86" s="64">
        <v>0</v>
      </c>
      <c r="AT86" s="65">
        <v>1</v>
      </c>
      <c r="AU86" s="64">
        <v>34</v>
      </c>
      <c r="AV86" s="64">
        <v>30</v>
      </c>
      <c r="AW86" s="64">
        <v>26</v>
      </c>
      <c r="AX86" s="64">
        <v>2</v>
      </c>
      <c r="AY86" s="64">
        <v>0</v>
      </c>
      <c r="AZ86" s="64">
        <v>2</v>
      </c>
      <c r="BA86" s="64">
        <v>4</v>
      </c>
      <c r="BB86" s="64">
        <v>2</v>
      </c>
      <c r="BC86" s="64">
        <v>2</v>
      </c>
      <c r="BD86" s="65">
        <v>1</v>
      </c>
      <c r="BE86" s="64">
        <v>113</v>
      </c>
      <c r="BF86" s="64">
        <v>73</v>
      </c>
      <c r="BG86" s="64">
        <v>54</v>
      </c>
      <c r="BH86" s="64">
        <v>11</v>
      </c>
      <c r="BI86" s="64">
        <v>1</v>
      </c>
      <c r="BJ86" s="64">
        <v>7</v>
      </c>
      <c r="BK86" s="64">
        <v>2</v>
      </c>
      <c r="BL86" s="64">
        <v>31</v>
      </c>
      <c r="BM86" s="64">
        <v>1</v>
      </c>
      <c r="BN86" s="65">
        <v>0</v>
      </c>
      <c r="BO86" s="64">
        <v>2</v>
      </c>
      <c r="BP86" s="64">
        <v>4</v>
      </c>
      <c r="BQ86" s="64">
        <v>6</v>
      </c>
      <c r="BR86" s="64">
        <v>0</v>
      </c>
      <c r="BS86" s="64">
        <v>0</v>
      </c>
      <c r="BT86" s="64">
        <v>0</v>
      </c>
      <c r="BU86" s="64">
        <v>0</v>
      </c>
      <c r="BV86" s="64">
        <v>0</v>
      </c>
      <c r="BW86" s="64">
        <v>0</v>
      </c>
      <c r="BX86" s="65">
        <v>0</v>
      </c>
    </row>
    <row r="87" spans="1:76" ht="15" customHeight="1">
      <c r="A87" s="58"/>
      <c r="B87" s="59" t="s">
        <v>229</v>
      </c>
      <c r="C87" s="60"/>
      <c r="D87" s="61"/>
      <c r="E87" s="62" t="s">
        <v>438</v>
      </c>
      <c r="F87" s="63"/>
      <c r="G87" s="64">
        <v>22386</v>
      </c>
      <c r="H87" s="64">
        <v>7118</v>
      </c>
      <c r="I87" s="64">
        <v>3905</v>
      </c>
      <c r="J87" s="64">
        <v>2011</v>
      </c>
      <c r="K87" s="64">
        <v>1813</v>
      </c>
      <c r="L87" s="64">
        <v>198</v>
      </c>
      <c r="M87" s="64">
        <v>1894</v>
      </c>
      <c r="N87" s="64">
        <v>24</v>
      </c>
      <c r="O87" s="64">
        <v>898</v>
      </c>
      <c r="P87" s="65">
        <v>852</v>
      </c>
      <c r="Q87" s="64">
        <v>46</v>
      </c>
      <c r="R87" s="64">
        <v>945</v>
      </c>
      <c r="S87" s="64">
        <v>253</v>
      </c>
      <c r="T87" s="64">
        <v>692</v>
      </c>
      <c r="U87" s="64">
        <v>27</v>
      </c>
      <c r="V87" s="64">
        <v>3213</v>
      </c>
      <c r="W87" s="64">
        <v>206</v>
      </c>
      <c r="X87" s="64">
        <v>13</v>
      </c>
      <c r="Y87" s="64">
        <v>193</v>
      </c>
      <c r="Z87" s="65">
        <v>3007</v>
      </c>
      <c r="AA87" s="64">
        <v>42</v>
      </c>
      <c r="AB87" s="64">
        <v>139</v>
      </c>
      <c r="AC87" s="64">
        <v>67</v>
      </c>
      <c r="AD87" s="64">
        <v>277</v>
      </c>
      <c r="AE87" s="64">
        <v>678</v>
      </c>
      <c r="AF87" s="64">
        <v>474</v>
      </c>
      <c r="AG87" s="64">
        <v>1235</v>
      </c>
      <c r="AH87" s="64">
        <v>95</v>
      </c>
      <c r="AI87" s="64">
        <v>9983</v>
      </c>
      <c r="AJ87" s="65">
        <v>6107</v>
      </c>
      <c r="AK87" s="64">
        <v>3503</v>
      </c>
      <c r="AL87" s="64">
        <v>3458</v>
      </c>
      <c r="AM87" s="64">
        <v>2949</v>
      </c>
      <c r="AN87" s="64">
        <v>1348</v>
      </c>
      <c r="AO87" s="64">
        <v>63</v>
      </c>
      <c r="AP87" s="64">
        <v>177</v>
      </c>
      <c r="AQ87" s="64">
        <v>1077</v>
      </c>
      <c r="AR87" s="64">
        <v>268</v>
      </c>
      <c r="AS87" s="64">
        <v>5</v>
      </c>
      <c r="AT87" s="65">
        <v>11</v>
      </c>
      <c r="AU87" s="64">
        <v>509</v>
      </c>
      <c r="AV87" s="64">
        <v>452</v>
      </c>
      <c r="AW87" s="64">
        <v>362</v>
      </c>
      <c r="AX87" s="64">
        <v>49</v>
      </c>
      <c r="AY87" s="64">
        <v>32</v>
      </c>
      <c r="AZ87" s="64">
        <v>9</v>
      </c>
      <c r="BA87" s="64">
        <v>57</v>
      </c>
      <c r="BB87" s="64">
        <v>46</v>
      </c>
      <c r="BC87" s="64">
        <v>11</v>
      </c>
      <c r="BD87" s="65">
        <v>45</v>
      </c>
      <c r="BE87" s="64">
        <v>2533</v>
      </c>
      <c r="BF87" s="64">
        <v>932</v>
      </c>
      <c r="BG87" s="64">
        <v>578</v>
      </c>
      <c r="BH87" s="64">
        <v>114</v>
      </c>
      <c r="BI87" s="64">
        <v>47</v>
      </c>
      <c r="BJ87" s="64">
        <v>193</v>
      </c>
      <c r="BK87" s="64">
        <v>801</v>
      </c>
      <c r="BL87" s="64">
        <v>337</v>
      </c>
      <c r="BM87" s="64">
        <v>47</v>
      </c>
      <c r="BN87" s="65">
        <v>68</v>
      </c>
      <c r="BO87" s="64">
        <v>87</v>
      </c>
      <c r="BP87" s="64">
        <v>261</v>
      </c>
      <c r="BQ87" s="64">
        <v>71</v>
      </c>
      <c r="BR87" s="64">
        <v>3876</v>
      </c>
      <c r="BS87" s="64">
        <v>816</v>
      </c>
      <c r="BT87" s="64">
        <v>515</v>
      </c>
      <c r="BU87" s="64">
        <v>68</v>
      </c>
      <c r="BV87" s="64">
        <v>447</v>
      </c>
      <c r="BW87" s="64">
        <v>445</v>
      </c>
      <c r="BX87" s="65">
        <v>1585</v>
      </c>
    </row>
    <row r="88" spans="1:76" ht="15" customHeight="1">
      <c r="A88" s="58"/>
      <c r="B88" s="59" t="s">
        <v>230</v>
      </c>
      <c r="C88" s="60"/>
      <c r="D88" s="61"/>
      <c r="E88" s="62" t="s">
        <v>439</v>
      </c>
      <c r="F88" s="63"/>
      <c r="G88" s="64">
        <v>132212</v>
      </c>
      <c r="H88" s="64">
        <v>15063</v>
      </c>
      <c r="I88" s="64">
        <v>8696</v>
      </c>
      <c r="J88" s="64">
        <v>4335</v>
      </c>
      <c r="K88" s="64">
        <v>3859</v>
      </c>
      <c r="L88" s="64">
        <v>476</v>
      </c>
      <c r="M88" s="64">
        <v>4361</v>
      </c>
      <c r="N88" s="64">
        <v>52</v>
      </c>
      <c r="O88" s="64">
        <v>2034</v>
      </c>
      <c r="P88" s="65">
        <v>1924</v>
      </c>
      <c r="Q88" s="64">
        <v>110</v>
      </c>
      <c r="R88" s="64">
        <v>2212</v>
      </c>
      <c r="S88" s="64">
        <v>568</v>
      </c>
      <c r="T88" s="64">
        <v>1644</v>
      </c>
      <c r="U88" s="64">
        <v>63</v>
      </c>
      <c r="V88" s="64">
        <v>6367</v>
      </c>
      <c r="W88" s="64">
        <v>431</v>
      </c>
      <c r="X88" s="64">
        <v>28</v>
      </c>
      <c r="Y88" s="64">
        <v>403</v>
      </c>
      <c r="Z88" s="65">
        <v>5936</v>
      </c>
      <c r="AA88" s="64">
        <v>84</v>
      </c>
      <c r="AB88" s="64">
        <v>273</v>
      </c>
      <c r="AC88" s="64">
        <v>131</v>
      </c>
      <c r="AD88" s="64">
        <v>547</v>
      </c>
      <c r="AE88" s="64">
        <v>1335</v>
      </c>
      <c r="AF88" s="64">
        <v>934</v>
      </c>
      <c r="AG88" s="64">
        <v>2435</v>
      </c>
      <c r="AH88" s="64">
        <v>197</v>
      </c>
      <c r="AI88" s="64">
        <v>87753</v>
      </c>
      <c r="AJ88" s="65">
        <v>54057</v>
      </c>
      <c r="AK88" s="64">
        <v>29855</v>
      </c>
      <c r="AL88" s="64">
        <v>29496</v>
      </c>
      <c r="AM88" s="64">
        <v>24846</v>
      </c>
      <c r="AN88" s="64">
        <v>11404</v>
      </c>
      <c r="AO88" s="64">
        <v>534</v>
      </c>
      <c r="AP88" s="64">
        <v>1559</v>
      </c>
      <c r="AQ88" s="64">
        <v>8745</v>
      </c>
      <c r="AR88" s="64">
        <v>2456</v>
      </c>
      <c r="AS88" s="64">
        <v>44</v>
      </c>
      <c r="AT88" s="65">
        <v>104</v>
      </c>
      <c r="AU88" s="64">
        <v>4650</v>
      </c>
      <c r="AV88" s="64">
        <v>4122</v>
      </c>
      <c r="AW88" s="64">
        <v>3346</v>
      </c>
      <c r="AX88" s="64">
        <v>420</v>
      </c>
      <c r="AY88" s="64">
        <v>241</v>
      </c>
      <c r="AZ88" s="64">
        <v>115</v>
      </c>
      <c r="BA88" s="64">
        <v>528</v>
      </c>
      <c r="BB88" s="64">
        <v>392</v>
      </c>
      <c r="BC88" s="64">
        <v>136</v>
      </c>
      <c r="BD88" s="65">
        <v>359</v>
      </c>
      <c r="BE88" s="64">
        <v>23820</v>
      </c>
      <c r="BF88" s="64">
        <v>9452</v>
      </c>
      <c r="BG88" s="64">
        <v>5748</v>
      </c>
      <c r="BH88" s="64">
        <v>1222</v>
      </c>
      <c r="BI88" s="64">
        <v>617</v>
      </c>
      <c r="BJ88" s="64">
        <v>1865</v>
      </c>
      <c r="BK88" s="64">
        <v>6518</v>
      </c>
      <c r="BL88" s="64">
        <v>3558</v>
      </c>
      <c r="BM88" s="64">
        <v>461</v>
      </c>
      <c r="BN88" s="65">
        <v>541</v>
      </c>
      <c r="BO88" s="64">
        <v>763</v>
      </c>
      <c r="BP88" s="64">
        <v>2527</v>
      </c>
      <c r="BQ88" s="64">
        <v>382</v>
      </c>
      <c r="BR88" s="64">
        <v>33696</v>
      </c>
      <c r="BS88" s="64">
        <v>7181</v>
      </c>
      <c r="BT88" s="64">
        <v>4333</v>
      </c>
      <c r="BU88" s="64">
        <v>577</v>
      </c>
      <c r="BV88" s="64">
        <v>3897</v>
      </c>
      <c r="BW88" s="64">
        <v>3901</v>
      </c>
      <c r="BX88" s="65">
        <v>13807</v>
      </c>
    </row>
    <row r="89" spans="1:76" ht="24" customHeight="1">
      <c r="A89" s="58"/>
      <c r="B89" s="59" t="s">
        <v>231</v>
      </c>
      <c r="C89" s="60"/>
      <c r="D89" s="61"/>
      <c r="E89" s="62" t="s">
        <v>233</v>
      </c>
      <c r="F89" s="63"/>
      <c r="G89" s="64">
        <v>4615</v>
      </c>
      <c r="H89" s="64">
        <v>2598</v>
      </c>
      <c r="I89" s="64">
        <v>1267</v>
      </c>
      <c r="J89" s="64">
        <v>681</v>
      </c>
      <c r="K89" s="64">
        <v>658</v>
      </c>
      <c r="L89" s="64">
        <v>23</v>
      </c>
      <c r="M89" s="64">
        <v>586</v>
      </c>
      <c r="N89" s="64">
        <v>7</v>
      </c>
      <c r="O89" s="64">
        <v>306</v>
      </c>
      <c r="P89" s="65">
        <v>299</v>
      </c>
      <c r="Q89" s="64">
        <v>7</v>
      </c>
      <c r="R89" s="64">
        <v>267</v>
      </c>
      <c r="S89" s="64">
        <v>101</v>
      </c>
      <c r="T89" s="64">
        <v>166</v>
      </c>
      <c r="U89" s="64">
        <v>6</v>
      </c>
      <c r="V89" s="64">
        <v>1331</v>
      </c>
      <c r="W89" s="64">
        <v>67</v>
      </c>
      <c r="X89" s="64">
        <v>5</v>
      </c>
      <c r="Y89" s="64">
        <v>62</v>
      </c>
      <c r="Z89" s="65">
        <v>1264</v>
      </c>
      <c r="AA89" s="64">
        <v>13</v>
      </c>
      <c r="AB89" s="64">
        <v>57</v>
      </c>
      <c r="AC89" s="64">
        <v>33</v>
      </c>
      <c r="AD89" s="64">
        <v>84</v>
      </c>
      <c r="AE89" s="64">
        <v>275</v>
      </c>
      <c r="AF89" s="64">
        <v>215</v>
      </c>
      <c r="AG89" s="64">
        <v>570</v>
      </c>
      <c r="AH89" s="64">
        <v>17</v>
      </c>
      <c r="AI89" s="64">
        <v>1409</v>
      </c>
      <c r="AJ89" s="65">
        <v>720</v>
      </c>
      <c r="AK89" s="64">
        <v>383</v>
      </c>
      <c r="AL89" s="64">
        <v>364</v>
      </c>
      <c r="AM89" s="64">
        <v>286</v>
      </c>
      <c r="AN89" s="64">
        <v>126</v>
      </c>
      <c r="AO89" s="64">
        <v>10</v>
      </c>
      <c r="AP89" s="64">
        <v>28</v>
      </c>
      <c r="AQ89" s="64">
        <v>94</v>
      </c>
      <c r="AR89" s="64">
        <v>26</v>
      </c>
      <c r="AS89" s="64">
        <v>1</v>
      </c>
      <c r="AT89" s="65">
        <v>1</v>
      </c>
      <c r="AU89" s="64">
        <v>78</v>
      </c>
      <c r="AV89" s="64">
        <v>71</v>
      </c>
      <c r="AW89" s="64">
        <v>52</v>
      </c>
      <c r="AX89" s="64">
        <v>11</v>
      </c>
      <c r="AY89" s="64">
        <v>7</v>
      </c>
      <c r="AZ89" s="64">
        <v>1</v>
      </c>
      <c r="BA89" s="64">
        <v>7</v>
      </c>
      <c r="BB89" s="64">
        <v>6</v>
      </c>
      <c r="BC89" s="64">
        <v>1</v>
      </c>
      <c r="BD89" s="65">
        <v>19</v>
      </c>
      <c r="BE89" s="64">
        <v>335</v>
      </c>
      <c r="BF89" s="64">
        <v>116</v>
      </c>
      <c r="BG89" s="64">
        <v>65</v>
      </c>
      <c r="BH89" s="64">
        <v>17</v>
      </c>
      <c r="BI89" s="64">
        <v>5</v>
      </c>
      <c r="BJ89" s="64">
        <v>29</v>
      </c>
      <c r="BK89" s="64">
        <v>87</v>
      </c>
      <c r="BL89" s="64">
        <v>37</v>
      </c>
      <c r="BM89" s="64">
        <v>8</v>
      </c>
      <c r="BN89" s="65">
        <v>12</v>
      </c>
      <c r="BO89" s="64">
        <v>32</v>
      </c>
      <c r="BP89" s="64">
        <v>43</v>
      </c>
      <c r="BQ89" s="64">
        <v>2</v>
      </c>
      <c r="BR89" s="64">
        <v>689</v>
      </c>
      <c r="BS89" s="64">
        <v>127</v>
      </c>
      <c r="BT89" s="64">
        <v>58</v>
      </c>
      <c r="BU89" s="64">
        <v>12</v>
      </c>
      <c r="BV89" s="64">
        <v>127</v>
      </c>
      <c r="BW89" s="64">
        <v>85</v>
      </c>
      <c r="BX89" s="65">
        <v>280</v>
      </c>
    </row>
    <row r="90" spans="1:76" ht="15" customHeight="1">
      <c r="A90" s="58"/>
      <c r="B90" s="59" t="s">
        <v>232</v>
      </c>
      <c r="C90" s="60"/>
      <c r="D90" s="61"/>
      <c r="E90" s="62" t="s">
        <v>440</v>
      </c>
      <c r="F90" s="63"/>
      <c r="G90" s="64">
        <v>133557</v>
      </c>
      <c r="H90" s="64">
        <v>52354</v>
      </c>
      <c r="I90" s="64">
        <v>18058</v>
      </c>
      <c r="J90" s="64">
        <v>4531</v>
      </c>
      <c r="K90" s="64">
        <v>4375</v>
      </c>
      <c r="L90" s="64">
        <v>156</v>
      </c>
      <c r="M90" s="64">
        <v>13527</v>
      </c>
      <c r="N90" s="64">
        <v>173</v>
      </c>
      <c r="O90" s="64">
        <v>7028</v>
      </c>
      <c r="P90" s="65">
        <v>6877</v>
      </c>
      <c r="Q90" s="64">
        <v>151</v>
      </c>
      <c r="R90" s="64">
        <v>6177</v>
      </c>
      <c r="S90" s="64">
        <v>2342</v>
      </c>
      <c r="T90" s="64">
        <v>3835</v>
      </c>
      <c r="U90" s="64">
        <v>149</v>
      </c>
      <c r="V90" s="64">
        <v>34296</v>
      </c>
      <c r="W90" s="64">
        <v>4434</v>
      </c>
      <c r="X90" s="64">
        <v>350</v>
      </c>
      <c r="Y90" s="64">
        <v>4084</v>
      </c>
      <c r="Z90" s="65">
        <v>29862</v>
      </c>
      <c r="AA90" s="64">
        <v>315</v>
      </c>
      <c r="AB90" s="64">
        <v>1358</v>
      </c>
      <c r="AC90" s="64">
        <v>766</v>
      </c>
      <c r="AD90" s="64">
        <v>1991</v>
      </c>
      <c r="AE90" s="64">
        <v>6471</v>
      </c>
      <c r="AF90" s="64">
        <v>5090</v>
      </c>
      <c r="AG90" s="64">
        <v>13457</v>
      </c>
      <c r="AH90" s="64">
        <v>414</v>
      </c>
      <c r="AI90" s="64">
        <v>70496</v>
      </c>
      <c r="AJ90" s="65">
        <v>35105</v>
      </c>
      <c r="AK90" s="64">
        <v>19374</v>
      </c>
      <c r="AL90" s="64">
        <v>19031</v>
      </c>
      <c r="AM90" s="64">
        <v>16360</v>
      </c>
      <c r="AN90" s="64">
        <v>7413</v>
      </c>
      <c r="AO90" s="64">
        <v>347</v>
      </c>
      <c r="AP90" s="64">
        <v>1012</v>
      </c>
      <c r="AQ90" s="64">
        <v>5884</v>
      </c>
      <c r="AR90" s="64">
        <v>1606</v>
      </c>
      <c r="AS90" s="64">
        <v>30</v>
      </c>
      <c r="AT90" s="65">
        <v>68</v>
      </c>
      <c r="AU90" s="64">
        <v>2671</v>
      </c>
      <c r="AV90" s="64">
        <v>2363</v>
      </c>
      <c r="AW90" s="64">
        <v>1880</v>
      </c>
      <c r="AX90" s="64">
        <v>256</v>
      </c>
      <c r="AY90" s="64">
        <v>181</v>
      </c>
      <c r="AZ90" s="64">
        <v>46</v>
      </c>
      <c r="BA90" s="64">
        <v>308</v>
      </c>
      <c r="BB90" s="64">
        <v>250</v>
      </c>
      <c r="BC90" s="64">
        <v>58</v>
      </c>
      <c r="BD90" s="65">
        <v>343</v>
      </c>
      <c r="BE90" s="64">
        <v>15670</v>
      </c>
      <c r="BF90" s="64">
        <v>5108</v>
      </c>
      <c r="BG90" s="64">
        <v>3214</v>
      </c>
      <c r="BH90" s="64">
        <v>599</v>
      </c>
      <c r="BI90" s="64">
        <v>257</v>
      </c>
      <c r="BJ90" s="64">
        <v>1038</v>
      </c>
      <c r="BK90" s="64">
        <v>5474</v>
      </c>
      <c r="BL90" s="64">
        <v>2025</v>
      </c>
      <c r="BM90" s="64">
        <v>269</v>
      </c>
      <c r="BN90" s="65">
        <v>485</v>
      </c>
      <c r="BO90" s="64">
        <v>642</v>
      </c>
      <c r="BP90" s="64">
        <v>1667</v>
      </c>
      <c r="BQ90" s="64">
        <v>61</v>
      </c>
      <c r="BR90" s="64">
        <v>35391</v>
      </c>
      <c r="BS90" s="64">
        <v>4373</v>
      </c>
      <c r="BT90" s="64">
        <v>1988</v>
      </c>
      <c r="BU90" s="64">
        <v>1061</v>
      </c>
      <c r="BV90" s="64">
        <v>5063</v>
      </c>
      <c r="BW90" s="64">
        <v>4813</v>
      </c>
      <c r="BX90" s="65">
        <v>18093</v>
      </c>
    </row>
    <row r="91" spans="1:76" ht="15" customHeight="1">
      <c r="A91" s="58"/>
      <c r="B91" s="59" t="s">
        <v>234</v>
      </c>
      <c r="C91" s="60"/>
      <c r="D91" s="61"/>
      <c r="E91" s="62" t="s">
        <v>441</v>
      </c>
      <c r="F91" s="63"/>
      <c r="G91" s="64">
        <v>6631</v>
      </c>
      <c r="H91" s="64">
        <v>3348</v>
      </c>
      <c r="I91" s="64">
        <v>2133</v>
      </c>
      <c r="J91" s="64">
        <v>994</v>
      </c>
      <c r="K91" s="64">
        <v>960</v>
      </c>
      <c r="L91" s="64">
        <v>34</v>
      </c>
      <c r="M91" s="64">
        <v>1139</v>
      </c>
      <c r="N91" s="64">
        <v>14</v>
      </c>
      <c r="O91" s="64">
        <v>593</v>
      </c>
      <c r="P91" s="65">
        <v>580</v>
      </c>
      <c r="Q91" s="64">
        <v>13</v>
      </c>
      <c r="R91" s="64">
        <v>520</v>
      </c>
      <c r="S91" s="64">
        <v>197</v>
      </c>
      <c r="T91" s="64">
        <v>323</v>
      </c>
      <c r="U91" s="64">
        <v>12</v>
      </c>
      <c r="V91" s="64">
        <v>1215</v>
      </c>
      <c r="W91" s="64">
        <v>117</v>
      </c>
      <c r="X91" s="64">
        <v>9</v>
      </c>
      <c r="Y91" s="64">
        <v>108</v>
      </c>
      <c r="Z91" s="65">
        <v>1098</v>
      </c>
      <c r="AA91" s="64">
        <v>12</v>
      </c>
      <c r="AB91" s="64">
        <v>50</v>
      </c>
      <c r="AC91" s="64">
        <v>28</v>
      </c>
      <c r="AD91" s="64">
        <v>73</v>
      </c>
      <c r="AE91" s="64">
        <v>239</v>
      </c>
      <c r="AF91" s="64">
        <v>187</v>
      </c>
      <c r="AG91" s="64">
        <v>494</v>
      </c>
      <c r="AH91" s="64">
        <v>15</v>
      </c>
      <c r="AI91" s="64">
        <v>403</v>
      </c>
      <c r="AJ91" s="65">
        <v>254</v>
      </c>
      <c r="AK91" s="64">
        <v>134</v>
      </c>
      <c r="AL91" s="64">
        <v>132</v>
      </c>
      <c r="AM91" s="64">
        <v>114</v>
      </c>
      <c r="AN91" s="64">
        <v>53</v>
      </c>
      <c r="AO91" s="64">
        <v>2</v>
      </c>
      <c r="AP91" s="64">
        <v>7</v>
      </c>
      <c r="AQ91" s="64">
        <v>41</v>
      </c>
      <c r="AR91" s="64">
        <v>11</v>
      </c>
      <c r="AS91" s="64">
        <v>0</v>
      </c>
      <c r="AT91" s="65">
        <v>0</v>
      </c>
      <c r="AU91" s="64">
        <v>18</v>
      </c>
      <c r="AV91" s="64">
        <v>16</v>
      </c>
      <c r="AW91" s="64">
        <v>13</v>
      </c>
      <c r="AX91" s="64">
        <v>2</v>
      </c>
      <c r="AY91" s="64">
        <v>1</v>
      </c>
      <c r="AZ91" s="64">
        <v>0</v>
      </c>
      <c r="BA91" s="64">
        <v>2</v>
      </c>
      <c r="BB91" s="64">
        <v>2</v>
      </c>
      <c r="BC91" s="64">
        <v>0</v>
      </c>
      <c r="BD91" s="65">
        <v>2</v>
      </c>
      <c r="BE91" s="64">
        <v>114</v>
      </c>
      <c r="BF91" s="64">
        <v>39</v>
      </c>
      <c r="BG91" s="64">
        <v>24</v>
      </c>
      <c r="BH91" s="64">
        <v>5</v>
      </c>
      <c r="BI91" s="64">
        <v>2</v>
      </c>
      <c r="BJ91" s="64">
        <v>8</v>
      </c>
      <c r="BK91" s="64">
        <v>39</v>
      </c>
      <c r="BL91" s="64">
        <v>15</v>
      </c>
      <c r="BM91" s="64">
        <v>2</v>
      </c>
      <c r="BN91" s="65">
        <v>3</v>
      </c>
      <c r="BO91" s="64">
        <v>4</v>
      </c>
      <c r="BP91" s="64">
        <v>12</v>
      </c>
      <c r="BQ91" s="64">
        <v>6</v>
      </c>
      <c r="BR91" s="64">
        <v>149</v>
      </c>
      <c r="BS91" s="64">
        <v>33</v>
      </c>
      <c r="BT91" s="64">
        <v>18</v>
      </c>
      <c r="BU91" s="64">
        <v>3</v>
      </c>
      <c r="BV91" s="64">
        <v>17</v>
      </c>
      <c r="BW91" s="64">
        <v>17</v>
      </c>
      <c r="BX91" s="65">
        <v>61</v>
      </c>
    </row>
    <row r="92" spans="1:76" ht="15" customHeight="1">
      <c r="A92" s="58"/>
      <c r="B92" s="59" t="s">
        <v>235</v>
      </c>
      <c r="C92" s="60"/>
      <c r="D92" s="61"/>
      <c r="E92" s="62" t="s">
        <v>442</v>
      </c>
      <c r="F92" s="63"/>
      <c r="G92" s="64">
        <v>107290</v>
      </c>
      <c r="H92" s="64">
        <v>56733</v>
      </c>
      <c r="I92" s="64">
        <v>29067</v>
      </c>
      <c r="J92" s="64">
        <v>15647</v>
      </c>
      <c r="K92" s="64">
        <v>12850</v>
      </c>
      <c r="L92" s="64">
        <v>2797</v>
      </c>
      <c r="M92" s="64">
        <v>13420</v>
      </c>
      <c r="N92" s="64">
        <v>130</v>
      </c>
      <c r="O92" s="64">
        <v>5202</v>
      </c>
      <c r="P92" s="65">
        <v>4762</v>
      </c>
      <c r="Q92" s="64">
        <v>440</v>
      </c>
      <c r="R92" s="64">
        <v>7851</v>
      </c>
      <c r="S92" s="64">
        <v>1436</v>
      </c>
      <c r="T92" s="64">
        <v>6415</v>
      </c>
      <c r="U92" s="64">
        <v>237</v>
      </c>
      <c r="V92" s="64">
        <v>27666</v>
      </c>
      <c r="W92" s="64">
        <v>1603</v>
      </c>
      <c r="X92" s="64">
        <v>107</v>
      </c>
      <c r="Y92" s="64">
        <v>1496</v>
      </c>
      <c r="Z92" s="65">
        <v>26063</v>
      </c>
      <c r="AA92" s="64">
        <v>354</v>
      </c>
      <c r="AB92" s="64">
        <v>1167</v>
      </c>
      <c r="AC92" s="64">
        <v>561</v>
      </c>
      <c r="AD92" s="64">
        <v>2250</v>
      </c>
      <c r="AE92" s="64">
        <v>5701</v>
      </c>
      <c r="AF92" s="64">
        <v>4030</v>
      </c>
      <c r="AG92" s="64">
        <v>10588</v>
      </c>
      <c r="AH92" s="64">
        <v>1412</v>
      </c>
      <c r="AI92" s="64">
        <v>37475</v>
      </c>
      <c r="AJ92" s="65">
        <v>23723</v>
      </c>
      <c r="AK92" s="64">
        <v>12945</v>
      </c>
      <c r="AL92" s="64">
        <v>12937</v>
      </c>
      <c r="AM92" s="64">
        <v>10961</v>
      </c>
      <c r="AN92" s="64">
        <v>4835</v>
      </c>
      <c r="AO92" s="64">
        <v>228</v>
      </c>
      <c r="AP92" s="64">
        <v>571</v>
      </c>
      <c r="AQ92" s="64">
        <v>4009</v>
      </c>
      <c r="AR92" s="64">
        <v>1243</v>
      </c>
      <c r="AS92" s="64">
        <v>22</v>
      </c>
      <c r="AT92" s="65">
        <v>53</v>
      </c>
      <c r="AU92" s="64">
        <v>1976</v>
      </c>
      <c r="AV92" s="64">
        <v>1772</v>
      </c>
      <c r="AW92" s="64">
        <v>1433</v>
      </c>
      <c r="AX92" s="64">
        <v>196</v>
      </c>
      <c r="AY92" s="64">
        <v>110</v>
      </c>
      <c r="AZ92" s="64">
        <v>33</v>
      </c>
      <c r="BA92" s="64">
        <v>204</v>
      </c>
      <c r="BB92" s="64">
        <v>165</v>
      </c>
      <c r="BC92" s="64">
        <v>39</v>
      </c>
      <c r="BD92" s="65">
        <v>8</v>
      </c>
      <c r="BE92" s="64">
        <v>8552</v>
      </c>
      <c r="BF92" s="64">
        <v>6172</v>
      </c>
      <c r="BG92" s="64">
        <v>2904</v>
      </c>
      <c r="BH92" s="64">
        <v>1059</v>
      </c>
      <c r="BI92" s="64">
        <v>18</v>
      </c>
      <c r="BJ92" s="64">
        <v>2191</v>
      </c>
      <c r="BK92" s="64">
        <v>10</v>
      </c>
      <c r="BL92" s="64">
        <v>1930</v>
      </c>
      <c r="BM92" s="64">
        <v>71</v>
      </c>
      <c r="BN92" s="65">
        <v>1</v>
      </c>
      <c r="BO92" s="64">
        <v>87</v>
      </c>
      <c r="BP92" s="64">
        <v>281</v>
      </c>
      <c r="BQ92" s="64">
        <v>2226</v>
      </c>
      <c r="BR92" s="64">
        <v>13752</v>
      </c>
      <c r="BS92" s="64">
        <v>3023</v>
      </c>
      <c r="BT92" s="64">
        <v>963</v>
      </c>
      <c r="BU92" s="64">
        <v>183</v>
      </c>
      <c r="BV92" s="64">
        <v>31</v>
      </c>
      <c r="BW92" s="64">
        <v>3141</v>
      </c>
      <c r="BX92" s="65">
        <v>6411</v>
      </c>
    </row>
    <row r="93" spans="1:76" ht="15" customHeight="1">
      <c r="A93" s="58"/>
      <c r="B93" s="59" t="s">
        <v>236</v>
      </c>
      <c r="C93" s="60"/>
      <c r="D93" s="61"/>
      <c r="E93" s="62" t="s">
        <v>23</v>
      </c>
      <c r="F93" s="63"/>
      <c r="G93" s="64">
        <v>0</v>
      </c>
      <c r="H93" s="64">
        <v>0</v>
      </c>
      <c r="I93" s="64">
        <v>0</v>
      </c>
      <c r="J93" s="64">
        <v>0</v>
      </c>
      <c r="K93" s="64">
        <v>0</v>
      </c>
      <c r="L93" s="64">
        <v>0</v>
      </c>
      <c r="M93" s="64">
        <v>0</v>
      </c>
      <c r="N93" s="64">
        <v>0</v>
      </c>
      <c r="O93" s="64">
        <v>0</v>
      </c>
      <c r="P93" s="65">
        <v>0</v>
      </c>
      <c r="Q93" s="64">
        <v>0</v>
      </c>
      <c r="R93" s="64">
        <v>0</v>
      </c>
      <c r="S93" s="64">
        <v>0</v>
      </c>
      <c r="T93" s="64">
        <v>0</v>
      </c>
      <c r="U93" s="64">
        <v>0</v>
      </c>
      <c r="V93" s="64">
        <v>0</v>
      </c>
      <c r="W93" s="64">
        <v>0</v>
      </c>
      <c r="X93" s="64">
        <v>0</v>
      </c>
      <c r="Y93" s="64">
        <v>0</v>
      </c>
      <c r="Z93" s="65">
        <v>0</v>
      </c>
      <c r="AA93" s="64">
        <v>0</v>
      </c>
      <c r="AB93" s="64">
        <v>0</v>
      </c>
      <c r="AC93" s="64">
        <v>0</v>
      </c>
      <c r="AD93" s="64">
        <v>0</v>
      </c>
      <c r="AE93" s="64">
        <v>0</v>
      </c>
      <c r="AF93" s="64">
        <v>0</v>
      </c>
      <c r="AG93" s="64">
        <v>0</v>
      </c>
      <c r="AH93" s="64">
        <v>0</v>
      </c>
      <c r="AI93" s="64">
        <v>0</v>
      </c>
      <c r="AJ93" s="65">
        <v>0</v>
      </c>
      <c r="AK93" s="64">
        <v>0</v>
      </c>
      <c r="AL93" s="64">
        <v>0</v>
      </c>
      <c r="AM93" s="64">
        <v>0</v>
      </c>
      <c r="AN93" s="64">
        <v>0</v>
      </c>
      <c r="AO93" s="64">
        <v>0</v>
      </c>
      <c r="AP93" s="64">
        <v>0</v>
      </c>
      <c r="AQ93" s="64">
        <v>0</v>
      </c>
      <c r="AR93" s="64">
        <v>0</v>
      </c>
      <c r="AS93" s="64">
        <v>0</v>
      </c>
      <c r="AT93" s="65">
        <v>0</v>
      </c>
      <c r="AU93" s="64">
        <v>0</v>
      </c>
      <c r="AV93" s="64">
        <v>0</v>
      </c>
      <c r="AW93" s="64">
        <v>0</v>
      </c>
      <c r="AX93" s="64">
        <v>0</v>
      </c>
      <c r="AY93" s="64">
        <v>0</v>
      </c>
      <c r="AZ93" s="64">
        <v>0</v>
      </c>
      <c r="BA93" s="64">
        <v>0</v>
      </c>
      <c r="BB93" s="64">
        <v>0</v>
      </c>
      <c r="BC93" s="64">
        <v>0</v>
      </c>
      <c r="BD93" s="65">
        <v>0</v>
      </c>
      <c r="BE93" s="64">
        <v>0</v>
      </c>
      <c r="BF93" s="64">
        <v>0</v>
      </c>
      <c r="BG93" s="64">
        <v>0</v>
      </c>
      <c r="BH93" s="64">
        <v>0</v>
      </c>
      <c r="BI93" s="64">
        <v>0</v>
      </c>
      <c r="BJ93" s="64">
        <v>0</v>
      </c>
      <c r="BK93" s="64">
        <v>0</v>
      </c>
      <c r="BL93" s="64">
        <v>0</v>
      </c>
      <c r="BM93" s="64">
        <v>0</v>
      </c>
      <c r="BN93" s="65">
        <v>0</v>
      </c>
      <c r="BO93" s="64">
        <v>0</v>
      </c>
      <c r="BP93" s="64">
        <v>0</v>
      </c>
      <c r="BQ93" s="64">
        <v>0</v>
      </c>
      <c r="BR93" s="64">
        <v>0</v>
      </c>
      <c r="BS93" s="64">
        <v>0</v>
      </c>
      <c r="BT93" s="64">
        <v>0</v>
      </c>
      <c r="BU93" s="64">
        <v>0</v>
      </c>
      <c r="BV93" s="64">
        <v>0</v>
      </c>
      <c r="BW93" s="64">
        <v>0</v>
      </c>
      <c r="BX93" s="65">
        <v>0</v>
      </c>
    </row>
    <row r="94" spans="1:76" ht="24" customHeight="1">
      <c r="A94" s="58"/>
      <c r="B94" s="59" t="s">
        <v>237</v>
      </c>
      <c r="C94" s="60"/>
      <c r="D94" s="61"/>
      <c r="E94" s="62" t="s">
        <v>239</v>
      </c>
      <c r="F94" s="63"/>
      <c r="G94" s="64">
        <v>9396</v>
      </c>
      <c r="H94" s="64">
        <v>6300</v>
      </c>
      <c r="I94" s="64">
        <v>3236</v>
      </c>
      <c r="J94" s="64">
        <v>1790</v>
      </c>
      <c r="K94" s="64">
        <v>1726</v>
      </c>
      <c r="L94" s="64">
        <v>64</v>
      </c>
      <c r="M94" s="64">
        <v>1446</v>
      </c>
      <c r="N94" s="64">
        <v>24</v>
      </c>
      <c r="O94" s="64">
        <v>861</v>
      </c>
      <c r="P94" s="65">
        <v>844</v>
      </c>
      <c r="Q94" s="64">
        <v>17</v>
      </c>
      <c r="R94" s="64">
        <v>548</v>
      </c>
      <c r="S94" s="64">
        <v>253</v>
      </c>
      <c r="T94" s="64">
        <v>295</v>
      </c>
      <c r="U94" s="64">
        <v>13</v>
      </c>
      <c r="V94" s="64">
        <v>3064</v>
      </c>
      <c r="W94" s="64">
        <v>77</v>
      </c>
      <c r="X94" s="64">
        <v>5</v>
      </c>
      <c r="Y94" s="64">
        <v>72</v>
      </c>
      <c r="Z94" s="65">
        <v>2987</v>
      </c>
      <c r="AA94" s="64">
        <v>44</v>
      </c>
      <c r="AB94" s="64">
        <v>140</v>
      </c>
      <c r="AC94" s="64">
        <v>66</v>
      </c>
      <c r="AD94" s="64">
        <v>282</v>
      </c>
      <c r="AE94" s="64">
        <v>686</v>
      </c>
      <c r="AF94" s="64">
        <v>475</v>
      </c>
      <c r="AG94" s="64">
        <v>1250</v>
      </c>
      <c r="AH94" s="64">
        <v>44</v>
      </c>
      <c r="AI94" s="64">
        <v>2899</v>
      </c>
      <c r="AJ94" s="65">
        <v>1578</v>
      </c>
      <c r="AK94" s="64">
        <v>1142</v>
      </c>
      <c r="AL94" s="64">
        <v>1086</v>
      </c>
      <c r="AM94" s="64">
        <v>853</v>
      </c>
      <c r="AN94" s="64">
        <v>376</v>
      </c>
      <c r="AO94" s="64">
        <v>29</v>
      </c>
      <c r="AP94" s="64">
        <v>84</v>
      </c>
      <c r="AQ94" s="64">
        <v>279</v>
      </c>
      <c r="AR94" s="64">
        <v>78</v>
      </c>
      <c r="AS94" s="64">
        <v>3</v>
      </c>
      <c r="AT94" s="65">
        <v>4</v>
      </c>
      <c r="AU94" s="64">
        <v>233</v>
      </c>
      <c r="AV94" s="64">
        <v>212</v>
      </c>
      <c r="AW94" s="64">
        <v>156</v>
      </c>
      <c r="AX94" s="64">
        <v>32</v>
      </c>
      <c r="AY94" s="64">
        <v>21</v>
      </c>
      <c r="AZ94" s="64">
        <v>3</v>
      </c>
      <c r="BA94" s="64">
        <v>21</v>
      </c>
      <c r="BB94" s="64">
        <v>17</v>
      </c>
      <c r="BC94" s="64">
        <v>4</v>
      </c>
      <c r="BD94" s="65">
        <v>56</v>
      </c>
      <c r="BE94" s="64">
        <v>375</v>
      </c>
      <c r="BF94" s="64">
        <v>130</v>
      </c>
      <c r="BG94" s="64">
        <v>73</v>
      </c>
      <c r="BH94" s="64">
        <v>19</v>
      </c>
      <c r="BI94" s="64">
        <v>6</v>
      </c>
      <c r="BJ94" s="64">
        <v>32</v>
      </c>
      <c r="BK94" s="64">
        <v>97</v>
      </c>
      <c r="BL94" s="64">
        <v>42</v>
      </c>
      <c r="BM94" s="64">
        <v>9</v>
      </c>
      <c r="BN94" s="65">
        <v>13</v>
      </c>
      <c r="BO94" s="64">
        <v>36</v>
      </c>
      <c r="BP94" s="64">
        <v>48</v>
      </c>
      <c r="BQ94" s="64">
        <v>61</v>
      </c>
      <c r="BR94" s="64">
        <v>1321</v>
      </c>
      <c r="BS94" s="64">
        <v>187</v>
      </c>
      <c r="BT94" s="64">
        <v>124</v>
      </c>
      <c r="BU94" s="64">
        <v>28</v>
      </c>
      <c r="BV94" s="64">
        <v>254</v>
      </c>
      <c r="BW94" s="64">
        <v>169</v>
      </c>
      <c r="BX94" s="65">
        <v>559</v>
      </c>
    </row>
    <row r="95" spans="1:76" ht="15" customHeight="1">
      <c r="A95" s="58"/>
      <c r="B95" s="59" t="s">
        <v>238</v>
      </c>
      <c r="C95" s="60"/>
      <c r="D95" s="61"/>
      <c r="E95" s="62" t="s">
        <v>241</v>
      </c>
      <c r="F95" s="63"/>
      <c r="G95" s="64">
        <v>0</v>
      </c>
      <c r="H95" s="64">
        <v>0</v>
      </c>
      <c r="I95" s="64">
        <v>0</v>
      </c>
      <c r="J95" s="64">
        <v>0</v>
      </c>
      <c r="K95" s="64">
        <v>0</v>
      </c>
      <c r="L95" s="64">
        <v>0</v>
      </c>
      <c r="M95" s="64">
        <v>0</v>
      </c>
      <c r="N95" s="64">
        <v>0</v>
      </c>
      <c r="O95" s="64">
        <v>0</v>
      </c>
      <c r="P95" s="65">
        <v>0</v>
      </c>
      <c r="Q95" s="64">
        <v>0</v>
      </c>
      <c r="R95" s="64">
        <v>0</v>
      </c>
      <c r="S95" s="64">
        <v>0</v>
      </c>
      <c r="T95" s="64">
        <v>0</v>
      </c>
      <c r="U95" s="64">
        <v>0</v>
      </c>
      <c r="V95" s="64">
        <v>0</v>
      </c>
      <c r="W95" s="64">
        <v>0</v>
      </c>
      <c r="X95" s="64">
        <v>0</v>
      </c>
      <c r="Y95" s="64">
        <v>0</v>
      </c>
      <c r="Z95" s="65">
        <v>0</v>
      </c>
      <c r="AA95" s="64">
        <v>0</v>
      </c>
      <c r="AB95" s="64">
        <v>0</v>
      </c>
      <c r="AC95" s="64">
        <v>0</v>
      </c>
      <c r="AD95" s="64">
        <v>0</v>
      </c>
      <c r="AE95" s="64">
        <v>0</v>
      </c>
      <c r="AF95" s="64">
        <v>0</v>
      </c>
      <c r="AG95" s="64">
        <v>0</v>
      </c>
      <c r="AH95" s="64">
        <v>0</v>
      </c>
      <c r="AI95" s="64">
        <v>0</v>
      </c>
      <c r="AJ95" s="65">
        <v>0</v>
      </c>
      <c r="AK95" s="64">
        <v>0</v>
      </c>
      <c r="AL95" s="64">
        <v>0</v>
      </c>
      <c r="AM95" s="64">
        <v>0</v>
      </c>
      <c r="AN95" s="64">
        <v>0</v>
      </c>
      <c r="AO95" s="64">
        <v>0</v>
      </c>
      <c r="AP95" s="64">
        <v>0</v>
      </c>
      <c r="AQ95" s="64">
        <v>0</v>
      </c>
      <c r="AR95" s="64">
        <v>0</v>
      </c>
      <c r="AS95" s="64">
        <v>0</v>
      </c>
      <c r="AT95" s="65">
        <v>0</v>
      </c>
      <c r="AU95" s="64">
        <v>0</v>
      </c>
      <c r="AV95" s="64">
        <v>0</v>
      </c>
      <c r="AW95" s="64">
        <v>0</v>
      </c>
      <c r="AX95" s="64">
        <v>0</v>
      </c>
      <c r="AY95" s="64">
        <v>0</v>
      </c>
      <c r="AZ95" s="64">
        <v>0</v>
      </c>
      <c r="BA95" s="64">
        <v>0</v>
      </c>
      <c r="BB95" s="64">
        <v>0</v>
      </c>
      <c r="BC95" s="64">
        <v>0</v>
      </c>
      <c r="BD95" s="65">
        <v>0</v>
      </c>
      <c r="BE95" s="64">
        <v>0</v>
      </c>
      <c r="BF95" s="64">
        <v>0</v>
      </c>
      <c r="BG95" s="64">
        <v>0</v>
      </c>
      <c r="BH95" s="64">
        <v>0</v>
      </c>
      <c r="BI95" s="64">
        <v>0</v>
      </c>
      <c r="BJ95" s="64">
        <v>0</v>
      </c>
      <c r="BK95" s="64">
        <v>0</v>
      </c>
      <c r="BL95" s="64">
        <v>0</v>
      </c>
      <c r="BM95" s="64">
        <v>0</v>
      </c>
      <c r="BN95" s="65">
        <v>0</v>
      </c>
      <c r="BO95" s="64">
        <v>0</v>
      </c>
      <c r="BP95" s="64">
        <v>0</v>
      </c>
      <c r="BQ95" s="64">
        <v>0</v>
      </c>
      <c r="BR95" s="64">
        <v>0</v>
      </c>
      <c r="BS95" s="64">
        <v>0</v>
      </c>
      <c r="BT95" s="64">
        <v>0</v>
      </c>
      <c r="BU95" s="64">
        <v>0</v>
      </c>
      <c r="BV95" s="64">
        <v>0</v>
      </c>
      <c r="BW95" s="64">
        <v>0</v>
      </c>
      <c r="BX95" s="65">
        <v>0</v>
      </c>
    </row>
    <row r="96" spans="1:76" ht="15" customHeight="1">
      <c r="A96" s="58"/>
      <c r="B96" s="59" t="s">
        <v>240</v>
      </c>
      <c r="C96" s="60"/>
      <c r="D96" s="61"/>
      <c r="E96" s="62" t="s">
        <v>443</v>
      </c>
      <c r="F96" s="63"/>
      <c r="G96" s="64">
        <v>0</v>
      </c>
      <c r="H96" s="64">
        <v>0</v>
      </c>
      <c r="I96" s="64">
        <v>0</v>
      </c>
      <c r="J96" s="64">
        <v>0</v>
      </c>
      <c r="K96" s="64">
        <v>0</v>
      </c>
      <c r="L96" s="64">
        <v>0</v>
      </c>
      <c r="M96" s="64">
        <v>0</v>
      </c>
      <c r="N96" s="64">
        <v>0</v>
      </c>
      <c r="O96" s="64">
        <v>0</v>
      </c>
      <c r="P96" s="65">
        <v>0</v>
      </c>
      <c r="Q96" s="64">
        <v>0</v>
      </c>
      <c r="R96" s="64">
        <v>0</v>
      </c>
      <c r="S96" s="64">
        <v>0</v>
      </c>
      <c r="T96" s="64">
        <v>0</v>
      </c>
      <c r="U96" s="64">
        <v>0</v>
      </c>
      <c r="V96" s="64">
        <v>0</v>
      </c>
      <c r="W96" s="64">
        <v>0</v>
      </c>
      <c r="X96" s="64">
        <v>0</v>
      </c>
      <c r="Y96" s="64">
        <v>0</v>
      </c>
      <c r="Z96" s="65">
        <v>0</v>
      </c>
      <c r="AA96" s="64">
        <v>0</v>
      </c>
      <c r="AB96" s="64">
        <v>0</v>
      </c>
      <c r="AC96" s="64">
        <v>0</v>
      </c>
      <c r="AD96" s="64">
        <v>0</v>
      </c>
      <c r="AE96" s="64">
        <v>0</v>
      </c>
      <c r="AF96" s="64">
        <v>0</v>
      </c>
      <c r="AG96" s="64">
        <v>0</v>
      </c>
      <c r="AH96" s="64">
        <v>0</v>
      </c>
      <c r="AI96" s="64">
        <v>0</v>
      </c>
      <c r="AJ96" s="65">
        <v>0</v>
      </c>
      <c r="AK96" s="64">
        <v>0</v>
      </c>
      <c r="AL96" s="64">
        <v>0</v>
      </c>
      <c r="AM96" s="64">
        <v>0</v>
      </c>
      <c r="AN96" s="64">
        <v>0</v>
      </c>
      <c r="AO96" s="64">
        <v>0</v>
      </c>
      <c r="AP96" s="64">
        <v>0</v>
      </c>
      <c r="AQ96" s="64">
        <v>0</v>
      </c>
      <c r="AR96" s="64">
        <v>0</v>
      </c>
      <c r="AS96" s="64">
        <v>0</v>
      </c>
      <c r="AT96" s="65">
        <v>0</v>
      </c>
      <c r="AU96" s="64">
        <v>0</v>
      </c>
      <c r="AV96" s="64">
        <v>0</v>
      </c>
      <c r="AW96" s="64">
        <v>0</v>
      </c>
      <c r="AX96" s="64">
        <v>0</v>
      </c>
      <c r="AY96" s="64">
        <v>0</v>
      </c>
      <c r="AZ96" s="64">
        <v>0</v>
      </c>
      <c r="BA96" s="64">
        <v>0</v>
      </c>
      <c r="BB96" s="64">
        <v>0</v>
      </c>
      <c r="BC96" s="64">
        <v>0</v>
      </c>
      <c r="BD96" s="65">
        <v>0</v>
      </c>
      <c r="BE96" s="64">
        <v>0</v>
      </c>
      <c r="BF96" s="64">
        <v>0</v>
      </c>
      <c r="BG96" s="64">
        <v>0</v>
      </c>
      <c r="BH96" s="64">
        <v>0</v>
      </c>
      <c r="BI96" s="64">
        <v>0</v>
      </c>
      <c r="BJ96" s="64">
        <v>0</v>
      </c>
      <c r="BK96" s="64">
        <v>0</v>
      </c>
      <c r="BL96" s="64">
        <v>0</v>
      </c>
      <c r="BM96" s="64">
        <v>0</v>
      </c>
      <c r="BN96" s="65">
        <v>0</v>
      </c>
      <c r="BO96" s="64">
        <v>0</v>
      </c>
      <c r="BP96" s="64">
        <v>0</v>
      </c>
      <c r="BQ96" s="64">
        <v>0</v>
      </c>
      <c r="BR96" s="64">
        <v>0</v>
      </c>
      <c r="BS96" s="64">
        <v>0</v>
      </c>
      <c r="BT96" s="64">
        <v>0</v>
      </c>
      <c r="BU96" s="64">
        <v>0</v>
      </c>
      <c r="BV96" s="64">
        <v>0</v>
      </c>
      <c r="BW96" s="64">
        <v>0</v>
      </c>
      <c r="BX96" s="65">
        <v>0</v>
      </c>
    </row>
    <row r="97" spans="1:76" ht="15" customHeight="1">
      <c r="A97" s="58"/>
      <c r="B97" s="59" t="s">
        <v>242</v>
      </c>
      <c r="C97" s="60"/>
      <c r="D97" s="61"/>
      <c r="E97" s="62" t="s">
        <v>444</v>
      </c>
      <c r="F97" s="63"/>
      <c r="G97" s="64">
        <v>69</v>
      </c>
      <c r="H97" s="64">
        <v>22</v>
      </c>
      <c r="I97" s="64">
        <v>9</v>
      </c>
      <c r="J97" s="64">
        <v>4</v>
      </c>
      <c r="K97" s="64">
        <v>4</v>
      </c>
      <c r="L97" s="64">
        <v>0</v>
      </c>
      <c r="M97" s="64">
        <v>5</v>
      </c>
      <c r="N97" s="64">
        <v>0</v>
      </c>
      <c r="O97" s="64">
        <v>3</v>
      </c>
      <c r="P97" s="65">
        <v>3</v>
      </c>
      <c r="Q97" s="64">
        <v>0</v>
      </c>
      <c r="R97" s="64">
        <v>2</v>
      </c>
      <c r="S97" s="64">
        <v>1</v>
      </c>
      <c r="T97" s="64">
        <v>1</v>
      </c>
      <c r="U97" s="64">
        <v>0</v>
      </c>
      <c r="V97" s="64">
        <v>13</v>
      </c>
      <c r="W97" s="64">
        <v>7</v>
      </c>
      <c r="X97" s="64">
        <v>1</v>
      </c>
      <c r="Y97" s="64">
        <v>6</v>
      </c>
      <c r="Z97" s="65">
        <v>6</v>
      </c>
      <c r="AA97" s="64">
        <v>0</v>
      </c>
      <c r="AB97" s="64">
        <v>0</v>
      </c>
      <c r="AC97" s="64">
        <v>0</v>
      </c>
      <c r="AD97" s="64">
        <v>0</v>
      </c>
      <c r="AE97" s="64">
        <v>1</v>
      </c>
      <c r="AF97" s="64">
        <v>1</v>
      </c>
      <c r="AG97" s="64">
        <v>4</v>
      </c>
      <c r="AH97" s="64">
        <v>0</v>
      </c>
      <c r="AI97" s="64">
        <v>38</v>
      </c>
      <c r="AJ97" s="65">
        <v>22</v>
      </c>
      <c r="AK97" s="64">
        <v>4</v>
      </c>
      <c r="AL97" s="64">
        <v>4</v>
      </c>
      <c r="AM97" s="64">
        <v>3</v>
      </c>
      <c r="AN97" s="64">
        <v>2</v>
      </c>
      <c r="AO97" s="64">
        <v>0</v>
      </c>
      <c r="AP97" s="64">
        <v>0</v>
      </c>
      <c r="AQ97" s="64">
        <v>1</v>
      </c>
      <c r="AR97" s="64">
        <v>0</v>
      </c>
      <c r="AS97" s="64">
        <v>0</v>
      </c>
      <c r="AT97" s="65">
        <v>0</v>
      </c>
      <c r="AU97" s="64">
        <v>1</v>
      </c>
      <c r="AV97" s="64">
        <v>1</v>
      </c>
      <c r="AW97" s="64">
        <v>1</v>
      </c>
      <c r="AX97" s="64">
        <v>0</v>
      </c>
      <c r="AY97" s="64">
        <v>0</v>
      </c>
      <c r="AZ97" s="64">
        <v>0</v>
      </c>
      <c r="BA97" s="64">
        <v>0</v>
      </c>
      <c r="BB97" s="64">
        <v>0</v>
      </c>
      <c r="BC97" s="64">
        <v>0</v>
      </c>
      <c r="BD97" s="65">
        <v>0</v>
      </c>
      <c r="BE97" s="64">
        <v>4</v>
      </c>
      <c r="BF97" s="64">
        <v>1</v>
      </c>
      <c r="BG97" s="64">
        <v>1</v>
      </c>
      <c r="BH97" s="64">
        <v>0</v>
      </c>
      <c r="BI97" s="64">
        <v>0</v>
      </c>
      <c r="BJ97" s="64">
        <v>0</v>
      </c>
      <c r="BK97" s="64">
        <v>2</v>
      </c>
      <c r="BL97" s="64">
        <v>0</v>
      </c>
      <c r="BM97" s="64">
        <v>0</v>
      </c>
      <c r="BN97" s="65">
        <v>0</v>
      </c>
      <c r="BO97" s="64">
        <v>0</v>
      </c>
      <c r="BP97" s="64">
        <v>1</v>
      </c>
      <c r="BQ97" s="64">
        <v>14</v>
      </c>
      <c r="BR97" s="64">
        <v>16</v>
      </c>
      <c r="BS97" s="64">
        <v>5</v>
      </c>
      <c r="BT97" s="64">
        <v>3</v>
      </c>
      <c r="BU97" s="64">
        <v>3</v>
      </c>
      <c r="BV97" s="64">
        <v>1</v>
      </c>
      <c r="BW97" s="64">
        <v>1</v>
      </c>
      <c r="BX97" s="65">
        <v>3</v>
      </c>
    </row>
    <row r="98" spans="1:76" ht="15" customHeight="1">
      <c r="A98" s="58"/>
      <c r="B98" s="59" t="s">
        <v>243</v>
      </c>
      <c r="C98" s="60"/>
      <c r="D98" s="61"/>
      <c r="E98" s="62" t="s">
        <v>445</v>
      </c>
      <c r="F98" s="63"/>
      <c r="G98" s="64">
        <v>0</v>
      </c>
      <c r="H98" s="64">
        <v>0</v>
      </c>
      <c r="I98" s="64">
        <v>0</v>
      </c>
      <c r="J98" s="64">
        <v>0</v>
      </c>
      <c r="K98" s="64">
        <v>0</v>
      </c>
      <c r="L98" s="64">
        <v>0</v>
      </c>
      <c r="M98" s="64">
        <v>0</v>
      </c>
      <c r="N98" s="64">
        <v>0</v>
      </c>
      <c r="O98" s="64">
        <v>0</v>
      </c>
      <c r="P98" s="65">
        <v>0</v>
      </c>
      <c r="Q98" s="64">
        <v>0</v>
      </c>
      <c r="R98" s="64">
        <v>0</v>
      </c>
      <c r="S98" s="64">
        <v>0</v>
      </c>
      <c r="T98" s="64">
        <v>0</v>
      </c>
      <c r="U98" s="64">
        <v>0</v>
      </c>
      <c r="V98" s="64">
        <v>0</v>
      </c>
      <c r="W98" s="64">
        <v>0</v>
      </c>
      <c r="X98" s="64">
        <v>0</v>
      </c>
      <c r="Y98" s="64">
        <v>0</v>
      </c>
      <c r="Z98" s="65">
        <v>0</v>
      </c>
      <c r="AA98" s="64">
        <v>0</v>
      </c>
      <c r="AB98" s="64">
        <v>0</v>
      </c>
      <c r="AC98" s="64">
        <v>0</v>
      </c>
      <c r="AD98" s="64">
        <v>0</v>
      </c>
      <c r="AE98" s="64">
        <v>0</v>
      </c>
      <c r="AF98" s="64">
        <v>0</v>
      </c>
      <c r="AG98" s="64">
        <v>0</v>
      </c>
      <c r="AH98" s="64">
        <v>0</v>
      </c>
      <c r="AI98" s="64">
        <v>0</v>
      </c>
      <c r="AJ98" s="65">
        <v>0</v>
      </c>
      <c r="AK98" s="64">
        <v>0</v>
      </c>
      <c r="AL98" s="64">
        <v>0</v>
      </c>
      <c r="AM98" s="64">
        <v>0</v>
      </c>
      <c r="AN98" s="64">
        <v>0</v>
      </c>
      <c r="AO98" s="64">
        <v>0</v>
      </c>
      <c r="AP98" s="64">
        <v>0</v>
      </c>
      <c r="AQ98" s="64">
        <v>0</v>
      </c>
      <c r="AR98" s="64">
        <v>0</v>
      </c>
      <c r="AS98" s="64">
        <v>0</v>
      </c>
      <c r="AT98" s="65">
        <v>0</v>
      </c>
      <c r="AU98" s="64">
        <v>0</v>
      </c>
      <c r="AV98" s="64">
        <v>0</v>
      </c>
      <c r="AW98" s="64">
        <v>0</v>
      </c>
      <c r="AX98" s="64">
        <v>0</v>
      </c>
      <c r="AY98" s="64">
        <v>0</v>
      </c>
      <c r="AZ98" s="64">
        <v>0</v>
      </c>
      <c r="BA98" s="64">
        <v>0</v>
      </c>
      <c r="BB98" s="64">
        <v>0</v>
      </c>
      <c r="BC98" s="64">
        <v>0</v>
      </c>
      <c r="BD98" s="65">
        <v>0</v>
      </c>
      <c r="BE98" s="64">
        <v>0</v>
      </c>
      <c r="BF98" s="64">
        <v>0</v>
      </c>
      <c r="BG98" s="64">
        <v>0</v>
      </c>
      <c r="BH98" s="64">
        <v>0</v>
      </c>
      <c r="BI98" s="64">
        <v>0</v>
      </c>
      <c r="BJ98" s="64">
        <v>0</v>
      </c>
      <c r="BK98" s="64">
        <v>0</v>
      </c>
      <c r="BL98" s="64">
        <v>0</v>
      </c>
      <c r="BM98" s="64">
        <v>0</v>
      </c>
      <c r="BN98" s="65">
        <v>0</v>
      </c>
      <c r="BO98" s="64">
        <v>0</v>
      </c>
      <c r="BP98" s="64">
        <v>0</v>
      </c>
      <c r="BQ98" s="64">
        <v>0</v>
      </c>
      <c r="BR98" s="64">
        <v>0</v>
      </c>
      <c r="BS98" s="64">
        <v>0</v>
      </c>
      <c r="BT98" s="64">
        <v>0</v>
      </c>
      <c r="BU98" s="64">
        <v>0</v>
      </c>
      <c r="BV98" s="64">
        <v>0</v>
      </c>
      <c r="BW98" s="64">
        <v>0</v>
      </c>
      <c r="BX98" s="65">
        <v>0</v>
      </c>
    </row>
    <row r="99" spans="1:76" ht="24" customHeight="1">
      <c r="A99" s="58"/>
      <c r="B99" s="59" t="s">
        <v>244</v>
      </c>
      <c r="C99" s="60"/>
      <c r="D99" s="61"/>
      <c r="E99" s="62" t="s">
        <v>446</v>
      </c>
      <c r="F99" s="63"/>
      <c r="G99" s="64">
        <v>0</v>
      </c>
      <c r="H99" s="64">
        <v>0</v>
      </c>
      <c r="I99" s="64">
        <v>0</v>
      </c>
      <c r="J99" s="64">
        <v>0</v>
      </c>
      <c r="K99" s="64">
        <v>0</v>
      </c>
      <c r="L99" s="64">
        <v>0</v>
      </c>
      <c r="M99" s="64">
        <v>0</v>
      </c>
      <c r="N99" s="64">
        <v>0</v>
      </c>
      <c r="O99" s="64">
        <v>0</v>
      </c>
      <c r="P99" s="65">
        <v>0</v>
      </c>
      <c r="Q99" s="64">
        <v>0</v>
      </c>
      <c r="R99" s="64">
        <v>0</v>
      </c>
      <c r="S99" s="64">
        <v>0</v>
      </c>
      <c r="T99" s="64">
        <v>0</v>
      </c>
      <c r="U99" s="64">
        <v>0</v>
      </c>
      <c r="V99" s="64">
        <v>0</v>
      </c>
      <c r="W99" s="64">
        <v>0</v>
      </c>
      <c r="X99" s="64">
        <v>0</v>
      </c>
      <c r="Y99" s="64">
        <v>0</v>
      </c>
      <c r="Z99" s="65">
        <v>0</v>
      </c>
      <c r="AA99" s="64">
        <v>0</v>
      </c>
      <c r="AB99" s="64">
        <v>0</v>
      </c>
      <c r="AC99" s="64">
        <v>0</v>
      </c>
      <c r="AD99" s="64">
        <v>0</v>
      </c>
      <c r="AE99" s="64">
        <v>0</v>
      </c>
      <c r="AF99" s="64">
        <v>0</v>
      </c>
      <c r="AG99" s="64">
        <v>0</v>
      </c>
      <c r="AH99" s="64">
        <v>0</v>
      </c>
      <c r="AI99" s="64">
        <v>0</v>
      </c>
      <c r="AJ99" s="65">
        <v>0</v>
      </c>
      <c r="AK99" s="64">
        <v>0</v>
      </c>
      <c r="AL99" s="64">
        <v>0</v>
      </c>
      <c r="AM99" s="64">
        <v>0</v>
      </c>
      <c r="AN99" s="64">
        <v>0</v>
      </c>
      <c r="AO99" s="64">
        <v>0</v>
      </c>
      <c r="AP99" s="64">
        <v>0</v>
      </c>
      <c r="AQ99" s="64">
        <v>0</v>
      </c>
      <c r="AR99" s="64">
        <v>0</v>
      </c>
      <c r="AS99" s="64">
        <v>0</v>
      </c>
      <c r="AT99" s="65">
        <v>0</v>
      </c>
      <c r="AU99" s="64">
        <v>0</v>
      </c>
      <c r="AV99" s="64">
        <v>0</v>
      </c>
      <c r="AW99" s="64">
        <v>0</v>
      </c>
      <c r="AX99" s="64">
        <v>0</v>
      </c>
      <c r="AY99" s="64">
        <v>0</v>
      </c>
      <c r="AZ99" s="64">
        <v>0</v>
      </c>
      <c r="BA99" s="64">
        <v>0</v>
      </c>
      <c r="BB99" s="64">
        <v>0</v>
      </c>
      <c r="BC99" s="64">
        <v>0</v>
      </c>
      <c r="BD99" s="65">
        <v>0</v>
      </c>
      <c r="BE99" s="64">
        <v>0</v>
      </c>
      <c r="BF99" s="64">
        <v>0</v>
      </c>
      <c r="BG99" s="64">
        <v>0</v>
      </c>
      <c r="BH99" s="64">
        <v>0</v>
      </c>
      <c r="BI99" s="64">
        <v>0</v>
      </c>
      <c r="BJ99" s="64">
        <v>0</v>
      </c>
      <c r="BK99" s="64">
        <v>0</v>
      </c>
      <c r="BL99" s="64">
        <v>0</v>
      </c>
      <c r="BM99" s="64">
        <v>0</v>
      </c>
      <c r="BN99" s="65">
        <v>0</v>
      </c>
      <c r="BO99" s="64">
        <v>0</v>
      </c>
      <c r="BP99" s="64">
        <v>0</v>
      </c>
      <c r="BQ99" s="64">
        <v>0</v>
      </c>
      <c r="BR99" s="64">
        <v>0</v>
      </c>
      <c r="BS99" s="64">
        <v>0</v>
      </c>
      <c r="BT99" s="64">
        <v>0</v>
      </c>
      <c r="BU99" s="64">
        <v>0</v>
      </c>
      <c r="BV99" s="64">
        <v>0</v>
      </c>
      <c r="BW99" s="64">
        <v>0</v>
      </c>
      <c r="BX99" s="65">
        <v>0</v>
      </c>
    </row>
    <row r="100" spans="1:76" ht="15" customHeight="1">
      <c r="A100" s="58"/>
      <c r="B100" s="59" t="s">
        <v>245</v>
      </c>
      <c r="C100" s="60"/>
      <c r="D100" s="61"/>
      <c r="E100" s="62" t="s">
        <v>447</v>
      </c>
      <c r="F100" s="63"/>
      <c r="G100" s="64">
        <v>56218</v>
      </c>
      <c r="H100" s="64">
        <v>19570</v>
      </c>
      <c r="I100" s="64">
        <v>3650</v>
      </c>
      <c r="J100" s="64">
        <v>793</v>
      </c>
      <c r="K100" s="64">
        <v>766</v>
      </c>
      <c r="L100" s="64">
        <v>27</v>
      </c>
      <c r="M100" s="64">
        <v>2857</v>
      </c>
      <c r="N100" s="64">
        <v>36</v>
      </c>
      <c r="O100" s="64">
        <v>1485</v>
      </c>
      <c r="P100" s="65">
        <v>1453</v>
      </c>
      <c r="Q100" s="64">
        <v>32</v>
      </c>
      <c r="R100" s="64">
        <v>1305</v>
      </c>
      <c r="S100" s="64">
        <v>495</v>
      </c>
      <c r="T100" s="64">
        <v>810</v>
      </c>
      <c r="U100" s="64">
        <v>31</v>
      </c>
      <c r="V100" s="64">
        <v>15920</v>
      </c>
      <c r="W100" s="64">
        <v>2227</v>
      </c>
      <c r="X100" s="64">
        <v>176</v>
      </c>
      <c r="Y100" s="64">
        <v>2051</v>
      </c>
      <c r="Z100" s="65">
        <v>13693</v>
      </c>
      <c r="AA100" s="64">
        <v>145</v>
      </c>
      <c r="AB100" s="64">
        <v>621</v>
      </c>
      <c r="AC100" s="64">
        <v>352</v>
      </c>
      <c r="AD100" s="64">
        <v>913</v>
      </c>
      <c r="AE100" s="64">
        <v>2973</v>
      </c>
      <c r="AF100" s="64">
        <v>2330</v>
      </c>
      <c r="AG100" s="64">
        <v>6169</v>
      </c>
      <c r="AH100" s="64">
        <v>190</v>
      </c>
      <c r="AI100" s="64">
        <v>22336</v>
      </c>
      <c r="AJ100" s="65">
        <v>12750</v>
      </c>
      <c r="AK100" s="64">
        <v>4360</v>
      </c>
      <c r="AL100" s="64">
        <v>4283</v>
      </c>
      <c r="AM100" s="64">
        <v>3683</v>
      </c>
      <c r="AN100" s="64">
        <v>1670</v>
      </c>
      <c r="AO100" s="64">
        <v>78</v>
      </c>
      <c r="AP100" s="64">
        <v>228</v>
      </c>
      <c r="AQ100" s="64">
        <v>1323</v>
      </c>
      <c r="AR100" s="64">
        <v>362</v>
      </c>
      <c r="AS100" s="64">
        <v>7</v>
      </c>
      <c r="AT100" s="65">
        <v>15</v>
      </c>
      <c r="AU100" s="64">
        <v>600</v>
      </c>
      <c r="AV100" s="64">
        <v>531</v>
      </c>
      <c r="AW100" s="64">
        <v>423</v>
      </c>
      <c r="AX100" s="64">
        <v>57</v>
      </c>
      <c r="AY100" s="64">
        <v>41</v>
      </c>
      <c r="AZ100" s="64">
        <v>10</v>
      </c>
      <c r="BA100" s="64">
        <v>69</v>
      </c>
      <c r="BB100" s="64">
        <v>56</v>
      </c>
      <c r="BC100" s="64">
        <v>13</v>
      </c>
      <c r="BD100" s="65">
        <v>77</v>
      </c>
      <c r="BE100" s="64">
        <v>3149</v>
      </c>
      <c r="BF100" s="64">
        <v>1028</v>
      </c>
      <c r="BG100" s="64">
        <v>647</v>
      </c>
      <c r="BH100" s="64">
        <v>120</v>
      </c>
      <c r="BI100" s="64">
        <v>52</v>
      </c>
      <c r="BJ100" s="64">
        <v>209</v>
      </c>
      <c r="BK100" s="64">
        <v>1102</v>
      </c>
      <c r="BL100" s="64">
        <v>407</v>
      </c>
      <c r="BM100" s="64">
        <v>54</v>
      </c>
      <c r="BN100" s="65">
        <v>97</v>
      </c>
      <c r="BO100" s="64">
        <v>128</v>
      </c>
      <c r="BP100" s="64">
        <v>333</v>
      </c>
      <c r="BQ100" s="64">
        <v>5241</v>
      </c>
      <c r="BR100" s="64">
        <v>9586</v>
      </c>
      <c r="BS100" s="64">
        <v>868</v>
      </c>
      <c r="BT100" s="64">
        <v>518</v>
      </c>
      <c r="BU100" s="64">
        <v>89</v>
      </c>
      <c r="BV100" s="64">
        <v>1471</v>
      </c>
      <c r="BW100" s="64">
        <v>1389</v>
      </c>
      <c r="BX100" s="65">
        <v>5251</v>
      </c>
    </row>
    <row r="101" spans="1:76" ht="15" customHeight="1">
      <c r="A101" s="58"/>
      <c r="B101" s="59" t="s">
        <v>246</v>
      </c>
      <c r="C101" s="60"/>
      <c r="D101" s="61"/>
      <c r="E101" s="62" t="s">
        <v>248</v>
      </c>
      <c r="F101" s="63"/>
      <c r="G101" s="64">
        <v>1528175</v>
      </c>
      <c r="H101" s="64">
        <v>549723</v>
      </c>
      <c r="I101" s="64">
        <v>218408</v>
      </c>
      <c r="J101" s="64">
        <v>99819</v>
      </c>
      <c r="K101" s="64">
        <v>97055</v>
      </c>
      <c r="L101" s="64">
        <v>2764</v>
      </c>
      <c r="M101" s="64">
        <v>118589</v>
      </c>
      <c r="N101" s="64">
        <v>2210</v>
      </c>
      <c r="O101" s="64">
        <v>76486</v>
      </c>
      <c r="P101" s="65">
        <v>75551</v>
      </c>
      <c r="Q101" s="64">
        <v>935</v>
      </c>
      <c r="R101" s="64">
        <v>38697</v>
      </c>
      <c r="S101" s="64">
        <v>19000</v>
      </c>
      <c r="T101" s="64">
        <v>19697</v>
      </c>
      <c r="U101" s="64">
        <v>1196</v>
      </c>
      <c r="V101" s="64">
        <v>331315</v>
      </c>
      <c r="W101" s="64">
        <v>6184</v>
      </c>
      <c r="X101" s="64">
        <v>912</v>
      </c>
      <c r="Y101" s="64">
        <v>5272</v>
      </c>
      <c r="Z101" s="65">
        <v>325131</v>
      </c>
      <c r="AA101" s="64">
        <v>3716</v>
      </c>
      <c r="AB101" s="64">
        <v>16952</v>
      </c>
      <c r="AC101" s="64">
        <v>10238</v>
      </c>
      <c r="AD101" s="64">
        <v>23192</v>
      </c>
      <c r="AE101" s="64">
        <v>65438</v>
      </c>
      <c r="AF101" s="64">
        <v>65054</v>
      </c>
      <c r="AG101" s="64">
        <v>135719</v>
      </c>
      <c r="AH101" s="64">
        <v>4822</v>
      </c>
      <c r="AI101" s="64">
        <v>925465</v>
      </c>
      <c r="AJ101" s="65">
        <v>451346</v>
      </c>
      <c r="AK101" s="64">
        <v>161552</v>
      </c>
      <c r="AL101" s="64">
        <v>159201</v>
      </c>
      <c r="AM101" s="64">
        <v>128708</v>
      </c>
      <c r="AN101" s="64">
        <v>52423</v>
      </c>
      <c r="AO101" s="64">
        <v>1819</v>
      </c>
      <c r="AP101" s="64">
        <v>13542</v>
      </c>
      <c r="AQ101" s="64">
        <v>41973</v>
      </c>
      <c r="AR101" s="64">
        <v>17998</v>
      </c>
      <c r="AS101" s="64">
        <v>246</v>
      </c>
      <c r="AT101" s="65">
        <v>707</v>
      </c>
      <c r="AU101" s="64">
        <v>30493</v>
      </c>
      <c r="AV101" s="64">
        <v>27859</v>
      </c>
      <c r="AW101" s="64">
        <v>24888</v>
      </c>
      <c r="AX101" s="64">
        <v>1885</v>
      </c>
      <c r="AY101" s="64">
        <v>813</v>
      </c>
      <c r="AZ101" s="64">
        <v>273</v>
      </c>
      <c r="BA101" s="64">
        <v>2634</v>
      </c>
      <c r="BB101" s="64">
        <v>2114</v>
      </c>
      <c r="BC101" s="64">
        <v>520</v>
      </c>
      <c r="BD101" s="65">
        <v>2351</v>
      </c>
      <c r="BE101" s="64">
        <v>264738</v>
      </c>
      <c r="BF101" s="64">
        <v>64846</v>
      </c>
      <c r="BG101" s="64">
        <v>37549</v>
      </c>
      <c r="BH101" s="64">
        <v>9394</v>
      </c>
      <c r="BI101" s="64">
        <v>3442</v>
      </c>
      <c r="BJ101" s="64">
        <v>14461</v>
      </c>
      <c r="BK101" s="64">
        <v>75380</v>
      </c>
      <c r="BL101" s="64">
        <v>31409</v>
      </c>
      <c r="BM101" s="64">
        <v>2857</v>
      </c>
      <c r="BN101" s="65">
        <v>21285</v>
      </c>
      <c r="BO101" s="64">
        <v>39914</v>
      </c>
      <c r="BP101" s="64">
        <v>29047</v>
      </c>
      <c r="BQ101" s="64">
        <v>25056</v>
      </c>
      <c r="BR101" s="64">
        <v>474119</v>
      </c>
      <c r="BS101" s="64">
        <v>124562</v>
      </c>
      <c r="BT101" s="64">
        <v>40357</v>
      </c>
      <c r="BU101" s="64">
        <v>5029</v>
      </c>
      <c r="BV101" s="64">
        <v>57630</v>
      </c>
      <c r="BW101" s="64">
        <v>48610</v>
      </c>
      <c r="BX101" s="65">
        <v>197931</v>
      </c>
    </row>
    <row r="102" spans="1:76" ht="15" customHeight="1">
      <c r="A102" s="58"/>
      <c r="B102" s="59" t="s">
        <v>247</v>
      </c>
      <c r="C102" s="60"/>
      <c r="D102" s="61"/>
      <c r="E102" s="62" t="s">
        <v>250</v>
      </c>
      <c r="F102" s="63"/>
      <c r="G102" s="64">
        <v>107686</v>
      </c>
      <c r="H102" s="64">
        <v>85607</v>
      </c>
      <c r="I102" s="64">
        <v>64021</v>
      </c>
      <c r="J102" s="64">
        <v>11624</v>
      </c>
      <c r="K102" s="64">
        <v>5467</v>
      </c>
      <c r="L102" s="64">
        <v>6157</v>
      </c>
      <c r="M102" s="64">
        <v>52397</v>
      </c>
      <c r="N102" s="64">
        <v>329</v>
      </c>
      <c r="O102" s="64">
        <v>13892</v>
      </c>
      <c r="P102" s="65">
        <v>11458</v>
      </c>
      <c r="Q102" s="64">
        <v>2434</v>
      </c>
      <c r="R102" s="64">
        <v>37018</v>
      </c>
      <c r="S102" s="64">
        <v>3541</v>
      </c>
      <c r="T102" s="64">
        <v>33477</v>
      </c>
      <c r="U102" s="64">
        <v>1158</v>
      </c>
      <c r="V102" s="64">
        <v>21586</v>
      </c>
      <c r="W102" s="64">
        <v>2095</v>
      </c>
      <c r="X102" s="64">
        <v>111</v>
      </c>
      <c r="Y102" s="64">
        <v>1984</v>
      </c>
      <c r="Z102" s="65">
        <v>19491</v>
      </c>
      <c r="AA102" s="64">
        <v>287</v>
      </c>
      <c r="AB102" s="64">
        <v>827</v>
      </c>
      <c r="AC102" s="64">
        <v>344</v>
      </c>
      <c r="AD102" s="64">
        <v>1917</v>
      </c>
      <c r="AE102" s="64">
        <v>4067</v>
      </c>
      <c r="AF102" s="64">
        <v>2703</v>
      </c>
      <c r="AG102" s="64">
        <v>7326</v>
      </c>
      <c r="AH102" s="64">
        <v>2020</v>
      </c>
      <c r="AI102" s="64">
        <v>18270</v>
      </c>
      <c r="AJ102" s="65">
        <v>10679</v>
      </c>
      <c r="AK102" s="64">
        <v>6469</v>
      </c>
      <c r="AL102" s="64">
        <v>6282</v>
      </c>
      <c r="AM102" s="64">
        <v>5166</v>
      </c>
      <c r="AN102" s="64">
        <v>2361</v>
      </c>
      <c r="AO102" s="64">
        <v>135</v>
      </c>
      <c r="AP102" s="64">
        <v>401</v>
      </c>
      <c r="AQ102" s="64">
        <v>1777</v>
      </c>
      <c r="AR102" s="64">
        <v>460</v>
      </c>
      <c r="AS102" s="64">
        <v>11</v>
      </c>
      <c r="AT102" s="65">
        <v>21</v>
      </c>
      <c r="AU102" s="64">
        <v>1116</v>
      </c>
      <c r="AV102" s="64">
        <v>1000</v>
      </c>
      <c r="AW102" s="64">
        <v>773</v>
      </c>
      <c r="AX102" s="64">
        <v>126</v>
      </c>
      <c r="AY102" s="64">
        <v>80</v>
      </c>
      <c r="AZ102" s="64">
        <v>21</v>
      </c>
      <c r="BA102" s="64">
        <v>116</v>
      </c>
      <c r="BB102" s="64">
        <v>90</v>
      </c>
      <c r="BC102" s="64">
        <v>26</v>
      </c>
      <c r="BD102" s="65">
        <v>187</v>
      </c>
      <c r="BE102" s="64">
        <v>4203</v>
      </c>
      <c r="BF102" s="64">
        <v>1538</v>
      </c>
      <c r="BG102" s="64">
        <v>930</v>
      </c>
      <c r="BH102" s="64">
        <v>180</v>
      </c>
      <c r="BI102" s="64">
        <v>67</v>
      </c>
      <c r="BJ102" s="64">
        <v>361</v>
      </c>
      <c r="BK102" s="64">
        <v>1215</v>
      </c>
      <c r="BL102" s="64">
        <v>510</v>
      </c>
      <c r="BM102" s="64">
        <v>84</v>
      </c>
      <c r="BN102" s="65">
        <v>128</v>
      </c>
      <c r="BO102" s="64">
        <v>264</v>
      </c>
      <c r="BP102" s="64">
        <v>464</v>
      </c>
      <c r="BQ102" s="64">
        <v>7</v>
      </c>
      <c r="BR102" s="64">
        <v>7591</v>
      </c>
      <c r="BS102" s="64">
        <v>1356</v>
      </c>
      <c r="BT102" s="64">
        <v>882</v>
      </c>
      <c r="BU102" s="64">
        <v>275</v>
      </c>
      <c r="BV102" s="64">
        <v>1054</v>
      </c>
      <c r="BW102" s="64">
        <v>869</v>
      </c>
      <c r="BX102" s="65">
        <v>3155</v>
      </c>
    </row>
    <row r="103" spans="1:76" ht="15" customHeight="1">
      <c r="A103" s="58"/>
      <c r="B103" s="59" t="s">
        <v>249</v>
      </c>
      <c r="C103" s="60"/>
      <c r="D103" s="61"/>
      <c r="E103" s="62" t="s">
        <v>252</v>
      </c>
      <c r="F103" s="63"/>
      <c r="G103" s="64">
        <v>285151</v>
      </c>
      <c r="H103" s="64">
        <v>91633</v>
      </c>
      <c r="I103" s="64">
        <v>35929</v>
      </c>
      <c r="J103" s="64">
        <v>15429</v>
      </c>
      <c r="K103" s="64">
        <v>15121</v>
      </c>
      <c r="L103" s="64">
        <v>308</v>
      </c>
      <c r="M103" s="64">
        <v>20500</v>
      </c>
      <c r="N103" s="64">
        <v>407</v>
      </c>
      <c r="O103" s="64">
        <v>13597</v>
      </c>
      <c r="P103" s="65">
        <v>13467</v>
      </c>
      <c r="Q103" s="64">
        <v>130</v>
      </c>
      <c r="R103" s="64">
        <v>6309</v>
      </c>
      <c r="S103" s="64">
        <v>3650</v>
      </c>
      <c r="T103" s="64">
        <v>2659</v>
      </c>
      <c r="U103" s="64">
        <v>187</v>
      </c>
      <c r="V103" s="64">
        <v>55704</v>
      </c>
      <c r="W103" s="64">
        <v>1536</v>
      </c>
      <c r="X103" s="64">
        <v>149</v>
      </c>
      <c r="Y103" s="64">
        <v>1387</v>
      </c>
      <c r="Z103" s="65">
        <v>54168</v>
      </c>
      <c r="AA103" s="64">
        <v>731</v>
      </c>
      <c r="AB103" s="64">
        <v>2777</v>
      </c>
      <c r="AC103" s="64">
        <v>1568</v>
      </c>
      <c r="AD103" s="64">
        <v>4874</v>
      </c>
      <c r="AE103" s="64">
        <v>11530</v>
      </c>
      <c r="AF103" s="64">
        <v>9885</v>
      </c>
      <c r="AG103" s="64">
        <v>22063</v>
      </c>
      <c r="AH103" s="64">
        <v>740</v>
      </c>
      <c r="AI103" s="64">
        <v>148090</v>
      </c>
      <c r="AJ103" s="65">
        <v>92692</v>
      </c>
      <c r="AK103" s="64">
        <v>17017</v>
      </c>
      <c r="AL103" s="64">
        <v>16960</v>
      </c>
      <c r="AM103" s="64">
        <v>15454</v>
      </c>
      <c r="AN103" s="64">
        <v>7316</v>
      </c>
      <c r="AO103" s="64">
        <v>339</v>
      </c>
      <c r="AP103" s="64">
        <v>1128</v>
      </c>
      <c r="AQ103" s="64">
        <v>4809</v>
      </c>
      <c r="AR103" s="64">
        <v>1758</v>
      </c>
      <c r="AS103" s="64">
        <v>31</v>
      </c>
      <c r="AT103" s="65">
        <v>73</v>
      </c>
      <c r="AU103" s="64">
        <v>1506</v>
      </c>
      <c r="AV103" s="64">
        <v>1323</v>
      </c>
      <c r="AW103" s="64">
        <v>1107</v>
      </c>
      <c r="AX103" s="64">
        <v>114</v>
      </c>
      <c r="AY103" s="64">
        <v>30</v>
      </c>
      <c r="AZ103" s="64">
        <v>72</v>
      </c>
      <c r="BA103" s="64">
        <v>183</v>
      </c>
      <c r="BB103" s="64">
        <v>103</v>
      </c>
      <c r="BC103" s="64">
        <v>80</v>
      </c>
      <c r="BD103" s="65">
        <v>57</v>
      </c>
      <c r="BE103" s="64">
        <v>75169</v>
      </c>
      <c r="BF103" s="64">
        <v>23091</v>
      </c>
      <c r="BG103" s="64">
        <v>15225</v>
      </c>
      <c r="BH103" s="64">
        <v>3746</v>
      </c>
      <c r="BI103" s="64">
        <v>875</v>
      </c>
      <c r="BJ103" s="64">
        <v>3245</v>
      </c>
      <c r="BK103" s="64">
        <v>211</v>
      </c>
      <c r="BL103" s="64">
        <v>5471</v>
      </c>
      <c r="BM103" s="64">
        <v>104</v>
      </c>
      <c r="BN103" s="65">
        <v>20</v>
      </c>
      <c r="BO103" s="64">
        <v>42619</v>
      </c>
      <c r="BP103" s="64">
        <v>3653</v>
      </c>
      <c r="BQ103" s="64">
        <v>506</v>
      </c>
      <c r="BR103" s="64">
        <v>55398</v>
      </c>
      <c r="BS103" s="64">
        <v>8471</v>
      </c>
      <c r="BT103" s="64">
        <v>3132</v>
      </c>
      <c r="BU103" s="64">
        <v>307</v>
      </c>
      <c r="BV103" s="64">
        <v>1863</v>
      </c>
      <c r="BW103" s="64">
        <v>16113</v>
      </c>
      <c r="BX103" s="65">
        <v>25512</v>
      </c>
    </row>
    <row r="104" spans="1:76" ht="24" customHeight="1">
      <c r="A104" s="58"/>
      <c r="B104" s="59" t="s">
        <v>251</v>
      </c>
      <c r="C104" s="60"/>
      <c r="D104" s="61"/>
      <c r="E104" s="62" t="s">
        <v>42</v>
      </c>
      <c r="F104" s="63"/>
      <c r="G104" s="64">
        <v>3545738</v>
      </c>
      <c r="H104" s="64">
        <v>1772582</v>
      </c>
      <c r="I104" s="64">
        <v>895036</v>
      </c>
      <c r="J104" s="64">
        <v>372300</v>
      </c>
      <c r="K104" s="64">
        <v>369640</v>
      </c>
      <c r="L104" s="64">
        <v>2660</v>
      </c>
      <c r="M104" s="64">
        <v>522736</v>
      </c>
      <c r="N104" s="64">
        <v>4233</v>
      </c>
      <c r="O104" s="64">
        <v>351779</v>
      </c>
      <c r="P104" s="65">
        <v>351005</v>
      </c>
      <c r="Q104" s="64">
        <v>774</v>
      </c>
      <c r="R104" s="64">
        <v>158900</v>
      </c>
      <c r="S104" s="64">
        <v>143979</v>
      </c>
      <c r="T104" s="64">
        <v>14921</v>
      </c>
      <c r="U104" s="64">
        <v>7824</v>
      </c>
      <c r="V104" s="64">
        <v>877546</v>
      </c>
      <c r="W104" s="64">
        <v>45503</v>
      </c>
      <c r="X104" s="64">
        <v>3586</v>
      </c>
      <c r="Y104" s="64">
        <v>41917</v>
      </c>
      <c r="Z104" s="65">
        <v>832043</v>
      </c>
      <c r="AA104" s="64">
        <v>4417</v>
      </c>
      <c r="AB104" s="64">
        <v>22518</v>
      </c>
      <c r="AC104" s="64">
        <v>17518</v>
      </c>
      <c r="AD104" s="64">
        <v>55564</v>
      </c>
      <c r="AE104" s="64">
        <v>161378</v>
      </c>
      <c r="AF104" s="64">
        <v>89521</v>
      </c>
      <c r="AG104" s="64">
        <v>468647</v>
      </c>
      <c r="AH104" s="64">
        <v>12480</v>
      </c>
      <c r="AI104" s="64">
        <v>1618021</v>
      </c>
      <c r="AJ104" s="65">
        <v>1376769</v>
      </c>
      <c r="AK104" s="64">
        <v>705969</v>
      </c>
      <c r="AL104" s="64">
        <v>685544</v>
      </c>
      <c r="AM104" s="64">
        <v>606560</v>
      </c>
      <c r="AN104" s="64">
        <v>276229</v>
      </c>
      <c r="AO104" s="64">
        <v>12335</v>
      </c>
      <c r="AP104" s="64">
        <v>44103</v>
      </c>
      <c r="AQ104" s="64">
        <v>219290</v>
      </c>
      <c r="AR104" s="64">
        <v>51498</v>
      </c>
      <c r="AS104" s="64">
        <v>941</v>
      </c>
      <c r="AT104" s="65">
        <v>2164</v>
      </c>
      <c r="AU104" s="64">
        <v>78984</v>
      </c>
      <c r="AV104" s="64">
        <v>73253</v>
      </c>
      <c r="AW104" s="64">
        <v>61548</v>
      </c>
      <c r="AX104" s="64">
        <v>7314</v>
      </c>
      <c r="AY104" s="64">
        <v>3191</v>
      </c>
      <c r="AZ104" s="64">
        <v>1200</v>
      </c>
      <c r="BA104" s="64">
        <v>5731</v>
      </c>
      <c r="BB104" s="64">
        <v>4469</v>
      </c>
      <c r="BC104" s="64">
        <v>1262</v>
      </c>
      <c r="BD104" s="65">
        <v>20425</v>
      </c>
      <c r="BE104" s="64">
        <v>573175</v>
      </c>
      <c r="BF104" s="64">
        <v>280772</v>
      </c>
      <c r="BG104" s="64">
        <v>164787</v>
      </c>
      <c r="BH104" s="64">
        <v>46458</v>
      </c>
      <c r="BI104" s="64">
        <v>8316</v>
      </c>
      <c r="BJ104" s="64">
        <v>61211</v>
      </c>
      <c r="BK104" s="64">
        <v>180702</v>
      </c>
      <c r="BL104" s="64">
        <v>31024</v>
      </c>
      <c r="BM104" s="64">
        <v>2081</v>
      </c>
      <c r="BN104" s="65">
        <v>18650</v>
      </c>
      <c r="BO104" s="64">
        <v>17795</v>
      </c>
      <c r="BP104" s="64">
        <v>42151</v>
      </c>
      <c r="BQ104" s="64">
        <v>97625</v>
      </c>
      <c r="BR104" s="64">
        <v>241252</v>
      </c>
      <c r="BS104" s="64">
        <v>36852</v>
      </c>
      <c r="BT104" s="64">
        <v>24775</v>
      </c>
      <c r="BU104" s="64">
        <v>9528</v>
      </c>
      <c r="BV104" s="64">
        <v>41096</v>
      </c>
      <c r="BW104" s="64">
        <v>33809</v>
      </c>
      <c r="BX104" s="65">
        <v>95192</v>
      </c>
    </row>
    <row r="105" spans="1:76" ht="15" customHeight="1">
      <c r="A105" s="58"/>
      <c r="B105" s="59" t="s">
        <v>253</v>
      </c>
      <c r="C105" s="60"/>
      <c r="D105" s="61"/>
      <c r="E105" s="62" t="s">
        <v>448</v>
      </c>
      <c r="F105" s="63"/>
      <c r="G105" s="64">
        <v>0</v>
      </c>
      <c r="H105" s="64">
        <v>0</v>
      </c>
      <c r="I105" s="64">
        <v>0</v>
      </c>
      <c r="J105" s="64">
        <v>0</v>
      </c>
      <c r="K105" s="64">
        <v>0</v>
      </c>
      <c r="L105" s="64">
        <v>0</v>
      </c>
      <c r="M105" s="64">
        <v>0</v>
      </c>
      <c r="N105" s="64">
        <v>0</v>
      </c>
      <c r="O105" s="64">
        <v>0</v>
      </c>
      <c r="P105" s="65">
        <v>0</v>
      </c>
      <c r="Q105" s="64">
        <v>0</v>
      </c>
      <c r="R105" s="64">
        <v>0</v>
      </c>
      <c r="S105" s="64">
        <v>0</v>
      </c>
      <c r="T105" s="64">
        <v>0</v>
      </c>
      <c r="U105" s="64">
        <v>0</v>
      </c>
      <c r="V105" s="64">
        <v>0</v>
      </c>
      <c r="W105" s="64">
        <v>0</v>
      </c>
      <c r="X105" s="64">
        <v>0</v>
      </c>
      <c r="Y105" s="64">
        <v>0</v>
      </c>
      <c r="Z105" s="65">
        <v>0</v>
      </c>
      <c r="AA105" s="64">
        <v>0</v>
      </c>
      <c r="AB105" s="64">
        <v>0</v>
      </c>
      <c r="AC105" s="64">
        <v>0</v>
      </c>
      <c r="AD105" s="64">
        <v>0</v>
      </c>
      <c r="AE105" s="64">
        <v>0</v>
      </c>
      <c r="AF105" s="64">
        <v>0</v>
      </c>
      <c r="AG105" s="64">
        <v>0</v>
      </c>
      <c r="AH105" s="64">
        <v>0</v>
      </c>
      <c r="AI105" s="64">
        <v>0</v>
      </c>
      <c r="AJ105" s="65">
        <v>0</v>
      </c>
      <c r="AK105" s="64">
        <v>0</v>
      </c>
      <c r="AL105" s="64">
        <v>0</v>
      </c>
      <c r="AM105" s="64">
        <v>0</v>
      </c>
      <c r="AN105" s="64">
        <v>0</v>
      </c>
      <c r="AO105" s="64">
        <v>0</v>
      </c>
      <c r="AP105" s="64">
        <v>0</v>
      </c>
      <c r="AQ105" s="64">
        <v>0</v>
      </c>
      <c r="AR105" s="64">
        <v>0</v>
      </c>
      <c r="AS105" s="64">
        <v>0</v>
      </c>
      <c r="AT105" s="65">
        <v>0</v>
      </c>
      <c r="AU105" s="64">
        <v>0</v>
      </c>
      <c r="AV105" s="64">
        <v>0</v>
      </c>
      <c r="AW105" s="64">
        <v>0</v>
      </c>
      <c r="AX105" s="64">
        <v>0</v>
      </c>
      <c r="AY105" s="64">
        <v>0</v>
      </c>
      <c r="AZ105" s="64">
        <v>0</v>
      </c>
      <c r="BA105" s="64">
        <v>0</v>
      </c>
      <c r="BB105" s="64">
        <v>0</v>
      </c>
      <c r="BC105" s="64">
        <v>0</v>
      </c>
      <c r="BD105" s="65">
        <v>0</v>
      </c>
      <c r="BE105" s="64">
        <v>0</v>
      </c>
      <c r="BF105" s="64">
        <v>0</v>
      </c>
      <c r="BG105" s="64">
        <v>0</v>
      </c>
      <c r="BH105" s="64">
        <v>0</v>
      </c>
      <c r="BI105" s="64">
        <v>0</v>
      </c>
      <c r="BJ105" s="64">
        <v>0</v>
      </c>
      <c r="BK105" s="64">
        <v>0</v>
      </c>
      <c r="BL105" s="64">
        <v>0</v>
      </c>
      <c r="BM105" s="64">
        <v>0</v>
      </c>
      <c r="BN105" s="65">
        <v>0</v>
      </c>
      <c r="BO105" s="64">
        <v>0</v>
      </c>
      <c r="BP105" s="64">
        <v>0</v>
      </c>
      <c r="BQ105" s="64">
        <v>0</v>
      </c>
      <c r="BR105" s="64">
        <v>0</v>
      </c>
      <c r="BS105" s="64">
        <v>0</v>
      </c>
      <c r="BT105" s="64">
        <v>0</v>
      </c>
      <c r="BU105" s="64">
        <v>0</v>
      </c>
      <c r="BV105" s="64">
        <v>0</v>
      </c>
      <c r="BW105" s="64">
        <v>0</v>
      </c>
      <c r="BX105" s="65">
        <v>0</v>
      </c>
    </row>
    <row r="106" spans="1:76" ht="15" customHeight="1">
      <c r="A106" s="58"/>
      <c r="B106" s="59" t="s">
        <v>254</v>
      </c>
      <c r="C106" s="60"/>
      <c r="D106" s="61"/>
      <c r="E106" s="62" t="s">
        <v>449</v>
      </c>
      <c r="F106" s="63"/>
      <c r="G106" s="64">
        <v>0</v>
      </c>
      <c r="H106" s="64">
        <v>0</v>
      </c>
      <c r="I106" s="64">
        <v>0</v>
      </c>
      <c r="J106" s="64">
        <v>0</v>
      </c>
      <c r="K106" s="64">
        <v>0</v>
      </c>
      <c r="L106" s="64">
        <v>0</v>
      </c>
      <c r="M106" s="64">
        <v>0</v>
      </c>
      <c r="N106" s="64">
        <v>0</v>
      </c>
      <c r="O106" s="64">
        <v>0</v>
      </c>
      <c r="P106" s="65">
        <v>0</v>
      </c>
      <c r="Q106" s="64">
        <v>0</v>
      </c>
      <c r="R106" s="64">
        <v>0</v>
      </c>
      <c r="S106" s="64">
        <v>0</v>
      </c>
      <c r="T106" s="64">
        <v>0</v>
      </c>
      <c r="U106" s="64">
        <v>0</v>
      </c>
      <c r="V106" s="64">
        <v>0</v>
      </c>
      <c r="W106" s="64">
        <v>0</v>
      </c>
      <c r="X106" s="64">
        <v>0</v>
      </c>
      <c r="Y106" s="64">
        <v>0</v>
      </c>
      <c r="Z106" s="65">
        <v>0</v>
      </c>
      <c r="AA106" s="64">
        <v>0</v>
      </c>
      <c r="AB106" s="64">
        <v>0</v>
      </c>
      <c r="AC106" s="64">
        <v>0</v>
      </c>
      <c r="AD106" s="64">
        <v>0</v>
      </c>
      <c r="AE106" s="64">
        <v>0</v>
      </c>
      <c r="AF106" s="64">
        <v>0</v>
      </c>
      <c r="AG106" s="64">
        <v>0</v>
      </c>
      <c r="AH106" s="64">
        <v>0</v>
      </c>
      <c r="AI106" s="64">
        <v>0</v>
      </c>
      <c r="AJ106" s="65">
        <v>0</v>
      </c>
      <c r="AK106" s="64">
        <v>0</v>
      </c>
      <c r="AL106" s="64">
        <v>0</v>
      </c>
      <c r="AM106" s="64">
        <v>0</v>
      </c>
      <c r="AN106" s="64">
        <v>0</v>
      </c>
      <c r="AO106" s="64">
        <v>0</v>
      </c>
      <c r="AP106" s="64">
        <v>0</v>
      </c>
      <c r="AQ106" s="64">
        <v>0</v>
      </c>
      <c r="AR106" s="64">
        <v>0</v>
      </c>
      <c r="AS106" s="64">
        <v>0</v>
      </c>
      <c r="AT106" s="65">
        <v>0</v>
      </c>
      <c r="AU106" s="64">
        <v>0</v>
      </c>
      <c r="AV106" s="64">
        <v>0</v>
      </c>
      <c r="AW106" s="64">
        <v>0</v>
      </c>
      <c r="AX106" s="64">
        <v>0</v>
      </c>
      <c r="AY106" s="64">
        <v>0</v>
      </c>
      <c r="AZ106" s="64">
        <v>0</v>
      </c>
      <c r="BA106" s="64">
        <v>0</v>
      </c>
      <c r="BB106" s="64">
        <v>0</v>
      </c>
      <c r="BC106" s="64">
        <v>0</v>
      </c>
      <c r="BD106" s="65">
        <v>0</v>
      </c>
      <c r="BE106" s="64">
        <v>0</v>
      </c>
      <c r="BF106" s="64">
        <v>0</v>
      </c>
      <c r="BG106" s="64">
        <v>0</v>
      </c>
      <c r="BH106" s="64">
        <v>0</v>
      </c>
      <c r="BI106" s="64">
        <v>0</v>
      </c>
      <c r="BJ106" s="64">
        <v>0</v>
      </c>
      <c r="BK106" s="64">
        <v>0</v>
      </c>
      <c r="BL106" s="64">
        <v>0</v>
      </c>
      <c r="BM106" s="64">
        <v>0</v>
      </c>
      <c r="BN106" s="65">
        <v>0</v>
      </c>
      <c r="BO106" s="64">
        <v>0</v>
      </c>
      <c r="BP106" s="64">
        <v>0</v>
      </c>
      <c r="BQ106" s="64">
        <v>0</v>
      </c>
      <c r="BR106" s="64">
        <v>0</v>
      </c>
      <c r="BS106" s="64">
        <v>0</v>
      </c>
      <c r="BT106" s="64">
        <v>0</v>
      </c>
      <c r="BU106" s="64">
        <v>0</v>
      </c>
      <c r="BV106" s="64">
        <v>0</v>
      </c>
      <c r="BW106" s="64">
        <v>0</v>
      </c>
      <c r="BX106" s="65">
        <v>0</v>
      </c>
    </row>
    <row r="107" spans="1:76" ht="15" customHeight="1">
      <c r="A107" s="58"/>
      <c r="B107" s="59" t="s">
        <v>255</v>
      </c>
      <c r="C107" s="60"/>
      <c r="D107" s="61"/>
      <c r="E107" s="62" t="s">
        <v>450</v>
      </c>
      <c r="F107" s="63"/>
      <c r="G107" s="64">
        <v>1656</v>
      </c>
      <c r="H107" s="64">
        <v>304</v>
      </c>
      <c r="I107" s="64">
        <v>105</v>
      </c>
      <c r="J107" s="64">
        <v>33</v>
      </c>
      <c r="K107" s="64">
        <v>32</v>
      </c>
      <c r="L107" s="64">
        <v>1</v>
      </c>
      <c r="M107" s="64">
        <v>72</v>
      </c>
      <c r="N107" s="64">
        <v>1</v>
      </c>
      <c r="O107" s="64">
        <v>38</v>
      </c>
      <c r="P107" s="65">
        <v>37</v>
      </c>
      <c r="Q107" s="64">
        <v>1</v>
      </c>
      <c r="R107" s="64">
        <v>32</v>
      </c>
      <c r="S107" s="64">
        <v>12</v>
      </c>
      <c r="T107" s="64">
        <v>20</v>
      </c>
      <c r="U107" s="64">
        <v>1</v>
      </c>
      <c r="V107" s="64">
        <v>199</v>
      </c>
      <c r="W107" s="64">
        <v>23</v>
      </c>
      <c r="X107" s="64">
        <v>2</v>
      </c>
      <c r="Y107" s="64">
        <v>21</v>
      </c>
      <c r="Z107" s="65">
        <v>176</v>
      </c>
      <c r="AA107" s="64">
        <v>2</v>
      </c>
      <c r="AB107" s="64">
        <v>8</v>
      </c>
      <c r="AC107" s="64">
        <v>5</v>
      </c>
      <c r="AD107" s="64">
        <v>12</v>
      </c>
      <c r="AE107" s="64">
        <v>38</v>
      </c>
      <c r="AF107" s="64">
        <v>30</v>
      </c>
      <c r="AG107" s="64">
        <v>79</v>
      </c>
      <c r="AH107" s="64">
        <v>2</v>
      </c>
      <c r="AI107" s="64">
        <v>1261</v>
      </c>
      <c r="AJ107" s="65">
        <v>959</v>
      </c>
      <c r="AK107" s="64">
        <v>461</v>
      </c>
      <c r="AL107" s="64">
        <v>439</v>
      </c>
      <c r="AM107" s="64">
        <v>345</v>
      </c>
      <c r="AN107" s="64">
        <v>152</v>
      </c>
      <c r="AO107" s="64">
        <v>12</v>
      </c>
      <c r="AP107" s="64">
        <v>34</v>
      </c>
      <c r="AQ107" s="64">
        <v>113</v>
      </c>
      <c r="AR107" s="64">
        <v>31</v>
      </c>
      <c r="AS107" s="64">
        <v>1</v>
      </c>
      <c r="AT107" s="65">
        <v>2</v>
      </c>
      <c r="AU107" s="64">
        <v>94</v>
      </c>
      <c r="AV107" s="64">
        <v>85</v>
      </c>
      <c r="AW107" s="64">
        <v>63</v>
      </c>
      <c r="AX107" s="64">
        <v>13</v>
      </c>
      <c r="AY107" s="64">
        <v>8</v>
      </c>
      <c r="AZ107" s="64">
        <v>1</v>
      </c>
      <c r="BA107" s="64">
        <v>9</v>
      </c>
      <c r="BB107" s="64">
        <v>7</v>
      </c>
      <c r="BC107" s="64">
        <v>2</v>
      </c>
      <c r="BD107" s="65">
        <v>22</v>
      </c>
      <c r="BE107" s="64">
        <v>458</v>
      </c>
      <c r="BF107" s="64">
        <v>159</v>
      </c>
      <c r="BG107" s="64">
        <v>89</v>
      </c>
      <c r="BH107" s="64">
        <v>23</v>
      </c>
      <c r="BI107" s="64">
        <v>7</v>
      </c>
      <c r="BJ107" s="64">
        <v>40</v>
      </c>
      <c r="BK107" s="64">
        <v>119</v>
      </c>
      <c r="BL107" s="64">
        <v>51</v>
      </c>
      <c r="BM107" s="64">
        <v>11</v>
      </c>
      <c r="BN107" s="65">
        <v>16</v>
      </c>
      <c r="BO107" s="64">
        <v>44</v>
      </c>
      <c r="BP107" s="64">
        <v>58</v>
      </c>
      <c r="BQ107" s="64">
        <v>40</v>
      </c>
      <c r="BR107" s="64">
        <v>302</v>
      </c>
      <c r="BS107" s="64">
        <v>85</v>
      </c>
      <c r="BT107" s="64">
        <v>34</v>
      </c>
      <c r="BU107" s="64">
        <v>3</v>
      </c>
      <c r="BV107" s="64">
        <v>47</v>
      </c>
      <c r="BW107" s="64">
        <v>31</v>
      </c>
      <c r="BX107" s="65">
        <v>102</v>
      </c>
    </row>
    <row r="108" spans="1:76" ht="15" customHeight="1">
      <c r="A108" s="58"/>
      <c r="B108" s="59" t="s">
        <v>256</v>
      </c>
      <c r="C108" s="60"/>
      <c r="D108" s="61"/>
      <c r="E108" s="62" t="s">
        <v>451</v>
      </c>
      <c r="F108" s="63"/>
      <c r="G108" s="64">
        <v>0</v>
      </c>
      <c r="H108" s="64">
        <v>0</v>
      </c>
      <c r="I108" s="64">
        <v>0</v>
      </c>
      <c r="J108" s="64">
        <v>0</v>
      </c>
      <c r="K108" s="64">
        <v>0</v>
      </c>
      <c r="L108" s="64">
        <v>0</v>
      </c>
      <c r="M108" s="64">
        <v>0</v>
      </c>
      <c r="N108" s="64">
        <v>0</v>
      </c>
      <c r="O108" s="64">
        <v>0</v>
      </c>
      <c r="P108" s="65">
        <v>0</v>
      </c>
      <c r="Q108" s="64">
        <v>0</v>
      </c>
      <c r="R108" s="64">
        <v>0</v>
      </c>
      <c r="S108" s="64">
        <v>0</v>
      </c>
      <c r="T108" s="64">
        <v>0</v>
      </c>
      <c r="U108" s="64">
        <v>0</v>
      </c>
      <c r="V108" s="64">
        <v>0</v>
      </c>
      <c r="W108" s="64">
        <v>0</v>
      </c>
      <c r="X108" s="64">
        <v>0</v>
      </c>
      <c r="Y108" s="64">
        <v>0</v>
      </c>
      <c r="Z108" s="65">
        <v>0</v>
      </c>
      <c r="AA108" s="64">
        <v>0</v>
      </c>
      <c r="AB108" s="64">
        <v>0</v>
      </c>
      <c r="AC108" s="64">
        <v>0</v>
      </c>
      <c r="AD108" s="64">
        <v>0</v>
      </c>
      <c r="AE108" s="64">
        <v>0</v>
      </c>
      <c r="AF108" s="64">
        <v>0</v>
      </c>
      <c r="AG108" s="64">
        <v>0</v>
      </c>
      <c r="AH108" s="64">
        <v>0</v>
      </c>
      <c r="AI108" s="64">
        <v>0</v>
      </c>
      <c r="AJ108" s="65">
        <v>0</v>
      </c>
      <c r="AK108" s="64">
        <v>0</v>
      </c>
      <c r="AL108" s="64">
        <v>0</v>
      </c>
      <c r="AM108" s="64">
        <v>0</v>
      </c>
      <c r="AN108" s="64">
        <v>0</v>
      </c>
      <c r="AO108" s="64">
        <v>0</v>
      </c>
      <c r="AP108" s="64">
        <v>0</v>
      </c>
      <c r="AQ108" s="64">
        <v>0</v>
      </c>
      <c r="AR108" s="64">
        <v>0</v>
      </c>
      <c r="AS108" s="64">
        <v>0</v>
      </c>
      <c r="AT108" s="65">
        <v>0</v>
      </c>
      <c r="AU108" s="64">
        <v>0</v>
      </c>
      <c r="AV108" s="64">
        <v>0</v>
      </c>
      <c r="AW108" s="64">
        <v>0</v>
      </c>
      <c r="AX108" s="64">
        <v>0</v>
      </c>
      <c r="AY108" s="64">
        <v>0</v>
      </c>
      <c r="AZ108" s="64">
        <v>0</v>
      </c>
      <c r="BA108" s="64">
        <v>0</v>
      </c>
      <c r="BB108" s="64">
        <v>0</v>
      </c>
      <c r="BC108" s="64">
        <v>0</v>
      </c>
      <c r="BD108" s="65">
        <v>0</v>
      </c>
      <c r="BE108" s="64">
        <v>0</v>
      </c>
      <c r="BF108" s="64">
        <v>0</v>
      </c>
      <c r="BG108" s="64">
        <v>0</v>
      </c>
      <c r="BH108" s="64">
        <v>0</v>
      </c>
      <c r="BI108" s="64">
        <v>0</v>
      </c>
      <c r="BJ108" s="64">
        <v>0</v>
      </c>
      <c r="BK108" s="64">
        <v>0</v>
      </c>
      <c r="BL108" s="64">
        <v>0</v>
      </c>
      <c r="BM108" s="64">
        <v>0</v>
      </c>
      <c r="BN108" s="65">
        <v>0</v>
      </c>
      <c r="BO108" s="64">
        <v>0</v>
      </c>
      <c r="BP108" s="64">
        <v>0</v>
      </c>
      <c r="BQ108" s="64">
        <v>0</v>
      </c>
      <c r="BR108" s="64">
        <v>0</v>
      </c>
      <c r="BS108" s="64">
        <v>0</v>
      </c>
      <c r="BT108" s="64">
        <v>0</v>
      </c>
      <c r="BU108" s="64">
        <v>0</v>
      </c>
      <c r="BV108" s="64">
        <v>0</v>
      </c>
      <c r="BW108" s="64">
        <v>0</v>
      </c>
      <c r="BX108" s="65">
        <v>0</v>
      </c>
    </row>
    <row r="109" spans="1:76" ht="24" customHeight="1">
      <c r="A109" s="58"/>
      <c r="B109" s="59" t="s">
        <v>257</v>
      </c>
      <c r="C109" s="60"/>
      <c r="D109" s="61"/>
      <c r="E109" s="62" t="s">
        <v>259</v>
      </c>
      <c r="F109" s="63"/>
      <c r="G109" s="64">
        <v>13243</v>
      </c>
      <c r="H109" s="64">
        <v>5495</v>
      </c>
      <c r="I109" s="64">
        <v>2474</v>
      </c>
      <c r="J109" s="64">
        <v>1097</v>
      </c>
      <c r="K109" s="64">
        <v>1059</v>
      </c>
      <c r="L109" s="64">
        <v>38</v>
      </c>
      <c r="M109" s="64">
        <v>1377</v>
      </c>
      <c r="N109" s="64">
        <v>18</v>
      </c>
      <c r="O109" s="64">
        <v>716</v>
      </c>
      <c r="P109" s="65">
        <v>702</v>
      </c>
      <c r="Q109" s="64">
        <v>14</v>
      </c>
      <c r="R109" s="64">
        <v>629</v>
      </c>
      <c r="S109" s="64">
        <v>239</v>
      </c>
      <c r="T109" s="64">
        <v>390</v>
      </c>
      <c r="U109" s="64">
        <v>14</v>
      </c>
      <c r="V109" s="64">
        <v>3021</v>
      </c>
      <c r="W109" s="64">
        <v>133</v>
      </c>
      <c r="X109" s="64">
        <v>11</v>
      </c>
      <c r="Y109" s="64">
        <v>122</v>
      </c>
      <c r="Z109" s="65">
        <v>2888</v>
      </c>
      <c r="AA109" s="64">
        <v>31</v>
      </c>
      <c r="AB109" s="64">
        <v>131</v>
      </c>
      <c r="AC109" s="64">
        <v>74</v>
      </c>
      <c r="AD109" s="64">
        <v>193</v>
      </c>
      <c r="AE109" s="64">
        <v>627</v>
      </c>
      <c r="AF109" s="64">
        <v>491</v>
      </c>
      <c r="AG109" s="64">
        <v>1300</v>
      </c>
      <c r="AH109" s="64">
        <v>41</v>
      </c>
      <c r="AI109" s="64">
        <v>6998</v>
      </c>
      <c r="AJ109" s="65">
        <v>4020</v>
      </c>
      <c r="AK109" s="64">
        <v>2181</v>
      </c>
      <c r="AL109" s="64">
        <v>2078</v>
      </c>
      <c r="AM109" s="64">
        <v>1651</v>
      </c>
      <c r="AN109" s="64">
        <v>746</v>
      </c>
      <c r="AO109" s="64">
        <v>55</v>
      </c>
      <c r="AP109" s="64">
        <v>152</v>
      </c>
      <c r="AQ109" s="64">
        <v>554</v>
      </c>
      <c r="AR109" s="64">
        <v>133</v>
      </c>
      <c r="AS109" s="64">
        <v>4</v>
      </c>
      <c r="AT109" s="65">
        <v>7</v>
      </c>
      <c r="AU109" s="64">
        <v>427</v>
      </c>
      <c r="AV109" s="64">
        <v>386</v>
      </c>
      <c r="AW109" s="64">
        <v>285</v>
      </c>
      <c r="AX109" s="64">
        <v>59</v>
      </c>
      <c r="AY109" s="64">
        <v>37</v>
      </c>
      <c r="AZ109" s="64">
        <v>5</v>
      </c>
      <c r="BA109" s="64">
        <v>41</v>
      </c>
      <c r="BB109" s="64">
        <v>33</v>
      </c>
      <c r="BC109" s="64">
        <v>8</v>
      </c>
      <c r="BD109" s="65">
        <v>103</v>
      </c>
      <c r="BE109" s="64">
        <v>1802</v>
      </c>
      <c r="BF109" s="64">
        <v>360</v>
      </c>
      <c r="BG109" s="64">
        <v>206</v>
      </c>
      <c r="BH109" s="64">
        <v>47</v>
      </c>
      <c r="BI109" s="64">
        <v>24</v>
      </c>
      <c r="BJ109" s="64">
        <v>83</v>
      </c>
      <c r="BK109" s="64">
        <v>962</v>
      </c>
      <c r="BL109" s="64">
        <v>108</v>
      </c>
      <c r="BM109" s="64">
        <v>35</v>
      </c>
      <c r="BN109" s="65">
        <v>117</v>
      </c>
      <c r="BO109" s="64">
        <v>99</v>
      </c>
      <c r="BP109" s="64">
        <v>121</v>
      </c>
      <c r="BQ109" s="64">
        <v>37</v>
      </c>
      <c r="BR109" s="64">
        <v>2978</v>
      </c>
      <c r="BS109" s="64">
        <v>348</v>
      </c>
      <c r="BT109" s="64">
        <v>286</v>
      </c>
      <c r="BU109" s="64">
        <v>27</v>
      </c>
      <c r="BV109" s="64">
        <v>781</v>
      </c>
      <c r="BW109" s="64">
        <v>406</v>
      </c>
      <c r="BX109" s="65">
        <v>1130</v>
      </c>
    </row>
    <row r="110" spans="1:76" ht="15" customHeight="1">
      <c r="A110" s="58"/>
      <c r="B110" s="59" t="s">
        <v>258</v>
      </c>
      <c r="C110" s="60"/>
      <c r="D110" s="61"/>
      <c r="E110" s="62" t="s">
        <v>27</v>
      </c>
      <c r="F110" s="63"/>
      <c r="G110" s="64">
        <v>53549</v>
      </c>
      <c r="H110" s="64">
        <v>18705</v>
      </c>
      <c r="I110" s="64">
        <v>13349</v>
      </c>
      <c r="J110" s="64">
        <v>11288</v>
      </c>
      <c r="K110" s="64">
        <v>10567</v>
      </c>
      <c r="L110" s="64">
        <v>721</v>
      </c>
      <c r="M110" s="64">
        <v>2061</v>
      </c>
      <c r="N110" s="64">
        <v>30</v>
      </c>
      <c r="O110" s="64">
        <v>1110</v>
      </c>
      <c r="P110" s="65">
        <v>1074</v>
      </c>
      <c r="Q110" s="64">
        <v>36</v>
      </c>
      <c r="R110" s="64">
        <v>897</v>
      </c>
      <c r="S110" s="64">
        <v>319</v>
      </c>
      <c r="T110" s="64">
        <v>578</v>
      </c>
      <c r="U110" s="64">
        <v>24</v>
      </c>
      <c r="V110" s="64">
        <v>5356</v>
      </c>
      <c r="W110" s="64">
        <v>1737</v>
      </c>
      <c r="X110" s="64">
        <v>112</v>
      </c>
      <c r="Y110" s="64">
        <v>1625</v>
      </c>
      <c r="Z110" s="65">
        <v>3619</v>
      </c>
      <c r="AA110" s="64">
        <v>52</v>
      </c>
      <c r="AB110" s="64">
        <v>169</v>
      </c>
      <c r="AC110" s="64">
        <v>80</v>
      </c>
      <c r="AD110" s="64">
        <v>346</v>
      </c>
      <c r="AE110" s="64">
        <v>824</v>
      </c>
      <c r="AF110" s="64">
        <v>574</v>
      </c>
      <c r="AG110" s="64">
        <v>1497</v>
      </c>
      <c r="AH110" s="64">
        <v>77</v>
      </c>
      <c r="AI110" s="64">
        <v>34651</v>
      </c>
      <c r="AJ110" s="65">
        <v>30861</v>
      </c>
      <c r="AK110" s="64">
        <v>19209</v>
      </c>
      <c r="AL110" s="64">
        <v>19038</v>
      </c>
      <c r="AM110" s="64">
        <v>16256</v>
      </c>
      <c r="AN110" s="64">
        <v>7027</v>
      </c>
      <c r="AO110" s="64">
        <v>330</v>
      </c>
      <c r="AP110" s="64">
        <v>931</v>
      </c>
      <c r="AQ110" s="64">
        <v>5458</v>
      </c>
      <c r="AR110" s="64">
        <v>2370</v>
      </c>
      <c r="AS110" s="64">
        <v>43</v>
      </c>
      <c r="AT110" s="65">
        <v>97</v>
      </c>
      <c r="AU110" s="64">
        <v>2782</v>
      </c>
      <c r="AV110" s="64">
        <v>2479</v>
      </c>
      <c r="AW110" s="64">
        <v>2009</v>
      </c>
      <c r="AX110" s="64">
        <v>263</v>
      </c>
      <c r="AY110" s="64">
        <v>145</v>
      </c>
      <c r="AZ110" s="64">
        <v>62</v>
      </c>
      <c r="BA110" s="64">
        <v>303</v>
      </c>
      <c r="BB110" s="64">
        <v>230</v>
      </c>
      <c r="BC110" s="64">
        <v>73</v>
      </c>
      <c r="BD110" s="65">
        <v>171</v>
      </c>
      <c r="BE110" s="64">
        <v>11385</v>
      </c>
      <c r="BF110" s="64">
        <v>3845</v>
      </c>
      <c r="BG110" s="64">
        <v>2330</v>
      </c>
      <c r="BH110" s="64">
        <v>734</v>
      </c>
      <c r="BI110" s="64">
        <v>225</v>
      </c>
      <c r="BJ110" s="64">
        <v>556</v>
      </c>
      <c r="BK110" s="64">
        <v>3141</v>
      </c>
      <c r="BL110" s="64">
        <v>1516</v>
      </c>
      <c r="BM110" s="64">
        <v>206</v>
      </c>
      <c r="BN110" s="65">
        <v>286</v>
      </c>
      <c r="BO110" s="64">
        <v>311</v>
      </c>
      <c r="BP110" s="64">
        <v>2080</v>
      </c>
      <c r="BQ110" s="64">
        <v>267</v>
      </c>
      <c r="BR110" s="64">
        <v>3790</v>
      </c>
      <c r="BS110" s="64">
        <v>2339</v>
      </c>
      <c r="BT110" s="64">
        <v>328</v>
      </c>
      <c r="BU110" s="64">
        <v>74</v>
      </c>
      <c r="BV110" s="64">
        <v>234</v>
      </c>
      <c r="BW110" s="64">
        <v>221</v>
      </c>
      <c r="BX110" s="65">
        <v>594</v>
      </c>
    </row>
    <row r="111" spans="1:76" ht="15" customHeight="1">
      <c r="A111" s="58"/>
      <c r="B111" s="59" t="s">
        <v>453</v>
      </c>
      <c r="C111" s="60"/>
      <c r="D111" s="61"/>
      <c r="E111" s="62" t="s">
        <v>28</v>
      </c>
      <c r="F111" s="63"/>
      <c r="G111" s="64">
        <v>786015</v>
      </c>
      <c r="H111" s="64">
        <v>497138</v>
      </c>
      <c r="I111" s="64">
        <v>254237</v>
      </c>
      <c r="J111" s="64">
        <v>169827</v>
      </c>
      <c r="K111" s="64">
        <v>166239</v>
      </c>
      <c r="L111" s="64">
        <v>3588</v>
      </c>
      <c r="M111" s="64">
        <v>84410</v>
      </c>
      <c r="N111" s="64">
        <v>1203</v>
      </c>
      <c r="O111" s="64">
        <v>51889</v>
      </c>
      <c r="P111" s="65">
        <v>51024</v>
      </c>
      <c r="Q111" s="64">
        <v>865</v>
      </c>
      <c r="R111" s="64">
        <v>30663</v>
      </c>
      <c r="S111" s="64">
        <v>19308</v>
      </c>
      <c r="T111" s="64">
        <v>11355</v>
      </c>
      <c r="U111" s="64">
        <v>655</v>
      </c>
      <c r="V111" s="64">
        <v>242901</v>
      </c>
      <c r="W111" s="64">
        <v>3506</v>
      </c>
      <c r="X111" s="64">
        <v>227</v>
      </c>
      <c r="Y111" s="64">
        <v>3279</v>
      </c>
      <c r="Z111" s="65">
        <v>239395</v>
      </c>
      <c r="AA111" s="64">
        <v>4877</v>
      </c>
      <c r="AB111" s="64">
        <v>10697</v>
      </c>
      <c r="AC111" s="64">
        <v>9426</v>
      </c>
      <c r="AD111" s="64">
        <v>19800</v>
      </c>
      <c r="AE111" s="64">
        <v>46734</v>
      </c>
      <c r="AF111" s="64">
        <v>43745</v>
      </c>
      <c r="AG111" s="64">
        <v>95790</v>
      </c>
      <c r="AH111" s="64">
        <v>8326</v>
      </c>
      <c r="AI111" s="64">
        <v>137648</v>
      </c>
      <c r="AJ111" s="65">
        <v>62514</v>
      </c>
      <c r="AK111" s="64">
        <v>37824</v>
      </c>
      <c r="AL111" s="64">
        <v>37749</v>
      </c>
      <c r="AM111" s="64">
        <v>27023</v>
      </c>
      <c r="AN111" s="64">
        <v>12892</v>
      </c>
      <c r="AO111" s="64">
        <v>458</v>
      </c>
      <c r="AP111" s="64">
        <v>2237</v>
      </c>
      <c r="AQ111" s="64">
        <v>11003</v>
      </c>
      <c r="AR111" s="64">
        <v>372</v>
      </c>
      <c r="AS111" s="64">
        <v>2</v>
      </c>
      <c r="AT111" s="65">
        <v>59</v>
      </c>
      <c r="AU111" s="64">
        <v>10726</v>
      </c>
      <c r="AV111" s="64">
        <v>10173</v>
      </c>
      <c r="AW111" s="64">
        <v>9451</v>
      </c>
      <c r="AX111" s="64">
        <v>415</v>
      </c>
      <c r="AY111" s="64">
        <v>214</v>
      </c>
      <c r="AZ111" s="64">
        <v>93</v>
      </c>
      <c r="BA111" s="64">
        <v>553</v>
      </c>
      <c r="BB111" s="64">
        <v>441</v>
      </c>
      <c r="BC111" s="64">
        <v>112</v>
      </c>
      <c r="BD111" s="65">
        <v>75</v>
      </c>
      <c r="BE111" s="64">
        <v>24634</v>
      </c>
      <c r="BF111" s="64">
        <v>5586</v>
      </c>
      <c r="BG111" s="64">
        <v>2454</v>
      </c>
      <c r="BH111" s="64">
        <v>1588</v>
      </c>
      <c r="BI111" s="64">
        <v>329</v>
      </c>
      <c r="BJ111" s="64">
        <v>1215</v>
      </c>
      <c r="BK111" s="64">
        <v>8089</v>
      </c>
      <c r="BL111" s="64">
        <v>6478</v>
      </c>
      <c r="BM111" s="64">
        <v>616</v>
      </c>
      <c r="BN111" s="65">
        <v>488</v>
      </c>
      <c r="BO111" s="64">
        <v>234</v>
      </c>
      <c r="BP111" s="64">
        <v>3143</v>
      </c>
      <c r="BQ111" s="64">
        <v>56</v>
      </c>
      <c r="BR111" s="64">
        <v>75134</v>
      </c>
      <c r="BS111" s="64">
        <v>17542</v>
      </c>
      <c r="BT111" s="64">
        <v>10616</v>
      </c>
      <c r="BU111" s="64">
        <v>2358</v>
      </c>
      <c r="BV111" s="64">
        <v>10822</v>
      </c>
      <c r="BW111" s="64">
        <v>11427</v>
      </c>
      <c r="BX111" s="65">
        <v>22369</v>
      </c>
    </row>
    <row r="112" spans="1:76" ht="24" customHeight="1">
      <c r="A112" s="58"/>
      <c r="B112" s="59" t="s">
        <v>454</v>
      </c>
      <c r="C112" s="60"/>
      <c r="D112" s="61"/>
      <c r="E112" s="62" t="s">
        <v>33</v>
      </c>
      <c r="F112" s="63"/>
      <c r="G112" s="64">
        <v>30232212</v>
      </c>
      <c r="H112" s="64">
        <v>15877275</v>
      </c>
      <c r="I112" s="64">
        <v>8759477</v>
      </c>
      <c r="J112" s="64">
        <v>4591585</v>
      </c>
      <c r="K112" s="64">
        <v>4436651</v>
      </c>
      <c r="L112" s="64">
        <v>154934</v>
      </c>
      <c r="M112" s="64">
        <v>4167892</v>
      </c>
      <c r="N112" s="64">
        <v>52777</v>
      </c>
      <c r="O112" s="64">
        <v>2169846</v>
      </c>
      <c r="P112" s="65">
        <v>2123942</v>
      </c>
      <c r="Q112" s="64">
        <v>45904</v>
      </c>
      <c r="R112" s="64">
        <v>1900947</v>
      </c>
      <c r="S112" s="64">
        <v>718624</v>
      </c>
      <c r="T112" s="64">
        <v>1182323</v>
      </c>
      <c r="U112" s="64">
        <v>44322</v>
      </c>
      <c r="V112" s="64">
        <v>7117798</v>
      </c>
      <c r="W112" s="64">
        <v>385109</v>
      </c>
      <c r="X112" s="64">
        <v>30201</v>
      </c>
      <c r="Y112" s="64">
        <v>354908</v>
      </c>
      <c r="Z112" s="65">
        <v>6732689</v>
      </c>
      <c r="AA112" s="64">
        <v>68468</v>
      </c>
      <c r="AB112" s="64">
        <v>331841</v>
      </c>
      <c r="AC112" s="64">
        <v>169689</v>
      </c>
      <c r="AD112" s="64">
        <v>447726</v>
      </c>
      <c r="AE112" s="64">
        <v>1435299</v>
      </c>
      <c r="AF112" s="64">
        <v>1205083</v>
      </c>
      <c r="AG112" s="64">
        <v>2980789</v>
      </c>
      <c r="AH112" s="64">
        <v>93794</v>
      </c>
      <c r="AI112" s="64">
        <v>10237117</v>
      </c>
      <c r="AJ112" s="65">
        <v>6242161</v>
      </c>
      <c r="AK112" s="64">
        <v>3234867</v>
      </c>
      <c r="AL112" s="64">
        <v>3141147</v>
      </c>
      <c r="AM112" s="64">
        <v>2504192</v>
      </c>
      <c r="AN112" s="64">
        <v>1115388</v>
      </c>
      <c r="AO112" s="64">
        <v>72147</v>
      </c>
      <c r="AP112" s="64">
        <v>244365</v>
      </c>
      <c r="AQ112" s="64">
        <v>835205</v>
      </c>
      <c r="AR112" s="64">
        <v>220020</v>
      </c>
      <c r="AS112" s="64">
        <v>6100</v>
      </c>
      <c r="AT112" s="65">
        <v>10967</v>
      </c>
      <c r="AU112" s="64">
        <v>636955</v>
      </c>
      <c r="AV112" s="64">
        <v>583655</v>
      </c>
      <c r="AW112" s="64">
        <v>464381</v>
      </c>
      <c r="AX112" s="64">
        <v>61863</v>
      </c>
      <c r="AY112" s="64">
        <v>48794</v>
      </c>
      <c r="AZ112" s="64">
        <v>8617</v>
      </c>
      <c r="BA112" s="64">
        <v>53300</v>
      </c>
      <c r="BB112" s="64">
        <v>42915</v>
      </c>
      <c r="BC112" s="64">
        <v>10385</v>
      </c>
      <c r="BD112" s="65">
        <v>93720</v>
      </c>
      <c r="BE112" s="64">
        <v>2533410</v>
      </c>
      <c r="BF112" s="64">
        <v>874334</v>
      </c>
      <c r="BG112" s="64">
        <v>492905</v>
      </c>
      <c r="BH112" s="64">
        <v>134117</v>
      </c>
      <c r="BI112" s="64">
        <v>37658</v>
      </c>
      <c r="BJ112" s="64">
        <v>209654</v>
      </c>
      <c r="BK112" s="64">
        <v>737185</v>
      </c>
      <c r="BL112" s="64">
        <v>284102</v>
      </c>
      <c r="BM112" s="64">
        <v>60269</v>
      </c>
      <c r="BN112" s="65">
        <v>94519</v>
      </c>
      <c r="BO112" s="64">
        <v>200847</v>
      </c>
      <c r="BP112" s="64">
        <v>282154</v>
      </c>
      <c r="BQ112" s="64">
        <v>473884</v>
      </c>
      <c r="BR112" s="64">
        <v>3994956</v>
      </c>
      <c r="BS112" s="64">
        <v>831432</v>
      </c>
      <c r="BT112" s="64">
        <v>334713</v>
      </c>
      <c r="BU112" s="64">
        <v>71410</v>
      </c>
      <c r="BV112" s="64">
        <v>724278</v>
      </c>
      <c r="BW112" s="64">
        <v>479839</v>
      </c>
      <c r="BX112" s="65">
        <v>1553284</v>
      </c>
    </row>
    <row r="113" spans="1:76" ht="24" customHeight="1">
      <c r="A113" s="58"/>
      <c r="B113" s="59" t="s">
        <v>455</v>
      </c>
      <c r="C113" s="60"/>
      <c r="D113" s="61"/>
      <c r="E113" s="62" t="s">
        <v>34</v>
      </c>
      <c r="F113" s="63"/>
      <c r="G113" s="64">
        <v>1196129</v>
      </c>
      <c r="H113" s="64">
        <v>719800</v>
      </c>
      <c r="I113" s="64">
        <v>425616</v>
      </c>
      <c r="J113" s="64">
        <v>240330</v>
      </c>
      <c r="K113" s="64">
        <v>234224</v>
      </c>
      <c r="L113" s="64">
        <v>6106</v>
      </c>
      <c r="M113" s="64">
        <v>185286</v>
      </c>
      <c r="N113" s="64">
        <v>3096</v>
      </c>
      <c r="O113" s="64">
        <v>114958</v>
      </c>
      <c r="P113" s="65">
        <v>113289</v>
      </c>
      <c r="Q113" s="64">
        <v>1669</v>
      </c>
      <c r="R113" s="64">
        <v>65732</v>
      </c>
      <c r="S113" s="64">
        <v>33457</v>
      </c>
      <c r="T113" s="64">
        <v>32275</v>
      </c>
      <c r="U113" s="64">
        <v>1500</v>
      </c>
      <c r="V113" s="64">
        <v>294184</v>
      </c>
      <c r="W113" s="64">
        <v>17063</v>
      </c>
      <c r="X113" s="64">
        <v>1106</v>
      </c>
      <c r="Y113" s="64">
        <v>15957</v>
      </c>
      <c r="Z113" s="65">
        <v>277121</v>
      </c>
      <c r="AA113" s="64">
        <v>3940</v>
      </c>
      <c r="AB113" s="64">
        <v>13361</v>
      </c>
      <c r="AC113" s="64">
        <v>6230</v>
      </c>
      <c r="AD113" s="64">
        <v>26051</v>
      </c>
      <c r="AE113" s="64">
        <v>62772</v>
      </c>
      <c r="AF113" s="64">
        <v>45117</v>
      </c>
      <c r="AG113" s="64">
        <v>116356</v>
      </c>
      <c r="AH113" s="64">
        <v>3294</v>
      </c>
      <c r="AI113" s="64">
        <v>358847</v>
      </c>
      <c r="AJ113" s="65">
        <v>253113</v>
      </c>
      <c r="AK113" s="64">
        <v>138830</v>
      </c>
      <c r="AL113" s="64">
        <v>135108</v>
      </c>
      <c r="AM113" s="64">
        <v>114157</v>
      </c>
      <c r="AN113" s="64">
        <v>52790</v>
      </c>
      <c r="AO113" s="64">
        <v>2519</v>
      </c>
      <c r="AP113" s="64">
        <v>6767</v>
      </c>
      <c r="AQ113" s="64">
        <v>42882</v>
      </c>
      <c r="AR113" s="64">
        <v>8677</v>
      </c>
      <c r="AS113" s="64">
        <v>158</v>
      </c>
      <c r="AT113" s="65">
        <v>364</v>
      </c>
      <c r="AU113" s="64">
        <v>20951</v>
      </c>
      <c r="AV113" s="64">
        <v>18685</v>
      </c>
      <c r="AW113" s="64">
        <v>14987</v>
      </c>
      <c r="AX113" s="64">
        <v>2082</v>
      </c>
      <c r="AY113" s="64">
        <v>1251</v>
      </c>
      <c r="AZ113" s="64">
        <v>365</v>
      </c>
      <c r="BA113" s="64">
        <v>2266</v>
      </c>
      <c r="BB113" s="64">
        <v>1823</v>
      </c>
      <c r="BC113" s="64">
        <v>443</v>
      </c>
      <c r="BD113" s="65">
        <v>3722</v>
      </c>
      <c r="BE113" s="64">
        <v>104279</v>
      </c>
      <c r="BF113" s="64">
        <v>36369</v>
      </c>
      <c r="BG113" s="64">
        <v>22904</v>
      </c>
      <c r="BH113" s="64">
        <v>4576</v>
      </c>
      <c r="BI113" s="64">
        <v>1716</v>
      </c>
      <c r="BJ113" s="64">
        <v>7173</v>
      </c>
      <c r="BK113" s="64">
        <v>29670</v>
      </c>
      <c r="BL113" s="64">
        <v>13847</v>
      </c>
      <c r="BM113" s="64">
        <v>1836</v>
      </c>
      <c r="BN113" s="65">
        <v>2551</v>
      </c>
      <c r="BO113" s="64">
        <v>10177</v>
      </c>
      <c r="BP113" s="64">
        <v>9829</v>
      </c>
      <c r="BQ113" s="64">
        <v>10004</v>
      </c>
      <c r="BR113" s="64">
        <v>105734</v>
      </c>
      <c r="BS113" s="64">
        <v>25883</v>
      </c>
      <c r="BT113" s="64">
        <v>9151</v>
      </c>
      <c r="BU113" s="64">
        <v>3137</v>
      </c>
      <c r="BV113" s="64">
        <v>11557</v>
      </c>
      <c r="BW113" s="64">
        <v>14169</v>
      </c>
      <c r="BX113" s="65">
        <v>41837</v>
      </c>
    </row>
    <row r="114" spans="1:76" ht="15" customHeight="1">
      <c r="A114" s="58"/>
      <c r="B114" s="59" t="s">
        <v>456</v>
      </c>
      <c r="C114" s="60"/>
      <c r="D114" s="61"/>
      <c r="E114" s="62" t="s">
        <v>35</v>
      </c>
      <c r="F114" s="63"/>
      <c r="G114" s="64">
        <v>20065431</v>
      </c>
      <c r="H114" s="64">
        <v>9822294</v>
      </c>
      <c r="I114" s="64">
        <v>5560777</v>
      </c>
      <c r="J114" s="64">
        <v>3176458</v>
      </c>
      <c r="K114" s="64">
        <v>3108325</v>
      </c>
      <c r="L114" s="64">
        <v>68133</v>
      </c>
      <c r="M114" s="64">
        <v>2384319</v>
      </c>
      <c r="N114" s="64">
        <v>34528</v>
      </c>
      <c r="O114" s="64">
        <v>1508883</v>
      </c>
      <c r="P114" s="65">
        <v>1487936</v>
      </c>
      <c r="Q114" s="64">
        <v>20947</v>
      </c>
      <c r="R114" s="64">
        <v>820914</v>
      </c>
      <c r="S114" s="64">
        <v>353979</v>
      </c>
      <c r="T114" s="64">
        <v>466935</v>
      </c>
      <c r="U114" s="64">
        <v>19994</v>
      </c>
      <c r="V114" s="64">
        <v>4261517</v>
      </c>
      <c r="W114" s="64">
        <v>302289</v>
      </c>
      <c r="X114" s="64">
        <v>21991</v>
      </c>
      <c r="Y114" s="64">
        <v>280298</v>
      </c>
      <c r="Z114" s="65">
        <v>3959228</v>
      </c>
      <c r="AA114" s="64">
        <v>32450</v>
      </c>
      <c r="AB114" s="64">
        <v>307303</v>
      </c>
      <c r="AC114" s="64">
        <v>85759</v>
      </c>
      <c r="AD114" s="64">
        <v>274942</v>
      </c>
      <c r="AE114" s="64">
        <v>546242</v>
      </c>
      <c r="AF114" s="64">
        <v>925635</v>
      </c>
      <c r="AG114" s="64">
        <v>1737668</v>
      </c>
      <c r="AH114" s="64">
        <v>49229</v>
      </c>
      <c r="AI114" s="64">
        <v>7703044</v>
      </c>
      <c r="AJ114" s="65">
        <v>4160754</v>
      </c>
      <c r="AK114" s="64">
        <v>2166251</v>
      </c>
      <c r="AL114" s="64">
        <v>2095354</v>
      </c>
      <c r="AM114" s="64">
        <v>1696539</v>
      </c>
      <c r="AN114" s="64">
        <v>708072</v>
      </c>
      <c r="AO114" s="64">
        <v>26400</v>
      </c>
      <c r="AP114" s="64">
        <v>134503</v>
      </c>
      <c r="AQ114" s="64">
        <v>667089</v>
      </c>
      <c r="AR114" s="64">
        <v>152041</v>
      </c>
      <c r="AS114" s="64">
        <v>2540</v>
      </c>
      <c r="AT114" s="65">
        <v>5894</v>
      </c>
      <c r="AU114" s="64">
        <v>398815</v>
      </c>
      <c r="AV114" s="64">
        <v>360071</v>
      </c>
      <c r="AW114" s="64">
        <v>298226</v>
      </c>
      <c r="AX114" s="64">
        <v>36444</v>
      </c>
      <c r="AY114" s="64">
        <v>15783</v>
      </c>
      <c r="AZ114" s="64">
        <v>9618</v>
      </c>
      <c r="BA114" s="64">
        <v>38744</v>
      </c>
      <c r="BB114" s="64">
        <v>30127</v>
      </c>
      <c r="BC114" s="64">
        <v>8617</v>
      </c>
      <c r="BD114" s="65">
        <v>70897</v>
      </c>
      <c r="BE114" s="64">
        <v>1624119</v>
      </c>
      <c r="BF114" s="64">
        <v>484473</v>
      </c>
      <c r="BG114" s="64">
        <v>297137</v>
      </c>
      <c r="BH114" s="64">
        <v>81599</v>
      </c>
      <c r="BI114" s="64">
        <v>20790</v>
      </c>
      <c r="BJ114" s="64">
        <v>84947</v>
      </c>
      <c r="BK114" s="64">
        <v>471130</v>
      </c>
      <c r="BL114" s="64">
        <v>173227</v>
      </c>
      <c r="BM114" s="64">
        <v>38718</v>
      </c>
      <c r="BN114" s="65">
        <v>103524</v>
      </c>
      <c r="BO114" s="64">
        <v>89427</v>
      </c>
      <c r="BP114" s="64">
        <v>263620</v>
      </c>
      <c r="BQ114" s="64">
        <v>370384</v>
      </c>
      <c r="BR114" s="64">
        <v>3542290</v>
      </c>
      <c r="BS114" s="64">
        <v>790626</v>
      </c>
      <c r="BT114" s="64">
        <v>390379</v>
      </c>
      <c r="BU114" s="64">
        <v>83198</v>
      </c>
      <c r="BV114" s="64">
        <v>414893</v>
      </c>
      <c r="BW114" s="64">
        <v>697927</v>
      </c>
      <c r="BX114" s="65">
        <v>1165267</v>
      </c>
    </row>
    <row r="115" spans="1:76" ht="15" customHeight="1">
      <c r="A115" s="58"/>
      <c r="B115" s="59" t="s">
        <v>457</v>
      </c>
      <c r="C115" s="60"/>
      <c r="D115" s="61"/>
      <c r="E115" s="62" t="s">
        <v>36</v>
      </c>
      <c r="F115" s="63"/>
      <c r="G115" s="64">
        <v>1586091</v>
      </c>
      <c r="H115" s="64">
        <v>935407</v>
      </c>
      <c r="I115" s="64">
        <v>490314</v>
      </c>
      <c r="J115" s="64">
        <v>304843</v>
      </c>
      <c r="K115" s="64">
        <v>294779</v>
      </c>
      <c r="L115" s="64">
        <v>10064</v>
      </c>
      <c r="M115" s="64">
        <v>185471</v>
      </c>
      <c r="N115" s="64">
        <v>4302</v>
      </c>
      <c r="O115" s="64">
        <v>40450</v>
      </c>
      <c r="P115" s="65">
        <v>37549</v>
      </c>
      <c r="Q115" s="64">
        <v>2901</v>
      </c>
      <c r="R115" s="64">
        <v>140292</v>
      </c>
      <c r="S115" s="64">
        <v>10076</v>
      </c>
      <c r="T115" s="64">
        <v>130216</v>
      </c>
      <c r="U115" s="64">
        <v>427</v>
      </c>
      <c r="V115" s="64">
        <v>445093</v>
      </c>
      <c r="W115" s="64">
        <v>15621</v>
      </c>
      <c r="X115" s="64">
        <v>52</v>
      </c>
      <c r="Y115" s="64">
        <v>15569</v>
      </c>
      <c r="Z115" s="65">
        <v>429472</v>
      </c>
      <c r="AA115" s="64">
        <v>1512</v>
      </c>
      <c r="AB115" s="64">
        <v>40335</v>
      </c>
      <c r="AC115" s="64">
        <v>22612</v>
      </c>
      <c r="AD115" s="64">
        <v>17901</v>
      </c>
      <c r="AE115" s="64">
        <v>172133</v>
      </c>
      <c r="AF115" s="64">
        <v>39804</v>
      </c>
      <c r="AG115" s="64">
        <v>119605</v>
      </c>
      <c r="AH115" s="64">
        <v>15570</v>
      </c>
      <c r="AI115" s="64">
        <v>378540</v>
      </c>
      <c r="AJ115" s="65">
        <v>205454</v>
      </c>
      <c r="AK115" s="64">
        <v>67919</v>
      </c>
      <c r="AL115" s="64">
        <v>66698</v>
      </c>
      <c r="AM115" s="64">
        <v>57304</v>
      </c>
      <c r="AN115" s="64">
        <v>25919</v>
      </c>
      <c r="AO115" s="64">
        <v>1209</v>
      </c>
      <c r="AP115" s="64">
        <v>3557</v>
      </c>
      <c r="AQ115" s="64">
        <v>20677</v>
      </c>
      <c r="AR115" s="64">
        <v>5606</v>
      </c>
      <c r="AS115" s="64">
        <v>104</v>
      </c>
      <c r="AT115" s="65">
        <v>232</v>
      </c>
      <c r="AU115" s="64">
        <v>9394</v>
      </c>
      <c r="AV115" s="64">
        <v>8314</v>
      </c>
      <c r="AW115" s="64">
        <v>6596</v>
      </c>
      <c r="AX115" s="64">
        <v>919</v>
      </c>
      <c r="AY115" s="64">
        <v>637</v>
      </c>
      <c r="AZ115" s="64">
        <v>162</v>
      </c>
      <c r="BA115" s="64">
        <v>1080</v>
      </c>
      <c r="BB115" s="64">
        <v>878</v>
      </c>
      <c r="BC115" s="64">
        <v>202</v>
      </c>
      <c r="BD115" s="65">
        <v>1221</v>
      </c>
      <c r="BE115" s="64">
        <v>133792</v>
      </c>
      <c r="BF115" s="64">
        <v>42719</v>
      </c>
      <c r="BG115" s="64">
        <v>26759</v>
      </c>
      <c r="BH115" s="64">
        <v>5149</v>
      </c>
      <c r="BI115" s="64">
        <v>2157</v>
      </c>
      <c r="BJ115" s="64">
        <v>8654</v>
      </c>
      <c r="BK115" s="64">
        <v>46431</v>
      </c>
      <c r="BL115" s="64">
        <v>17114</v>
      </c>
      <c r="BM115" s="64">
        <v>2403</v>
      </c>
      <c r="BN115" s="65">
        <v>4161</v>
      </c>
      <c r="BO115" s="64">
        <v>5885</v>
      </c>
      <c r="BP115" s="64">
        <v>15079</v>
      </c>
      <c r="BQ115" s="64">
        <v>3743</v>
      </c>
      <c r="BR115" s="64">
        <v>173086</v>
      </c>
      <c r="BS115" s="64">
        <v>16346</v>
      </c>
      <c r="BT115" s="64">
        <v>2445</v>
      </c>
      <c r="BU115" s="64">
        <v>1130</v>
      </c>
      <c r="BV115" s="64">
        <v>27363</v>
      </c>
      <c r="BW115" s="64">
        <v>27361</v>
      </c>
      <c r="BX115" s="65">
        <v>98441</v>
      </c>
    </row>
    <row r="116" spans="1:76" ht="15" customHeight="1">
      <c r="A116" s="58"/>
      <c r="B116" s="59" t="s">
        <v>458</v>
      </c>
      <c r="C116" s="60"/>
      <c r="D116" s="61"/>
      <c r="E116" s="62" t="s">
        <v>37</v>
      </c>
      <c r="F116" s="63"/>
      <c r="G116" s="64">
        <v>2227175</v>
      </c>
      <c r="H116" s="64">
        <v>809789</v>
      </c>
      <c r="I116" s="64">
        <v>422464</v>
      </c>
      <c r="J116" s="64">
        <v>226432</v>
      </c>
      <c r="K116" s="64">
        <v>221608</v>
      </c>
      <c r="L116" s="64">
        <v>4824</v>
      </c>
      <c r="M116" s="64">
        <v>196032</v>
      </c>
      <c r="N116" s="64">
        <v>3354</v>
      </c>
      <c r="O116" s="64">
        <v>125651</v>
      </c>
      <c r="P116" s="65">
        <v>124257</v>
      </c>
      <c r="Q116" s="64">
        <v>1394</v>
      </c>
      <c r="R116" s="64">
        <v>64988</v>
      </c>
      <c r="S116" s="64">
        <v>31449</v>
      </c>
      <c r="T116" s="64">
        <v>33539</v>
      </c>
      <c r="U116" s="64">
        <v>2039</v>
      </c>
      <c r="V116" s="64">
        <v>387325</v>
      </c>
      <c r="W116" s="64">
        <v>21172</v>
      </c>
      <c r="X116" s="64">
        <v>2008</v>
      </c>
      <c r="Y116" s="64">
        <v>19164</v>
      </c>
      <c r="Z116" s="65">
        <v>366153</v>
      </c>
      <c r="AA116" s="64">
        <v>4400</v>
      </c>
      <c r="AB116" s="64">
        <v>18835</v>
      </c>
      <c r="AC116" s="64">
        <v>12956</v>
      </c>
      <c r="AD116" s="64">
        <v>28858</v>
      </c>
      <c r="AE116" s="64">
        <v>75977</v>
      </c>
      <c r="AF116" s="64">
        <v>73505</v>
      </c>
      <c r="AG116" s="64">
        <v>146833</v>
      </c>
      <c r="AH116" s="64">
        <v>4789</v>
      </c>
      <c r="AI116" s="64">
        <v>1246009</v>
      </c>
      <c r="AJ116" s="65">
        <v>914649</v>
      </c>
      <c r="AK116" s="64">
        <v>450527</v>
      </c>
      <c r="AL116" s="64">
        <v>444081</v>
      </c>
      <c r="AM116" s="64">
        <v>356904</v>
      </c>
      <c r="AN116" s="64">
        <v>236125</v>
      </c>
      <c r="AO116" s="64">
        <v>3870</v>
      </c>
      <c r="AP116" s="64">
        <v>18476</v>
      </c>
      <c r="AQ116" s="64">
        <v>64806</v>
      </c>
      <c r="AR116" s="64">
        <v>32493</v>
      </c>
      <c r="AS116" s="64">
        <v>295</v>
      </c>
      <c r="AT116" s="65">
        <v>839</v>
      </c>
      <c r="AU116" s="64">
        <v>87177</v>
      </c>
      <c r="AV116" s="64">
        <v>80458</v>
      </c>
      <c r="AW116" s="64">
        <v>76643</v>
      </c>
      <c r="AX116" s="64">
        <v>950</v>
      </c>
      <c r="AY116" s="64">
        <v>2287</v>
      </c>
      <c r="AZ116" s="64">
        <v>578</v>
      </c>
      <c r="BA116" s="64">
        <v>6719</v>
      </c>
      <c r="BB116" s="64">
        <v>5470</v>
      </c>
      <c r="BC116" s="64">
        <v>1249</v>
      </c>
      <c r="BD116" s="65">
        <v>6446</v>
      </c>
      <c r="BE116" s="64">
        <v>398974</v>
      </c>
      <c r="BF116" s="64">
        <v>116662</v>
      </c>
      <c r="BG116" s="64">
        <v>85405</v>
      </c>
      <c r="BH116" s="64">
        <v>15778</v>
      </c>
      <c r="BI116" s="64">
        <v>4854</v>
      </c>
      <c r="BJ116" s="64">
        <v>10625</v>
      </c>
      <c r="BK116" s="64">
        <v>80633</v>
      </c>
      <c r="BL116" s="64">
        <v>111781</v>
      </c>
      <c r="BM116" s="64">
        <v>10052</v>
      </c>
      <c r="BN116" s="65">
        <v>22626</v>
      </c>
      <c r="BO116" s="64">
        <v>3978</v>
      </c>
      <c r="BP116" s="64">
        <v>53242</v>
      </c>
      <c r="BQ116" s="64">
        <v>65148</v>
      </c>
      <c r="BR116" s="64">
        <v>331360</v>
      </c>
      <c r="BS116" s="64">
        <v>116840</v>
      </c>
      <c r="BT116" s="64">
        <v>59322</v>
      </c>
      <c r="BU116" s="64">
        <v>6614</v>
      </c>
      <c r="BV116" s="64">
        <v>35883</v>
      </c>
      <c r="BW116" s="64">
        <v>37256</v>
      </c>
      <c r="BX116" s="65">
        <v>75445</v>
      </c>
    </row>
    <row r="117" spans="1:76" ht="15" customHeight="1">
      <c r="A117" s="58"/>
      <c r="B117" s="59" t="s">
        <v>459</v>
      </c>
      <c r="C117" s="60"/>
      <c r="D117" s="61"/>
      <c r="E117" s="62" t="s">
        <v>452</v>
      </c>
      <c r="F117" s="63"/>
      <c r="G117" s="64">
        <v>0</v>
      </c>
      <c r="H117" s="64">
        <v>0</v>
      </c>
      <c r="I117" s="64">
        <v>0</v>
      </c>
      <c r="J117" s="64">
        <v>0</v>
      </c>
      <c r="K117" s="64">
        <v>0</v>
      </c>
      <c r="L117" s="64">
        <v>0</v>
      </c>
      <c r="M117" s="64">
        <v>0</v>
      </c>
      <c r="N117" s="64">
        <v>0</v>
      </c>
      <c r="O117" s="64">
        <v>0</v>
      </c>
      <c r="P117" s="65">
        <v>0</v>
      </c>
      <c r="Q117" s="64">
        <v>0</v>
      </c>
      <c r="R117" s="64">
        <v>0</v>
      </c>
      <c r="S117" s="64">
        <v>0</v>
      </c>
      <c r="T117" s="64">
        <v>0</v>
      </c>
      <c r="U117" s="64">
        <v>0</v>
      </c>
      <c r="V117" s="64">
        <v>0</v>
      </c>
      <c r="W117" s="64">
        <v>0</v>
      </c>
      <c r="X117" s="64">
        <v>0</v>
      </c>
      <c r="Y117" s="64">
        <v>0</v>
      </c>
      <c r="Z117" s="65">
        <v>0</v>
      </c>
      <c r="AA117" s="64">
        <v>0</v>
      </c>
      <c r="AB117" s="64">
        <v>0</v>
      </c>
      <c r="AC117" s="64">
        <v>0</v>
      </c>
      <c r="AD117" s="64">
        <v>0</v>
      </c>
      <c r="AE117" s="64">
        <v>0</v>
      </c>
      <c r="AF117" s="64">
        <v>0</v>
      </c>
      <c r="AG117" s="64">
        <v>0</v>
      </c>
      <c r="AH117" s="64">
        <v>0</v>
      </c>
      <c r="AI117" s="64">
        <v>0</v>
      </c>
      <c r="AJ117" s="65">
        <v>0</v>
      </c>
      <c r="AK117" s="64">
        <v>0</v>
      </c>
      <c r="AL117" s="64">
        <v>0</v>
      </c>
      <c r="AM117" s="64">
        <v>0</v>
      </c>
      <c r="AN117" s="64">
        <v>0</v>
      </c>
      <c r="AO117" s="64">
        <v>0</v>
      </c>
      <c r="AP117" s="64">
        <v>0</v>
      </c>
      <c r="AQ117" s="64">
        <v>0</v>
      </c>
      <c r="AR117" s="64">
        <v>0</v>
      </c>
      <c r="AS117" s="64">
        <v>0</v>
      </c>
      <c r="AT117" s="65">
        <v>0</v>
      </c>
      <c r="AU117" s="64">
        <v>0</v>
      </c>
      <c r="AV117" s="64">
        <v>0</v>
      </c>
      <c r="AW117" s="64">
        <v>0</v>
      </c>
      <c r="AX117" s="64">
        <v>0</v>
      </c>
      <c r="AY117" s="64">
        <v>0</v>
      </c>
      <c r="AZ117" s="64">
        <v>0</v>
      </c>
      <c r="BA117" s="64">
        <v>0</v>
      </c>
      <c r="BB117" s="64">
        <v>0</v>
      </c>
      <c r="BC117" s="64">
        <v>0</v>
      </c>
      <c r="BD117" s="65">
        <v>0</v>
      </c>
      <c r="BE117" s="64">
        <v>0</v>
      </c>
      <c r="BF117" s="64">
        <v>0</v>
      </c>
      <c r="BG117" s="64">
        <v>0</v>
      </c>
      <c r="BH117" s="64">
        <v>0</v>
      </c>
      <c r="BI117" s="64">
        <v>0</v>
      </c>
      <c r="BJ117" s="64">
        <v>0</v>
      </c>
      <c r="BK117" s="64">
        <v>0</v>
      </c>
      <c r="BL117" s="64">
        <v>0</v>
      </c>
      <c r="BM117" s="64">
        <v>0</v>
      </c>
      <c r="BN117" s="65">
        <v>0</v>
      </c>
      <c r="BO117" s="64">
        <v>0</v>
      </c>
      <c r="BP117" s="64">
        <v>0</v>
      </c>
      <c r="BQ117" s="64">
        <v>0</v>
      </c>
      <c r="BR117" s="64">
        <v>0</v>
      </c>
      <c r="BS117" s="64">
        <v>0</v>
      </c>
      <c r="BT117" s="64">
        <v>0</v>
      </c>
      <c r="BU117" s="64">
        <v>0</v>
      </c>
      <c r="BV117" s="64">
        <v>0</v>
      </c>
      <c r="BW117" s="64">
        <v>0</v>
      </c>
      <c r="BX117" s="65">
        <v>0</v>
      </c>
    </row>
    <row r="118" spans="1:76" ht="24" customHeight="1">
      <c r="A118" s="58"/>
      <c r="B118" s="59" t="s">
        <v>460</v>
      </c>
      <c r="C118" s="60"/>
      <c r="D118" s="61"/>
      <c r="E118" s="62" t="s">
        <v>38</v>
      </c>
      <c r="F118" s="63"/>
      <c r="G118" s="64">
        <v>2121738</v>
      </c>
      <c r="H118" s="64">
        <v>1111847</v>
      </c>
      <c r="I118" s="64">
        <v>602700</v>
      </c>
      <c r="J118" s="64">
        <v>342645</v>
      </c>
      <c r="K118" s="64">
        <v>333445</v>
      </c>
      <c r="L118" s="64">
        <v>9200</v>
      </c>
      <c r="M118" s="64">
        <v>260055</v>
      </c>
      <c r="N118" s="64">
        <v>3545</v>
      </c>
      <c r="O118" s="64">
        <v>148118</v>
      </c>
      <c r="P118" s="65">
        <v>145547</v>
      </c>
      <c r="Q118" s="64">
        <v>2571</v>
      </c>
      <c r="R118" s="64">
        <v>105763</v>
      </c>
      <c r="S118" s="64">
        <v>41697</v>
      </c>
      <c r="T118" s="64">
        <v>64066</v>
      </c>
      <c r="U118" s="64">
        <v>2629</v>
      </c>
      <c r="V118" s="64">
        <v>509147</v>
      </c>
      <c r="W118" s="64">
        <v>28081</v>
      </c>
      <c r="X118" s="64">
        <v>2156</v>
      </c>
      <c r="Y118" s="64">
        <v>25925</v>
      </c>
      <c r="Z118" s="65">
        <v>481066</v>
      </c>
      <c r="AA118" s="64">
        <v>5579</v>
      </c>
      <c r="AB118" s="64">
        <v>24165</v>
      </c>
      <c r="AC118" s="64">
        <v>12308</v>
      </c>
      <c r="AD118" s="64">
        <v>35922</v>
      </c>
      <c r="AE118" s="64">
        <v>102604</v>
      </c>
      <c r="AF118" s="64">
        <v>85020</v>
      </c>
      <c r="AG118" s="64">
        <v>208689</v>
      </c>
      <c r="AH118" s="64">
        <v>6779</v>
      </c>
      <c r="AI118" s="64">
        <v>744224</v>
      </c>
      <c r="AJ118" s="65">
        <v>503592</v>
      </c>
      <c r="AK118" s="64">
        <v>267766</v>
      </c>
      <c r="AL118" s="64">
        <v>262269</v>
      </c>
      <c r="AM118" s="64">
        <v>214275</v>
      </c>
      <c r="AN118" s="64">
        <v>97376</v>
      </c>
      <c r="AO118" s="64">
        <v>4777</v>
      </c>
      <c r="AP118" s="64">
        <v>16700</v>
      </c>
      <c r="AQ118" s="64">
        <v>73313</v>
      </c>
      <c r="AR118" s="64">
        <v>20801</v>
      </c>
      <c r="AS118" s="64">
        <v>387</v>
      </c>
      <c r="AT118" s="65">
        <v>921</v>
      </c>
      <c r="AU118" s="64">
        <v>47994</v>
      </c>
      <c r="AV118" s="64">
        <v>44010</v>
      </c>
      <c r="AW118" s="64">
        <v>37047</v>
      </c>
      <c r="AX118" s="64">
        <v>3704</v>
      </c>
      <c r="AY118" s="64">
        <v>2457</v>
      </c>
      <c r="AZ118" s="64">
        <v>802</v>
      </c>
      <c r="BA118" s="64">
        <v>3984</v>
      </c>
      <c r="BB118" s="64">
        <v>3223</v>
      </c>
      <c r="BC118" s="64">
        <v>761</v>
      </c>
      <c r="BD118" s="65">
        <v>5497</v>
      </c>
      <c r="BE118" s="64">
        <v>193396</v>
      </c>
      <c r="BF118" s="64">
        <v>59815</v>
      </c>
      <c r="BG118" s="64">
        <v>35150</v>
      </c>
      <c r="BH118" s="64">
        <v>9570</v>
      </c>
      <c r="BI118" s="64">
        <v>2743</v>
      </c>
      <c r="BJ118" s="64">
        <v>12352</v>
      </c>
      <c r="BK118" s="64">
        <v>69697</v>
      </c>
      <c r="BL118" s="64">
        <v>20800</v>
      </c>
      <c r="BM118" s="64">
        <v>3537</v>
      </c>
      <c r="BN118" s="65">
        <v>8774</v>
      </c>
      <c r="BO118" s="64">
        <v>10767</v>
      </c>
      <c r="BP118" s="64">
        <v>20006</v>
      </c>
      <c r="BQ118" s="64">
        <v>42430</v>
      </c>
      <c r="BR118" s="64">
        <v>240632</v>
      </c>
      <c r="BS118" s="64">
        <v>40589</v>
      </c>
      <c r="BT118" s="64">
        <v>26249</v>
      </c>
      <c r="BU118" s="64">
        <v>7408</v>
      </c>
      <c r="BV118" s="64">
        <v>34294</v>
      </c>
      <c r="BW118" s="64">
        <v>28386</v>
      </c>
      <c r="BX118" s="65">
        <v>103706</v>
      </c>
    </row>
    <row r="119" spans="1:76" ht="15" customHeight="1">
      <c r="A119" s="58"/>
      <c r="B119" s="59" t="s">
        <v>461</v>
      </c>
      <c r="C119" s="60"/>
      <c r="D119" s="61"/>
      <c r="E119" s="62" t="s">
        <v>39</v>
      </c>
      <c r="F119" s="63"/>
      <c r="G119" s="64">
        <v>-291587</v>
      </c>
      <c r="H119" s="64">
        <v>-371</v>
      </c>
      <c r="I119" s="64">
        <v>-231</v>
      </c>
      <c r="J119" s="64">
        <v>-110</v>
      </c>
      <c r="K119" s="64">
        <v>-107</v>
      </c>
      <c r="L119" s="64">
        <v>-3</v>
      </c>
      <c r="M119" s="64">
        <v>-121</v>
      </c>
      <c r="N119" s="64">
        <v>-2</v>
      </c>
      <c r="O119" s="64">
        <v>-72</v>
      </c>
      <c r="P119" s="65">
        <v>-71</v>
      </c>
      <c r="Q119" s="64">
        <v>-1</v>
      </c>
      <c r="R119" s="64">
        <v>-46</v>
      </c>
      <c r="S119" s="64">
        <v>-18</v>
      </c>
      <c r="T119" s="64">
        <v>-28</v>
      </c>
      <c r="U119" s="64">
        <v>-1</v>
      </c>
      <c r="V119" s="64">
        <v>-140</v>
      </c>
      <c r="W119" s="64">
        <v>-7</v>
      </c>
      <c r="X119" s="64">
        <v>-1</v>
      </c>
      <c r="Y119" s="64">
        <v>-6</v>
      </c>
      <c r="Z119" s="65">
        <v>-133</v>
      </c>
      <c r="AA119" s="64">
        <v>-2</v>
      </c>
      <c r="AB119" s="64">
        <v>-7</v>
      </c>
      <c r="AC119" s="64">
        <v>-4</v>
      </c>
      <c r="AD119" s="64">
        <v>-10</v>
      </c>
      <c r="AE119" s="64">
        <v>-33</v>
      </c>
      <c r="AF119" s="64">
        <v>-22</v>
      </c>
      <c r="AG119" s="64">
        <v>-53</v>
      </c>
      <c r="AH119" s="64">
        <v>-2</v>
      </c>
      <c r="AI119" s="64">
        <v>-291215</v>
      </c>
      <c r="AJ119" s="65">
        <v>-33509</v>
      </c>
      <c r="AK119" s="64">
        <v>-18046</v>
      </c>
      <c r="AL119" s="64">
        <v>-17716</v>
      </c>
      <c r="AM119" s="64">
        <v>-14628</v>
      </c>
      <c r="AN119" s="64">
        <v>-7036</v>
      </c>
      <c r="AO119" s="64">
        <v>-253</v>
      </c>
      <c r="AP119" s="64">
        <v>-982</v>
      </c>
      <c r="AQ119" s="64">
        <v>-4835</v>
      </c>
      <c r="AR119" s="64">
        <v>-1440</v>
      </c>
      <c r="AS119" s="64">
        <v>-22</v>
      </c>
      <c r="AT119" s="65">
        <v>-60</v>
      </c>
      <c r="AU119" s="64">
        <v>-3088</v>
      </c>
      <c r="AV119" s="64">
        <v>-2803</v>
      </c>
      <c r="AW119" s="64">
        <v>-2438</v>
      </c>
      <c r="AX119" s="64">
        <v>-177</v>
      </c>
      <c r="AY119" s="64">
        <v>-124</v>
      </c>
      <c r="AZ119" s="64">
        <v>-64</v>
      </c>
      <c r="BA119" s="64">
        <v>-285</v>
      </c>
      <c r="BB119" s="64">
        <v>-224</v>
      </c>
      <c r="BC119" s="64">
        <v>-61</v>
      </c>
      <c r="BD119" s="65">
        <v>-330</v>
      </c>
      <c r="BE119" s="64">
        <v>-14912</v>
      </c>
      <c r="BF119" s="64">
        <v>-5183</v>
      </c>
      <c r="BG119" s="64">
        <v>-3382</v>
      </c>
      <c r="BH119" s="64">
        <v>-675</v>
      </c>
      <c r="BI119" s="64">
        <v>-221</v>
      </c>
      <c r="BJ119" s="64">
        <v>-905</v>
      </c>
      <c r="BK119" s="64">
        <v>-4516</v>
      </c>
      <c r="BL119" s="64">
        <v>-2192</v>
      </c>
      <c r="BM119" s="64">
        <v>-253</v>
      </c>
      <c r="BN119" s="65">
        <v>-784</v>
      </c>
      <c r="BO119" s="64">
        <v>-500</v>
      </c>
      <c r="BP119" s="64">
        <v>-1484</v>
      </c>
      <c r="BQ119" s="64">
        <v>-551</v>
      </c>
      <c r="BR119" s="64">
        <v>-257706</v>
      </c>
      <c r="BS119" s="64">
        <v>-88218</v>
      </c>
      <c r="BT119" s="64">
        <v>-1518</v>
      </c>
      <c r="BU119" s="64">
        <v>-768</v>
      </c>
      <c r="BV119" s="64">
        <v>-39337</v>
      </c>
      <c r="BW119" s="64">
        <v>-30960</v>
      </c>
      <c r="BX119" s="65">
        <v>-96905</v>
      </c>
    </row>
    <row r="120" spans="1:76" ht="24" customHeight="1">
      <c r="A120" s="58"/>
      <c r="B120" s="59" t="s">
        <v>462</v>
      </c>
      <c r="C120" s="60"/>
      <c r="D120" s="61"/>
      <c r="E120" s="62" t="s">
        <v>40</v>
      </c>
      <c r="F120" s="63"/>
      <c r="G120" s="64">
        <v>26904977</v>
      </c>
      <c r="H120" s="64">
        <v>13398766</v>
      </c>
      <c r="I120" s="64">
        <v>7501640</v>
      </c>
      <c r="J120" s="64">
        <v>4290598</v>
      </c>
      <c r="K120" s="64">
        <v>4192274</v>
      </c>
      <c r="L120" s="64">
        <v>98324</v>
      </c>
      <c r="M120" s="64">
        <v>3211042</v>
      </c>
      <c r="N120" s="64">
        <v>48823</v>
      </c>
      <c r="O120" s="64">
        <v>1937988</v>
      </c>
      <c r="P120" s="65">
        <v>1908507</v>
      </c>
      <c r="Q120" s="64">
        <v>29481</v>
      </c>
      <c r="R120" s="64">
        <v>1197643</v>
      </c>
      <c r="S120" s="64">
        <v>470640</v>
      </c>
      <c r="T120" s="64">
        <v>727003</v>
      </c>
      <c r="U120" s="64">
        <v>26588</v>
      </c>
      <c r="V120" s="64">
        <v>5897126</v>
      </c>
      <c r="W120" s="64">
        <v>384219</v>
      </c>
      <c r="X120" s="64">
        <v>27312</v>
      </c>
      <c r="Y120" s="64">
        <v>356907</v>
      </c>
      <c r="Z120" s="65">
        <v>5512907</v>
      </c>
      <c r="AA120" s="64">
        <v>47879</v>
      </c>
      <c r="AB120" s="64">
        <v>403992</v>
      </c>
      <c r="AC120" s="64">
        <v>139861</v>
      </c>
      <c r="AD120" s="64">
        <v>383664</v>
      </c>
      <c r="AE120" s="64">
        <v>959695</v>
      </c>
      <c r="AF120" s="64">
        <v>1169059</v>
      </c>
      <c r="AG120" s="64">
        <v>2329098</v>
      </c>
      <c r="AH120" s="64">
        <v>79659</v>
      </c>
      <c r="AI120" s="64">
        <v>10139449</v>
      </c>
      <c r="AJ120" s="65">
        <v>6004053</v>
      </c>
      <c r="AK120" s="64">
        <v>3073247</v>
      </c>
      <c r="AL120" s="64">
        <v>2985794</v>
      </c>
      <c r="AM120" s="64">
        <v>2424551</v>
      </c>
      <c r="AN120" s="64">
        <v>1113246</v>
      </c>
      <c r="AO120" s="64">
        <v>38522</v>
      </c>
      <c r="AP120" s="64">
        <v>179021</v>
      </c>
      <c r="AQ120" s="64">
        <v>863932</v>
      </c>
      <c r="AR120" s="64">
        <v>218178</v>
      </c>
      <c r="AS120" s="64">
        <v>3462</v>
      </c>
      <c r="AT120" s="65">
        <v>8190</v>
      </c>
      <c r="AU120" s="64">
        <v>561243</v>
      </c>
      <c r="AV120" s="64">
        <v>508735</v>
      </c>
      <c r="AW120" s="64">
        <v>431061</v>
      </c>
      <c r="AX120" s="64">
        <v>43922</v>
      </c>
      <c r="AY120" s="64">
        <v>22291</v>
      </c>
      <c r="AZ120" s="64">
        <v>11461</v>
      </c>
      <c r="BA120" s="64">
        <v>52508</v>
      </c>
      <c r="BB120" s="64">
        <v>41297</v>
      </c>
      <c r="BC120" s="64">
        <v>11211</v>
      </c>
      <c r="BD120" s="65">
        <v>87453</v>
      </c>
      <c r="BE120" s="64">
        <v>2439648</v>
      </c>
      <c r="BF120" s="64">
        <v>734855</v>
      </c>
      <c r="BG120" s="64">
        <v>463973</v>
      </c>
      <c r="BH120" s="64">
        <v>115997</v>
      </c>
      <c r="BI120" s="64">
        <v>32039</v>
      </c>
      <c r="BJ120" s="64">
        <v>122846</v>
      </c>
      <c r="BK120" s="64">
        <v>693045</v>
      </c>
      <c r="BL120" s="64">
        <v>334577</v>
      </c>
      <c r="BM120" s="64">
        <v>56293</v>
      </c>
      <c r="BN120" s="65">
        <v>140852</v>
      </c>
      <c r="BO120" s="64">
        <v>119734</v>
      </c>
      <c r="BP120" s="64">
        <v>360292</v>
      </c>
      <c r="BQ120" s="64">
        <v>491158</v>
      </c>
      <c r="BR120" s="64">
        <v>4135396</v>
      </c>
      <c r="BS120" s="64">
        <v>902066</v>
      </c>
      <c r="BT120" s="64">
        <v>486028</v>
      </c>
      <c r="BU120" s="64">
        <v>100719</v>
      </c>
      <c r="BV120" s="64">
        <v>484653</v>
      </c>
      <c r="BW120" s="64">
        <v>774139</v>
      </c>
      <c r="BX120" s="65">
        <v>1387791</v>
      </c>
    </row>
    <row r="121" spans="1:76" s="76" customFormat="1" ht="24" customHeight="1" thickBot="1">
      <c r="A121" s="66"/>
      <c r="B121" s="67" t="s">
        <v>463</v>
      </c>
      <c r="C121" s="68"/>
      <c r="D121" s="69"/>
      <c r="E121" s="70" t="s">
        <v>260</v>
      </c>
      <c r="F121" s="71"/>
      <c r="G121" s="72">
        <v>57137189</v>
      </c>
      <c r="H121" s="72">
        <v>29276041</v>
      </c>
      <c r="I121" s="72">
        <v>16261117</v>
      </c>
      <c r="J121" s="72">
        <v>8882183</v>
      </c>
      <c r="K121" s="72">
        <v>8628925</v>
      </c>
      <c r="L121" s="72">
        <v>253258</v>
      </c>
      <c r="M121" s="72">
        <v>7378934</v>
      </c>
      <c r="N121" s="72">
        <v>101600</v>
      </c>
      <c r="O121" s="72">
        <v>4107834</v>
      </c>
      <c r="P121" s="73">
        <v>4032449</v>
      </c>
      <c r="Q121" s="72">
        <v>75385</v>
      </c>
      <c r="R121" s="72">
        <v>3098590</v>
      </c>
      <c r="S121" s="72">
        <v>1189264</v>
      </c>
      <c r="T121" s="72">
        <v>1909326</v>
      </c>
      <c r="U121" s="72">
        <v>70910</v>
      </c>
      <c r="V121" s="72">
        <v>13014924</v>
      </c>
      <c r="W121" s="72">
        <v>769328</v>
      </c>
      <c r="X121" s="72">
        <v>57513</v>
      </c>
      <c r="Y121" s="72">
        <v>711815</v>
      </c>
      <c r="Z121" s="73">
        <v>12245596</v>
      </c>
      <c r="AA121" s="72">
        <v>116347</v>
      </c>
      <c r="AB121" s="72">
        <v>735833</v>
      </c>
      <c r="AC121" s="72">
        <v>309550</v>
      </c>
      <c r="AD121" s="72">
        <v>831390</v>
      </c>
      <c r="AE121" s="72">
        <v>2394994</v>
      </c>
      <c r="AF121" s="72">
        <v>2374142</v>
      </c>
      <c r="AG121" s="72">
        <v>5309887</v>
      </c>
      <c r="AH121" s="72">
        <v>173453</v>
      </c>
      <c r="AI121" s="72">
        <v>20376566</v>
      </c>
      <c r="AJ121" s="73">
        <v>12246214</v>
      </c>
      <c r="AK121" s="72">
        <v>6308114</v>
      </c>
      <c r="AL121" s="72">
        <v>6126941</v>
      </c>
      <c r="AM121" s="72">
        <v>4928743</v>
      </c>
      <c r="AN121" s="72">
        <v>2228634</v>
      </c>
      <c r="AO121" s="74">
        <v>110669</v>
      </c>
      <c r="AP121" s="74">
        <v>423386</v>
      </c>
      <c r="AQ121" s="74">
        <v>1699137</v>
      </c>
      <c r="AR121" s="74">
        <v>438198</v>
      </c>
      <c r="AS121" s="74">
        <v>9562</v>
      </c>
      <c r="AT121" s="75">
        <v>19157</v>
      </c>
      <c r="AU121" s="74">
        <v>1198198</v>
      </c>
      <c r="AV121" s="74">
        <v>1092390</v>
      </c>
      <c r="AW121" s="74">
        <v>895442</v>
      </c>
      <c r="AX121" s="74">
        <v>105785</v>
      </c>
      <c r="AY121" s="74">
        <v>71085</v>
      </c>
      <c r="AZ121" s="74">
        <v>20078</v>
      </c>
      <c r="BA121" s="74">
        <v>105808</v>
      </c>
      <c r="BB121" s="74">
        <v>84212</v>
      </c>
      <c r="BC121" s="74">
        <v>21596</v>
      </c>
      <c r="BD121" s="75">
        <v>181173</v>
      </c>
      <c r="BE121" s="74">
        <v>4973058</v>
      </c>
      <c r="BF121" s="74">
        <v>1609189</v>
      </c>
      <c r="BG121" s="74">
        <v>956878</v>
      </c>
      <c r="BH121" s="74">
        <v>250114</v>
      </c>
      <c r="BI121" s="74">
        <v>69697</v>
      </c>
      <c r="BJ121" s="74">
        <v>332500</v>
      </c>
      <c r="BK121" s="74">
        <v>1430230</v>
      </c>
      <c r="BL121" s="74">
        <v>618679</v>
      </c>
      <c r="BM121" s="74">
        <v>116562</v>
      </c>
      <c r="BN121" s="75">
        <v>235371</v>
      </c>
      <c r="BO121" s="74">
        <v>320581</v>
      </c>
      <c r="BP121" s="74">
        <v>642446</v>
      </c>
      <c r="BQ121" s="74">
        <v>965042</v>
      </c>
      <c r="BR121" s="74">
        <v>8130352</v>
      </c>
      <c r="BS121" s="74">
        <v>1733498</v>
      </c>
      <c r="BT121" s="74">
        <v>820741</v>
      </c>
      <c r="BU121" s="74">
        <v>172129</v>
      </c>
      <c r="BV121" s="74">
        <v>1208931</v>
      </c>
      <c r="BW121" s="74">
        <v>1253978</v>
      </c>
      <c r="BX121" s="75">
        <v>2941075</v>
      </c>
    </row>
    <row r="123" spans="1:76">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c r="AZ123" s="77"/>
      <c r="BA123" s="77"/>
      <c r="BB123" s="77"/>
      <c r="BC123" s="77"/>
      <c r="BD123" s="77"/>
      <c r="BE123" s="77"/>
      <c r="BF123" s="77"/>
      <c r="BG123" s="77"/>
      <c r="BH123" s="77"/>
      <c r="BI123" s="77"/>
      <c r="BJ123" s="77"/>
      <c r="BK123" s="77"/>
      <c r="BL123" s="77"/>
      <c r="BM123" s="77"/>
      <c r="BN123" s="77"/>
      <c r="BO123" s="77"/>
      <c r="BP123" s="77"/>
      <c r="BQ123" s="77"/>
      <c r="BR123" s="77"/>
      <c r="BS123" s="77"/>
      <c r="BT123" s="77"/>
      <c r="BU123" s="77"/>
      <c r="BV123" s="77"/>
      <c r="BW123" s="77"/>
      <c r="BX123" s="77"/>
    </row>
    <row r="124" spans="1:76">
      <c r="AI124" s="77"/>
      <c r="AO124" s="77"/>
      <c r="AP124" s="77"/>
      <c r="AQ124" s="77"/>
      <c r="AR124" s="77"/>
      <c r="AS124" s="77"/>
      <c r="AT124" s="77"/>
      <c r="AU124" s="77"/>
      <c r="AV124" s="77"/>
      <c r="AW124" s="77"/>
      <c r="AX124" s="77"/>
      <c r="AY124" s="77"/>
      <c r="AZ124" s="77"/>
      <c r="BA124" s="77"/>
      <c r="BB124" s="77"/>
      <c r="BC124" s="77"/>
      <c r="BD124" s="77"/>
      <c r="BE124" s="77"/>
      <c r="BF124" s="77"/>
      <c r="BG124" s="77"/>
      <c r="BH124" s="77"/>
      <c r="BI124" s="77"/>
      <c r="BJ124" s="77"/>
      <c r="BK124" s="77"/>
      <c r="BL124" s="77"/>
      <c r="BM124" s="77"/>
      <c r="BN124" s="77"/>
      <c r="BO124" s="77"/>
      <c r="BP124" s="77"/>
      <c r="BQ124" s="77"/>
      <c r="BR124" s="77"/>
      <c r="BS124" s="77"/>
      <c r="BT124" s="77"/>
      <c r="BU124" s="77"/>
      <c r="BV124" s="77"/>
      <c r="BW124" s="77"/>
      <c r="BX124" s="77"/>
    </row>
    <row r="125" spans="1:76">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c r="AT125" s="77"/>
      <c r="AU125" s="77"/>
      <c r="AV125" s="77"/>
      <c r="AW125" s="77"/>
      <c r="AX125" s="77"/>
      <c r="AY125" s="77"/>
      <c r="AZ125" s="77"/>
      <c r="BA125" s="77"/>
      <c r="BB125" s="77"/>
      <c r="BC125" s="77"/>
      <c r="BD125" s="77"/>
      <c r="BE125" s="77"/>
      <c r="BF125" s="77"/>
      <c r="BG125" s="77"/>
      <c r="BH125" s="77"/>
      <c r="BI125" s="77"/>
      <c r="BJ125" s="77"/>
      <c r="BK125" s="77"/>
      <c r="BL125" s="77"/>
      <c r="BM125" s="77"/>
      <c r="BN125" s="77"/>
      <c r="BO125" s="77"/>
      <c r="BP125" s="77"/>
      <c r="BQ125" s="77"/>
      <c r="BR125" s="77"/>
      <c r="BS125" s="77"/>
      <c r="BT125" s="77"/>
      <c r="BU125" s="77"/>
      <c r="BV125" s="77"/>
      <c r="BW125" s="77"/>
      <c r="BX125" s="77"/>
    </row>
  </sheetData>
  <sheetProtection sheet="1" selectLockedCells="1" selectUnlockedCells="1"/>
  <phoneticPr fontId="26"/>
  <pageMargins left="0.62992125984251968" right="0.51181102362204722" top="0.51181102362204722" bottom="0.19685039370078741" header="0.51181102362204722" footer="0.51181102362204722"/>
  <pageSetup paperSize="9" scale="35" firstPageNumber="215" orientation="portrait" useFirstPageNumber="1" r:id="rId1"/>
  <headerFooter alignWithMargins="0"/>
  <colBreaks count="2" manualBreakCount="2">
    <brk id="16" max="121" man="1"/>
    <brk id="26" max="12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29</vt:i4>
      </vt:variant>
    </vt:vector>
  </HeadingPairs>
  <TitlesOfParts>
    <vt:vector size="51" baseType="lpstr">
      <vt:lpstr>利用の手引き(必ず読んでください！)</vt:lpstr>
      <vt:lpstr>（入力）データ入力表</vt:lpstr>
      <vt:lpstr>分析結果１ページ（総括表）</vt:lpstr>
      <vt:lpstr>２ページ～</vt:lpstr>
      <vt:lpstr>４ページ～</vt:lpstr>
      <vt:lpstr>６ページ～</vt:lpstr>
      <vt:lpstr>８ページ～</vt:lpstr>
      <vt:lpstr>１２ページ～</vt:lpstr>
      <vt:lpstr>建設IO</vt:lpstr>
      <vt:lpstr>建設IO2</vt:lpstr>
      <vt:lpstr>投入係数(建設)</vt:lpstr>
      <vt:lpstr>建設_投入分析</vt:lpstr>
      <vt:lpstr>波及効果計算ｼｰﾄ</vt:lpstr>
      <vt:lpstr>取引基本表</vt:lpstr>
      <vt:lpstr>投入係数</vt:lpstr>
      <vt:lpstr>県内自給率</vt:lpstr>
      <vt:lpstr>開放経済型逆行列係数</vt:lpstr>
      <vt:lpstr>消費パターン</vt:lpstr>
      <vt:lpstr>手順⑤</vt:lpstr>
      <vt:lpstr>手順⑦</vt:lpstr>
      <vt:lpstr>手順⑭</vt:lpstr>
      <vt:lpstr>雇用表</vt:lpstr>
      <vt:lpstr>'（入力）データ入力表'!Print_Area</vt:lpstr>
      <vt:lpstr>'１２ページ～'!Print_Area</vt:lpstr>
      <vt:lpstr>'２ページ～'!Print_Area</vt:lpstr>
      <vt:lpstr>'４ページ～'!Print_Area</vt:lpstr>
      <vt:lpstr>'６ページ～'!Print_Area</vt:lpstr>
      <vt:lpstr>'８ページ～'!Print_Area</vt:lpstr>
      <vt:lpstr>開放経済型逆行列係数!Print_Area</vt:lpstr>
      <vt:lpstr>建設_投入分析!Print_Area</vt:lpstr>
      <vt:lpstr>建設IO!Print_Area</vt:lpstr>
      <vt:lpstr>建設IO2!Print_Area</vt:lpstr>
      <vt:lpstr>県内自給率!Print_Area</vt:lpstr>
      <vt:lpstr>雇用表!Print_Area</vt:lpstr>
      <vt:lpstr>取引基本表!Print_Area</vt:lpstr>
      <vt:lpstr>手順⑤!Print_Area</vt:lpstr>
      <vt:lpstr>手順⑦!Print_Area</vt:lpstr>
      <vt:lpstr>手順⑭!Print_Area</vt:lpstr>
      <vt:lpstr>消費パターン!Print_Area</vt:lpstr>
      <vt:lpstr>投入係数!Print_Area</vt:lpstr>
      <vt:lpstr>'投入係数(建設)'!Print_Area</vt:lpstr>
      <vt:lpstr>波及効果計算ｼｰﾄ!Print_Area</vt:lpstr>
      <vt:lpstr>'分析結果１ページ（総括表）'!Print_Area</vt:lpstr>
      <vt:lpstr>'利用の手引き(必ず読んでください！)'!Print_Area</vt:lpstr>
      <vt:lpstr>開放経済型逆行列係数!Print_Titles</vt:lpstr>
      <vt:lpstr>建設IO!Print_Titles</vt:lpstr>
      <vt:lpstr>建設IO2!Print_Titles</vt:lpstr>
      <vt:lpstr>取引基本表!Print_Titles</vt:lpstr>
      <vt:lpstr>手順⑤!Print_Titles</vt:lpstr>
      <vt:lpstr>投入係数!Print_Titles</vt:lpstr>
      <vt:lpstr>'投入係数(建設)'!Print_Titles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小林　瑶日</cp:lastModifiedBy>
  <cp:lastPrinted>2024-03-27T06:21:38Z</cp:lastPrinted>
  <dcterms:modified xsi:type="dcterms:W3CDTF">2026-07-22T00:38:11Z</dcterms:modified>
</cp:coreProperties>
</file>