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updateLinks="never"/>
  <bookViews>
    <workbookView xWindow="-120" yWindow="-120" windowWidth="29040" windowHeight="15720" tabRatio="878"/>
  </bookViews>
  <sheets>
    <sheet name="1" sheetId="2" r:id="rId1"/>
    <sheet name="2" sheetId="3" r:id="rId2"/>
    <sheet name="3" sheetId="4" r:id="rId3"/>
    <sheet name="4(1)" sheetId="5" r:id="rId4"/>
    <sheet name="4(2)" sheetId="7" r:id="rId5"/>
    <sheet name="4(3)" sheetId="1" r:id="rId6"/>
    <sheet name="4(4)" sheetId="6" r:id="rId7"/>
    <sheet name="4(5)" sheetId="8" r:id="rId8"/>
    <sheet name="5" sheetId="9" r:id="rId9"/>
    <sheet name="6" sheetId="10" r:id="rId10"/>
    <sheet name="7" sheetId="11" r:id="rId11"/>
    <sheet name="8" sheetId="13" r:id="rId12"/>
    <sheet name="9" sheetId="14" r:id="rId13"/>
    <sheet name="10" sheetId="15" r:id="rId14"/>
    <sheet name="11" sheetId="54" r:id="rId15"/>
    <sheet name="12" sheetId="17" r:id="rId16"/>
    <sheet name="13" sheetId="18" r:id="rId17"/>
    <sheet name="14" sheetId="20" r:id="rId18"/>
    <sheet name="15" sheetId="22" r:id="rId19"/>
    <sheet name="16" sheetId="23" r:id="rId20"/>
    <sheet name="Ⅰ 県勢編　19 社会福祉・保険" sheetId="12" r:id="rId21"/>
    <sheet name="1 (2)" sheetId="19" state="hidden" r:id="rId22"/>
    <sheet name="2 (2)" sheetId="21" state="hidden" r:id="rId23"/>
    <sheet name="3 (2)" sheetId="24" state="hidden" r:id="rId24"/>
    <sheet name="4(6)" sheetId="25" state="hidden" r:id="rId25"/>
    <sheet name="4(7)" sheetId="26" state="hidden" r:id="rId26"/>
    <sheet name="4(8)" sheetId="27" state="hidden" r:id="rId27"/>
    <sheet name="4(9)" sheetId="28" state="hidden" r:id="rId28"/>
    <sheet name="4(10)" sheetId="29" state="hidden" r:id="rId29"/>
    <sheet name="5 (2)" sheetId="30" state="hidden" r:id="rId30"/>
    <sheet name="6 (2)" sheetId="31" state="hidden" r:id="rId31"/>
    <sheet name="7 (2)" sheetId="32" state="hidden" r:id="rId32"/>
    <sheet name="8 (2)" sheetId="33" state="hidden" r:id="rId33"/>
    <sheet name="9 (2)" sheetId="34" state="hidden" r:id="rId34"/>
    <sheet name="10 (2)" sheetId="35" state="hidden" r:id="rId35"/>
    <sheet name="11 (2)" sheetId="36" state="hidden" r:id="rId36"/>
    <sheet name="12 (2)" sheetId="37" state="hidden" r:id="rId37"/>
    <sheet name="13 (2)" sheetId="38" state="hidden" r:id="rId38"/>
    <sheet name="14 (2)" sheetId="39" state="hidden" r:id="rId39"/>
    <sheet name="15 (2)" sheetId="40" state="hidden" r:id="rId40"/>
    <sheet name="16 (2)" sheetId="41" state="hidden" r:id="rId41"/>
  </sheets>
  <definedNames>
    <definedName name="_Key1" hidden="1">#REF!</definedName>
    <definedName name="_Key1" localSheetId="5" hidden="1">#REF!</definedName>
    <definedName name="_Key1" localSheetId="0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localSheetId="6" hidden="1">#REF!</definedName>
    <definedName name="_Key1" localSheetId="4" hidden="1">#REF!</definedName>
    <definedName name="_Key1" localSheetId="7" hidden="1">#REF!</definedName>
    <definedName name="_Key1" localSheetId="10" hidden="1">#REF!</definedName>
    <definedName name="_Key1" localSheetId="12" hidden="1">#REF!</definedName>
    <definedName name="_Key1" localSheetId="13" hidden="1">#REF!</definedName>
    <definedName name="_Key1" localSheetId="15" hidden="1">#REF!</definedName>
    <definedName name="_Key1" localSheetId="16" hidden="1">#REF!</definedName>
    <definedName name="_Key1" localSheetId="21" hidden="1">#REF!</definedName>
    <definedName name="_Key1" localSheetId="17" hidden="1">#REF!</definedName>
    <definedName name="_Key1" localSheetId="22" hidden="1">#REF!</definedName>
    <definedName name="_Key1" localSheetId="18" hidden="1">#REF!</definedName>
    <definedName name="_Key1" localSheetId="19" hidden="1">#REF!</definedName>
    <definedName name="_Key1" localSheetId="23" hidden="1">#REF!</definedName>
    <definedName name="_Key1" localSheetId="24" hidden="1">#REF!</definedName>
    <definedName name="_Key1" localSheetId="25" hidden="1">#REF!</definedName>
    <definedName name="_Key1" localSheetId="26" hidden="1">#REF!</definedName>
    <definedName name="_Key1" localSheetId="27" hidden="1">#REF!</definedName>
    <definedName name="_Key1" localSheetId="28" hidden="1">#REF!</definedName>
    <definedName name="_Key1" localSheetId="31" hidden="1">#REF!</definedName>
    <definedName name="_Key1" localSheetId="33" hidden="1">#REF!</definedName>
    <definedName name="_Key1" localSheetId="34" hidden="1">#REF!</definedName>
    <definedName name="_Key1" localSheetId="35" hidden="1">#REF!</definedName>
    <definedName name="_Key1" localSheetId="36" hidden="1">#REF!</definedName>
    <definedName name="_Key1" localSheetId="37" hidden="1">#REF!</definedName>
    <definedName name="_Key1" localSheetId="38" hidden="1">#REF!</definedName>
    <definedName name="_Key1" localSheetId="39" hidden="1">#REF!</definedName>
    <definedName name="_Key1" localSheetId="40" hidden="1">#REF!</definedName>
    <definedName name="_Key1" localSheetId="14" hidden="1">#REF!</definedName>
    <definedName name="_Order1" hidden="1">0</definedName>
    <definedName name="NB1_33">#REF!</definedName>
    <definedName name="_xlnm.Print_Area" localSheetId="0">'1'!$A$1:$D$11</definedName>
    <definedName name="_xlnm.Print_Area" localSheetId="1">'2'!$A$1:$E$20</definedName>
    <definedName name="_xlnm.Print_Area" localSheetId="2">'3'!$A$1:$O$30</definedName>
    <definedName name="_xlnm.Print_Area" localSheetId="3">'4(1)'!$A$1:$F$68</definedName>
    <definedName name="_xlnm.Print_Area" localSheetId="6">'4(4)'!$A$1:$D$10</definedName>
    <definedName name="_xlnm.Print_Area" localSheetId="4">'4(2)'!$A$1:$F$10</definedName>
    <definedName name="_xlnm.Print_Area" localSheetId="7">'4(5)'!$A$2:$E$8</definedName>
    <definedName name="_xlnm.Print_Area" localSheetId="8">'5'!$A$1:$E$14</definedName>
    <definedName name="_xlnm.Print_Area" localSheetId="9">'6'!$A$1:$E$24</definedName>
    <definedName name="_xlnm._FilterDatabase" localSheetId="10" hidden="1">'7'!$A$2:$E$2</definedName>
    <definedName name="_xlnm.Print_Area" localSheetId="20">'Ⅰ 県勢編　19 社会福祉・保険'!$A$1:$J$63</definedName>
    <definedName name="_xlnm.Print_Area" localSheetId="21">'1 (2)'!$A$1:$D$11</definedName>
    <definedName name="_xlnm.Print_Area" localSheetId="17">'14'!$A$1:$E$77</definedName>
    <definedName name="_xlnm.Print_Area" localSheetId="18">'15'!$A$1:$E$70</definedName>
    <definedName name="_xlnm.Print_Area" localSheetId="19">'16'!$A$1:$N$39</definedName>
    <definedName name="_xlnm.Print_Area" localSheetId="23">'3 (2)'!$A$1:$O$32</definedName>
    <definedName name="_xlnm.Print_Area" localSheetId="24">'4(6)'!$A$1:$F$68</definedName>
    <definedName name="_xlnm.Print_Area" localSheetId="28">'4(10)'!$A$2:$E$8</definedName>
    <definedName name="_xlnm.Print_Area" localSheetId="29">'5 (2)'!$A$1:$E$15</definedName>
    <definedName name="_xlnm.Print_Area" localSheetId="30">'6 (2)'!$A$1:$E$23</definedName>
    <definedName name="_xlnm._FilterDatabase" localSheetId="31" hidden="1">'7 (2)'!$A$2:$E$2</definedName>
    <definedName name="_xlnm.Print_Area" localSheetId="38">'14 (2)'!$A$1:$E$75</definedName>
    <definedName name="_xlnm.Print_Area" localSheetId="39">'15 (2)'!$A$1:$E$70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石川  涼華</author>
  </authors>
  <commentList>
    <comment ref="M26" authorId="0">
      <text>
        <r>
          <rPr>
            <b/>
            <sz val="9"/>
            <color indexed="81"/>
            <rFont val="MS P ゴシック"/>
          </rPr>
          <t>R6 3月末で廃止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<sst xmlns="http://schemas.openxmlformats.org/spreadsheetml/2006/main" xmlns:r="http://schemas.openxmlformats.org/officeDocument/2006/relationships" count="566" uniqueCount="566">
  <si>
    <t>(単位：世帯)</t>
  </si>
  <si>
    <t>総数</t>
    <rPh sb="0" eb="1">
      <t>ソウ</t>
    </rPh>
    <rPh sb="1" eb="2">
      <t>スウ</t>
    </rPh>
    <phoneticPr fontId="30"/>
  </si>
  <si>
    <t>注2　「被保護者一人当たり」の額は、扶助別の給付額を対象者数で除したものである。</t>
    <rPh sb="0" eb="1">
      <t>チュウ</t>
    </rPh>
    <phoneticPr fontId="10"/>
  </si>
  <si>
    <t>教育扶助</t>
  </si>
  <si>
    <t>令和元年度</t>
    <rPh sb="0" eb="2">
      <t>レイワ</t>
    </rPh>
    <rPh sb="2" eb="4">
      <t>ガンネン</t>
    </rPh>
    <phoneticPr fontId="10"/>
  </si>
  <si>
    <t>医療扶助</t>
  </si>
  <si>
    <t>令和７年</t>
    <rPh sb="0" eb="2">
      <t>レイワ</t>
    </rPh>
    <rPh sb="3" eb="4">
      <t>トシ</t>
    </rPh>
    <phoneticPr fontId="10"/>
  </si>
  <si>
    <t>保護率</t>
  </si>
  <si>
    <t>県・中核市</t>
    <rPh sb="0" eb="1">
      <t>ケン</t>
    </rPh>
    <rPh sb="2" eb="5">
      <t>チュウカクシ</t>
    </rPh>
    <phoneticPr fontId="31"/>
  </si>
  <si>
    <t>年度末</t>
    <rPh sb="0" eb="1">
      <t>トシ</t>
    </rPh>
    <rPh sb="1" eb="2">
      <t>ド</t>
    </rPh>
    <rPh sb="2" eb="3">
      <t>スエ</t>
    </rPh>
    <phoneticPr fontId="10"/>
  </si>
  <si>
    <t>秋田県全体の地域福祉を推進するための活動</t>
    <rPh sb="0" eb="3">
      <t>アキタケン</t>
    </rPh>
    <rPh sb="3" eb="5">
      <t>ゼンタイ</t>
    </rPh>
    <rPh sb="6" eb="8">
      <t>チイキ</t>
    </rPh>
    <rPh sb="8" eb="10">
      <t>フクシ</t>
    </rPh>
    <rPh sb="11" eb="13">
      <t>スイシン</t>
    </rPh>
    <rPh sb="18" eb="20">
      <t>カツドウ</t>
    </rPh>
    <phoneticPr fontId="31"/>
  </si>
  <si>
    <t>生活扶助</t>
  </si>
  <si>
    <t>葬祭扶助</t>
  </si>
  <si>
    <t>クラブ数</t>
  </si>
  <si>
    <t>住宅扶助</t>
  </si>
  <si>
    <t>短期入所</t>
    <rPh sb="0" eb="2">
      <t>タンキ</t>
    </rPh>
    <rPh sb="2" eb="4">
      <t>ニュウショ</t>
    </rPh>
    <phoneticPr fontId="10"/>
  </si>
  <si>
    <t>薬剤支給</t>
    <rPh sb="0" eb="2">
      <t>ヤクザイ</t>
    </rPh>
    <rPh sb="2" eb="4">
      <t>シキュウ</t>
    </rPh>
    <phoneticPr fontId="10"/>
  </si>
  <si>
    <t>介護扶助</t>
  </si>
  <si>
    <t>地域歳末たすけあい募金</t>
    <rPh sb="0" eb="2">
      <t>チイキ</t>
    </rPh>
    <rPh sb="2" eb="4">
      <t>サイマツ</t>
    </rPh>
    <rPh sb="9" eb="11">
      <t>ボキン</t>
    </rPh>
    <phoneticPr fontId="10"/>
  </si>
  <si>
    <t>19-11 協会管掌健康保険の状況－適用</t>
    <rPh sb="6" eb="8">
      <t>キョウカイ</t>
    </rPh>
    <phoneticPr fontId="10"/>
  </si>
  <si>
    <t>(5)子ども会・子ども会育成会</t>
    <rPh sb="3" eb="4">
      <t>コ</t>
    </rPh>
    <rPh sb="6" eb="7">
      <t>カイ</t>
    </rPh>
    <rPh sb="8" eb="9">
      <t>コ</t>
    </rPh>
    <rPh sb="11" eb="12">
      <t>カイ</t>
    </rPh>
    <rPh sb="12" eb="15">
      <t>イクセイカイ</t>
    </rPh>
    <phoneticPr fontId="10"/>
  </si>
  <si>
    <t>若年納付猶予者数</t>
    <rPh sb="0" eb="2">
      <t>ジャクネン</t>
    </rPh>
    <rPh sb="2" eb="4">
      <t>ノウフ</t>
    </rPh>
    <rPh sb="4" eb="6">
      <t>ユウヨ</t>
    </rPh>
    <rPh sb="6" eb="7">
      <t>シャ</t>
    </rPh>
    <rPh sb="7" eb="8">
      <t>スウ</t>
    </rPh>
    <phoneticPr fontId="30"/>
  </si>
  <si>
    <t>出産扶助</t>
  </si>
  <si>
    <t>男鹿市</t>
  </si>
  <si>
    <t>職域募金</t>
    <rPh sb="0" eb="1">
      <t>ショク</t>
    </rPh>
    <rPh sb="1" eb="2">
      <t>イキ</t>
    </rPh>
    <rPh sb="2" eb="4">
      <t>ボキン</t>
    </rPh>
    <phoneticPr fontId="10"/>
  </si>
  <si>
    <t>救護施設</t>
    <rPh sb="0" eb="1">
      <t>キュウ</t>
    </rPh>
    <rPh sb="1" eb="2">
      <t>ユズル</t>
    </rPh>
    <rPh sb="2" eb="3">
      <t>シ</t>
    </rPh>
    <rPh sb="3" eb="4">
      <t>セツ</t>
    </rPh>
    <phoneticPr fontId="10"/>
  </si>
  <si>
    <t>法人募金</t>
    <rPh sb="2" eb="4">
      <t>ボキン</t>
    </rPh>
    <phoneticPr fontId="10"/>
  </si>
  <si>
    <t>介護保険施設等</t>
    <rPh sb="0" eb="2">
      <t>カイゴ</t>
    </rPh>
    <rPh sb="2" eb="4">
      <t>ホケン</t>
    </rPh>
    <rPh sb="4" eb="6">
      <t>シセツ</t>
    </rPh>
    <rPh sb="6" eb="7">
      <t>トウ</t>
    </rPh>
    <phoneticPr fontId="10"/>
  </si>
  <si>
    <t>ＮＨＫ歳末たすけあい</t>
    <rPh sb="3" eb="5">
      <t>サイマツ</t>
    </rPh>
    <phoneticPr fontId="31"/>
  </si>
  <si>
    <t>自立生活援助</t>
    <rPh sb="0" eb="2">
      <t>ジリツ</t>
    </rPh>
    <rPh sb="2" eb="4">
      <t>セイカツ</t>
    </rPh>
    <rPh sb="4" eb="6">
      <t>エンジョ</t>
    </rPh>
    <phoneticPr fontId="10"/>
  </si>
  <si>
    <t>内　　　　　　容</t>
    <rPh sb="0" eb="1">
      <t>ウチ</t>
    </rPh>
    <rPh sb="7" eb="8">
      <t>カタチ</t>
    </rPh>
    <phoneticPr fontId="31"/>
  </si>
  <si>
    <t>生業扶助</t>
  </si>
  <si>
    <t>２　各市町村での地域福祉活動への助成</t>
    <rPh sb="2" eb="6">
      <t>カクシチョウソン</t>
    </rPh>
    <rPh sb="8" eb="10">
      <t>チイキ</t>
    </rPh>
    <rPh sb="10" eb="12">
      <t>フクシ</t>
    </rPh>
    <rPh sb="12" eb="14">
      <t>カツドウ</t>
    </rPh>
    <rPh sb="16" eb="18">
      <t>ジョセイ</t>
    </rPh>
    <phoneticPr fontId="31"/>
  </si>
  <si>
    <t>うち男</t>
    <rPh sb="2" eb="3">
      <t>オトコ</t>
    </rPh>
    <phoneticPr fontId="10"/>
  </si>
  <si>
    <t>うち女</t>
    <rPh sb="2" eb="3">
      <t>オンナ</t>
    </rPh>
    <phoneticPr fontId="10"/>
  </si>
  <si>
    <t>介護老人
保健施設</t>
    <rPh sb="0" eb="2">
      <t>カイゴ</t>
    </rPh>
    <rPh sb="2" eb="4">
      <t>ロウジン</t>
    </rPh>
    <rPh sb="5" eb="7">
      <t>ホケン</t>
    </rPh>
    <rPh sb="7" eb="9">
      <t>シセツ</t>
    </rPh>
    <phoneticPr fontId="10"/>
  </si>
  <si>
    <t>注2　標準負担額差額支給分</t>
    <rPh sb="0" eb="1">
      <t>チュウ</t>
    </rPh>
    <phoneticPr fontId="10"/>
  </si>
  <si>
    <t>保護費</t>
  </si>
  <si>
    <t>子ども会育成会</t>
    <rPh sb="0" eb="1">
      <t>コ</t>
    </rPh>
    <rPh sb="3" eb="4">
      <t>カイ</t>
    </rPh>
    <rPh sb="4" eb="7">
      <t>イクセイカイ</t>
    </rPh>
    <phoneticPr fontId="10"/>
  </si>
  <si>
    <t>高齢受給者（一般）</t>
    <rPh sb="0" eb="2">
      <t>コウレイ</t>
    </rPh>
    <rPh sb="2" eb="5">
      <t>ジュキュウシャ</t>
    </rPh>
    <rPh sb="6" eb="8">
      <t>イッパン</t>
    </rPh>
    <phoneticPr fontId="10"/>
  </si>
  <si>
    <t>報酬月額
(円)</t>
    <rPh sb="0" eb="2">
      <t>ホウシュウ</t>
    </rPh>
    <phoneticPr fontId="10"/>
  </si>
  <si>
    <t>共同募金運動推進費</t>
    <rPh sb="0" eb="2">
      <t>キョウドウ</t>
    </rPh>
    <rPh sb="2" eb="4">
      <t>ボキン</t>
    </rPh>
    <rPh sb="4" eb="6">
      <t>ウンドウ</t>
    </rPh>
    <rPh sb="6" eb="9">
      <t>スイシンヒ</t>
    </rPh>
    <phoneticPr fontId="31"/>
  </si>
  <si>
    <t>19-10 厚生年金保険（第一号厚生年金被保険者）の状況－給付</t>
    <rPh sb="13" eb="14">
      <t>ダイ</t>
    </rPh>
    <rPh sb="14" eb="15">
      <t>１</t>
    </rPh>
    <rPh sb="15" eb="16">
      <t>ゴウ</t>
    </rPh>
    <rPh sb="16" eb="18">
      <t>コウセイ</t>
    </rPh>
    <rPh sb="18" eb="20">
      <t>ネンキン</t>
    </rPh>
    <rPh sb="20" eb="24">
      <t>ヒホケンシャ</t>
    </rPh>
    <rPh sb="29" eb="31">
      <t>キュウフ</t>
    </rPh>
    <phoneticPr fontId="10"/>
  </si>
  <si>
    <t>（単位:世帯、人）</t>
    <rPh sb="1" eb="3">
      <t>タンイ</t>
    </rPh>
    <rPh sb="7" eb="8">
      <t>ニン</t>
    </rPh>
    <phoneticPr fontId="10"/>
  </si>
  <si>
    <t>　　「85歳以上」の３区分となった。</t>
  </si>
  <si>
    <t>（令和７年６月末）</t>
    <rPh sb="1" eb="3">
      <t>レイワ</t>
    </rPh>
    <rPh sb="4" eb="5">
      <t>ネン</t>
    </rPh>
    <rPh sb="6" eb="7">
      <t>ガツ</t>
    </rPh>
    <rPh sb="7" eb="8">
      <t>マツ</t>
    </rPh>
    <phoneticPr fontId="10"/>
  </si>
  <si>
    <t>保護施設</t>
    <rPh sb="0" eb="2">
      <t>ホゴ</t>
    </rPh>
    <rPh sb="2" eb="4">
      <t>シセツ</t>
    </rPh>
    <phoneticPr fontId="10"/>
  </si>
  <si>
    <t>市町村社会福祉協議会が行う地域福祉活動</t>
    <rPh sb="0" eb="3">
      <t>シチョウソン</t>
    </rPh>
    <rPh sb="3" eb="5">
      <t>シャカイ</t>
    </rPh>
    <rPh sb="5" eb="7">
      <t>フクシ</t>
    </rPh>
    <rPh sb="7" eb="10">
      <t>キョウギカイ</t>
    </rPh>
    <rPh sb="11" eb="12">
      <t>オコナ</t>
    </rPh>
    <rPh sb="13" eb="15">
      <t>チイキ</t>
    </rPh>
    <rPh sb="15" eb="17">
      <t>フクシ</t>
    </rPh>
    <rPh sb="17" eb="19">
      <t>カツドウ</t>
    </rPh>
    <phoneticPr fontId="31"/>
  </si>
  <si>
    <t>定員</t>
    <rPh sb="1" eb="2">
      <t>イン</t>
    </rPh>
    <phoneticPr fontId="10"/>
  </si>
  <si>
    <t>(単位：人、千円)</t>
    <rPh sb="4" eb="5">
      <t>ニン</t>
    </rPh>
    <phoneticPr fontId="10"/>
  </si>
  <si>
    <t>災害準備金積立</t>
    <rPh sb="0" eb="2">
      <t>サイガイ</t>
    </rPh>
    <rPh sb="2" eb="4">
      <t>ジュンビ</t>
    </rPh>
    <rPh sb="4" eb="5">
      <t>キン</t>
    </rPh>
    <rPh sb="5" eb="7">
      <t>ツミタテ</t>
    </rPh>
    <phoneticPr fontId="31"/>
  </si>
  <si>
    <t>第１号被保険者</t>
    <rPh sb="0" eb="1">
      <t>ダイ</t>
    </rPh>
    <rPh sb="2" eb="3">
      <t>ゴウ</t>
    </rPh>
    <rPh sb="3" eb="4">
      <t>ヒ</t>
    </rPh>
    <rPh sb="4" eb="5">
      <t>タモツ</t>
    </rPh>
    <rPh sb="5" eb="6">
      <t>ケン</t>
    </rPh>
    <rPh sb="6" eb="7">
      <t>モノ</t>
    </rPh>
    <phoneticPr fontId="30"/>
  </si>
  <si>
    <t>その他</t>
  </si>
  <si>
    <t>注3 「施設介護サービス受給者数」の施設種類について、平成30年分から「介護医療院」が追加された。</t>
    <rPh sb="0" eb="1">
      <t>チュウ</t>
    </rPh>
    <rPh sb="27" eb="29">
      <t>ヘイセイ</t>
    </rPh>
    <rPh sb="31" eb="32">
      <t>ネン</t>
    </rPh>
    <rPh sb="32" eb="33">
      <t>ブン</t>
    </rPh>
    <phoneticPr fontId="10"/>
  </si>
  <si>
    <t>現在数</t>
    <rPh sb="0" eb="2">
      <t>ゲンザイ</t>
    </rPh>
    <rPh sb="2" eb="3">
      <t>スウ</t>
    </rPh>
    <phoneticPr fontId="10"/>
  </si>
  <si>
    <t>資料：県地域・家庭福祉課</t>
    <rPh sb="3" eb="4">
      <t>ケン</t>
    </rPh>
    <rPh sb="4" eb="6">
      <t>チイキ</t>
    </rPh>
    <rPh sb="7" eb="9">
      <t>カテイ</t>
    </rPh>
    <rPh sb="9" eb="11">
      <t>フクシ</t>
    </rPh>
    <rPh sb="11" eb="12">
      <t>カ</t>
    </rPh>
    <phoneticPr fontId="31"/>
  </si>
  <si>
    <t>千円</t>
  </si>
  <si>
    <t>３　災害対策のための助成等</t>
    <rPh sb="2" eb="4">
      <t>サイガイ</t>
    </rPh>
    <rPh sb="4" eb="6">
      <t>タイサク</t>
    </rPh>
    <rPh sb="10" eb="12">
      <t>ジョセイ</t>
    </rPh>
    <rPh sb="12" eb="13">
      <t>トウ</t>
    </rPh>
    <phoneticPr fontId="31"/>
  </si>
  <si>
    <t>-</t>
  </si>
  <si>
    <t>高齢者の暮らしを支えるための活動</t>
    <rPh sb="0" eb="3">
      <t>コウレイシャ</t>
    </rPh>
    <rPh sb="4" eb="5">
      <t>ク</t>
    </rPh>
    <rPh sb="8" eb="9">
      <t>ササ</t>
    </rPh>
    <rPh sb="14" eb="16">
      <t>カツドウ</t>
    </rPh>
    <phoneticPr fontId="31"/>
  </si>
  <si>
    <t>令和３年度</t>
    <rPh sb="0" eb="2">
      <t>レイワ</t>
    </rPh>
    <rPh sb="3" eb="4">
      <t>トシ</t>
    </rPh>
    <phoneticPr fontId="10"/>
  </si>
  <si>
    <t>令和４年度</t>
    <rPh sb="0" eb="2">
      <t>レイワ</t>
    </rPh>
    <rPh sb="3" eb="4">
      <t>トシ</t>
    </rPh>
    <rPh sb="4" eb="5">
      <t>ド</t>
    </rPh>
    <phoneticPr fontId="30"/>
  </si>
  <si>
    <t>19-12 協会管掌健康保険の状況－給付</t>
    <rPh sb="6" eb="8">
      <t>キョウカイ</t>
    </rPh>
    <phoneticPr fontId="10"/>
  </si>
  <si>
    <t>(単位：人、％）</t>
    <rPh sb="1" eb="3">
      <t>タンイ</t>
    </rPh>
    <rPh sb="4" eb="5">
      <t>ニン</t>
    </rPh>
    <phoneticPr fontId="30"/>
  </si>
  <si>
    <t>会員数(人)</t>
    <rPh sb="0" eb="2">
      <t>カイイン</t>
    </rPh>
    <rPh sb="2" eb="3">
      <t>スウ</t>
    </rPh>
    <rPh sb="4" eb="5">
      <t>ニン</t>
    </rPh>
    <phoneticPr fontId="31"/>
  </si>
  <si>
    <t>子ども会</t>
  </si>
  <si>
    <t>会員数(人）</t>
    <rPh sb="0" eb="2">
      <t>カイイン</t>
    </rPh>
    <rPh sb="2" eb="3">
      <t>スウ</t>
    </rPh>
    <rPh sb="4" eb="5">
      <t>ニン</t>
    </rPh>
    <phoneticPr fontId="31"/>
  </si>
  <si>
    <t>助成総額</t>
    <rPh sb="0" eb="2">
      <t>ジョセイ</t>
    </rPh>
    <rPh sb="2" eb="4">
      <t>ソウガク</t>
    </rPh>
    <phoneticPr fontId="31"/>
  </si>
  <si>
    <t>医療給付費分</t>
    <rPh sb="0" eb="2">
      <t>イリョウ</t>
    </rPh>
    <rPh sb="2" eb="5">
      <t>キュウフヒ</t>
    </rPh>
    <rPh sb="5" eb="6">
      <t>ブン</t>
    </rPh>
    <phoneticPr fontId="32"/>
  </si>
  <si>
    <t>戸別募金</t>
    <rPh sb="2" eb="4">
      <t>ボキン</t>
    </rPh>
    <phoneticPr fontId="10"/>
  </si>
  <si>
    <t>地域の福祉団体等が行う活動</t>
    <rPh sb="0" eb="2">
      <t>チイキ</t>
    </rPh>
    <rPh sb="3" eb="5">
      <t>フクシ</t>
    </rPh>
    <rPh sb="5" eb="7">
      <t>ダンタイ</t>
    </rPh>
    <rPh sb="7" eb="8">
      <t>トウ</t>
    </rPh>
    <rPh sb="9" eb="10">
      <t>オコナ</t>
    </rPh>
    <rPh sb="11" eb="13">
      <t>カツドウ</t>
    </rPh>
    <phoneticPr fontId="31"/>
  </si>
  <si>
    <t>区　　　分</t>
  </si>
  <si>
    <t>介護納付金分</t>
    <rPh sb="0" eb="2">
      <t>カイゴ</t>
    </rPh>
    <rPh sb="2" eb="5">
      <t>ノウフキン</t>
    </rPh>
    <rPh sb="5" eb="6">
      <t>ブン</t>
    </rPh>
    <phoneticPr fontId="32"/>
  </si>
  <si>
    <t>（単位：円）</t>
    <rPh sb="1" eb="3">
      <t>タンイ</t>
    </rPh>
    <rPh sb="4" eb="5">
      <t>エン</t>
    </rPh>
    <phoneticPr fontId="31"/>
  </si>
  <si>
    <t>共同
募金会</t>
  </si>
  <si>
    <t>学校募金</t>
    <rPh sb="0" eb="1">
      <t>ガク</t>
    </rPh>
    <rPh sb="1" eb="2">
      <t>コウ</t>
    </rPh>
    <rPh sb="2" eb="4">
      <t>ボキン</t>
    </rPh>
    <phoneticPr fontId="10"/>
  </si>
  <si>
    <t>一般被保険者分</t>
    <rPh sb="0" eb="2">
      <t>イッパン</t>
    </rPh>
    <rPh sb="2" eb="6">
      <t>ヒホケンシャ</t>
    </rPh>
    <rPh sb="6" eb="7">
      <t>ブン</t>
    </rPh>
    <phoneticPr fontId="32"/>
  </si>
  <si>
    <t>１　広域的・先駆的な地域福祉活動への助成</t>
    <rPh sb="2" eb="5">
      <t>コウイキテキ</t>
    </rPh>
    <rPh sb="6" eb="9">
      <t>センクテキ</t>
    </rPh>
    <rPh sb="10" eb="12">
      <t>チイキ</t>
    </rPh>
    <rPh sb="12" eb="14">
      <t>フクシ</t>
    </rPh>
    <rPh sb="14" eb="16">
      <t>カツドウ</t>
    </rPh>
    <rPh sb="18" eb="20">
      <t>ジョセイ</t>
    </rPh>
    <phoneticPr fontId="31"/>
  </si>
  <si>
    <t>令和元年度</t>
    <rPh sb="0" eb="2">
      <t>レイワ</t>
    </rPh>
    <rPh sb="2" eb="4">
      <t>ガンネン</t>
    </rPh>
    <rPh sb="4" eb="5">
      <t>ド</t>
    </rPh>
    <phoneticPr fontId="10"/>
  </si>
  <si>
    <t>その他募金</t>
    <rPh sb="3" eb="5">
      <t>ボキン</t>
    </rPh>
    <phoneticPr fontId="10"/>
  </si>
  <si>
    <t>ＮＨＫ歳末たすけあい募金</t>
    <rPh sb="3" eb="5">
      <t>サイマツ</t>
    </rPh>
    <rPh sb="10" eb="12">
      <t>ボキン</t>
    </rPh>
    <phoneticPr fontId="10"/>
  </si>
  <si>
    <t>年金額</t>
  </si>
  <si>
    <t>移送費</t>
    <rPh sb="0" eb="2">
      <t>イソウ</t>
    </rPh>
    <rPh sb="2" eb="3">
      <t>ヒ</t>
    </rPh>
    <phoneticPr fontId="10"/>
  </si>
  <si>
    <t>‰</t>
  </si>
  <si>
    <t>介護医療院</t>
    <rPh sb="0" eb="2">
      <t>カイゴ</t>
    </rPh>
    <rPh sb="2" eb="4">
      <t>イリョウ</t>
    </rPh>
    <rPh sb="4" eb="5">
      <t>イン</t>
    </rPh>
    <phoneticPr fontId="10"/>
  </si>
  <si>
    <t>障害者の暮らしを支えるための活動</t>
    <rPh sb="0" eb="3">
      <t>ショウガイシャ</t>
    </rPh>
    <rPh sb="4" eb="5">
      <t>ク</t>
    </rPh>
    <rPh sb="8" eb="9">
      <t>ササ</t>
    </rPh>
    <rPh sb="14" eb="16">
      <t>カツドウ</t>
    </rPh>
    <phoneticPr fontId="31"/>
  </si>
  <si>
    <t>子育てを支援するための活動</t>
    <rPh sb="0" eb="2">
      <t>コソダ</t>
    </rPh>
    <rPh sb="4" eb="6">
      <t>シエン</t>
    </rPh>
    <rPh sb="11" eb="13">
      <t>カツドウ</t>
    </rPh>
    <phoneticPr fontId="31"/>
  </si>
  <si>
    <r>
      <t>高額医療費</t>
    </r>
    <r>
      <rPr>
        <sz val="9"/>
        <color auto="1"/>
        <rFont val="ＭＳ ゴシック"/>
      </rPr>
      <t>負担金</t>
    </r>
    <rPh sb="0" eb="2">
      <t>コウガク</t>
    </rPh>
    <rPh sb="2" eb="5">
      <t>イリョウヒ</t>
    </rPh>
    <rPh sb="5" eb="6">
      <t>フ</t>
    </rPh>
    <rPh sb="6" eb="7">
      <t>タン</t>
    </rPh>
    <rPh sb="7" eb="8">
      <t>カネ</t>
    </rPh>
    <phoneticPr fontId="32"/>
  </si>
  <si>
    <t>その他、地域の福祉課題を解決するための活動</t>
    <rPh sb="2" eb="3">
      <t>タ</t>
    </rPh>
    <rPh sb="4" eb="6">
      <t>チイキ</t>
    </rPh>
    <rPh sb="7" eb="9">
      <t>フクシ</t>
    </rPh>
    <rPh sb="10" eb="11">
      <t>ダイ</t>
    </rPh>
    <rPh sb="12" eb="14">
      <t>カイケツ</t>
    </rPh>
    <rPh sb="19" eb="21">
      <t>カツドウ</t>
    </rPh>
    <phoneticPr fontId="31"/>
  </si>
  <si>
    <t>普通交付金</t>
    <rPh sb="0" eb="2">
      <t>フツウ</t>
    </rPh>
    <rPh sb="2" eb="5">
      <t>コウフキン</t>
    </rPh>
    <phoneticPr fontId="33"/>
  </si>
  <si>
    <t>都道府県繰入金</t>
    <rPh sb="0" eb="4">
      <t>トドウフケン</t>
    </rPh>
    <rPh sb="4" eb="7">
      <t>クリイレキン</t>
    </rPh>
    <phoneticPr fontId="32"/>
  </si>
  <si>
    <t>市町村共同募金運動推進費</t>
    <rPh sb="0" eb="3">
      <t>シチョウソン</t>
    </rPh>
    <rPh sb="3" eb="5">
      <t>キョウドウ</t>
    </rPh>
    <rPh sb="5" eb="7">
      <t>ボキン</t>
    </rPh>
    <rPh sb="7" eb="9">
      <t>ウンドウ</t>
    </rPh>
    <rPh sb="9" eb="12">
      <t>スイシンヒ</t>
    </rPh>
    <phoneticPr fontId="31"/>
  </si>
  <si>
    <t>保険者努力支援分</t>
    <rPh sb="0" eb="3">
      <t>ホケンシャ</t>
    </rPh>
    <rPh sb="3" eb="5">
      <t>ドリョク</t>
    </rPh>
    <rPh sb="5" eb="7">
      <t>シエン</t>
    </rPh>
    <rPh sb="7" eb="8">
      <t>ブン</t>
    </rPh>
    <phoneticPr fontId="32"/>
  </si>
  <si>
    <t>災害緊急見舞金</t>
    <rPh sb="0" eb="2">
      <t>サイガイ</t>
    </rPh>
    <rPh sb="2" eb="4">
      <t>キンキュウ</t>
    </rPh>
    <rPh sb="4" eb="7">
      <t>ミマイキン</t>
    </rPh>
    <phoneticPr fontId="31"/>
  </si>
  <si>
    <t>療養給付費交付金</t>
    <rPh sb="0" eb="1">
      <t>リョウ</t>
    </rPh>
    <rPh sb="1" eb="2">
      <t>オサム</t>
    </rPh>
    <rPh sb="2" eb="3">
      <t>キュウ</t>
    </rPh>
    <rPh sb="3" eb="4">
      <t>ヅケ</t>
    </rPh>
    <rPh sb="4" eb="5">
      <t>ヒ</t>
    </rPh>
    <rPh sb="5" eb="8">
      <t>コウフキン</t>
    </rPh>
    <phoneticPr fontId="32"/>
  </si>
  <si>
    <t>診療費</t>
    <rPh sb="0" eb="3">
      <t>シンリョウヒ</t>
    </rPh>
    <phoneticPr fontId="10"/>
  </si>
  <si>
    <t>４　共同募金運動推進費</t>
    <rPh sb="2" eb="4">
      <t>キョウドウ</t>
    </rPh>
    <rPh sb="4" eb="6">
      <t>ボキン</t>
    </rPh>
    <rPh sb="6" eb="8">
      <t>ウンドウ</t>
    </rPh>
    <rPh sb="8" eb="11">
      <t>スイシンヒ</t>
    </rPh>
    <phoneticPr fontId="31"/>
  </si>
  <si>
    <t>障害基礎年金</t>
  </si>
  <si>
    <t xml:space="preserve">被保険者数
</t>
    <rPh sb="0" eb="4">
      <t>ヒホケンシャ</t>
    </rPh>
    <rPh sb="4" eb="5">
      <t>スウ</t>
    </rPh>
    <phoneticPr fontId="30"/>
  </si>
  <si>
    <t>保険給付費等交付金
(特別交付金)</t>
  </si>
  <si>
    <t>５　歳末たすけあいによる助成</t>
    <rPh sb="2" eb="4">
      <t>サイマツ</t>
    </rPh>
    <rPh sb="12" eb="14">
      <t>ジョセイ</t>
    </rPh>
    <phoneticPr fontId="31"/>
  </si>
  <si>
    <t>任意加入被保険者</t>
    <rPh sb="0" eb="1">
      <t>ニン</t>
    </rPh>
    <rPh sb="1" eb="2">
      <t>イ</t>
    </rPh>
    <rPh sb="2" eb="3">
      <t>クワ</t>
    </rPh>
    <rPh sb="3" eb="4">
      <t>イ</t>
    </rPh>
    <rPh sb="4" eb="5">
      <t>ヒ</t>
    </rPh>
    <rPh sb="5" eb="6">
      <t>タモツ</t>
    </rPh>
    <rPh sb="6" eb="7">
      <t>ケン</t>
    </rPh>
    <rPh sb="7" eb="8">
      <t>モノ</t>
    </rPh>
    <phoneticPr fontId="30"/>
  </si>
  <si>
    <t>第３号被保険者</t>
    <rPh sb="0" eb="1">
      <t>ダイ</t>
    </rPh>
    <rPh sb="2" eb="3">
      <t>ゴウ</t>
    </rPh>
    <rPh sb="3" eb="4">
      <t>ヒ</t>
    </rPh>
    <rPh sb="4" eb="5">
      <t>タモツ</t>
    </rPh>
    <rPh sb="5" eb="6">
      <t>ケン</t>
    </rPh>
    <rPh sb="6" eb="7">
      <t>モノ</t>
    </rPh>
    <phoneticPr fontId="30"/>
  </si>
  <si>
    <t xml:space="preserve">保険料全額免除被保険者数
</t>
    <rPh sb="0" eb="3">
      <t>ホケンリョウ</t>
    </rPh>
    <rPh sb="3" eb="5">
      <t>ゼンガク</t>
    </rPh>
    <rPh sb="5" eb="7">
      <t>メンジョ</t>
    </rPh>
    <rPh sb="7" eb="11">
      <t>ヒホケンシャ</t>
    </rPh>
    <rPh sb="11" eb="12">
      <t>スウ</t>
    </rPh>
    <phoneticPr fontId="30"/>
  </si>
  <si>
    <t>総数</t>
    <rPh sb="0" eb="1">
      <t>フサ</t>
    </rPh>
    <rPh sb="1" eb="2">
      <t>カズ</t>
    </rPh>
    <phoneticPr fontId="10"/>
  </si>
  <si>
    <t>合計</t>
    <rPh sb="0" eb="1">
      <t>ゴウ</t>
    </rPh>
    <rPh sb="1" eb="2">
      <t>ケイ</t>
    </rPh>
    <phoneticPr fontId="30"/>
  </si>
  <si>
    <t>年　度</t>
    <rPh sb="0" eb="1">
      <t>トシ</t>
    </rPh>
    <rPh sb="2" eb="3">
      <t>ド</t>
    </rPh>
    <phoneticPr fontId="31"/>
  </si>
  <si>
    <t>注2 「第１号被保険者数」の年齢区分について、平成30年分から「65歳以上75歳未満」、「75歳以上85歳未満」、</t>
    <rPh sb="0" eb="1">
      <t>チュウ</t>
    </rPh>
    <rPh sb="14" eb="16">
      <t>ネンレイ</t>
    </rPh>
    <rPh sb="16" eb="18">
      <t>クブン</t>
    </rPh>
    <rPh sb="28" eb="29">
      <t>ブン</t>
    </rPh>
    <phoneticPr fontId="10"/>
  </si>
  <si>
    <t>法定免除</t>
    <rPh sb="0" eb="1">
      <t>ホウ</t>
    </rPh>
    <rPh sb="1" eb="2">
      <t>サダム</t>
    </rPh>
    <rPh sb="2" eb="3">
      <t>メン</t>
    </rPh>
    <rPh sb="3" eb="4">
      <t>ジョ</t>
    </rPh>
    <phoneticPr fontId="30"/>
  </si>
  <si>
    <t>給付費</t>
    <rPh sb="0" eb="2">
      <t>キュウフ</t>
    </rPh>
    <rPh sb="2" eb="3">
      <t>ヒ</t>
    </rPh>
    <phoneticPr fontId="10"/>
  </si>
  <si>
    <t>資料：県福祉政策課</t>
    <rPh sb="3" eb="4">
      <t>ケン</t>
    </rPh>
    <rPh sb="4" eb="6">
      <t>フクシ</t>
    </rPh>
    <rPh sb="6" eb="8">
      <t>セイサク</t>
    </rPh>
    <rPh sb="8" eb="9">
      <t>カ</t>
    </rPh>
    <phoneticPr fontId="31"/>
  </si>
  <si>
    <t>被扶養者</t>
  </si>
  <si>
    <t>財政安定化基金交付金</t>
  </si>
  <si>
    <t>申請免除(全額)</t>
    <rPh sb="0" eb="2">
      <t>シンセイ</t>
    </rPh>
    <rPh sb="2" eb="4">
      <t>メンジョ</t>
    </rPh>
    <rPh sb="5" eb="6">
      <t>ゼン</t>
    </rPh>
    <rPh sb="6" eb="7">
      <t>ガク</t>
    </rPh>
    <phoneticPr fontId="30"/>
  </si>
  <si>
    <t>特定健康診査等負担金</t>
    <rPh sb="0" eb="2">
      <t>トクテイ</t>
    </rPh>
    <rPh sb="2" eb="4">
      <t>ケンコウ</t>
    </rPh>
    <rPh sb="4" eb="6">
      <t>シンサ</t>
    </rPh>
    <rPh sb="6" eb="7">
      <t>トウ</t>
    </rPh>
    <rPh sb="7" eb="10">
      <t>フタンキン</t>
    </rPh>
    <phoneticPr fontId="32"/>
  </si>
  <si>
    <t>学生納付特例者数</t>
    <rPh sb="0" eb="1">
      <t>ガク</t>
    </rPh>
    <rPh sb="1" eb="2">
      <t>ショウ</t>
    </rPh>
    <rPh sb="2" eb="3">
      <t>オサム</t>
    </rPh>
    <rPh sb="3" eb="4">
      <t>ヅケ</t>
    </rPh>
    <rPh sb="4" eb="5">
      <t>トク</t>
    </rPh>
    <rPh sb="5" eb="6">
      <t>レイ</t>
    </rPh>
    <rPh sb="6" eb="7">
      <t>シャ</t>
    </rPh>
    <rPh sb="7" eb="8">
      <t>スウ</t>
    </rPh>
    <phoneticPr fontId="30"/>
  </si>
  <si>
    <t>療養介護</t>
    <rPh sb="0" eb="2">
      <t>リョウヨウ</t>
    </rPh>
    <rPh sb="2" eb="4">
      <t>カイゴ</t>
    </rPh>
    <phoneticPr fontId="10"/>
  </si>
  <si>
    <t>第２号被保険者</t>
  </si>
  <si>
    <t>施　設　種　別</t>
  </si>
  <si>
    <t>全額免除割合（％）</t>
    <rPh sb="0" eb="1">
      <t>ゼン</t>
    </rPh>
    <rPh sb="1" eb="2">
      <t>ガク</t>
    </rPh>
    <rPh sb="2" eb="3">
      <t>メン</t>
    </rPh>
    <rPh sb="3" eb="4">
      <t>ジョ</t>
    </rPh>
    <rPh sb="4" eb="5">
      <t>ワリ</t>
    </rPh>
    <rPh sb="5" eb="6">
      <t>ゴウ</t>
    </rPh>
    <phoneticPr fontId="30"/>
  </si>
  <si>
    <t>令和元年度</t>
    <rPh sb="0" eb="2">
      <t>レイワ</t>
    </rPh>
    <rPh sb="2" eb="4">
      <t>ガンネン</t>
    </rPh>
    <rPh sb="4" eb="5">
      <t>ド</t>
    </rPh>
    <phoneticPr fontId="30"/>
  </si>
  <si>
    <t>(4)老人クラブ</t>
    <rPh sb="3" eb="5">
      <t>ロウジン</t>
    </rPh>
    <phoneticPr fontId="31"/>
  </si>
  <si>
    <t>保険料一部免除被保険者数</t>
    <rPh sb="0" eb="3">
      <t>ホケンリョウ</t>
    </rPh>
    <rPh sb="3" eb="5">
      <t>イチブ</t>
    </rPh>
    <rPh sb="5" eb="7">
      <t>メンジョ</t>
    </rPh>
    <rPh sb="7" eb="8">
      <t>ヒ</t>
    </rPh>
    <rPh sb="8" eb="11">
      <t>ホケンシャ</t>
    </rPh>
    <rPh sb="11" eb="12">
      <t>カズ</t>
    </rPh>
    <phoneticPr fontId="30"/>
  </si>
  <si>
    <t>被保険者数</t>
    <rPh sb="0" eb="4">
      <t>ヒホケンシャ</t>
    </rPh>
    <rPh sb="4" eb="5">
      <t>カズ</t>
    </rPh>
    <phoneticPr fontId="30"/>
  </si>
  <si>
    <t>介護療養型医療施設（療養）</t>
    <rPh sb="0" eb="2">
      <t>カイゴ</t>
    </rPh>
    <rPh sb="2" eb="5">
      <t>リョウヨウガタ</t>
    </rPh>
    <rPh sb="5" eb="7">
      <t>イリョウ</t>
    </rPh>
    <rPh sb="7" eb="9">
      <t>シセツ</t>
    </rPh>
    <rPh sb="10" eb="12">
      <t>リョウヨウ</t>
    </rPh>
    <phoneticPr fontId="10"/>
  </si>
  <si>
    <t>一部免除割合（％）</t>
    <rPh sb="0" eb="1">
      <t>イチ</t>
    </rPh>
    <rPh sb="1" eb="2">
      <t>ブ</t>
    </rPh>
    <rPh sb="2" eb="3">
      <t>メン</t>
    </rPh>
    <rPh sb="3" eb="4">
      <t>ジョ</t>
    </rPh>
    <rPh sb="4" eb="5">
      <t>ワリ</t>
    </rPh>
    <rPh sb="5" eb="6">
      <t>ゴウ</t>
    </rPh>
    <phoneticPr fontId="30"/>
  </si>
  <si>
    <t>就労継続支援Ｂ型</t>
    <rPh sb="0" eb="2">
      <t>シュウロウ</t>
    </rPh>
    <rPh sb="2" eb="4">
      <t>ケイゾク</t>
    </rPh>
    <rPh sb="4" eb="6">
      <t>シエン</t>
    </rPh>
    <rPh sb="7" eb="8">
      <t>ガタ</t>
    </rPh>
    <phoneticPr fontId="10"/>
  </si>
  <si>
    <t>現年度納付率</t>
    <rPh sb="0" eb="1">
      <t>ゲン</t>
    </rPh>
    <rPh sb="1" eb="3">
      <t>ネンド</t>
    </rPh>
    <rPh sb="3" eb="5">
      <t>ノウフ</t>
    </rPh>
    <rPh sb="5" eb="6">
      <t>リツ</t>
    </rPh>
    <phoneticPr fontId="30"/>
  </si>
  <si>
    <t>注　被保険者数、保険料全額及び一部免被保険者数は年度末現在、現年度納付率は年度分</t>
    <rPh sb="0" eb="1">
      <t>チュウ</t>
    </rPh>
    <rPh sb="6" eb="7">
      <t>スウ</t>
    </rPh>
    <rPh sb="24" eb="27">
      <t>ネンドマツ</t>
    </rPh>
    <rPh sb="27" eb="29">
      <t>ゲンザイ</t>
    </rPh>
    <phoneticPr fontId="30"/>
  </si>
  <si>
    <t>養護老人ホーム</t>
    <rPh sb="0" eb="2">
      <t>ヨウゴ</t>
    </rPh>
    <rPh sb="2" eb="4">
      <t>ロウジン</t>
    </rPh>
    <phoneticPr fontId="10"/>
  </si>
  <si>
    <t>注1　第一号厚生年金被保険者とは、第二号から第四号までに規定する被保険者以外の</t>
    <rPh sb="0" eb="1">
      <t>チュウ</t>
    </rPh>
    <rPh sb="3" eb="5">
      <t>ダイイチ</t>
    </rPh>
    <rPh sb="5" eb="6">
      <t>ゴウ</t>
    </rPh>
    <rPh sb="6" eb="8">
      <t>コウセイ</t>
    </rPh>
    <rPh sb="8" eb="10">
      <t>ネンキン</t>
    </rPh>
    <rPh sb="10" eb="14">
      <t>ヒホケンシャ</t>
    </rPh>
    <rPh sb="17" eb="18">
      <t>ダイ</t>
    </rPh>
    <rPh sb="18" eb="19">
      <t>２</t>
    </rPh>
    <rPh sb="19" eb="20">
      <t>ゴウ</t>
    </rPh>
    <rPh sb="22" eb="23">
      <t>ダイ</t>
    </rPh>
    <rPh sb="23" eb="24">
      <t>４</t>
    </rPh>
    <rPh sb="24" eb="25">
      <t>ゴウ</t>
    </rPh>
    <rPh sb="28" eb="30">
      <t>キテイ</t>
    </rPh>
    <rPh sb="32" eb="36">
      <t>ヒホケンシャ</t>
    </rPh>
    <rPh sb="36" eb="38">
      <t>イガイ</t>
    </rPh>
    <phoneticPr fontId="10"/>
  </si>
  <si>
    <t>高額医療費負担金繰入金</t>
    <rPh sb="0" eb="2">
      <t>コウガク</t>
    </rPh>
    <rPh sb="2" eb="4">
      <t>イリョウ</t>
    </rPh>
    <rPh sb="4" eb="5">
      <t>ヒ</t>
    </rPh>
    <rPh sb="5" eb="8">
      <t>フタンキン</t>
    </rPh>
    <rPh sb="8" eb="11">
      <t>クリイレキン</t>
    </rPh>
    <phoneticPr fontId="32"/>
  </si>
  <si>
    <t>資料:厚生労働省「厚生年金保険・国民年金事業年報」</t>
    <rPh sb="3" eb="5">
      <t>コウセイ</t>
    </rPh>
    <rPh sb="5" eb="8">
      <t>ロウドウショウ</t>
    </rPh>
    <phoneticPr fontId="10"/>
  </si>
  <si>
    <t>(単位：件、千円)</t>
    <rPh sb="4" eb="5">
      <t>ケン</t>
    </rPh>
    <phoneticPr fontId="10"/>
  </si>
  <si>
    <t>受給権者数</t>
  </si>
  <si>
    <r>
      <t>介 護</t>
    </r>
    <r>
      <rPr>
        <sz val="9"/>
        <color auto="1"/>
        <rFont val="ＭＳ ゴシック"/>
      </rPr>
      <t xml:space="preserve"> 納 付 金 分</t>
    </r>
    <rPh sb="0" eb="3">
      <t>カイゴ</t>
    </rPh>
    <rPh sb="4" eb="9">
      <t>ノウフキン</t>
    </rPh>
    <rPh sb="10" eb="11">
      <t>ブン</t>
    </rPh>
    <phoneticPr fontId="32"/>
  </si>
  <si>
    <t>遺族年金</t>
    <rPh sb="0" eb="2">
      <t>イゾク</t>
    </rPh>
    <rPh sb="2" eb="4">
      <t>ネンキン</t>
    </rPh>
    <phoneticPr fontId="10"/>
  </si>
  <si>
    <t>家族出産育児一時金</t>
    <rPh sb="0" eb="2">
      <t>カゾク</t>
    </rPh>
    <rPh sb="2" eb="4">
      <t>シュッサン</t>
    </rPh>
    <rPh sb="4" eb="6">
      <t>イクジ</t>
    </rPh>
    <rPh sb="6" eb="9">
      <t>イチジキン</t>
    </rPh>
    <phoneticPr fontId="10"/>
  </si>
  <si>
    <t>療養給付費等交付金償還金</t>
    <rPh sb="0" eb="2">
      <t>リョウヨウ</t>
    </rPh>
    <rPh sb="2" eb="5">
      <t>キュウフヒ</t>
    </rPh>
    <rPh sb="5" eb="6">
      <t>トウ</t>
    </rPh>
    <rPh sb="6" eb="9">
      <t>コウフキン</t>
    </rPh>
    <rPh sb="9" eb="12">
      <t>ショウカンキン</t>
    </rPh>
    <phoneticPr fontId="33"/>
  </si>
  <si>
    <t>総　額</t>
  </si>
  <si>
    <t>基礎年金</t>
    <rPh sb="0" eb="2">
      <t>キソ</t>
    </rPh>
    <rPh sb="2" eb="4">
      <t>ネンキン</t>
    </rPh>
    <phoneticPr fontId="10"/>
  </si>
  <si>
    <t>遺族基礎年金</t>
  </si>
  <si>
    <t>平成30年度</t>
    <rPh sb="0" eb="2">
      <t>ヘイセイ</t>
    </rPh>
    <rPh sb="4" eb="6">
      <t>ネンド</t>
    </rPh>
    <phoneticPr fontId="30"/>
  </si>
  <si>
    <t>地域定着支援</t>
    <rPh sb="0" eb="2">
      <t>チイキ</t>
    </rPh>
    <rPh sb="2" eb="4">
      <t>テイチャク</t>
    </rPh>
    <rPh sb="4" eb="6">
      <t>シエン</t>
    </rPh>
    <phoneticPr fontId="10"/>
  </si>
  <si>
    <t>社会福祉
事業団</t>
  </si>
  <si>
    <t>年度末</t>
  </si>
  <si>
    <t>収納率</t>
    <rPh sb="2" eb="3">
      <t>リツ</t>
    </rPh>
    <phoneticPr fontId="10"/>
  </si>
  <si>
    <t>医療給付費分計</t>
    <rPh sb="0" eb="2">
      <t>イリョウ</t>
    </rPh>
    <rPh sb="2" eb="5">
      <t>キュウフヒ</t>
    </rPh>
    <rPh sb="5" eb="6">
      <t>ブン</t>
    </rPh>
    <rPh sb="6" eb="7">
      <t>ケイ</t>
    </rPh>
    <phoneticPr fontId="32"/>
  </si>
  <si>
    <t>(千円)</t>
  </si>
  <si>
    <t>(％)</t>
  </si>
  <si>
    <t>女性自立支援施設</t>
    <rPh sb="0" eb="2">
      <t>ジョセイ</t>
    </rPh>
    <rPh sb="2" eb="4">
      <t>ジリツ</t>
    </rPh>
    <rPh sb="4" eb="6">
      <t>シエン</t>
    </rPh>
    <rPh sb="6" eb="8">
      <t>シセツ</t>
    </rPh>
    <phoneticPr fontId="10"/>
  </si>
  <si>
    <t>受給権者数</t>
    <rPh sb="0" eb="3">
      <t>ジュキュウケン</t>
    </rPh>
    <rPh sb="3" eb="4">
      <t>シャ</t>
    </rPh>
    <rPh sb="4" eb="5">
      <t>スウ</t>
    </rPh>
    <phoneticPr fontId="10"/>
  </si>
  <si>
    <t>令和５年度</t>
    <rPh sb="0" eb="2">
      <t>レイワ</t>
    </rPh>
    <rPh sb="3" eb="5">
      <t>ネンド</t>
    </rPh>
    <phoneticPr fontId="31"/>
  </si>
  <si>
    <t>年金額</t>
    <rPh sb="0" eb="3">
      <t>ネンキンガク</t>
    </rPh>
    <phoneticPr fontId="10"/>
  </si>
  <si>
    <t>資料：全国健康保険協会「事業年報」</t>
    <rPh sb="3" eb="5">
      <t>ゼンコク</t>
    </rPh>
    <rPh sb="5" eb="7">
      <t>ケンコウ</t>
    </rPh>
    <rPh sb="7" eb="9">
      <t>ホケン</t>
    </rPh>
    <rPh sb="9" eb="11">
      <t>キョウカイ</t>
    </rPh>
    <phoneticPr fontId="10"/>
  </si>
  <si>
    <t>老人福祉総合エリア</t>
    <rPh sb="0" eb="2">
      <t>ロウジン</t>
    </rPh>
    <rPh sb="2" eb="4">
      <t>フクシ</t>
    </rPh>
    <rPh sb="4" eb="6">
      <t>ソウゴウ</t>
    </rPh>
    <phoneticPr fontId="10"/>
  </si>
  <si>
    <t>合　　　計(a+b+c+d)</t>
  </si>
  <si>
    <t>家族移送費</t>
    <rPh sb="0" eb="2">
      <t>カゾク</t>
    </rPh>
    <rPh sb="2" eb="4">
      <t>イソウ</t>
    </rPh>
    <rPh sb="4" eb="5">
      <t>ヒ</t>
    </rPh>
    <phoneticPr fontId="10"/>
  </si>
  <si>
    <t>（各年1月調査）</t>
    <rPh sb="1" eb="2">
      <t>カク</t>
    </rPh>
    <rPh sb="2" eb="3">
      <t>ネン</t>
    </rPh>
    <rPh sb="4" eb="5">
      <t>ガツ</t>
    </rPh>
    <rPh sb="5" eb="7">
      <t>チョウサ</t>
    </rPh>
    <phoneticPr fontId="31"/>
  </si>
  <si>
    <t>老齢年金</t>
  </si>
  <si>
    <t>総数</t>
    <rPh sb="0" eb="2">
      <t>ソウスウ</t>
    </rPh>
    <phoneticPr fontId="10"/>
  </si>
  <si>
    <t>歳末たすけあい募金(b)</t>
    <rPh sb="0" eb="2">
      <t>サイマツ</t>
    </rPh>
    <rPh sb="7" eb="9">
      <t>ボキン</t>
    </rPh>
    <phoneticPr fontId="31"/>
  </si>
  <si>
    <t>居宅介護支援事業所</t>
    <rPh sb="0" eb="2">
      <t>キョタク</t>
    </rPh>
    <rPh sb="2" eb="4">
      <t>カイゴ</t>
    </rPh>
    <rPh sb="4" eb="6">
      <t>シエン</t>
    </rPh>
    <rPh sb="6" eb="8">
      <t>ジギョウ</t>
    </rPh>
    <rPh sb="8" eb="9">
      <t>ショ</t>
    </rPh>
    <phoneticPr fontId="10"/>
  </si>
  <si>
    <t>総数</t>
  </si>
  <si>
    <t>入院時食事療養費(注1)</t>
    <rPh sb="0" eb="2">
      <t>ニュウイン</t>
    </rPh>
    <rPh sb="2" eb="3">
      <t>ジ</t>
    </rPh>
    <rPh sb="3" eb="5">
      <t>ショクジ</t>
    </rPh>
    <rPh sb="5" eb="8">
      <t>リョウヨウヒ</t>
    </rPh>
    <rPh sb="9" eb="10">
      <t>チュウ</t>
    </rPh>
    <phoneticPr fontId="10"/>
  </si>
  <si>
    <t>その他</t>
    <rPh sb="2" eb="3">
      <t>タ</t>
    </rPh>
    <phoneticPr fontId="32"/>
  </si>
  <si>
    <t>訪問看護療養費</t>
    <rPh sb="0" eb="2">
      <t>ホウモン</t>
    </rPh>
    <rPh sb="2" eb="4">
      <t>カンゴ</t>
    </rPh>
    <rPh sb="4" eb="7">
      <t>リョウヨウヒ</t>
    </rPh>
    <phoneticPr fontId="10"/>
  </si>
  <si>
    <t>資料：県地域・家庭福祉課</t>
  </si>
  <si>
    <t>入院時食事療養費(注2）</t>
    <rPh sb="0" eb="2">
      <t>ニュウイン</t>
    </rPh>
    <rPh sb="2" eb="3">
      <t>ジ</t>
    </rPh>
    <rPh sb="3" eb="5">
      <t>ショクジ</t>
    </rPh>
    <rPh sb="5" eb="8">
      <t>リョウヨウヒ</t>
    </rPh>
    <rPh sb="9" eb="10">
      <t>チュウ</t>
    </rPh>
    <phoneticPr fontId="10"/>
  </si>
  <si>
    <t>療養費</t>
    <rPh sb="0" eb="3">
      <t>リョウヨウヒ</t>
    </rPh>
    <phoneticPr fontId="10"/>
  </si>
  <si>
    <t>区    分</t>
  </si>
  <si>
    <t>注2　県福祉事務所の所管は次のとおり</t>
    <rPh sb="3" eb="4">
      <t>ケン</t>
    </rPh>
    <rPh sb="4" eb="6">
      <t>フクシ</t>
    </rPh>
    <rPh sb="6" eb="9">
      <t>ジムショ</t>
    </rPh>
    <rPh sb="10" eb="12">
      <t>ショカン</t>
    </rPh>
    <rPh sb="13" eb="14">
      <t>ツギ</t>
    </rPh>
    <phoneticPr fontId="10"/>
  </si>
  <si>
    <t>高額療養費</t>
    <rPh sb="0" eb="2">
      <t>コウガク</t>
    </rPh>
    <rPh sb="2" eb="5">
      <t>リョウヨウヒ</t>
    </rPh>
    <phoneticPr fontId="10"/>
  </si>
  <si>
    <t>傷病手当金</t>
    <rPh sb="0" eb="2">
      <t>ショウビョウ</t>
    </rPh>
    <rPh sb="2" eb="4">
      <t>テアテ</t>
    </rPh>
    <rPh sb="4" eb="5">
      <t>キン</t>
    </rPh>
    <phoneticPr fontId="10"/>
  </si>
  <si>
    <t>埋葬料</t>
    <rPh sb="0" eb="2">
      <t>マイソウ</t>
    </rPh>
    <rPh sb="2" eb="3">
      <t>リョウ</t>
    </rPh>
    <phoneticPr fontId="10"/>
  </si>
  <si>
    <t>出産育児一時金</t>
    <rPh sb="0" eb="2">
      <t>シュッサン</t>
    </rPh>
    <rPh sb="2" eb="4">
      <t>イクジ</t>
    </rPh>
    <rPh sb="4" eb="7">
      <t>イチジキン</t>
    </rPh>
    <phoneticPr fontId="10"/>
  </si>
  <si>
    <t>認知症対応型共同生活介護（グループホーム）</t>
    <rPh sb="0" eb="2">
      <t>ニンチ</t>
    </rPh>
    <rPh sb="2" eb="3">
      <t>ショウ</t>
    </rPh>
    <rPh sb="3" eb="6">
      <t>タイオウガタ</t>
    </rPh>
    <rPh sb="6" eb="8">
      <t>キョウドウ</t>
    </rPh>
    <rPh sb="8" eb="10">
      <t>セイカツ</t>
    </rPh>
    <rPh sb="10" eb="12">
      <t>カイゴ</t>
    </rPh>
    <phoneticPr fontId="10"/>
  </si>
  <si>
    <t>19-15 国民健康保険の状況－科目別収支状況（歳出）</t>
    <rPh sb="6" eb="8">
      <t>コクミン</t>
    </rPh>
    <phoneticPr fontId="10"/>
  </si>
  <si>
    <t>出産手当金</t>
    <rPh sb="0" eb="2">
      <t>シュッサン</t>
    </rPh>
    <rPh sb="2" eb="4">
      <t>テアテ</t>
    </rPh>
    <rPh sb="4" eb="5">
      <t>キン</t>
    </rPh>
    <phoneticPr fontId="10"/>
  </si>
  <si>
    <t>家族訪問看護療養費</t>
    <rPh sb="0" eb="2">
      <t>カゾク</t>
    </rPh>
    <rPh sb="2" eb="4">
      <t>ホウモン</t>
    </rPh>
    <rPh sb="4" eb="6">
      <t>カンゴ</t>
    </rPh>
    <rPh sb="6" eb="9">
      <t>リョウヨウヒ</t>
    </rPh>
    <phoneticPr fontId="10"/>
  </si>
  <si>
    <t>保険給付費等交付金償還金</t>
    <rPh sb="0" eb="2">
      <t>ホケン</t>
    </rPh>
    <rPh sb="2" eb="5">
      <t>キュウフヒ</t>
    </rPh>
    <rPh sb="5" eb="6">
      <t>トウ</t>
    </rPh>
    <rPh sb="6" eb="9">
      <t>コウフキン</t>
    </rPh>
    <rPh sb="9" eb="12">
      <t>ショウカンキン</t>
    </rPh>
    <phoneticPr fontId="32"/>
  </si>
  <si>
    <t>家族療養費</t>
    <rPh sb="0" eb="2">
      <t>カゾク</t>
    </rPh>
    <rPh sb="2" eb="5">
      <t>リョウヨウヒ</t>
    </rPh>
    <phoneticPr fontId="10"/>
  </si>
  <si>
    <t>家族埋葬料</t>
    <rPh sb="0" eb="2">
      <t>カゾク</t>
    </rPh>
    <rPh sb="2" eb="4">
      <t>マイソウ</t>
    </rPh>
    <rPh sb="4" eb="5">
      <t>リョウ</t>
    </rPh>
    <phoneticPr fontId="10"/>
  </si>
  <si>
    <t>保健事業費</t>
    <rPh sb="0" eb="2">
      <t>ホケン</t>
    </rPh>
    <rPh sb="2" eb="5">
      <t>ジギョウヒ</t>
    </rPh>
    <phoneticPr fontId="32"/>
  </si>
  <si>
    <t>　　：教育庁幼保推進課「保育所・幼保連携型認定こども園」</t>
    <rPh sb="3" eb="6">
      <t>キョウイクチョウ</t>
    </rPh>
    <phoneticPr fontId="10"/>
  </si>
  <si>
    <t>湯沢市</t>
  </si>
  <si>
    <t>世帯合算高額療養費</t>
  </si>
  <si>
    <t>（単位：千円）</t>
    <rPh sb="1" eb="3">
      <t>タンイ</t>
    </rPh>
    <rPh sb="4" eb="6">
      <t>センエン</t>
    </rPh>
    <phoneticPr fontId="10"/>
  </si>
  <si>
    <t>保険者数</t>
  </si>
  <si>
    <t>19-3 生活保護の状況－福祉事務所別被保護者数と保護費(1か月平均)</t>
    <rPh sb="13" eb="15">
      <t>フクシ</t>
    </rPh>
    <rPh sb="15" eb="18">
      <t>ジムショ</t>
    </rPh>
    <rPh sb="18" eb="19">
      <t>ベツ</t>
    </rPh>
    <phoneticPr fontId="10"/>
  </si>
  <si>
    <t>世帯数</t>
  </si>
  <si>
    <t>資料：県長寿社会課　厚生労働省「介護保険事業状況報告」</t>
    <rPh sb="0" eb="2">
      <t>シリョウ</t>
    </rPh>
    <rPh sb="3" eb="4">
      <t>ケン</t>
    </rPh>
    <rPh sb="4" eb="6">
      <t>チョウジュ</t>
    </rPh>
    <rPh sb="6" eb="8">
      <t>シャカイ</t>
    </rPh>
    <rPh sb="8" eb="9">
      <t>カ</t>
    </rPh>
    <rPh sb="10" eb="12">
      <t>コウセイ</t>
    </rPh>
    <rPh sb="12" eb="15">
      <t>ロウドウショウ</t>
    </rPh>
    <phoneticPr fontId="10"/>
  </si>
  <si>
    <t>資料：県長寿社会課国保･医療指導室「国民健康保険事業状況」</t>
    <rPh sb="9" eb="11">
      <t>コクホ</t>
    </rPh>
    <rPh sb="12" eb="14">
      <t>イリョウ</t>
    </rPh>
    <rPh sb="14" eb="17">
      <t>シドウシツ</t>
    </rPh>
    <phoneticPr fontId="10"/>
  </si>
  <si>
    <t>(2)民生・児童委員</t>
    <rPh sb="3" eb="5">
      <t>ミンセイ</t>
    </rPh>
    <rPh sb="6" eb="8">
      <t>ジドウ</t>
    </rPh>
    <rPh sb="8" eb="10">
      <t>イイン</t>
    </rPh>
    <phoneticPr fontId="31"/>
  </si>
  <si>
    <t>償還金及び還付付加金</t>
    <rPh sb="0" eb="3">
      <t>ショウカンキン</t>
    </rPh>
    <rPh sb="3" eb="4">
      <t>オヨ</t>
    </rPh>
    <rPh sb="5" eb="7">
      <t>カンプ</t>
    </rPh>
    <rPh sb="7" eb="10">
      <t>フカキン</t>
    </rPh>
    <phoneticPr fontId="32"/>
  </si>
  <si>
    <t>被保険者数</t>
  </si>
  <si>
    <t>市町村</t>
  </si>
  <si>
    <t>療養費</t>
  </si>
  <si>
    <t>介護療養型
医療施設</t>
  </si>
  <si>
    <t>加入率</t>
  </si>
  <si>
    <t>保険料／税</t>
    <rPh sb="0" eb="3">
      <t>ホケンリョウ</t>
    </rPh>
    <rPh sb="4" eb="5">
      <t>ゼイ</t>
    </rPh>
    <phoneticPr fontId="32"/>
  </si>
  <si>
    <t>19-14 国民健康保険の状況－科目別収支状況（歳入）</t>
  </si>
  <si>
    <t>後期高齢者支援金分</t>
    <rPh sb="0" eb="2">
      <t>コウキ</t>
    </rPh>
    <rPh sb="2" eb="5">
      <t>コウレイシャ</t>
    </rPh>
    <rPh sb="5" eb="8">
      <t>シエンキン</t>
    </rPh>
    <rPh sb="8" eb="9">
      <t>ブン</t>
    </rPh>
    <phoneticPr fontId="32"/>
  </si>
  <si>
    <t>福祉型障害児入所施設</t>
    <rPh sb="0" eb="3">
      <t>フクシガタ</t>
    </rPh>
    <rPh sb="3" eb="6">
      <t>ショウガイジ</t>
    </rPh>
    <rPh sb="6" eb="8">
      <t>ニュウショ</t>
    </rPh>
    <rPh sb="8" eb="10">
      <t>シセツ</t>
    </rPh>
    <phoneticPr fontId="10"/>
  </si>
  <si>
    <t>計</t>
    <rPh sb="0" eb="1">
      <t>ケイ</t>
    </rPh>
    <phoneticPr fontId="32"/>
  </si>
  <si>
    <t>療養給付費等負担金償還金</t>
    <rPh sb="0" eb="2">
      <t>リョウヨウ</t>
    </rPh>
    <rPh sb="2" eb="5">
      <t>キュウフヒ</t>
    </rPh>
    <rPh sb="5" eb="6">
      <t>トウ</t>
    </rPh>
    <rPh sb="6" eb="9">
      <t>フタンキン</t>
    </rPh>
    <rPh sb="9" eb="12">
      <t>ショウカンキン</t>
    </rPh>
    <phoneticPr fontId="32"/>
  </si>
  <si>
    <t>退職被保険者等分</t>
    <rPh sb="0" eb="2">
      <t>タイショク</t>
    </rPh>
    <rPh sb="2" eb="6">
      <t>ヒホケンシャ</t>
    </rPh>
    <rPh sb="6" eb="7">
      <t>トウ</t>
    </rPh>
    <rPh sb="7" eb="8">
      <t>ブン</t>
    </rPh>
    <phoneticPr fontId="32"/>
  </si>
  <si>
    <t>年　度</t>
  </si>
  <si>
    <t>注4　保護費総額には施設事務費も含む。</t>
  </si>
  <si>
    <t>老人福祉センター</t>
    <rPh sb="0" eb="2">
      <t>ロウジン</t>
    </rPh>
    <rPh sb="2" eb="4">
      <t>フクシ</t>
    </rPh>
    <phoneticPr fontId="10"/>
  </si>
  <si>
    <t>県分</t>
    <rPh sb="0" eb="1">
      <t>ケン</t>
    </rPh>
    <rPh sb="1" eb="2">
      <t>ブン</t>
    </rPh>
    <phoneticPr fontId="10"/>
  </si>
  <si>
    <t>総　　数</t>
    <rPh sb="0" eb="1">
      <t>フサ</t>
    </rPh>
    <rPh sb="3" eb="4">
      <t>カズ</t>
    </rPh>
    <phoneticPr fontId="10"/>
  </si>
  <si>
    <t>特別調整交付金</t>
    <rPh sb="0" eb="1">
      <t>トク</t>
    </rPh>
    <rPh sb="1" eb="2">
      <t>ベツ</t>
    </rPh>
    <rPh sb="2" eb="4">
      <t>チョウセイ</t>
    </rPh>
    <rPh sb="4" eb="7">
      <t>コウフキン</t>
    </rPh>
    <phoneticPr fontId="32"/>
  </si>
  <si>
    <t>社会事業授産施設</t>
    <rPh sb="0" eb="2">
      <t>シャカイ</t>
    </rPh>
    <rPh sb="2" eb="4">
      <t>ジギョウ</t>
    </rPh>
    <rPh sb="4" eb="6">
      <t>ジュサン</t>
    </rPh>
    <rPh sb="6" eb="8">
      <t>シセツ</t>
    </rPh>
    <phoneticPr fontId="10"/>
  </si>
  <si>
    <r>
      <t>　　１人と</t>
    </r>
    <r>
      <rPr>
        <sz val="9"/>
        <color auto="1"/>
        <rFont val="ＭＳ ゴシック"/>
      </rPr>
      <t>計上するが、受給者総数には１人と計上しているため、各施設の合算と総数が一致しない。</t>
    </r>
    <rPh sb="5" eb="7">
      <t>ケイジョウ</t>
    </rPh>
    <phoneticPr fontId="10"/>
  </si>
  <si>
    <t>（再掲）第１号被保険者</t>
    <rPh sb="1" eb="3">
      <t>サイケイ</t>
    </rPh>
    <phoneticPr fontId="34"/>
  </si>
  <si>
    <t>財政安定化基金貸付金返還金</t>
    <rPh sb="0" eb="2">
      <t>ザイセイ</t>
    </rPh>
    <rPh sb="2" eb="5">
      <t>アンテイカ</t>
    </rPh>
    <rPh sb="5" eb="7">
      <t>キキン</t>
    </rPh>
    <rPh sb="7" eb="10">
      <t>カシツケキン</t>
    </rPh>
    <rPh sb="10" eb="13">
      <t>ヘンカンキン</t>
    </rPh>
    <phoneticPr fontId="32"/>
  </si>
  <si>
    <t>山本</t>
  </si>
  <si>
    <t>施設事務費</t>
  </si>
  <si>
    <t>介護納付金分</t>
    <rPh sb="0" eb="2">
      <t>カイゴ</t>
    </rPh>
    <rPh sb="2" eb="5">
      <t>ノウフキン</t>
    </rPh>
    <rPh sb="5" eb="6">
      <t>ブン</t>
    </rPh>
    <phoneticPr fontId="33"/>
  </si>
  <si>
    <t>保険基盤安定（保険税軽減分）</t>
    <rPh sb="7" eb="9">
      <t>ホケン</t>
    </rPh>
    <rPh sb="9" eb="10">
      <t>ゼイ</t>
    </rPh>
    <rPh sb="10" eb="13">
      <t>ケイゲンブン</t>
    </rPh>
    <phoneticPr fontId="32"/>
  </si>
  <si>
    <t>介護老人福祉施設（特養）</t>
    <rPh sb="0" eb="2">
      <t>カイゴ</t>
    </rPh>
    <rPh sb="2" eb="4">
      <t>ロウジン</t>
    </rPh>
    <rPh sb="4" eb="6">
      <t>フクシ</t>
    </rPh>
    <rPh sb="6" eb="8">
      <t>シセツ</t>
    </rPh>
    <rPh sb="9" eb="11">
      <t>トクヨウ</t>
    </rPh>
    <phoneticPr fontId="10"/>
  </si>
  <si>
    <t>保険基盤安定（保険者支援分）</t>
    <rPh sb="7" eb="10">
      <t>ホケンシャ</t>
    </rPh>
    <rPh sb="10" eb="12">
      <t>シエン</t>
    </rPh>
    <rPh sb="12" eb="13">
      <t>ブン</t>
    </rPh>
    <phoneticPr fontId="32"/>
  </si>
  <si>
    <t>６５歳以上
７５歳未満</t>
  </si>
  <si>
    <t>障害者総合支援法等
による指定事業所</t>
    <rPh sb="0" eb="3">
      <t>ショウガイシャ</t>
    </rPh>
    <rPh sb="3" eb="5">
      <t>ソウゴウ</t>
    </rPh>
    <rPh sb="5" eb="8">
      <t>シエンホウ</t>
    </rPh>
    <rPh sb="8" eb="9">
      <t>トウ</t>
    </rPh>
    <rPh sb="13" eb="15">
      <t>シテイ</t>
    </rPh>
    <rPh sb="15" eb="18">
      <t>ジギョウショ</t>
    </rPh>
    <phoneticPr fontId="10"/>
  </si>
  <si>
    <t>注　法最低基準適合施設</t>
    <rPh sb="0" eb="1">
      <t>チュウ</t>
    </rPh>
    <phoneticPr fontId="31"/>
  </si>
  <si>
    <t>鹿角市</t>
  </si>
  <si>
    <t>資料：社会福祉法人秋田県共同募金会</t>
    <rPh sb="3" eb="5">
      <t>シャカイ</t>
    </rPh>
    <rPh sb="5" eb="7">
      <t>フクシ</t>
    </rPh>
    <rPh sb="7" eb="9">
      <t>ホウジン</t>
    </rPh>
    <phoneticPr fontId="10"/>
  </si>
  <si>
    <t>居宅訪問型児童発達支援</t>
    <rPh sb="0" eb="2">
      <t>キョタク</t>
    </rPh>
    <rPh sb="2" eb="4">
      <t>ホウモン</t>
    </rPh>
    <rPh sb="4" eb="5">
      <t>ガタ</t>
    </rPh>
    <rPh sb="5" eb="7">
      <t>ジドウ</t>
    </rPh>
    <rPh sb="7" eb="9">
      <t>ハッタツ</t>
    </rPh>
    <rPh sb="9" eb="11">
      <t>シエン</t>
    </rPh>
    <phoneticPr fontId="10"/>
  </si>
  <si>
    <t>高額介護合算療養費</t>
    <rPh sb="2" eb="4">
      <t>カイゴ</t>
    </rPh>
    <rPh sb="4" eb="5">
      <t>ア</t>
    </rPh>
    <rPh sb="5" eb="6">
      <t>サン</t>
    </rPh>
    <phoneticPr fontId="32"/>
  </si>
  <si>
    <t>基金繰入金</t>
    <rPh sb="0" eb="2">
      <t>キキン</t>
    </rPh>
    <rPh sb="2" eb="5">
      <t>クリイレキン</t>
    </rPh>
    <phoneticPr fontId="32"/>
  </si>
  <si>
    <t>平成29年</t>
  </si>
  <si>
    <t>資料：県長寿社会課</t>
    <rPh sb="3" eb="4">
      <t>ケン</t>
    </rPh>
    <rPh sb="4" eb="6">
      <t>チョウジュ</t>
    </rPh>
    <rPh sb="6" eb="8">
      <t>シャカイ</t>
    </rPh>
    <rPh sb="8" eb="9">
      <t>カ</t>
    </rPh>
    <phoneticPr fontId="31"/>
  </si>
  <si>
    <t>老人福祉施設等</t>
    <rPh sb="0" eb="2">
      <t>ロウジン</t>
    </rPh>
    <rPh sb="2" eb="4">
      <t>フクシ</t>
    </rPh>
    <rPh sb="4" eb="6">
      <t>シセツ</t>
    </rPh>
    <rPh sb="6" eb="7">
      <t>トウ</t>
    </rPh>
    <phoneticPr fontId="10"/>
  </si>
  <si>
    <t>国保
組合</t>
    <rPh sb="0" eb="2">
      <t>コクホ</t>
    </rPh>
    <phoneticPr fontId="10"/>
  </si>
  <si>
    <t>後期高齢者支援金</t>
    <rPh sb="0" eb="2">
      <t>コウキ</t>
    </rPh>
    <rPh sb="2" eb="5">
      <t>コウレイシャ</t>
    </rPh>
    <rPh sb="5" eb="8">
      <t>シエンキン</t>
    </rPh>
    <phoneticPr fontId="32"/>
  </si>
  <si>
    <t>第１号被保険者</t>
  </si>
  <si>
    <t>計</t>
    <rPh sb="0" eb="1">
      <t>ケイ</t>
    </rPh>
    <phoneticPr fontId="33"/>
  </si>
  <si>
    <t>前期高齢者納付金</t>
    <rPh sb="0" eb="2">
      <t>ゼンキ</t>
    </rPh>
    <rPh sb="2" eb="5">
      <t>コウレイシャ</t>
    </rPh>
    <rPh sb="5" eb="8">
      <t>ノウフキン</t>
    </rPh>
    <phoneticPr fontId="32"/>
  </si>
  <si>
    <t>世帯主は働いていないが
世帯員が働いている世帯(b)</t>
  </si>
  <si>
    <t>出産育児一時金等</t>
  </si>
  <si>
    <t>特定健康診査等事業費</t>
    <rPh sb="0" eb="2">
      <t>トクテイ</t>
    </rPh>
    <rPh sb="2" eb="4">
      <t>ケンコウ</t>
    </rPh>
    <rPh sb="4" eb="6">
      <t>シンサ</t>
    </rPh>
    <rPh sb="6" eb="7">
      <t>トウ</t>
    </rPh>
    <rPh sb="7" eb="10">
      <t>ジギョウヒ</t>
    </rPh>
    <phoneticPr fontId="32"/>
  </si>
  <si>
    <t>保健事業費</t>
    <rPh sb="0" eb="2">
      <t>ホケン</t>
    </rPh>
    <rPh sb="2" eb="4">
      <t>ジギョウ</t>
    </rPh>
    <rPh sb="4" eb="5">
      <t>ヒ</t>
    </rPh>
    <phoneticPr fontId="32"/>
  </si>
  <si>
    <t>事業費納付金計</t>
    <rPh sb="0" eb="3">
      <t>ジギョウヒ</t>
    </rPh>
    <rPh sb="3" eb="6">
      <t>ノウフキン</t>
    </rPh>
    <rPh sb="6" eb="7">
      <t>ケイ</t>
    </rPh>
    <phoneticPr fontId="32"/>
  </si>
  <si>
    <t>19-6 共同募金の状況－配分の状況</t>
    <rPh sb="5" eb="7">
      <t>キョウドウ</t>
    </rPh>
    <rPh sb="7" eb="9">
      <t>ボキン</t>
    </rPh>
    <rPh sb="10" eb="12">
      <t>ジョウキョウ</t>
    </rPh>
    <phoneticPr fontId="10"/>
  </si>
  <si>
    <t>健康管理センター事業費</t>
    <rPh sb="0" eb="2">
      <t>ケンコウ</t>
    </rPh>
    <rPh sb="2" eb="4">
      <t>カンリ</t>
    </rPh>
    <rPh sb="8" eb="11">
      <t>ジギョウヒ</t>
    </rPh>
    <phoneticPr fontId="32"/>
  </si>
  <si>
    <t>令和６年度</t>
    <rPh sb="0" eb="2">
      <t>レイワ</t>
    </rPh>
    <rPh sb="3" eb="5">
      <t>ネンド</t>
    </rPh>
    <phoneticPr fontId="31"/>
  </si>
  <si>
    <t>地域子育て支援センター</t>
    <rPh sb="0" eb="1">
      <t>チ</t>
    </rPh>
    <rPh sb="1" eb="2">
      <t>イキ</t>
    </rPh>
    <rPh sb="2" eb="3">
      <t>コ</t>
    </rPh>
    <rPh sb="3" eb="4">
      <t>イク</t>
    </rPh>
    <rPh sb="5" eb="6">
      <t>ササ</t>
    </rPh>
    <rPh sb="6" eb="7">
      <t>エン</t>
    </rPh>
    <phoneticPr fontId="10"/>
  </si>
  <si>
    <t>(1)施設</t>
    <rPh sb="3" eb="5">
      <t>シセツ</t>
    </rPh>
    <phoneticPr fontId="10"/>
  </si>
  <si>
    <t>区分・年度</t>
    <rPh sb="0" eb="2">
      <t>クブン</t>
    </rPh>
    <phoneticPr fontId="10"/>
  </si>
  <si>
    <t>基金等積立金</t>
    <rPh sb="0" eb="1">
      <t>モト</t>
    </rPh>
    <rPh sb="1" eb="2">
      <t>キン</t>
    </rPh>
    <rPh sb="2" eb="3">
      <t>トウ</t>
    </rPh>
    <rPh sb="3" eb="4">
      <t>セキ</t>
    </rPh>
    <rPh sb="4" eb="5">
      <t>リツ</t>
    </rPh>
    <rPh sb="5" eb="6">
      <t>キン</t>
    </rPh>
    <phoneticPr fontId="32"/>
  </si>
  <si>
    <t>総額</t>
  </si>
  <si>
    <t>市町村分</t>
    <rPh sb="0" eb="3">
      <t>シチョウソン</t>
    </rPh>
    <rPh sb="3" eb="4">
      <t>ブン</t>
    </rPh>
    <phoneticPr fontId="10"/>
  </si>
  <si>
    <t>月平均(千円)</t>
  </si>
  <si>
    <t>一般被保険者分</t>
    <rPh sb="0" eb="2">
      <t>イッパン</t>
    </rPh>
    <rPh sb="2" eb="6">
      <t>ヒホケンシャ</t>
    </rPh>
    <rPh sb="6" eb="7">
      <t>ブン</t>
    </rPh>
    <phoneticPr fontId="33"/>
  </si>
  <si>
    <t>19-13 国民健康保険の状況－保険者数、世帯数、被保険者数</t>
  </si>
  <si>
    <r>
      <t>(</t>
    </r>
    <r>
      <rPr>
        <sz val="10"/>
        <color auto="1"/>
        <rFont val="ＭＳ ゴシック"/>
      </rPr>
      <t>令和５年度　単位：千円)</t>
    </r>
    <rPh sb="1" eb="3">
      <t>レイワ</t>
    </rPh>
    <rPh sb="4" eb="5">
      <t>トシ</t>
    </rPh>
    <rPh sb="5" eb="6">
      <t>ド</t>
    </rPh>
    <phoneticPr fontId="10"/>
  </si>
  <si>
    <t>適用状況（年度末現在）</t>
    <rPh sb="0" eb="2">
      <t>テキヨウ</t>
    </rPh>
    <rPh sb="2" eb="4">
      <t>ジョウキョウ</t>
    </rPh>
    <phoneticPr fontId="10"/>
  </si>
  <si>
    <t>要介護（支援）認定者（年度末現在）</t>
    <rPh sb="0" eb="3">
      <t>ヨウカイゴ</t>
    </rPh>
    <rPh sb="4" eb="6">
      <t>シエン</t>
    </rPh>
    <rPh sb="7" eb="10">
      <t>ニンテイシャ</t>
    </rPh>
    <rPh sb="11" eb="14">
      <t>ネンドマツ</t>
    </rPh>
    <rPh sb="14" eb="16">
      <t>ゲンザイ</t>
    </rPh>
    <phoneticPr fontId="10"/>
  </si>
  <si>
    <r>
      <t>後期高齢者支援金</t>
    </r>
    <r>
      <rPr>
        <sz val="9"/>
        <color auto="1"/>
        <rFont val="ＭＳ ゴシック"/>
      </rPr>
      <t>分</t>
    </r>
    <rPh sb="0" eb="2">
      <t>コウキ</t>
    </rPh>
    <rPh sb="2" eb="5">
      <t>コウレイシャ</t>
    </rPh>
    <rPh sb="5" eb="8">
      <t>シエンキン</t>
    </rPh>
    <rPh sb="8" eb="9">
      <t>ブン</t>
    </rPh>
    <phoneticPr fontId="32"/>
  </si>
  <si>
    <t>第１号被保険者数</t>
    <rPh sb="7" eb="8">
      <t>スウ</t>
    </rPh>
    <phoneticPr fontId="10"/>
  </si>
  <si>
    <t>金額</t>
    <rPh sb="0" eb="2">
      <t>キンガク</t>
    </rPh>
    <phoneticPr fontId="10"/>
  </si>
  <si>
    <t>（再掲）第２号被保険者</t>
    <rPh sb="1" eb="3">
      <t>サイケイ</t>
    </rPh>
    <phoneticPr fontId="34"/>
  </si>
  <si>
    <t>被保護
世帯数</t>
  </si>
  <si>
    <t>介護納付金　　　</t>
    <rPh sb="0" eb="1">
      <t>スケ</t>
    </rPh>
    <rPh sb="1" eb="2">
      <t>ユズル</t>
    </rPh>
    <rPh sb="2" eb="3">
      <t>オサム</t>
    </rPh>
    <rPh sb="3" eb="4">
      <t>ヅケ</t>
    </rPh>
    <rPh sb="4" eb="5">
      <t>キン</t>
    </rPh>
    <phoneticPr fontId="32"/>
  </si>
  <si>
    <t>要支援</t>
    <rPh sb="0" eb="3">
      <t>ヨウシエン</t>
    </rPh>
    <phoneticPr fontId="10"/>
  </si>
  <si>
    <t>要介護</t>
    <rPh sb="0" eb="3">
      <t>ヨウカイゴ</t>
    </rPh>
    <phoneticPr fontId="10"/>
  </si>
  <si>
    <t>財政安定化基金貸付金</t>
    <rPh sb="0" eb="2">
      <t>ザイセイ</t>
    </rPh>
    <rPh sb="2" eb="5">
      <t>アンテイカ</t>
    </rPh>
    <rPh sb="5" eb="7">
      <t>キキン</t>
    </rPh>
    <rPh sb="7" eb="9">
      <t>カシツケ</t>
    </rPh>
    <rPh sb="9" eb="10">
      <t>キン</t>
    </rPh>
    <phoneticPr fontId="32"/>
  </si>
  <si>
    <t>乳児院</t>
    <rPh sb="0" eb="3">
      <t>ニュウジイン</t>
    </rPh>
    <phoneticPr fontId="10"/>
  </si>
  <si>
    <t>計</t>
  </si>
  <si>
    <t>扶　助　別</t>
  </si>
  <si>
    <t>注　四捨五入のため総額と一致しない場合がある。</t>
    <rPh sb="0" eb="1">
      <t>チュウ</t>
    </rPh>
    <rPh sb="2" eb="6">
      <t>シシャゴニュウ</t>
    </rPh>
    <rPh sb="9" eb="11">
      <t>ソウガク</t>
    </rPh>
    <rPh sb="12" eb="14">
      <t>イッチ</t>
    </rPh>
    <rPh sb="17" eb="19">
      <t>バアイ</t>
    </rPh>
    <phoneticPr fontId="10"/>
  </si>
  <si>
    <t>由利本荘市</t>
  </si>
  <si>
    <t>点字図書館</t>
    <rPh sb="0" eb="2">
      <t>テンジ</t>
    </rPh>
    <rPh sb="2" eb="5">
      <t>トショカン</t>
    </rPh>
    <phoneticPr fontId="10"/>
  </si>
  <si>
    <t>円</t>
  </si>
  <si>
    <t>訓練等
給付</t>
    <rPh sb="0" eb="2">
      <t>クンレン</t>
    </rPh>
    <rPh sb="2" eb="3">
      <t>トウ</t>
    </rPh>
    <rPh sb="4" eb="6">
      <t>キュウフ</t>
    </rPh>
    <phoneticPr fontId="10"/>
  </si>
  <si>
    <t>　　 厚生年金保険の被保険者である。</t>
  </si>
  <si>
    <t>設置主体</t>
  </si>
  <si>
    <t>公立</t>
  </si>
  <si>
    <t>私立</t>
  </si>
  <si>
    <t>秋田県</t>
    <rPh sb="0" eb="3">
      <t>アキタケン</t>
    </rPh>
    <phoneticPr fontId="31"/>
  </si>
  <si>
    <t>うち秋田市</t>
    <rPh sb="2" eb="5">
      <t>アキタシ</t>
    </rPh>
    <phoneticPr fontId="31"/>
  </si>
  <si>
    <t>老齢厚生年金</t>
  </si>
  <si>
    <t>被保険者数</t>
    <rPh sb="0" eb="4">
      <t>ヒホケンシャ</t>
    </rPh>
    <rPh sb="4" eb="5">
      <t>スウ</t>
    </rPh>
    <phoneticPr fontId="10"/>
  </si>
  <si>
    <t>令和２年度</t>
    <rPh sb="0" eb="2">
      <t>レイワ</t>
    </rPh>
    <rPh sb="3" eb="5">
      <t>ネンド</t>
    </rPh>
    <phoneticPr fontId="10"/>
  </si>
  <si>
    <t>相談
支援
事業所</t>
    <rPh sb="0" eb="2">
      <t>ソウダン</t>
    </rPh>
    <rPh sb="3" eb="5">
      <t>シエン</t>
    </rPh>
    <rPh sb="6" eb="9">
      <t>ジギョウショ</t>
    </rPh>
    <phoneticPr fontId="10"/>
  </si>
  <si>
    <t>資料：県福祉政策課「社会福祉施設・法人便覧」</t>
  </si>
  <si>
    <t>人口
(Ａ)</t>
  </si>
  <si>
    <t>街頭募金</t>
  </si>
  <si>
    <t>大館市</t>
  </si>
  <si>
    <t>地域歳末助け合い</t>
    <rPh sb="0" eb="2">
      <t>チイキ</t>
    </rPh>
    <rPh sb="2" eb="4">
      <t>サイマツ</t>
    </rPh>
    <rPh sb="4" eb="5">
      <t>タス</t>
    </rPh>
    <rPh sb="6" eb="7">
      <t>ア</t>
    </rPh>
    <phoneticPr fontId="31"/>
  </si>
  <si>
    <t>被保険者</t>
  </si>
  <si>
    <t>件　数</t>
  </si>
  <si>
    <t>地域福祉センター</t>
    <rPh sb="0" eb="2">
      <t>チイキ</t>
    </rPh>
    <rPh sb="2" eb="4">
      <t>フクシ</t>
    </rPh>
    <phoneticPr fontId="10"/>
  </si>
  <si>
    <t>都道府県繰入金(2号分)</t>
    <rPh sb="0" eb="4">
      <t>トドウフケン</t>
    </rPh>
    <rPh sb="4" eb="7">
      <t>クリイレキン</t>
    </rPh>
    <rPh sb="9" eb="10">
      <t>ゴウ</t>
    </rPh>
    <rPh sb="10" eb="11">
      <t>ブン</t>
    </rPh>
    <phoneticPr fontId="32"/>
  </si>
  <si>
    <t>生活介護</t>
    <rPh sb="0" eb="2">
      <t>セイカツ</t>
    </rPh>
    <rPh sb="2" eb="4">
      <t>カイゴ</t>
    </rPh>
    <phoneticPr fontId="10"/>
  </si>
  <si>
    <t>資料：県地域・家庭福祉課</t>
    <rPh sb="4" eb="6">
      <t>チイキ</t>
    </rPh>
    <rPh sb="7" eb="9">
      <t>カテイ</t>
    </rPh>
    <phoneticPr fontId="10"/>
  </si>
  <si>
    <t>居宅介護（介護予防）サービス受給者数</t>
  </si>
  <si>
    <t>区分</t>
    <rPh sb="0" eb="2">
      <t>クブン</t>
    </rPh>
    <phoneticPr fontId="31"/>
  </si>
  <si>
    <t>授産施設</t>
    <rPh sb="0" eb="1">
      <t>ジュ</t>
    </rPh>
    <rPh sb="1" eb="2">
      <t>サン</t>
    </rPh>
    <rPh sb="2" eb="3">
      <t>シ</t>
    </rPh>
    <rPh sb="3" eb="4">
      <t>セツ</t>
    </rPh>
    <phoneticPr fontId="10"/>
  </si>
  <si>
    <r>
      <t>前期高齢者交</t>
    </r>
    <r>
      <rPr>
        <sz val="9"/>
        <color auto="1"/>
        <rFont val="ＭＳ ゴシック"/>
      </rPr>
      <t>付金</t>
    </r>
    <rPh sb="0" eb="2">
      <t>ゼンキ</t>
    </rPh>
    <rPh sb="2" eb="5">
      <t>コウレイシャ</t>
    </rPh>
    <rPh sb="5" eb="8">
      <t>コウフキン</t>
    </rPh>
    <phoneticPr fontId="32"/>
  </si>
  <si>
    <t>幼保連携型認定こども園</t>
    <rPh sb="0" eb="2">
      <t>ヨウホ</t>
    </rPh>
    <rPh sb="2" eb="4">
      <t>レンケイ</t>
    </rPh>
    <rPh sb="4" eb="5">
      <t>ガタ</t>
    </rPh>
    <rPh sb="5" eb="7">
      <t>ニンテイ</t>
    </rPh>
    <rPh sb="10" eb="11">
      <t>エン</t>
    </rPh>
    <phoneticPr fontId="10"/>
  </si>
  <si>
    <t>その他の施設</t>
    <rPh sb="2" eb="3">
      <t>タ</t>
    </rPh>
    <rPh sb="4" eb="6">
      <t>シセツ</t>
    </rPh>
    <phoneticPr fontId="10"/>
  </si>
  <si>
    <r>
      <t>そ</t>
    </r>
    <r>
      <rPr>
        <sz val="9"/>
        <color auto="1"/>
        <rFont val="ＭＳ ゴシック"/>
      </rPr>
      <t>の他の収入</t>
    </r>
    <rPh sb="2" eb="3">
      <t>タ</t>
    </rPh>
    <rPh sb="4" eb="5">
      <t>オサム</t>
    </rPh>
    <rPh sb="5" eb="6">
      <t>イリ</t>
    </rPh>
    <phoneticPr fontId="32"/>
  </si>
  <si>
    <t>横手市</t>
  </si>
  <si>
    <t>軽費老人ホーム</t>
    <rPh sb="0" eb="2">
      <t>ケイヒ</t>
    </rPh>
    <rPh sb="2" eb="4">
      <t>ロウジン</t>
    </rPh>
    <phoneticPr fontId="10"/>
  </si>
  <si>
    <t>保険給付費</t>
    <rPh sb="0" eb="2">
      <t>ホケン</t>
    </rPh>
    <rPh sb="2" eb="5">
      <t>キュウフヒ</t>
    </rPh>
    <phoneticPr fontId="32"/>
  </si>
  <si>
    <t>生活支援ハウス</t>
    <rPh sb="0" eb="2">
      <t>セイカツ</t>
    </rPh>
    <rPh sb="2" eb="4">
      <t>シエン</t>
    </rPh>
    <phoneticPr fontId="10"/>
  </si>
  <si>
    <t>在宅介護支援センター</t>
    <rPh sb="0" eb="2">
      <t>ザイタク</t>
    </rPh>
    <rPh sb="2" eb="4">
      <t>カイゴ</t>
    </rPh>
    <rPh sb="4" eb="6">
      <t>シエン</t>
    </rPh>
    <phoneticPr fontId="10"/>
  </si>
  <si>
    <t>注　各数値は年度合計数値を12で除し四捨五入しているため、合計と一致しない場合がある。</t>
    <rPh sb="29" eb="31">
      <t>ゴウケイ</t>
    </rPh>
    <phoneticPr fontId="10"/>
  </si>
  <si>
    <t>介護老人保健施設（老健）</t>
    <rPh sb="0" eb="2">
      <t>カイゴ</t>
    </rPh>
    <rPh sb="2" eb="4">
      <t>ロウジン</t>
    </rPh>
    <rPh sb="4" eb="6">
      <t>ホケン</t>
    </rPh>
    <rPh sb="6" eb="8">
      <t>シセツ</t>
    </rPh>
    <rPh sb="9" eb="11">
      <t>ロウケン</t>
    </rPh>
    <phoneticPr fontId="10"/>
  </si>
  <si>
    <t>　</t>
  </si>
  <si>
    <t>保育所等訪問支援</t>
    <rPh sb="0" eb="3">
      <t>ホイクショ</t>
    </rPh>
    <rPh sb="3" eb="4">
      <t>トウ</t>
    </rPh>
    <rPh sb="4" eb="6">
      <t>ホウモン</t>
    </rPh>
    <rPh sb="6" eb="8">
      <t>シエン</t>
    </rPh>
    <phoneticPr fontId="10"/>
  </si>
  <si>
    <t>居宅介護</t>
    <rPh sb="0" eb="2">
      <t>キョタク</t>
    </rPh>
    <rPh sb="2" eb="4">
      <t>カイゴ</t>
    </rPh>
    <phoneticPr fontId="10"/>
  </si>
  <si>
    <t>重度訪問介護</t>
    <rPh sb="0" eb="2">
      <t>ジュウド</t>
    </rPh>
    <rPh sb="2" eb="4">
      <t>ホウモン</t>
    </rPh>
    <rPh sb="4" eb="6">
      <t>カイゴ</t>
    </rPh>
    <phoneticPr fontId="10"/>
  </si>
  <si>
    <t>同行援護</t>
    <rPh sb="0" eb="2">
      <t>ドウコウ</t>
    </rPh>
    <rPh sb="2" eb="4">
      <t>エンゴ</t>
    </rPh>
    <phoneticPr fontId="10"/>
  </si>
  <si>
    <t>へき地保育所</t>
    <rPh sb="2" eb="3">
      <t>チ</t>
    </rPh>
    <rPh sb="3" eb="6">
      <t>ホイクショ</t>
    </rPh>
    <phoneticPr fontId="10"/>
  </si>
  <si>
    <t>行動援護</t>
    <rPh sb="0" eb="2">
      <t>コウドウ</t>
    </rPh>
    <rPh sb="2" eb="4">
      <t>エンゴ</t>
    </rPh>
    <phoneticPr fontId="10"/>
  </si>
  <si>
    <t>施設入所支援</t>
    <rPh sb="0" eb="2">
      <t>シセツ</t>
    </rPh>
    <rPh sb="2" eb="4">
      <t>ニュウショ</t>
    </rPh>
    <rPh sb="4" eb="6">
      <t>シエン</t>
    </rPh>
    <phoneticPr fontId="10"/>
  </si>
  <si>
    <t>自立訓練（機能訓練）</t>
    <rPh sb="0" eb="2">
      <t>ジリツ</t>
    </rPh>
    <rPh sb="2" eb="4">
      <t>クンレン</t>
    </rPh>
    <rPh sb="5" eb="7">
      <t>キノウ</t>
    </rPh>
    <rPh sb="7" eb="9">
      <t>クンレン</t>
    </rPh>
    <phoneticPr fontId="10"/>
  </si>
  <si>
    <t>一般会計繰入金</t>
    <rPh sb="0" eb="2">
      <t>イッパン</t>
    </rPh>
    <rPh sb="2" eb="4">
      <t>カイケイ</t>
    </rPh>
    <rPh sb="4" eb="7">
      <t>クリイレキン</t>
    </rPh>
    <phoneticPr fontId="32"/>
  </si>
  <si>
    <t>自立訓練（生活訓練）</t>
    <rPh sb="0" eb="2">
      <t>ジリツ</t>
    </rPh>
    <rPh sb="2" eb="4">
      <t>クンレン</t>
    </rPh>
    <rPh sb="5" eb="7">
      <t>セイカツ</t>
    </rPh>
    <rPh sb="7" eb="9">
      <t>クンレン</t>
    </rPh>
    <phoneticPr fontId="10"/>
  </si>
  <si>
    <t>国庫負担金計</t>
    <rPh sb="0" eb="2">
      <t>コッコ</t>
    </rPh>
    <rPh sb="2" eb="5">
      <t>フタンキン</t>
    </rPh>
    <rPh sb="5" eb="6">
      <t>ケイ</t>
    </rPh>
    <phoneticPr fontId="32"/>
  </si>
  <si>
    <t>宿泊型自立訓練</t>
    <rPh sb="0" eb="3">
      <t>シュクハクガタ</t>
    </rPh>
    <rPh sb="3" eb="5">
      <t>ジリツ</t>
    </rPh>
    <rPh sb="5" eb="7">
      <t>クンレン</t>
    </rPh>
    <phoneticPr fontId="10"/>
  </si>
  <si>
    <t>特別高額医療費共同事業交付金</t>
    <rPh sb="0" eb="2">
      <t>トクベツ</t>
    </rPh>
    <rPh sb="2" eb="4">
      <t>コウガク</t>
    </rPh>
    <rPh sb="4" eb="7">
      <t>イリョウヒ</t>
    </rPh>
    <rPh sb="7" eb="9">
      <t>キョウドウ</t>
    </rPh>
    <rPh sb="9" eb="11">
      <t>ジギョウ</t>
    </rPh>
    <rPh sb="11" eb="14">
      <t>コウフキン</t>
    </rPh>
    <phoneticPr fontId="32"/>
  </si>
  <si>
    <r>
      <t>前</t>
    </r>
    <r>
      <rPr>
        <sz val="10"/>
        <color auto="1"/>
        <rFont val="ＭＳ ゴシック"/>
      </rPr>
      <t>年度繰上充用金</t>
    </r>
    <rPh sb="0" eb="1">
      <t>マエ</t>
    </rPh>
    <rPh sb="1" eb="2">
      <t>トシ</t>
    </rPh>
    <rPh sb="2" eb="3">
      <t>ド</t>
    </rPh>
    <rPh sb="3" eb="4">
      <t>クリ</t>
    </rPh>
    <rPh sb="4" eb="5">
      <t>ジョウ</t>
    </rPh>
    <rPh sb="5" eb="6">
      <t>ミツル</t>
    </rPh>
    <rPh sb="6" eb="7">
      <t>ヨウ</t>
    </rPh>
    <rPh sb="7" eb="8">
      <t>キン</t>
    </rPh>
    <phoneticPr fontId="32"/>
  </si>
  <si>
    <t>就労移行支援</t>
    <rPh sb="0" eb="2">
      <t>シュウロウ</t>
    </rPh>
    <rPh sb="2" eb="4">
      <t>イコウ</t>
    </rPh>
    <rPh sb="4" eb="6">
      <t>シエン</t>
    </rPh>
    <phoneticPr fontId="10"/>
  </si>
  <si>
    <t>就労継続支援Ａ型</t>
    <rPh sb="0" eb="2">
      <t>シュウロウ</t>
    </rPh>
    <rPh sb="2" eb="4">
      <t>ケイゾク</t>
    </rPh>
    <rPh sb="4" eb="6">
      <t>シエン</t>
    </rPh>
    <rPh sb="7" eb="8">
      <t>ガタ</t>
    </rPh>
    <phoneticPr fontId="10"/>
  </si>
  <si>
    <t>共同生活援助</t>
    <rPh sb="0" eb="2">
      <t>キョウドウ</t>
    </rPh>
    <rPh sb="2" eb="4">
      <t>セイカツ</t>
    </rPh>
    <rPh sb="4" eb="6">
      <t>エンジョ</t>
    </rPh>
    <phoneticPr fontId="10"/>
  </si>
  <si>
    <t>Ｂ／Ａ
×1,000</t>
  </si>
  <si>
    <t>計画相談支援</t>
    <rPh sb="0" eb="2">
      <t>ケイカク</t>
    </rPh>
    <rPh sb="2" eb="4">
      <t>ソウダン</t>
    </rPh>
    <rPh sb="4" eb="6">
      <t>シエン</t>
    </rPh>
    <phoneticPr fontId="10"/>
  </si>
  <si>
    <t>地域移行支援</t>
    <rPh sb="0" eb="2">
      <t>チイキ</t>
    </rPh>
    <rPh sb="2" eb="4">
      <t>イコウ</t>
    </rPh>
    <rPh sb="4" eb="6">
      <t>シエン</t>
    </rPh>
    <phoneticPr fontId="10"/>
  </si>
  <si>
    <t>障害児相談支援</t>
    <rPh sb="0" eb="3">
      <t>ショウガイジ</t>
    </rPh>
    <rPh sb="3" eb="5">
      <t>ソウダン</t>
    </rPh>
    <rPh sb="5" eb="7">
      <t>シエン</t>
    </rPh>
    <phoneticPr fontId="10"/>
  </si>
  <si>
    <t>福祉ホーム</t>
    <rPh sb="0" eb="2">
      <t>フクシ</t>
    </rPh>
    <phoneticPr fontId="10"/>
  </si>
  <si>
    <t>旧法拠出制</t>
    <rPh sb="0" eb="2">
      <t>キュウホウ</t>
    </rPh>
    <rPh sb="2" eb="5">
      <t>キョシュツセイ</t>
    </rPh>
    <phoneticPr fontId="10"/>
  </si>
  <si>
    <t>中央</t>
  </si>
  <si>
    <t>身体障害者福祉センター</t>
    <rPh sb="0" eb="2">
      <t>シンタイ</t>
    </rPh>
    <rPh sb="2" eb="5">
      <t>ショウガイシャ</t>
    </rPh>
    <rPh sb="5" eb="7">
      <t>フクシ</t>
    </rPh>
    <phoneticPr fontId="10"/>
  </si>
  <si>
    <t>母子福祉関係施設</t>
    <rPh sb="0" eb="2">
      <t>ボシ</t>
    </rPh>
    <rPh sb="2" eb="4">
      <t>フクシ</t>
    </rPh>
    <rPh sb="4" eb="6">
      <t>カンケイ</t>
    </rPh>
    <rPh sb="6" eb="8">
      <t>シセツ</t>
    </rPh>
    <phoneticPr fontId="10"/>
  </si>
  <si>
    <t>遺族年金</t>
  </si>
  <si>
    <t>母子家庭等就業・自立支援センター</t>
    <rPh sb="0" eb="2">
      <t>ボシ</t>
    </rPh>
    <rPh sb="2" eb="4">
      <t>カテイ</t>
    </rPh>
    <rPh sb="4" eb="5">
      <t>トウ</t>
    </rPh>
    <rPh sb="5" eb="7">
      <t>シュウギョウ</t>
    </rPh>
    <rPh sb="8" eb="10">
      <t>ジリツ</t>
    </rPh>
    <rPh sb="10" eb="12">
      <t>シエン</t>
    </rPh>
    <phoneticPr fontId="10"/>
  </si>
  <si>
    <t>婦人保護施設</t>
    <rPh sb="0" eb="2">
      <t>フジン</t>
    </rPh>
    <rPh sb="2" eb="4">
      <t>ホゴ</t>
    </rPh>
    <rPh sb="4" eb="6">
      <t>シセツ</t>
    </rPh>
    <phoneticPr fontId="10"/>
  </si>
  <si>
    <t>遺族厚生年金</t>
  </si>
  <si>
    <t>共同募金総額（a＋b）</t>
    <rPh sb="0" eb="2">
      <t>キョウドウ</t>
    </rPh>
    <rPh sb="2" eb="4">
      <t>ボキン</t>
    </rPh>
    <rPh sb="4" eb="6">
      <t>ソウガク</t>
    </rPh>
    <phoneticPr fontId="10"/>
  </si>
  <si>
    <t>一般会計</t>
    <rPh sb="0" eb="2">
      <t>イッパン</t>
    </rPh>
    <rPh sb="2" eb="4">
      <t>カイケイ</t>
    </rPh>
    <phoneticPr fontId="32"/>
  </si>
  <si>
    <t>６　配分予備金</t>
    <rPh sb="2" eb="4">
      <t>ハイブン</t>
    </rPh>
    <rPh sb="4" eb="6">
      <t>ヨビ</t>
    </rPh>
    <rPh sb="6" eb="7">
      <t>キン</t>
    </rPh>
    <phoneticPr fontId="31"/>
  </si>
  <si>
    <t>厚生年金保険新法</t>
    <rPh sb="0" eb="2">
      <t>コウセイ</t>
    </rPh>
    <rPh sb="2" eb="4">
      <t>ネンキン</t>
    </rPh>
    <rPh sb="4" eb="6">
      <t>ホケン</t>
    </rPh>
    <rPh sb="6" eb="8">
      <t>シンポウ</t>
    </rPh>
    <phoneticPr fontId="10"/>
  </si>
  <si>
    <t>人</t>
  </si>
  <si>
    <t>計(a+b+c)</t>
    <rPh sb="0" eb="1">
      <t>ケイ</t>
    </rPh>
    <phoneticPr fontId="10"/>
  </si>
  <si>
    <t>普通調整交付金</t>
    <rPh sb="0" eb="2">
      <t>フツウ</t>
    </rPh>
    <rPh sb="2" eb="4">
      <t>チョウセイ</t>
    </rPh>
    <rPh sb="4" eb="7">
      <t>コウフキン</t>
    </rPh>
    <phoneticPr fontId="32"/>
  </si>
  <si>
    <t>計(a)</t>
    <rPh sb="0" eb="1">
      <t>ケイ</t>
    </rPh>
    <phoneticPr fontId="10"/>
  </si>
  <si>
    <t>計(b)</t>
    <rPh sb="0" eb="1">
      <t>ケイ</t>
    </rPh>
    <phoneticPr fontId="10"/>
  </si>
  <si>
    <t>母子生活支援施設</t>
    <rPh sb="0" eb="2">
      <t>ボシ</t>
    </rPh>
    <rPh sb="2" eb="4">
      <t>セイカツ</t>
    </rPh>
    <rPh sb="4" eb="6">
      <t>シエン</t>
    </rPh>
    <rPh sb="6" eb="8">
      <t>シセツ</t>
    </rPh>
    <phoneticPr fontId="10"/>
  </si>
  <si>
    <t>老齢福祉年金(c)</t>
    <rPh sb="0" eb="2">
      <t>ロウレイ</t>
    </rPh>
    <rPh sb="2" eb="4">
      <t>フクシ</t>
    </rPh>
    <rPh sb="4" eb="6">
      <t>ネンキン</t>
    </rPh>
    <phoneticPr fontId="10"/>
  </si>
  <si>
    <t>保険給付費等交付金返還金</t>
    <rPh sb="0" eb="2">
      <t>ホケン</t>
    </rPh>
    <rPh sb="2" eb="5">
      <t>キュウフヒ</t>
    </rPh>
    <rPh sb="5" eb="6">
      <t>トウ</t>
    </rPh>
    <rPh sb="6" eb="9">
      <t>コウフキン</t>
    </rPh>
    <rPh sb="9" eb="12">
      <t>ヘンカンキン</t>
    </rPh>
    <phoneticPr fontId="32"/>
  </si>
  <si>
    <t>児童自立支援施設</t>
    <rPh sb="0" eb="2">
      <t>ジドウ</t>
    </rPh>
    <rPh sb="2" eb="4">
      <t>ジリツ</t>
    </rPh>
    <rPh sb="4" eb="6">
      <t>シエン</t>
    </rPh>
    <rPh sb="6" eb="8">
      <t>シセツ</t>
    </rPh>
    <phoneticPr fontId="10"/>
  </si>
  <si>
    <r>
      <t>そ　　　　 の</t>
    </r>
    <r>
      <rPr>
        <sz val="9"/>
        <color auto="1"/>
        <rFont val="ＭＳ ゴシック"/>
      </rPr>
      <t xml:space="preserve"> 　　　　他</t>
    </r>
    <rPh sb="12" eb="13">
      <t>タ</t>
    </rPh>
    <phoneticPr fontId="32"/>
  </si>
  <si>
    <t>世帯主が働いている世帯(a)</t>
  </si>
  <si>
    <t>働いている者のいない世帯(c)</t>
  </si>
  <si>
    <t>計(a+b+c)</t>
  </si>
  <si>
    <t>会員数</t>
  </si>
  <si>
    <t>退職被保険者等分</t>
    <rPh sb="0" eb="1">
      <t>タイ</t>
    </rPh>
    <rPh sb="1" eb="2">
      <t>ショク</t>
    </rPh>
    <rPh sb="2" eb="6">
      <t>ヒホケンシャ</t>
    </rPh>
    <rPh sb="6" eb="8">
      <t>トウブン</t>
    </rPh>
    <phoneticPr fontId="32"/>
  </si>
  <si>
    <t>平成29年度</t>
    <rPh sb="0" eb="2">
      <t>ヘイセイ</t>
    </rPh>
    <rPh sb="4" eb="6">
      <t>ネンド</t>
    </rPh>
    <phoneticPr fontId="10"/>
  </si>
  <si>
    <t>秋田市</t>
  </si>
  <si>
    <t>財政安定化基金拠出金</t>
    <rPh sb="0" eb="2">
      <t>ザイセイ</t>
    </rPh>
    <rPh sb="2" eb="5">
      <t>アンテイカ</t>
    </rPh>
    <rPh sb="5" eb="7">
      <t>キキン</t>
    </rPh>
    <rPh sb="7" eb="10">
      <t>キョシュツキン</t>
    </rPh>
    <phoneticPr fontId="32"/>
  </si>
  <si>
    <t>児童館（注）</t>
    <rPh sb="0" eb="3">
      <t>ジドウカン</t>
    </rPh>
    <phoneticPr fontId="35"/>
  </si>
  <si>
    <t>児童福祉施設等</t>
    <rPh sb="0" eb="2">
      <t>ジドウ</t>
    </rPh>
    <rPh sb="2" eb="4">
      <t>フクシ</t>
    </rPh>
    <rPh sb="4" eb="6">
      <t>シセツ</t>
    </rPh>
    <rPh sb="6" eb="7">
      <t>トウ</t>
    </rPh>
    <phoneticPr fontId="10"/>
  </si>
  <si>
    <t>社会福祉
協議会</t>
  </si>
  <si>
    <t>施設経営
法人</t>
  </si>
  <si>
    <t>会の数</t>
  </si>
  <si>
    <t>被保護者
一人当たり</t>
  </si>
  <si>
    <t>平成30年</t>
    <rPh sb="0" eb="2">
      <t>ヘイセイ</t>
    </rPh>
    <rPh sb="4" eb="5">
      <t>ネン</t>
    </rPh>
    <phoneticPr fontId="10"/>
  </si>
  <si>
    <t>資料：社会福祉法人秋田県共同募金会</t>
  </si>
  <si>
    <t>徴　　収</t>
  </si>
  <si>
    <t>通算老齢年金</t>
  </si>
  <si>
    <t>療養給付費･ 療養費</t>
  </si>
  <si>
    <t>障害年金</t>
  </si>
  <si>
    <t>老齢基礎年金</t>
  </si>
  <si>
    <t>平均標準</t>
  </si>
  <si>
    <t>徴収決定</t>
  </si>
  <si>
    <t>注2　被保護者数等は、各事務所の年度合計数値を12で除し四捨五入しているため県計と一致しない場合がある。</t>
  </si>
  <si>
    <t>(人)</t>
  </si>
  <si>
    <t>収納済額</t>
  </si>
  <si>
    <t>事業所数
(所)</t>
  </si>
  <si>
    <t>被保険者数
(人)</t>
  </si>
  <si>
    <t>済    額
(千円)</t>
  </si>
  <si>
    <t>通算遺族年金</t>
  </si>
  <si>
    <t>障害厚生年金</t>
  </si>
  <si>
    <t>収納割合</t>
  </si>
  <si>
    <t>(単位：件、千円)</t>
  </si>
  <si>
    <t>‐</t>
  </si>
  <si>
    <t>第１号
被保険者
のいる
世帯数</t>
  </si>
  <si>
    <t>注4　第四号厚生年金被保険者とは、私立学校教職員共済法の規定による私立学校教職員</t>
    <rPh sb="0" eb="1">
      <t>チュウ</t>
    </rPh>
    <rPh sb="3" eb="4">
      <t>ダイ</t>
    </rPh>
    <rPh sb="4" eb="5">
      <t>４</t>
    </rPh>
    <rPh sb="5" eb="6">
      <t>ゴウ</t>
    </rPh>
    <rPh sb="6" eb="8">
      <t>コウセイ</t>
    </rPh>
    <rPh sb="8" eb="10">
      <t>ネンキン</t>
    </rPh>
    <rPh sb="10" eb="14">
      <t>ヒホケンシャ</t>
    </rPh>
    <rPh sb="17" eb="19">
      <t>シリツ</t>
    </rPh>
    <rPh sb="19" eb="21">
      <t>ガッコウ</t>
    </rPh>
    <rPh sb="21" eb="24">
      <t>キョウショクイン</t>
    </rPh>
    <rPh sb="24" eb="26">
      <t>キョウサイ</t>
    </rPh>
    <rPh sb="26" eb="27">
      <t>ホウ</t>
    </rPh>
    <rPh sb="28" eb="30">
      <t>キテイ</t>
    </rPh>
    <rPh sb="33" eb="35">
      <t>シリツ</t>
    </rPh>
    <rPh sb="35" eb="37">
      <t>ガッコウ</t>
    </rPh>
    <rPh sb="37" eb="40">
      <t>キョウショクイン</t>
    </rPh>
    <phoneticPr fontId="10"/>
  </si>
  <si>
    <t>歳入計</t>
  </si>
  <si>
    <t>　　被保護者数(人)</t>
  </si>
  <si>
    <t>被保護
人員(Ｂ)</t>
  </si>
  <si>
    <t>審査支払手数料</t>
  </si>
  <si>
    <t>介護
給付</t>
    <rPh sb="0" eb="2">
      <t>カイゴ</t>
    </rPh>
    <rPh sb="3" eb="5">
      <t>キュウフ</t>
    </rPh>
    <phoneticPr fontId="10"/>
  </si>
  <si>
    <t>地域密着型介護（介護予防）サービス受給者数</t>
  </si>
  <si>
    <t>施設介護サービス受給者数</t>
  </si>
  <si>
    <t>年　度</t>
    <rPh sb="0" eb="1">
      <t>トシ</t>
    </rPh>
    <rPh sb="2" eb="3">
      <t>ド</t>
    </rPh>
    <phoneticPr fontId="10"/>
  </si>
  <si>
    <t>　　被保険者である。</t>
  </si>
  <si>
    <t>平成30年度</t>
    <rPh sb="0" eb="2">
      <t>ヘイセイ</t>
    </rPh>
    <rPh sb="4" eb="6">
      <t>ネンド</t>
    </rPh>
    <phoneticPr fontId="10"/>
  </si>
  <si>
    <t>令和元年度</t>
    <rPh sb="0" eb="2">
      <t>レイワ</t>
    </rPh>
    <rPh sb="2" eb="5">
      <t>ガンネンド</t>
    </rPh>
    <phoneticPr fontId="10"/>
  </si>
  <si>
    <t>世帯</t>
  </si>
  <si>
    <r>
      <t>直</t>
    </r>
    <r>
      <rPr>
        <sz val="10"/>
        <color auto="1"/>
        <rFont val="ＭＳ ゴシック"/>
      </rPr>
      <t>診勘定繰出金</t>
    </r>
    <rPh sb="0" eb="1">
      <t>チョク</t>
    </rPh>
    <rPh sb="1" eb="2">
      <t>シンリョウ</t>
    </rPh>
    <rPh sb="2" eb="3">
      <t>カンジョウ</t>
    </rPh>
    <rPh sb="3" eb="4">
      <t>サダ</t>
    </rPh>
    <rPh sb="4" eb="5">
      <t>ク</t>
    </rPh>
    <phoneticPr fontId="32"/>
  </si>
  <si>
    <t>19-4 社会福祉施設等の状況</t>
    <rPh sb="11" eb="12">
      <t>トウ</t>
    </rPh>
    <rPh sb="13" eb="15">
      <t>ジョウキョウ</t>
    </rPh>
    <phoneticPr fontId="10"/>
  </si>
  <si>
    <t>能代市</t>
  </si>
  <si>
    <t>大仙市</t>
  </si>
  <si>
    <t>年度・
福祉事務所</t>
  </si>
  <si>
    <t>潟上市</t>
  </si>
  <si>
    <t>北秋田市</t>
  </si>
  <si>
    <t>退職被保険者分</t>
    <rPh sb="0" eb="2">
      <t>タイショク</t>
    </rPh>
    <rPh sb="2" eb="6">
      <t>ヒホケンシャ</t>
    </rPh>
    <rPh sb="6" eb="7">
      <t>ブン</t>
    </rPh>
    <phoneticPr fontId="32"/>
  </si>
  <si>
    <t>仙北市</t>
  </si>
  <si>
    <t>にかほ市</t>
  </si>
  <si>
    <t>北</t>
  </si>
  <si>
    <t>南</t>
  </si>
  <si>
    <t>うち
８５歳以上</t>
    <rPh sb="5" eb="6">
      <t>サイ</t>
    </rPh>
    <rPh sb="6" eb="8">
      <t>イジョウ</t>
    </rPh>
    <phoneticPr fontId="10"/>
  </si>
  <si>
    <t>注1　各年度の人口は、当該年度10月1日県推計である。</t>
  </si>
  <si>
    <t>就労定着支援</t>
    <rPh sb="0" eb="2">
      <t>シュウロウ</t>
    </rPh>
    <rPh sb="2" eb="4">
      <t>テイチャク</t>
    </rPh>
    <rPh sb="4" eb="6">
      <t>シエン</t>
    </rPh>
    <phoneticPr fontId="10"/>
  </si>
  <si>
    <r>
      <t>特</t>
    </r>
    <r>
      <rPr>
        <sz val="9"/>
        <color auto="1"/>
        <rFont val="ＭＳ ゴシック"/>
      </rPr>
      <t>定健康診査等負担金</t>
    </r>
    <rPh sb="0" eb="1">
      <t>トク</t>
    </rPh>
    <rPh sb="1" eb="2">
      <t>サダム</t>
    </rPh>
    <rPh sb="2" eb="3">
      <t>ケン</t>
    </rPh>
    <rPh sb="3" eb="4">
      <t>ヤスシ</t>
    </rPh>
    <rPh sb="4" eb="5">
      <t>ミ</t>
    </rPh>
    <rPh sb="5" eb="6">
      <t>サ</t>
    </rPh>
    <rPh sb="6" eb="7">
      <t>トウ</t>
    </rPh>
    <rPh sb="7" eb="8">
      <t>フ</t>
    </rPh>
    <rPh sb="8" eb="9">
      <t>タン</t>
    </rPh>
    <rPh sb="9" eb="10">
      <t>カネ</t>
    </rPh>
    <phoneticPr fontId="32"/>
  </si>
  <si>
    <t>令和４年</t>
    <rPh sb="0" eb="2">
      <t>レイワ</t>
    </rPh>
    <rPh sb="3" eb="4">
      <t>トシ</t>
    </rPh>
    <phoneticPr fontId="10"/>
  </si>
  <si>
    <t>参考：厚生労働省「被保護者調査」</t>
  </si>
  <si>
    <t>平成30年度</t>
  </si>
  <si>
    <r>
      <t>総務</t>
    </r>
    <r>
      <rPr>
        <sz val="10"/>
        <color auto="1"/>
        <rFont val="ＭＳ ゴシック"/>
      </rPr>
      <t>費</t>
    </r>
    <rPh sb="0" eb="3">
      <t>ソウムヒ</t>
    </rPh>
    <phoneticPr fontId="32"/>
  </si>
  <si>
    <t>平成30年度</t>
    <rPh sb="5" eb="6">
      <t>ド</t>
    </rPh>
    <phoneticPr fontId="31"/>
  </si>
  <si>
    <t>赤い羽根共同募金(a)</t>
    <rPh sb="0" eb="1">
      <t>アカ</t>
    </rPh>
    <rPh sb="2" eb="4">
      <t>ハネ</t>
    </rPh>
    <rPh sb="4" eb="6">
      <t>キョウドウ</t>
    </rPh>
    <rPh sb="6" eb="8">
      <t>ボキン</t>
    </rPh>
    <phoneticPr fontId="31"/>
  </si>
  <si>
    <t>報酬月額</t>
    <rPh sb="0" eb="2">
      <t>ホウシュウ</t>
    </rPh>
    <rPh sb="2" eb="4">
      <t>ゲツガク</t>
    </rPh>
    <phoneticPr fontId="10"/>
  </si>
  <si>
    <t>地域包括支援センター</t>
  </si>
  <si>
    <t>児童発達支援センター</t>
    <rPh sb="0" eb="2">
      <t>ジドウ</t>
    </rPh>
    <rPh sb="2" eb="4">
      <t>ハッタツ</t>
    </rPh>
    <rPh sb="4" eb="6">
      <t>シエン</t>
    </rPh>
    <phoneticPr fontId="10"/>
  </si>
  <si>
    <r>
      <t>事務費拠出</t>
    </r>
    <r>
      <rPr>
        <sz val="10"/>
        <color auto="1"/>
        <rFont val="ＭＳ ゴシック"/>
      </rPr>
      <t>金</t>
    </r>
    <rPh sb="3" eb="4">
      <t>キョ</t>
    </rPh>
    <phoneticPr fontId="32"/>
  </si>
  <si>
    <t>医療型児童発達支援センター</t>
    <rPh sb="0" eb="2">
      <t>イリョウ</t>
    </rPh>
    <rPh sb="2" eb="3">
      <t>ガタ</t>
    </rPh>
    <rPh sb="3" eb="5">
      <t>ジドウ</t>
    </rPh>
    <rPh sb="5" eb="7">
      <t>ハッタツ</t>
    </rPh>
    <rPh sb="7" eb="9">
      <t>シエン</t>
    </rPh>
    <phoneticPr fontId="10"/>
  </si>
  <si>
    <t>注3　県福祉事務所の所管は次のとおり</t>
    <rPh sb="3" eb="4">
      <t>ケン</t>
    </rPh>
    <rPh sb="4" eb="6">
      <t>フクシ</t>
    </rPh>
    <rPh sb="6" eb="9">
      <t>ジムショ</t>
    </rPh>
    <rPh sb="10" eb="12">
      <t>ショカン</t>
    </rPh>
    <rPh sb="13" eb="14">
      <t>ツギ</t>
    </rPh>
    <phoneticPr fontId="10"/>
  </si>
  <si>
    <t>児童発達支援</t>
    <rPh sb="0" eb="2">
      <t>ジドウ</t>
    </rPh>
    <rPh sb="2" eb="4">
      <t>ハッタツ</t>
    </rPh>
    <rPh sb="4" eb="6">
      <t>シエン</t>
    </rPh>
    <phoneticPr fontId="10"/>
  </si>
  <si>
    <t>放課後等デイサービス</t>
    <rPh sb="0" eb="3">
      <t>ホウカゴ</t>
    </rPh>
    <rPh sb="3" eb="4">
      <t>トウ</t>
    </rPh>
    <phoneticPr fontId="10"/>
  </si>
  <si>
    <t xml:space="preserve"> ・北（小坂町、上小阿仁村）・山本（藤里町、三種町、八峰町）・中央（五城目町、八郎潟町、井川町、大潟村）・南（美郷町、羽後町、東成瀬村）</t>
  </si>
  <si>
    <t>医療型障害児入所施設</t>
    <rPh sb="0" eb="2">
      <t>イリョウ</t>
    </rPh>
    <rPh sb="2" eb="3">
      <t>ガタ</t>
    </rPh>
    <rPh sb="3" eb="6">
      <t>ショウガイジ</t>
    </rPh>
    <rPh sb="6" eb="8">
      <t>ニュウショ</t>
    </rPh>
    <rPh sb="8" eb="10">
      <t>シセツ</t>
    </rPh>
    <phoneticPr fontId="10"/>
  </si>
  <si>
    <t>注1 各年３月サービス分から翌年２月サービス分まで　延人月</t>
    <rPh sb="0" eb="1">
      <t>チュウ</t>
    </rPh>
    <rPh sb="3" eb="4">
      <t>カク</t>
    </rPh>
    <rPh sb="4" eb="5">
      <t>トシ</t>
    </rPh>
    <rPh sb="14" eb="16">
      <t>ヨクネン</t>
    </rPh>
    <rPh sb="26" eb="27">
      <t>ノ</t>
    </rPh>
    <rPh sb="27" eb="28">
      <t>ニン</t>
    </rPh>
    <rPh sb="28" eb="29">
      <t>ゲツ</t>
    </rPh>
    <phoneticPr fontId="34"/>
  </si>
  <si>
    <t>助産施設</t>
    <rPh sb="0" eb="2">
      <t>ジョサン</t>
    </rPh>
    <rPh sb="2" eb="4">
      <t>シセツ</t>
    </rPh>
    <phoneticPr fontId="10"/>
  </si>
  <si>
    <t>令和６年</t>
    <rPh sb="0" eb="2">
      <t>レイワ</t>
    </rPh>
    <rPh sb="3" eb="4">
      <t>トシ</t>
    </rPh>
    <phoneticPr fontId="10"/>
  </si>
  <si>
    <t>認可保育所</t>
    <rPh sb="0" eb="2">
      <t>ニンカ</t>
    </rPh>
    <rPh sb="2" eb="5">
      <t>ホイクショ</t>
    </rPh>
    <phoneticPr fontId="10"/>
  </si>
  <si>
    <t>児童養護施設</t>
    <rPh sb="0" eb="2">
      <t>ジドウ</t>
    </rPh>
    <rPh sb="2" eb="4">
      <t>ヨウゴ</t>
    </rPh>
    <rPh sb="4" eb="6">
      <t>シセツ</t>
    </rPh>
    <phoneticPr fontId="10"/>
  </si>
  <si>
    <t>総　　数</t>
  </si>
  <si>
    <t>総　数</t>
    <rPh sb="0" eb="1">
      <t>フサ</t>
    </rPh>
    <rPh sb="2" eb="3">
      <t>カズ</t>
    </rPh>
    <phoneticPr fontId="10"/>
  </si>
  <si>
    <t>(円)</t>
  </si>
  <si>
    <t>特別高額医療費共同事業拠出金</t>
    <rPh sb="0" eb="2">
      <t>トクベツ</t>
    </rPh>
    <rPh sb="2" eb="4">
      <t>コウガク</t>
    </rPh>
    <rPh sb="4" eb="7">
      <t>イリョウヒ</t>
    </rPh>
    <rPh sb="7" eb="9">
      <t>キョウドウ</t>
    </rPh>
    <rPh sb="9" eb="11">
      <t>ジギョウ</t>
    </rPh>
    <rPh sb="11" eb="14">
      <t>キョシュツキン</t>
    </rPh>
    <phoneticPr fontId="32"/>
  </si>
  <si>
    <t>　　共済制度の加入者たる厚生年金保険の被保険者である。</t>
  </si>
  <si>
    <t>注1　四捨五入のため総額は一致しない。</t>
    <rPh sb="10" eb="12">
      <t>ソウガク</t>
    </rPh>
    <phoneticPr fontId="10"/>
  </si>
  <si>
    <t>特別交付金</t>
    <rPh sb="0" eb="2">
      <t>トクベツ</t>
    </rPh>
    <rPh sb="2" eb="5">
      <t>コウフキン</t>
    </rPh>
    <phoneticPr fontId="33"/>
  </si>
  <si>
    <t>注　年金額は四捨五入のため計と一致しない場合がある。</t>
    <rPh sb="2" eb="5">
      <t>ネンキンガク</t>
    </rPh>
    <rPh sb="20" eb="22">
      <t>バアイ</t>
    </rPh>
    <phoneticPr fontId="10"/>
  </si>
  <si>
    <t>注2　第二号厚生年金被保険者とは、国家公務員共済組合の組合員たる厚生年金保険の</t>
    <rPh sb="0" eb="1">
      <t>チュウ</t>
    </rPh>
    <rPh sb="3" eb="4">
      <t>ダイ</t>
    </rPh>
    <rPh sb="4" eb="5">
      <t>２</t>
    </rPh>
    <rPh sb="5" eb="6">
      <t>ゴウ</t>
    </rPh>
    <rPh sb="6" eb="8">
      <t>コウセイ</t>
    </rPh>
    <rPh sb="8" eb="10">
      <t>ネンキン</t>
    </rPh>
    <rPh sb="10" eb="14">
      <t>ヒホケンシャ</t>
    </rPh>
    <rPh sb="17" eb="19">
      <t>コッカ</t>
    </rPh>
    <rPh sb="19" eb="22">
      <t>コウムイン</t>
    </rPh>
    <rPh sb="22" eb="24">
      <t>キョウサイ</t>
    </rPh>
    <rPh sb="24" eb="26">
      <t>クミアイ</t>
    </rPh>
    <rPh sb="27" eb="30">
      <t>クミアイイン</t>
    </rPh>
    <rPh sb="32" eb="34">
      <t>コウセイ</t>
    </rPh>
    <rPh sb="34" eb="36">
      <t>ネンキン</t>
    </rPh>
    <rPh sb="36" eb="38">
      <t>ホケン</t>
    </rPh>
    <phoneticPr fontId="10"/>
  </si>
  <si>
    <t>国庫補助金計</t>
    <rPh sb="0" eb="2">
      <t>コッコ</t>
    </rPh>
    <rPh sb="2" eb="5">
      <t>ホジョキン</t>
    </rPh>
    <rPh sb="5" eb="6">
      <t>ケイ</t>
    </rPh>
    <phoneticPr fontId="32"/>
  </si>
  <si>
    <t>財政安定化基金負担金</t>
    <rPh sb="0" eb="2">
      <t>ザイセイ</t>
    </rPh>
    <rPh sb="2" eb="5">
      <t>アンテイカ</t>
    </rPh>
    <rPh sb="5" eb="7">
      <t>キキン</t>
    </rPh>
    <rPh sb="7" eb="10">
      <t>フタンキン</t>
    </rPh>
    <phoneticPr fontId="32"/>
  </si>
  <si>
    <t>注3　第三号厚生年金被保険者とは、地方公務員共済組合の組合員たる厚生年金保険の</t>
    <rPh sb="0" eb="1">
      <t>チュウ</t>
    </rPh>
    <rPh sb="3" eb="4">
      <t>ダイ</t>
    </rPh>
    <rPh sb="4" eb="5">
      <t>３</t>
    </rPh>
    <rPh sb="5" eb="6">
      <t>ゴウ</t>
    </rPh>
    <rPh sb="6" eb="8">
      <t>コウセイ</t>
    </rPh>
    <rPh sb="8" eb="10">
      <t>ネンキン</t>
    </rPh>
    <rPh sb="10" eb="14">
      <t>ヒホケンシャ</t>
    </rPh>
    <rPh sb="17" eb="19">
      <t>チホウ</t>
    </rPh>
    <rPh sb="19" eb="22">
      <t>コウムイン</t>
    </rPh>
    <rPh sb="22" eb="24">
      <t>キョウサイ</t>
    </rPh>
    <rPh sb="24" eb="26">
      <t>クミアイ</t>
    </rPh>
    <rPh sb="27" eb="30">
      <t>クミアイイン</t>
    </rPh>
    <rPh sb="32" eb="34">
      <t>コウセイ</t>
    </rPh>
    <rPh sb="34" eb="36">
      <t>ネンキン</t>
    </rPh>
    <rPh sb="36" eb="38">
      <t>ホケン</t>
    </rPh>
    <phoneticPr fontId="10"/>
  </si>
  <si>
    <t>決定済額</t>
    <rPh sb="0" eb="2">
      <t>ケッテイ</t>
    </rPh>
    <rPh sb="2" eb="3">
      <t>ズ</t>
    </rPh>
    <rPh sb="3" eb="4">
      <t>ガク</t>
    </rPh>
    <phoneticPr fontId="10"/>
  </si>
  <si>
    <t>厚生年金
保険旧法</t>
    <rPh sb="0" eb="2">
      <t>コウセイ</t>
    </rPh>
    <rPh sb="2" eb="4">
      <t>ネンキン</t>
    </rPh>
    <rPh sb="5" eb="7">
      <t>ホケン</t>
    </rPh>
    <rPh sb="7" eb="9">
      <t>キュウホウ</t>
    </rPh>
    <phoneticPr fontId="10"/>
  </si>
  <si>
    <t>療養病床支援金等</t>
    <rPh sb="0" eb="2">
      <t>リョウヨウ</t>
    </rPh>
    <rPh sb="2" eb="4">
      <t>ビョウショウ</t>
    </rPh>
    <rPh sb="4" eb="7">
      <t>シエンキン</t>
    </rPh>
    <rPh sb="7" eb="8">
      <t>トウ</t>
    </rPh>
    <phoneticPr fontId="32"/>
  </si>
  <si>
    <t>事業所数</t>
    <rPh sb="0" eb="3">
      <t>ジギョウショ</t>
    </rPh>
    <rPh sb="3" eb="4">
      <t>スウ</t>
    </rPh>
    <phoneticPr fontId="10"/>
  </si>
  <si>
    <t>(所)</t>
  </si>
  <si>
    <t>連合会支出金</t>
    <rPh sb="0" eb="3">
      <t>レンゴウカイ</t>
    </rPh>
    <rPh sb="3" eb="6">
      <t>シシュツキン</t>
    </rPh>
    <phoneticPr fontId="33"/>
  </si>
  <si>
    <t>後期高齢者支援金等</t>
    <rPh sb="0" eb="2">
      <t>コウキ</t>
    </rPh>
    <rPh sb="2" eb="5">
      <t>コウレイシャ</t>
    </rPh>
    <rPh sb="5" eb="8">
      <t>シエンキン</t>
    </rPh>
    <rPh sb="8" eb="9">
      <t>トウ</t>
    </rPh>
    <phoneticPr fontId="32"/>
  </si>
  <si>
    <t>介護老人
福祉施設</t>
    <rPh sb="0" eb="2">
      <t>カイゴ</t>
    </rPh>
    <rPh sb="2" eb="4">
      <t>ロウジン</t>
    </rPh>
    <rPh sb="5" eb="7">
      <t>フクシ</t>
    </rPh>
    <rPh sb="7" eb="9">
      <t>シセツ</t>
    </rPh>
    <phoneticPr fontId="36"/>
  </si>
  <si>
    <t>注5　四捨五入のため保護費総額は一致しない。　</t>
    <rPh sb="10" eb="13">
      <t>ホゴヒ</t>
    </rPh>
    <rPh sb="13" eb="15">
      <t>ソウガク</t>
    </rPh>
    <phoneticPr fontId="10"/>
  </si>
  <si>
    <t>（各年度末　単位：人）</t>
    <rPh sb="1" eb="4">
      <t>カクネンド</t>
    </rPh>
    <rPh sb="4" eb="5">
      <t>マツ</t>
    </rPh>
    <rPh sb="6" eb="8">
      <t>タンイ</t>
    </rPh>
    <rPh sb="9" eb="10">
      <t>ニン</t>
    </rPh>
    <phoneticPr fontId="31"/>
  </si>
  <si>
    <t>(各年度末　単位：人、％)</t>
    <rPh sb="1" eb="2">
      <t>カク</t>
    </rPh>
    <phoneticPr fontId="10"/>
  </si>
  <si>
    <t>注3　四捨五入のため総数と一致しない場合がある。</t>
    <rPh sb="0" eb="1">
      <t>チュウ</t>
    </rPh>
    <rPh sb="10" eb="12">
      <t>ソウスウ</t>
    </rPh>
    <phoneticPr fontId="10"/>
  </si>
  <si>
    <t>前期高齢者納付金等</t>
    <rPh sb="0" eb="2">
      <t>ゼンキ</t>
    </rPh>
    <rPh sb="2" eb="5">
      <t>コウレイシャ</t>
    </rPh>
    <rPh sb="5" eb="8">
      <t>ノウフキン</t>
    </rPh>
    <rPh sb="8" eb="9">
      <t>トウ</t>
    </rPh>
    <phoneticPr fontId="32"/>
  </si>
  <si>
    <t>保護を停止中の世帯(d)</t>
  </si>
  <si>
    <t>19-1 生活保護の状況－労働力類型別被保護世帯の状況(年度平均)</t>
  </si>
  <si>
    <t>被保護者
一人当たり(円)</t>
  </si>
  <si>
    <t>19-2 生活保護の状況－扶助別保護費(1ヵ月平均)</t>
  </si>
  <si>
    <t>(3)社会福祉法人</t>
    <rPh sb="3" eb="5">
      <t>シャカイ</t>
    </rPh>
    <rPh sb="5" eb="7">
      <t>フクシ</t>
    </rPh>
    <rPh sb="7" eb="9">
      <t>ホウジン</t>
    </rPh>
    <phoneticPr fontId="31"/>
  </si>
  <si>
    <t>19-5 共同募金の状況－募金種別</t>
    <rPh sb="5" eb="7">
      <t>キョウドウ</t>
    </rPh>
    <rPh sb="7" eb="9">
      <t>ボキン</t>
    </rPh>
    <rPh sb="10" eb="12">
      <t>ジョウキョウ</t>
    </rPh>
    <phoneticPr fontId="10"/>
  </si>
  <si>
    <t>19-7 国民年金の状況－適用・納付</t>
  </si>
  <si>
    <t>19-8 国民年金の状況－受給権者数及び年金額</t>
  </si>
  <si>
    <t>19-9 厚生年金保険（第一号厚生年金被保険者）の状況－適用</t>
    <rPh sb="12" eb="13">
      <t>ダイ</t>
    </rPh>
    <rPh sb="13" eb="14">
      <t>１</t>
    </rPh>
    <rPh sb="14" eb="15">
      <t>ゴウ</t>
    </rPh>
    <rPh sb="15" eb="17">
      <t>コウセイ</t>
    </rPh>
    <rPh sb="17" eb="19">
      <t>ネンキン</t>
    </rPh>
    <rPh sb="19" eb="23">
      <t>ヒホケンシャ</t>
    </rPh>
    <phoneticPr fontId="10"/>
  </si>
  <si>
    <t>19-16 介護保険の状況</t>
    <rPh sb="6" eb="8">
      <t>カイゴ</t>
    </rPh>
    <rPh sb="8" eb="10">
      <t>ホケン</t>
    </rPh>
    <rPh sb="11" eb="13">
      <t>ジョウキョウ</t>
    </rPh>
    <phoneticPr fontId="10"/>
  </si>
  <si>
    <t>平成30年度</t>
    <rPh sb="0" eb="2">
      <t>ヘイセイ</t>
    </rPh>
    <rPh sb="4" eb="5">
      <t>ネン</t>
    </rPh>
    <rPh sb="5" eb="6">
      <t>ド</t>
    </rPh>
    <phoneticPr fontId="10"/>
  </si>
  <si>
    <t>注1　標準負担額差額支給を除く分（件数に計上しないが、給付費に計上する）</t>
    <rPh sb="0" eb="1">
      <t>チュウ</t>
    </rPh>
    <rPh sb="3" eb="5">
      <t>ヒョウジュン</t>
    </rPh>
    <rPh sb="5" eb="7">
      <t>フタン</t>
    </rPh>
    <rPh sb="7" eb="8">
      <t>ガク</t>
    </rPh>
    <rPh sb="8" eb="10">
      <t>サガク</t>
    </rPh>
    <rPh sb="10" eb="12">
      <t>シキュウ</t>
    </rPh>
    <rPh sb="13" eb="14">
      <t>ノゾ</t>
    </rPh>
    <rPh sb="15" eb="16">
      <t>ブン</t>
    </rPh>
    <rPh sb="17" eb="19">
      <t>ケンスウ</t>
    </rPh>
    <rPh sb="20" eb="22">
      <t>ケイジョウ</t>
    </rPh>
    <rPh sb="27" eb="30">
      <t>キュウフヒ</t>
    </rPh>
    <rPh sb="31" eb="33">
      <t>ケイジョウ</t>
    </rPh>
    <phoneticPr fontId="10"/>
  </si>
  <si>
    <r>
      <t>基</t>
    </r>
    <r>
      <rPr>
        <sz val="9"/>
        <color auto="1"/>
        <rFont val="ＭＳ ゴシック"/>
      </rPr>
      <t>金繰入金</t>
    </r>
    <rPh sb="2" eb="5">
      <t>クリイレキン</t>
    </rPh>
    <phoneticPr fontId="33"/>
  </si>
  <si>
    <t>令和元年度</t>
    <rPh sb="0" eb="2">
      <t>レイワ</t>
    </rPh>
    <rPh sb="2" eb="5">
      <t>ガンネンド</t>
    </rPh>
    <phoneticPr fontId="31"/>
  </si>
  <si>
    <t>国庫支出金</t>
    <rPh sb="0" eb="2">
      <t>コッコ</t>
    </rPh>
    <rPh sb="2" eb="5">
      <t>シシュツキン</t>
    </rPh>
    <phoneticPr fontId="33"/>
  </si>
  <si>
    <t xml:space="preserve">   計</t>
  </si>
  <si>
    <t>国庫負担金</t>
    <rPh sb="0" eb="2">
      <t>コッコ</t>
    </rPh>
    <rPh sb="2" eb="5">
      <t>フタンキン</t>
    </rPh>
    <phoneticPr fontId="33"/>
  </si>
  <si>
    <t>国庫補助金</t>
    <rPh sb="0" eb="2">
      <t>コッコ</t>
    </rPh>
    <rPh sb="2" eb="5">
      <t>ホジョキン</t>
    </rPh>
    <phoneticPr fontId="33"/>
  </si>
  <si>
    <t>後期高齢者支援金分計</t>
    <rPh sb="0" eb="2">
      <t>コウキ</t>
    </rPh>
    <rPh sb="2" eb="5">
      <t>コウレイシャ</t>
    </rPh>
    <rPh sb="5" eb="8">
      <t>シエンキン</t>
    </rPh>
    <rPh sb="8" eb="9">
      <t>ブン</t>
    </rPh>
    <rPh sb="9" eb="10">
      <t>ケイ</t>
    </rPh>
    <phoneticPr fontId="32"/>
  </si>
  <si>
    <t>財政安定化基金負担金</t>
    <rPh sb="0" eb="2">
      <t>ザイセイ</t>
    </rPh>
    <rPh sb="2" eb="5">
      <t>アンテイカ</t>
    </rPh>
    <rPh sb="5" eb="7">
      <t>キキン</t>
    </rPh>
    <rPh sb="7" eb="10">
      <t>フタンキン</t>
    </rPh>
    <phoneticPr fontId="33"/>
  </si>
  <si>
    <t>保険者努力支援制度交付金</t>
    <rPh sb="0" eb="3">
      <t>ホケンシャ</t>
    </rPh>
    <rPh sb="3" eb="5">
      <t>ドリョク</t>
    </rPh>
    <rPh sb="5" eb="7">
      <t>シエン</t>
    </rPh>
    <rPh sb="7" eb="9">
      <t>セイド</t>
    </rPh>
    <rPh sb="9" eb="12">
      <t>コウフキン</t>
    </rPh>
    <phoneticPr fontId="32"/>
  </si>
  <si>
    <t>財政安定化基金補助金</t>
    <rPh sb="0" eb="2">
      <t>ザイセイ</t>
    </rPh>
    <rPh sb="2" eb="5">
      <t>アンテイカ</t>
    </rPh>
    <rPh sb="5" eb="7">
      <t>キキン</t>
    </rPh>
    <rPh sb="7" eb="10">
      <t>ホジョキン</t>
    </rPh>
    <phoneticPr fontId="33"/>
  </si>
  <si>
    <t>特定健康診査等負担金繰入金</t>
    <rPh sb="0" eb="2">
      <t>トクテイ</t>
    </rPh>
    <rPh sb="2" eb="4">
      <t>ケンコウ</t>
    </rPh>
    <rPh sb="4" eb="6">
      <t>シンサ</t>
    </rPh>
    <rPh sb="6" eb="7">
      <t>トウ</t>
    </rPh>
    <rPh sb="7" eb="10">
      <t>フタンキン</t>
    </rPh>
    <rPh sb="10" eb="13">
      <t>クリイレキン</t>
    </rPh>
    <phoneticPr fontId="32"/>
  </si>
  <si>
    <t>職員給与費等繰入金</t>
    <rPh sb="0" eb="2">
      <t>ショクイン</t>
    </rPh>
    <rPh sb="2" eb="5">
      <t>キュウヨヒ</t>
    </rPh>
    <rPh sb="5" eb="6">
      <t>トウ</t>
    </rPh>
    <rPh sb="6" eb="9">
      <t>クリイレキン</t>
    </rPh>
    <phoneticPr fontId="32"/>
  </si>
  <si>
    <t>財政安定化基金繰入金</t>
    <rPh sb="0" eb="2">
      <t>ザイセイ</t>
    </rPh>
    <rPh sb="2" eb="5">
      <t>アンテイカ</t>
    </rPh>
    <rPh sb="5" eb="7">
      <t>キキン</t>
    </rPh>
    <rPh sb="7" eb="10">
      <t>クリイレキン</t>
    </rPh>
    <phoneticPr fontId="32"/>
  </si>
  <si>
    <r>
      <t>公</t>
    </r>
    <r>
      <rPr>
        <sz val="10"/>
        <color auto="1"/>
        <rFont val="ＭＳ ゴシック"/>
      </rPr>
      <t>債費　　　</t>
    </r>
    <rPh sb="0" eb="1">
      <t>オオヤケカイゴ</t>
    </rPh>
    <rPh sb="1" eb="2">
      <t>サイケンソウムヒ</t>
    </rPh>
    <rPh sb="2" eb="3">
      <t>ヒヨウ</t>
    </rPh>
    <phoneticPr fontId="32"/>
  </si>
  <si>
    <t>令和３年</t>
    <rPh sb="0" eb="2">
      <t>レイワ</t>
    </rPh>
    <rPh sb="3" eb="4">
      <t>トシ</t>
    </rPh>
    <phoneticPr fontId="10"/>
  </si>
  <si>
    <t>直診勘定繰入金</t>
    <rPh sb="0" eb="2">
      <t>チョクシン</t>
    </rPh>
    <rPh sb="2" eb="4">
      <t>カンジョウ</t>
    </rPh>
    <rPh sb="4" eb="7">
      <t>クリイレキン</t>
    </rPh>
    <phoneticPr fontId="32"/>
  </si>
  <si>
    <t>保険給付費等交付金(普通交付金)</t>
  </si>
  <si>
    <t>特別調整交付金分</t>
    <rPh sb="0" eb="2">
      <t>トクベツ</t>
    </rPh>
    <rPh sb="2" eb="4">
      <t>チョウセイ</t>
    </rPh>
    <rPh sb="4" eb="7">
      <t>コウフキン</t>
    </rPh>
    <rPh sb="7" eb="8">
      <t>ブン</t>
    </rPh>
    <phoneticPr fontId="32"/>
  </si>
  <si>
    <t>19-2 生活保護の状況－扶助別保護費(1か月平均)</t>
  </si>
  <si>
    <t>繰入金</t>
    <rPh sb="0" eb="1">
      <t>ソウ</t>
    </rPh>
    <rPh sb="1" eb="2">
      <t>イリ</t>
    </rPh>
    <rPh sb="2" eb="3">
      <t>カネ</t>
    </rPh>
    <phoneticPr fontId="32"/>
  </si>
  <si>
    <t>合計</t>
    <rPh sb="0" eb="2">
      <t>ゴウケイ</t>
    </rPh>
    <phoneticPr fontId="10"/>
  </si>
  <si>
    <t>国民健康保険
事業費納付金</t>
    <rPh sb="0" eb="4">
      <t>コクミンケンコウ</t>
    </rPh>
    <rPh sb="4" eb="6">
      <t>ホケン</t>
    </rPh>
    <rPh sb="7" eb="10">
      <t>ジギョウヒ</t>
    </rPh>
    <rPh sb="10" eb="13">
      <t>ノウフキン</t>
    </rPh>
    <phoneticPr fontId="32"/>
  </si>
  <si>
    <t>療養病床支援金</t>
    <rPh sb="0" eb="7">
      <t>リョウヨウビョウショウシエンキン</t>
    </rPh>
    <phoneticPr fontId="33"/>
  </si>
  <si>
    <t>特定健康診査等負担金償還金</t>
    <rPh sb="0" eb="2">
      <t>トクテイ</t>
    </rPh>
    <rPh sb="2" eb="4">
      <t>ケンコウ</t>
    </rPh>
    <rPh sb="4" eb="6">
      <t>シンサ</t>
    </rPh>
    <rPh sb="6" eb="7">
      <t>トウ</t>
    </rPh>
    <rPh sb="7" eb="10">
      <t>フタンキン</t>
    </rPh>
    <rPh sb="10" eb="13">
      <t>ショウカンキン</t>
    </rPh>
    <phoneticPr fontId="32"/>
  </si>
  <si>
    <t>保険給付費等交付金</t>
    <rPh sb="0" eb="1">
      <t>ホケン</t>
    </rPh>
    <rPh sb="1" eb="4">
      <t>キュウフヒ</t>
    </rPh>
    <rPh sb="4" eb="5">
      <t>トウ</t>
    </rPh>
    <rPh sb="5" eb="8">
      <t>コウフキン</t>
    </rPh>
    <phoneticPr fontId="32"/>
  </si>
  <si>
    <t>特別高額医療費共同事業</t>
    <rPh sb="0" eb="2">
      <t>トクベツ</t>
    </rPh>
    <rPh sb="2" eb="4">
      <t>コウガク</t>
    </rPh>
    <rPh sb="4" eb="7">
      <t>イリョウヒ</t>
    </rPh>
    <rPh sb="7" eb="8">
      <t>トモ</t>
    </rPh>
    <rPh sb="8" eb="9">
      <t>ドウ</t>
    </rPh>
    <rPh sb="9" eb="10">
      <t>コト</t>
    </rPh>
    <rPh sb="10" eb="11">
      <t>ギョウ</t>
    </rPh>
    <phoneticPr fontId="32"/>
  </si>
  <si>
    <t>財政安定化基金交付金</t>
    <rPh sb="0" eb="2">
      <t>ザイセイ</t>
    </rPh>
    <rPh sb="2" eb="5">
      <t>アンテイカ</t>
    </rPh>
    <rPh sb="5" eb="7">
      <t>キキン</t>
    </rPh>
    <rPh sb="7" eb="10">
      <t>コウフキン</t>
    </rPh>
    <phoneticPr fontId="32"/>
  </si>
  <si>
    <t>退職被保険者分</t>
    <rPh sb="0" eb="2">
      <t>タイショク</t>
    </rPh>
    <rPh sb="2" eb="6">
      <t>ヒホケンシャ</t>
    </rPh>
    <rPh sb="6" eb="7">
      <t>ブン</t>
    </rPh>
    <phoneticPr fontId="33"/>
  </si>
  <si>
    <t>後期支援金分</t>
    <rPh sb="0" eb="2">
      <t>コウキ</t>
    </rPh>
    <rPh sb="2" eb="5">
      <t>シエンキン</t>
    </rPh>
    <rPh sb="5" eb="6">
      <t>ブン</t>
    </rPh>
    <phoneticPr fontId="32"/>
  </si>
  <si>
    <t>事業費
納付金</t>
    <rPh sb="0" eb="3">
      <t>ジギョウヒ</t>
    </rPh>
    <rPh sb="4" eb="7">
      <t>ノウフキン</t>
    </rPh>
    <phoneticPr fontId="32"/>
  </si>
  <si>
    <t>区分</t>
    <rPh sb="0" eb="2">
      <t>クブン</t>
    </rPh>
    <phoneticPr fontId="10"/>
  </si>
  <si>
    <t>資料：県長寿社会課国保･医療指導室「国民健康保険事業状況」</t>
    <rPh sb="0" eb="2">
      <t>シリョウ</t>
    </rPh>
    <rPh sb="3" eb="4">
      <t>ケン</t>
    </rPh>
    <rPh sb="4" eb="6">
      <t>チョウジュ</t>
    </rPh>
    <rPh sb="6" eb="8">
      <t>シャカイ</t>
    </rPh>
    <rPh sb="8" eb="9">
      <t>カ</t>
    </rPh>
    <rPh sb="9" eb="11">
      <t>コクホ</t>
    </rPh>
    <rPh sb="12" eb="14">
      <t>イリョウ</t>
    </rPh>
    <rPh sb="14" eb="17">
      <t>シドウシツ</t>
    </rPh>
    <phoneticPr fontId="31"/>
  </si>
  <si>
    <t>介護
医療院</t>
    <rPh sb="0" eb="2">
      <t>カイゴ</t>
    </rPh>
    <rPh sb="3" eb="5">
      <t>イリョウ</t>
    </rPh>
    <rPh sb="5" eb="6">
      <t>イン</t>
    </rPh>
    <phoneticPr fontId="10"/>
  </si>
  <si>
    <t>　　なお、同一月に２施設以上でサービスを受けた場合、施設ごとにそれぞれ受給者数を１人と計上するが、</t>
    <rPh sb="43" eb="45">
      <t>ケイジョウ</t>
    </rPh>
    <phoneticPr fontId="10"/>
  </si>
  <si>
    <r>
      <t>県支出</t>
    </r>
    <r>
      <rPr>
        <sz val="9"/>
        <color auto="1"/>
        <rFont val="ＭＳ ゴシック"/>
      </rPr>
      <t>金</t>
    </r>
    <rPh sb="0" eb="1">
      <t>ケン</t>
    </rPh>
    <rPh sb="1" eb="2">
      <t>ササ</t>
    </rPh>
    <rPh sb="2" eb="3">
      <t>デ</t>
    </rPh>
    <rPh sb="3" eb="4">
      <t>キン</t>
    </rPh>
    <phoneticPr fontId="32"/>
  </si>
  <si>
    <t>　　受給者総数には１人と計上しているため、各施設の合算と総数が一致しない。</t>
    <rPh sb="21" eb="22">
      <t>カク</t>
    </rPh>
    <phoneticPr fontId="10"/>
  </si>
  <si>
    <t>７５歳以上</t>
    <rPh sb="2" eb="3">
      <t>サイ</t>
    </rPh>
    <rPh sb="3" eb="5">
      <t>イジョウ</t>
    </rPh>
    <phoneticPr fontId="10"/>
  </si>
  <si>
    <t>令和２年</t>
    <rPh sb="0" eb="2">
      <t>レイワ</t>
    </rPh>
    <rPh sb="3" eb="4">
      <t>トシ</t>
    </rPh>
    <phoneticPr fontId="10"/>
  </si>
  <si>
    <t>年次</t>
    <rPh sb="0" eb="2">
      <t>ネンジ</t>
    </rPh>
    <phoneticPr fontId="10"/>
  </si>
  <si>
    <r>
      <t>そ</t>
    </r>
    <r>
      <rPr>
        <sz val="10"/>
        <color auto="1"/>
        <rFont val="ＭＳ ゴシック"/>
      </rPr>
      <t>の他の支出</t>
    </r>
    <rPh sb="2" eb="3">
      <t>タ</t>
    </rPh>
    <rPh sb="4" eb="5">
      <t>ササ</t>
    </rPh>
    <rPh sb="5" eb="6">
      <t>デ</t>
    </rPh>
    <phoneticPr fontId="32"/>
  </si>
  <si>
    <r>
      <t>歳</t>
    </r>
    <r>
      <rPr>
        <sz val="10"/>
        <color auto="1"/>
        <rFont val="ＭＳ ゴシック"/>
      </rPr>
      <t>出計</t>
    </r>
    <rPh sb="1" eb="2">
      <t>シュツ</t>
    </rPh>
    <phoneticPr fontId="32"/>
  </si>
  <si>
    <r>
      <t>葬</t>
    </r>
    <r>
      <rPr>
        <sz val="10"/>
        <color auto="1"/>
        <rFont val="ＭＳ ゴシック"/>
      </rPr>
      <t>祭費</t>
    </r>
    <rPh sb="0" eb="1">
      <t>ソウ</t>
    </rPh>
    <phoneticPr fontId="32"/>
  </si>
  <si>
    <r>
      <t>資料：</t>
    </r>
    <r>
      <rPr>
        <sz val="10"/>
        <color auto="1"/>
        <rFont val="ＭＳ ゴシック"/>
      </rPr>
      <t>県子ども会育成連合会</t>
    </r>
    <rPh sb="0" eb="2">
      <t>シリョウ</t>
    </rPh>
    <rPh sb="3" eb="4">
      <t>ケン</t>
    </rPh>
    <rPh sb="4" eb="5">
      <t>コ</t>
    </rPh>
    <rPh sb="7" eb="8">
      <t>カイ</t>
    </rPh>
    <rPh sb="8" eb="10">
      <t>イクセイ</t>
    </rPh>
    <rPh sb="10" eb="13">
      <t>レンゴウカイ</t>
    </rPh>
    <phoneticPr fontId="31"/>
  </si>
  <si>
    <r>
      <t>医 療</t>
    </r>
    <r>
      <rPr>
        <sz val="9"/>
        <color auto="1"/>
        <rFont val="ＭＳ ゴシック"/>
      </rPr>
      <t xml:space="preserve"> 給 付 費 分</t>
    </r>
    <rPh sb="0" eb="3">
      <t>イリョウ</t>
    </rPh>
    <rPh sb="4" eb="9">
      <t>キュウフヒ</t>
    </rPh>
    <rPh sb="10" eb="11">
      <t>ブン</t>
    </rPh>
    <phoneticPr fontId="32"/>
  </si>
  <si>
    <r>
      <t>繰</t>
    </r>
    <r>
      <rPr>
        <sz val="9"/>
        <color auto="1"/>
        <rFont val="ＭＳ ゴシック"/>
      </rPr>
      <t>越金</t>
    </r>
    <rPh sb="0" eb="1">
      <t>クリ</t>
    </rPh>
    <rPh sb="1" eb="2">
      <t>コシ</t>
    </rPh>
    <rPh sb="2" eb="3">
      <t>キン</t>
    </rPh>
    <phoneticPr fontId="32"/>
  </si>
  <si>
    <r>
      <t>療養</t>
    </r>
    <r>
      <rPr>
        <sz val="9"/>
        <color auto="1"/>
        <rFont val="ＭＳ ゴシック"/>
      </rPr>
      <t>給付費等負担金</t>
    </r>
    <rPh sb="0" eb="1">
      <t>リョウ</t>
    </rPh>
    <rPh sb="1" eb="2">
      <t>オサム</t>
    </rPh>
    <rPh sb="2" eb="4">
      <t>キュウフ</t>
    </rPh>
    <rPh sb="4" eb="5">
      <t>ヒ</t>
    </rPh>
    <rPh sb="5" eb="6">
      <t>トウ</t>
    </rPh>
    <rPh sb="6" eb="7">
      <t>フ</t>
    </rPh>
    <rPh sb="7" eb="8">
      <t>タン</t>
    </rPh>
    <rPh sb="8" eb="9">
      <t>キン</t>
    </rPh>
    <phoneticPr fontId="32"/>
  </si>
  <si>
    <r>
      <t>特別高額医療費共同事業</t>
    </r>
    <r>
      <rPr>
        <sz val="9"/>
        <color auto="1"/>
        <rFont val="ＭＳ ゴシック"/>
      </rPr>
      <t>負担金</t>
    </r>
    <rPh sb="0" eb="2">
      <t>トクベツ</t>
    </rPh>
    <rPh sb="2" eb="4">
      <t>コウガク</t>
    </rPh>
    <rPh sb="4" eb="7">
      <t>イリョウヒ</t>
    </rPh>
    <rPh sb="7" eb="9">
      <t>キョウドウ</t>
    </rPh>
    <rPh sb="9" eb="11">
      <t>ジギョウ</t>
    </rPh>
    <rPh sb="11" eb="12">
      <t>フ</t>
    </rPh>
    <rPh sb="12" eb="13">
      <t>タン</t>
    </rPh>
    <rPh sb="13" eb="14">
      <t>カネ</t>
    </rPh>
    <phoneticPr fontId="32"/>
  </si>
  <si>
    <t>令和2年度</t>
    <rPh sb="0" eb="2">
      <t>レイワ</t>
    </rPh>
    <rPh sb="3" eb="5">
      <t>ネンド</t>
    </rPh>
    <phoneticPr fontId="10"/>
  </si>
  <si>
    <t>－</t>
  </si>
  <si>
    <t>（令和3年6月末）</t>
    <rPh sb="1" eb="3">
      <t>レイワ</t>
    </rPh>
    <rPh sb="4" eb="5">
      <t>ネン</t>
    </rPh>
    <rPh sb="6" eb="7">
      <t>ガツ</t>
    </rPh>
    <rPh sb="7" eb="8">
      <t>マツ</t>
    </rPh>
    <phoneticPr fontId="10"/>
  </si>
  <si>
    <t>令和２年度</t>
    <rPh sb="0" eb="2">
      <t>レイワ</t>
    </rPh>
    <rPh sb="3" eb="5">
      <t>ネンド</t>
    </rPh>
    <phoneticPr fontId="31"/>
  </si>
  <si>
    <t>令和元年</t>
    <rPh sb="0" eb="2">
      <t>レイワ</t>
    </rPh>
    <rPh sb="2" eb="4">
      <t>ガンネン</t>
    </rPh>
    <phoneticPr fontId="10"/>
  </si>
  <si>
    <r>
      <t>(</t>
    </r>
    <r>
      <rPr>
        <sz val="10"/>
        <color auto="1"/>
        <rFont val="ＭＳ ゴシック"/>
      </rPr>
      <t>令和元年度　単位：千円)</t>
    </r>
    <rPh sb="1" eb="3">
      <t>レイワ</t>
    </rPh>
    <rPh sb="3" eb="5">
      <t>ガンネン</t>
    </rPh>
    <rPh sb="5" eb="6">
      <t>ド</t>
    </rPh>
    <phoneticPr fontId="10"/>
  </si>
  <si>
    <t>職員給与費等</t>
  </si>
  <si>
    <t>財政安定化支援事業</t>
  </si>
  <si>
    <t>療養給付費</t>
  </si>
  <si>
    <t>小計</t>
  </si>
  <si>
    <t>高額療養費</t>
  </si>
  <si>
    <t>移送費</t>
  </si>
  <si>
    <t>出産育児諸費</t>
  </si>
  <si>
    <t>令和２年度</t>
    <rPh sb="0" eb="2">
      <t>レイワ</t>
    </rPh>
    <rPh sb="3" eb="4">
      <t>トシ</t>
    </rPh>
    <rPh sb="4" eb="5">
      <t>ド</t>
    </rPh>
    <phoneticPr fontId="30"/>
  </si>
  <si>
    <t>令和２年度</t>
    <rPh sb="0" eb="2">
      <t>レイワ</t>
    </rPh>
    <rPh sb="3" eb="4">
      <t>トシ</t>
    </rPh>
    <rPh sb="4" eb="5">
      <t>ド</t>
    </rPh>
    <phoneticPr fontId="10"/>
  </si>
  <si>
    <t>令和２年度</t>
    <rPh sb="0" eb="2">
      <t>レイワ</t>
    </rPh>
    <rPh sb="3" eb="4">
      <t>トシ</t>
    </rPh>
    <phoneticPr fontId="10"/>
  </si>
  <si>
    <t>注5　四捨五入のため総数と一致しない場合がある。</t>
    <rPh sb="0" eb="1">
      <t>チュウ</t>
    </rPh>
    <rPh sb="10" eb="12">
      <t>ソウスウ</t>
    </rPh>
    <phoneticPr fontId="10"/>
  </si>
  <si>
    <t>令和５年</t>
    <rPh sb="0" eb="2">
      <t>レイワ</t>
    </rPh>
    <rPh sb="3" eb="4">
      <t>トシ</t>
    </rPh>
    <phoneticPr fontId="10"/>
  </si>
  <si>
    <t>保育所</t>
    <rPh sb="0" eb="3">
      <t>ホイクショ</t>
    </rPh>
    <phoneticPr fontId="10"/>
  </si>
  <si>
    <t>つながりをたやさない支援活動助成</t>
    <rPh sb="10" eb="16">
      <t>シエンカツドウジョセイ</t>
    </rPh>
    <phoneticPr fontId="31"/>
  </si>
  <si>
    <t>児童厚生施設</t>
    <rPh sb="0" eb="2">
      <t>ジドウ</t>
    </rPh>
    <rPh sb="2" eb="4">
      <t>コウセイ</t>
    </rPh>
    <rPh sb="4" eb="6">
      <t>シセツ</t>
    </rPh>
    <phoneticPr fontId="10"/>
  </si>
  <si>
    <t>注　「被保護者一人当たり」の額は、扶助別の給付額を対象者数で除したものである。</t>
    <rPh sb="0" eb="1">
      <t>チュウ</t>
    </rPh>
    <phoneticPr fontId="10"/>
  </si>
  <si>
    <t>令和４年度</t>
    <rPh sb="0" eb="2">
      <t>レイワ</t>
    </rPh>
    <rPh sb="3" eb="5">
      <t>ネンド</t>
    </rPh>
    <phoneticPr fontId="31"/>
  </si>
  <si>
    <t>令和３年度</t>
    <rPh sb="0" eb="2">
      <t>レイワ</t>
    </rPh>
    <rPh sb="3" eb="4">
      <t>トシ</t>
    </rPh>
    <rPh sb="4" eb="5">
      <t>ド</t>
    </rPh>
    <phoneticPr fontId="10"/>
  </si>
  <si>
    <t>令和４年度</t>
    <rPh sb="0" eb="2">
      <t>レイワ</t>
    </rPh>
    <rPh sb="3" eb="5">
      <t>ネンド</t>
    </rPh>
    <phoneticPr fontId="10"/>
  </si>
  <si>
    <t>令和３年度</t>
    <rPh sb="0" eb="2">
      <t>レイワ</t>
    </rPh>
    <rPh sb="3" eb="4">
      <t>トシ</t>
    </rPh>
    <rPh sb="4" eb="5">
      <t>ド</t>
    </rPh>
    <phoneticPr fontId="30"/>
  </si>
  <si>
    <t>注3　保護費総額には施設事務費も含む。</t>
  </si>
  <si>
    <t>令和５年度</t>
    <rPh sb="0" eb="2">
      <t>レイワ</t>
    </rPh>
    <rPh sb="3" eb="5">
      <t>ネンド</t>
    </rPh>
    <phoneticPr fontId="10"/>
  </si>
  <si>
    <t>令和４年度</t>
    <rPh sb="0" eb="2">
      <t>レイワ</t>
    </rPh>
    <rPh sb="3" eb="4">
      <t>トシ</t>
    </rPh>
    <rPh sb="4" eb="5">
      <t>ド</t>
    </rPh>
    <phoneticPr fontId="10"/>
  </si>
  <si>
    <t>令和４年度</t>
    <rPh sb="0" eb="2">
      <t>レイワ</t>
    </rPh>
    <rPh sb="3" eb="4">
      <t>トシ</t>
    </rPh>
    <phoneticPr fontId="10"/>
  </si>
  <si>
    <r>
      <t xml:space="preserve">注2 </t>
    </r>
    <r>
      <rPr>
        <sz val="9"/>
        <color auto="1"/>
        <rFont val="ＭＳ ゴシック"/>
      </rPr>
      <t>「施設介護サービス受給者数」について、同一月に２施設以上でサービスを受けた場合、施設ごとにそれぞれ受給者数を</t>
    </r>
    <rPh sb="0" eb="1">
      <t>チュウ</t>
    </rPh>
    <phoneticPr fontId="10"/>
  </si>
  <si>
    <r>
      <t>資料：県</t>
    </r>
    <r>
      <rPr>
        <sz val="9"/>
        <color auto="1"/>
        <rFont val="ＭＳ ゴシック"/>
      </rPr>
      <t>健康づくり推進課国保医療室「国民健康保険事業状況」</t>
    </r>
    <rPh sb="0" eb="2">
      <t>シリョウ</t>
    </rPh>
    <rPh sb="3" eb="4">
      <t>ケン</t>
    </rPh>
    <rPh sb="4" eb="6">
      <t>ケンコウ</t>
    </rPh>
    <rPh sb="9" eb="11">
      <t>スイシン</t>
    </rPh>
    <rPh sb="11" eb="12">
      <t>カ</t>
    </rPh>
    <rPh sb="12" eb="14">
      <t>コクホ</t>
    </rPh>
    <rPh sb="14" eb="16">
      <t>イリョウ</t>
    </rPh>
    <rPh sb="16" eb="17">
      <t>シツ</t>
    </rPh>
    <phoneticPr fontId="31"/>
  </si>
  <si>
    <r>
      <t>資料：</t>
    </r>
    <r>
      <rPr>
        <sz val="10"/>
        <color auto="1"/>
        <rFont val="ＭＳ ゴシック"/>
      </rPr>
      <t>県健康づくり推進課課国保医療室「国民健康保険事業状況」</t>
    </r>
    <rPh sb="4" eb="6">
      <t>ケンコウ</t>
    </rPh>
    <rPh sb="9" eb="12">
      <t>スイシンカ</t>
    </rPh>
    <rPh sb="13" eb="15">
      <t>コクホ</t>
    </rPh>
    <rPh sb="15" eb="17">
      <t>イリョウ</t>
    </rPh>
    <rPh sb="17" eb="18">
      <t>シツ</t>
    </rPh>
    <phoneticPr fontId="10"/>
  </si>
  <si>
    <r>
      <t>資料：</t>
    </r>
    <r>
      <rPr>
        <sz val="10"/>
        <color auto="1"/>
        <rFont val="ＭＳ ゴシック"/>
      </rPr>
      <t>厚生労働省「福祉行政報告例」</t>
    </r>
    <rPh sb="3" eb="5">
      <t>コウセイ</t>
    </rPh>
    <rPh sb="5" eb="8">
      <t>ロウドウショウ</t>
    </rPh>
    <rPh sb="9" eb="11">
      <t>フクシ</t>
    </rPh>
    <rPh sb="11" eb="13">
      <t>ギョウセイ</t>
    </rPh>
    <rPh sb="13" eb="15">
      <t>ホウコク</t>
    </rPh>
    <rPh sb="15" eb="16">
      <t>レイ</t>
    </rPh>
    <phoneticPr fontId="31"/>
  </si>
  <si>
    <t>令和５年度</t>
    <rPh sb="0" eb="2">
      <t>レイワ</t>
    </rPh>
    <rPh sb="3" eb="4">
      <t>トシ</t>
    </rPh>
    <rPh sb="4" eb="5">
      <t>ド</t>
    </rPh>
    <phoneticPr fontId="30"/>
  </si>
  <si>
    <t>令和５年度</t>
    <rPh sb="0" eb="2">
      <t>レイワ</t>
    </rPh>
    <rPh sb="3" eb="4">
      <t>トシ</t>
    </rPh>
    <rPh sb="4" eb="5">
      <t>ド</t>
    </rPh>
    <phoneticPr fontId="10"/>
  </si>
  <si>
    <t>令和５年度</t>
    <rPh sb="0" eb="2">
      <t>レイワ</t>
    </rPh>
    <rPh sb="3" eb="4">
      <t>トシ</t>
    </rPh>
    <phoneticPr fontId="10"/>
  </si>
  <si>
    <t>未就学児均等割保険料（税）</t>
    <rPh sb="0" eb="4">
      <t>ミシュウガクジ</t>
    </rPh>
    <rPh sb="4" eb="7">
      <t>キントウワリ</t>
    </rPh>
    <rPh sb="7" eb="10">
      <t>ホケンリョウ</t>
    </rPh>
    <rPh sb="11" eb="12">
      <t>ゼイ</t>
    </rPh>
    <phoneticPr fontId="10"/>
  </si>
  <si>
    <t>産前産後保険料（税）</t>
    <rPh sb="0" eb="4">
      <t>サンゼンサンゴ</t>
    </rPh>
    <rPh sb="4" eb="7">
      <t>ホケンリョウ</t>
    </rPh>
    <rPh sb="8" eb="9">
      <t>ゼイ</t>
    </rPh>
    <phoneticPr fontId="10"/>
  </si>
  <si>
    <t>令和６年度</t>
    <rPh sb="0" eb="2">
      <t>レイワ</t>
    </rPh>
    <rPh sb="3" eb="5">
      <t>ネンド</t>
    </rPh>
    <phoneticPr fontId="10"/>
  </si>
  <si>
    <t>令和８年</t>
    <rPh sb="0" eb="2">
      <t>レイワ</t>
    </rPh>
    <rPh sb="3" eb="4">
      <t>トシ</t>
    </rPh>
    <phoneticPr fontId="10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</si>
</sst>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6">
    <numFmt numFmtId="5" formatCode="&quot;¥&quot;#,##0;&quot;¥&quot;\-#,##0"/>
    <numFmt numFmtId="176" formatCode="#,##0_);[Red]\(#,##0\)"/>
    <numFmt numFmtId="177" formatCode="#,##0.0;[Red]\-#,##0.0"/>
    <numFmt numFmtId="178" formatCode="#,##0;&quot;△ &quot;#,##0"/>
    <numFmt numFmtId="179" formatCode="0_);[Red]\(0\)"/>
    <numFmt numFmtId="180" formatCode="#,##0.000;[Red]\-#,##0.000"/>
  </numFmts>
  <fonts count="37">
    <font>
      <sz val="11"/>
      <color theme="1"/>
      <name val="ＭＳ Ｐゴシック"/>
      <family val="3"/>
      <scheme val="minor"/>
    </font>
    <font>
      <sz val="11"/>
      <color indexed="9"/>
      <name val="ＭＳ Ｐゴシック"/>
      <family val="3"/>
    </font>
    <font>
      <u/>
      <sz val="12"/>
      <color theme="10"/>
      <name val="ＭＳ ゴシック"/>
      <family val="3"/>
    </font>
    <font>
      <u/>
      <sz val="11"/>
      <color indexed="12"/>
      <name val="ＭＳ Ｐゴシック"/>
      <family val="3"/>
    </font>
    <font>
      <sz val="11"/>
      <color auto="1"/>
      <name val="ＭＳ Ｐゴシック"/>
      <family val="3"/>
    </font>
    <font>
      <sz val="10"/>
      <color theme="1"/>
      <name val="ＭＳ ゴシック"/>
      <family val="3"/>
    </font>
    <font>
      <sz val="12"/>
      <color auto="1"/>
      <name val="ＭＳ ゴシック"/>
      <family val="3"/>
    </font>
    <font>
      <sz val="11"/>
      <color theme="1"/>
      <name val="ＭＳ Ｐゴシック"/>
      <family val="3"/>
      <scheme val="minor"/>
    </font>
    <font>
      <sz val="11"/>
      <color auto="1"/>
      <name val="ＭＳ 明朝"/>
      <family val="1"/>
    </font>
    <font>
      <sz val="11"/>
      <color indexed="8"/>
      <name val="ＭＳ Ｐゴシック"/>
      <family val="3"/>
    </font>
    <font>
      <sz val="6"/>
      <color auto="1"/>
      <name val="ＭＳ Ｐゴシック"/>
      <family val="3"/>
      <scheme val="minor"/>
    </font>
    <font>
      <sz val="11"/>
      <color auto="1"/>
      <name val="ＭＳ ゴシック"/>
      <family val="3"/>
    </font>
    <font>
      <b/>
      <sz val="12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theme="1"/>
      <name val="ＭＳ ゴシック"/>
      <family val="3"/>
    </font>
    <font>
      <u/>
      <sz val="10"/>
      <color auto="1"/>
      <name val="ＭＳ ゴシック"/>
      <family val="3"/>
    </font>
    <font>
      <sz val="10"/>
      <color auto="1"/>
      <name val="ＭＳ Ｐゴシック"/>
      <family val="3"/>
      <scheme val="minor"/>
    </font>
    <font>
      <u/>
      <sz val="11"/>
      <color auto="1"/>
      <name val="ＭＳ ゴシック"/>
      <family val="3"/>
    </font>
    <font>
      <sz val="8"/>
      <color auto="1"/>
      <name val="ＭＳ ゴシック"/>
      <family val="3"/>
    </font>
    <font>
      <sz val="9"/>
      <color auto="1"/>
      <name val="ＭＳ Ｐゴシック"/>
      <family val="3"/>
      <scheme val="minor"/>
    </font>
    <font>
      <sz val="9"/>
      <color auto="1"/>
      <name val="ＭＳ ゴシック"/>
      <family val="3"/>
    </font>
    <font>
      <sz val="7"/>
      <color auto="1"/>
      <name val="ＭＳ ゴシック"/>
      <family val="3"/>
    </font>
    <font>
      <u/>
      <sz val="9"/>
      <color auto="1"/>
      <name val="ＭＳ ゴシック"/>
      <family val="3"/>
    </font>
    <font>
      <sz val="6"/>
      <color auto="1"/>
      <name val="游ゴシック"/>
      <family val="3"/>
    </font>
    <font>
      <b/>
      <sz val="12"/>
      <color theme="1"/>
      <name val="ＭＳ ゴシック"/>
      <family val="3"/>
    </font>
    <font>
      <sz val="12"/>
      <color theme="1"/>
      <name val="ＭＳ ゴシック"/>
      <family val="3"/>
    </font>
    <font>
      <u/>
      <sz val="10"/>
      <color theme="1"/>
      <name val="ＭＳ ゴシック"/>
      <family val="3"/>
    </font>
    <font>
      <u/>
      <sz val="11"/>
      <color theme="1"/>
      <name val="ＭＳ ゴシック"/>
      <family val="3"/>
    </font>
    <font>
      <sz val="8"/>
      <color theme="1"/>
      <name val="ＭＳ ゴシック"/>
      <family val="3"/>
    </font>
    <font>
      <sz val="10"/>
      <color theme="1"/>
      <name val="ＭＳ Ｐゴシック"/>
      <family val="3"/>
    </font>
    <font>
      <sz val="6"/>
      <color auto="1"/>
      <name val="ＭＳ 明朝"/>
      <family val="1"/>
    </font>
    <font>
      <sz val="6"/>
      <color auto="1"/>
      <name val="ＭＳ ゴシック"/>
      <family val="3"/>
    </font>
    <font>
      <sz val="7"/>
      <color auto="1"/>
      <name val="ＭＳ 明朝"/>
      <family val="1"/>
    </font>
    <font>
      <sz val="7"/>
      <color auto="1"/>
      <name val="ＭＳ Ｐ明朝"/>
      <family val="1"/>
    </font>
    <font>
      <u/>
      <sz val="11"/>
      <color indexed="36"/>
      <name val="ＭＳ Ｐゴシック"/>
      <family val="3"/>
    </font>
    <font>
      <b/>
      <sz val="12"/>
      <color auto="1"/>
      <name val="ＭＳ ゴシック"/>
      <family val="3"/>
    </font>
    <font>
      <sz val="48"/>
      <color auto="1"/>
      <name val="HG平成明朝体W9"/>
      <family val="1"/>
    </font>
  </fonts>
  <fills count="4">
    <fill>
      <patternFill patternType="none"/>
    </fill>
    <fill>
      <patternFill patternType="gray125"/>
    </fill>
    <fill>
      <patternFill patternType="solid">
        <fgColor indexed="29"/>
      </patternFill>
    </fill>
    <fill>
      <patternFill patternType="solid">
        <fgColor theme="0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</borders>
  <cellStyleXfs count="3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6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/>
    <xf numFmtId="38" fontId="1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</cellStyleXfs>
  <cellXfs count="677">
    <xf numFmtId="0" fontId="0" fillId="0" borderId="0" xfId="0">
      <alignment vertical="center"/>
    </xf>
    <xf numFmtId="0" fontId="11" fillId="0" borderId="0" xfId="27" applyFont="1" applyFill="1" applyAlignment="1">
      <alignment vertical="center"/>
    </xf>
    <xf numFmtId="0" fontId="12" fillId="0" borderId="0" xfId="27" applyFont="1" applyFill="1" applyAlignment="1" applyProtection="1">
      <alignment vertical="center"/>
      <protection locked="0"/>
    </xf>
    <xf numFmtId="0" fontId="11" fillId="0" borderId="1" xfId="27" applyFont="1" applyFill="1" applyBorder="1" applyAlignment="1" applyProtection="1">
      <alignment horizontal="center" vertical="center"/>
      <protection locked="0"/>
    </xf>
    <xf numFmtId="0" fontId="11" fillId="0" borderId="2" xfId="27" applyFont="1" applyFill="1" applyBorder="1" applyAlignment="1" applyProtection="1">
      <alignment horizontal="left" vertical="center"/>
      <protection locked="0"/>
    </xf>
    <xf numFmtId="0" fontId="11" fillId="0" borderId="3" xfId="27" applyFont="1" applyFill="1" applyBorder="1" applyAlignment="1" applyProtection="1">
      <alignment horizontal="left" vertical="center" wrapText="1"/>
      <protection locked="0"/>
    </xf>
    <xf numFmtId="0" fontId="11" fillId="0" borderId="4" xfId="27" applyFont="1" applyFill="1" applyBorder="1" applyAlignment="1" applyProtection="1">
      <alignment horizontal="left" vertical="center"/>
      <protection locked="0"/>
    </xf>
    <xf numFmtId="0" fontId="11" fillId="0" borderId="3" xfId="27" applyFont="1" applyFill="1" applyBorder="1" applyAlignment="1" applyProtection="1">
      <alignment horizontal="left" vertical="center"/>
      <protection locked="0"/>
    </xf>
    <xf numFmtId="0" fontId="11" fillId="0" borderId="5" xfId="27" applyFont="1" applyFill="1" applyBorder="1" applyAlignment="1" applyProtection="1">
      <alignment horizontal="left" vertical="center"/>
      <protection locked="0"/>
    </xf>
    <xf numFmtId="0" fontId="13" fillId="0" borderId="0" xfId="27" applyFont="1" applyFill="1" applyAlignment="1" applyProtection="1">
      <alignment vertical="center"/>
      <protection locked="0"/>
    </xf>
    <xf numFmtId="0" fontId="13" fillId="0" borderId="0" xfId="27" applyFont="1" applyFill="1" applyAlignment="1" applyProtection="1">
      <alignment vertical="center" wrapText="1"/>
      <protection locked="0"/>
    </xf>
    <xf numFmtId="0" fontId="11" fillId="0" borderId="6" xfId="23" applyFont="1" applyFill="1" applyBorder="1" applyAlignment="1">
      <alignment horizontal="center" vertical="center" shrinkToFit="1"/>
    </xf>
    <xf numFmtId="38" fontId="11" fillId="0" borderId="7" xfId="36" applyFont="1" applyFill="1" applyBorder="1" applyAlignment="1">
      <alignment vertical="center"/>
    </xf>
    <xf numFmtId="38" fontId="11" fillId="0" borderId="8" xfId="36" applyFont="1" applyFill="1" applyBorder="1" applyAlignment="1">
      <alignment vertical="center"/>
    </xf>
    <xf numFmtId="38" fontId="11" fillId="0" borderId="9" xfId="36" applyFont="1" applyFill="1" applyBorder="1" applyAlignment="1">
      <alignment vertical="center"/>
    </xf>
    <xf numFmtId="0" fontId="13" fillId="0" borderId="0" xfId="27" applyFont="1" applyFill="1" applyAlignment="1">
      <alignment vertical="center"/>
    </xf>
    <xf numFmtId="38" fontId="11" fillId="0" borderId="10" xfId="36" applyFont="1" applyFill="1" applyBorder="1" applyAlignment="1">
      <alignment vertical="center"/>
    </xf>
    <xf numFmtId="38" fontId="11" fillId="0" borderId="11" xfId="36" applyFont="1" applyFill="1" applyBorder="1" applyAlignment="1">
      <alignment vertical="center"/>
    </xf>
    <xf numFmtId="38" fontId="11" fillId="0" borderId="12" xfId="36" applyFont="1" applyFill="1" applyBorder="1" applyAlignment="1">
      <alignment vertical="center"/>
    </xf>
    <xf numFmtId="0" fontId="13" fillId="0" borderId="0" xfId="27" applyFont="1" applyFill="1" applyAlignment="1" applyProtection="1">
      <alignment horizontal="right"/>
      <protection locked="0"/>
    </xf>
    <xf numFmtId="0" fontId="11" fillId="0" borderId="0" xfId="27" applyFont="1" applyFill="1" applyAlignment="1">
      <alignment horizontal="left" vertical="center"/>
    </xf>
    <xf numFmtId="0" fontId="11" fillId="0" borderId="13" xfId="27" applyFont="1" applyFill="1" applyBorder="1" applyAlignment="1">
      <alignment horizontal="left" vertical="center"/>
    </xf>
    <xf numFmtId="0" fontId="11" fillId="0" borderId="14" xfId="27" applyFont="1" applyFill="1" applyBorder="1" applyAlignment="1">
      <alignment horizontal="left" vertical="center"/>
    </xf>
    <xf numFmtId="0" fontId="11" fillId="0" borderId="9" xfId="27" applyFont="1" applyFill="1" applyBorder="1" applyAlignment="1">
      <alignment horizontal="left" vertical="center"/>
    </xf>
    <xf numFmtId="0" fontId="11" fillId="0" borderId="13" xfId="27" applyFont="1" applyFill="1" applyBorder="1" applyAlignment="1" applyProtection="1">
      <alignment horizontal="left" vertical="center" wrapText="1"/>
      <protection locked="0"/>
    </xf>
    <xf numFmtId="0" fontId="11" fillId="0" borderId="14" xfId="27" applyFont="1" applyFill="1" applyBorder="1" applyAlignment="1" applyProtection="1">
      <alignment horizontal="left" vertical="center" wrapText="1"/>
      <protection locked="0"/>
    </xf>
    <xf numFmtId="0" fontId="11" fillId="0" borderId="9" xfId="27" applyFont="1" applyFill="1" applyBorder="1" applyAlignment="1" applyProtection="1">
      <alignment horizontal="left" vertical="center" wrapText="1"/>
      <protection locked="0"/>
    </xf>
    <xf numFmtId="0" fontId="13" fillId="0" borderId="15" xfId="27" applyFont="1" applyFill="1" applyBorder="1" applyAlignment="1" applyProtection="1">
      <alignment vertical="center"/>
      <protection locked="0"/>
    </xf>
    <xf numFmtId="0" fontId="11" fillId="0" borderId="0" xfId="27" applyFont="1" applyFill="1" applyAlignment="1" applyProtection="1">
      <alignment horizontal="left" vertical="center"/>
      <protection locked="0"/>
    </xf>
    <xf numFmtId="0" fontId="11" fillId="0" borderId="16" xfId="27" applyFont="1" applyFill="1" applyBorder="1" applyAlignment="1" applyProtection="1">
      <alignment horizontal="center" vertical="center"/>
      <protection locked="0"/>
    </xf>
    <xf numFmtId="0" fontId="11" fillId="0" borderId="7" xfId="27" applyFont="1" applyFill="1" applyBorder="1" applyAlignment="1" applyProtection="1">
      <alignment horizontal="distributed" vertical="center" justifyLastLine="1"/>
      <protection locked="0"/>
    </xf>
    <xf numFmtId="0" fontId="11" fillId="0" borderId="14" xfId="27" applyFont="1" applyFill="1" applyBorder="1" applyAlignment="1" applyProtection="1">
      <alignment horizontal="distributed" vertical="center" indent="1"/>
      <protection locked="0"/>
    </xf>
    <xf numFmtId="0" fontId="11" fillId="0" borderId="9" xfId="27" applyFont="1" applyFill="1" applyBorder="1" applyAlignment="1" applyProtection="1">
      <alignment horizontal="distributed" vertical="center" indent="1"/>
      <protection locked="0"/>
    </xf>
    <xf numFmtId="0" fontId="11" fillId="0" borderId="15" xfId="27" applyFont="1" applyFill="1" applyBorder="1" applyAlignment="1" applyProtection="1">
      <alignment horizontal="left" vertical="center"/>
      <protection locked="0"/>
    </xf>
    <xf numFmtId="0" fontId="11" fillId="0" borderId="6" xfId="27" applyFont="1" applyFill="1" applyBorder="1" applyAlignment="1" applyProtection="1">
      <alignment horizontal="center" vertical="center"/>
      <protection locked="0"/>
    </xf>
    <xf numFmtId="3" fontId="11" fillId="0" borderId="7" xfId="27" applyNumberFormat="1" applyFont="1" applyFill="1" applyBorder="1" applyAlignment="1">
      <alignment vertical="center"/>
    </xf>
    <xf numFmtId="3" fontId="11" fillId="0" borderId="14" xfId="27" applyNumberFormat="1" applyFont="1" applyFill="1" applyBorder="1" applyAlignment="1">
      <alignment vertical="center"/>
    </xf>
    <xf numFmtId="3" fontId="11" fillId="0" borderId="9" xfId="27" applyNumberFormat="1" applyFont="1" applyFill="1" applyBorder="1" applyAlignment="1">
      <alignment vertical="center"/>
    </xf>
    <xf numFmtId="0" fontId="11" fillId="0" borderId="15" xfId="27" applyFont="1" applyFill="1" applyBorder="1" applyAlignment="1" applyProtection="1">
      <alignment vertical="center"/>
      <protection locked="0"/>
    </xf>
    <xf numFmtId="3" fontId="11" fillId="0" borderId="10" xfId="27" applyNumberFormat="1" applyFont="1" applyFill="1" applyBorder="1" applyAlignment="1">
      <alignment vertical="center"/>
    </xf>
    <xf numFmtId="3" fontId="11" fillId="0" borderId="17" xfId="27" applyNumberFormat="1" applyFont="1" applyFill="1" applyBorder="1" applyAlignment="1">
      <alignment vertical="center"/>
    </xf>
    <xf numFmtId="3" fontId="11" fillId="0" borderId="12" xfId="27" applyNumberFormat="1" applyFont="1" applyFill="1" applyBorder="1" applyAlignment="1">
      <alignment vertical="center"/>
    </xf>
    <xf numFmtId="0" fontId="11" fillId="0" borderId="15" xfId="27" applyFont="1" applyFill="1" applyBorder="1" applyAlignment="1">
      <alignment vertical="center"/>
    </xf>
    <xf numFmtId="0" fontId="12" fillId="0" borderId="0" xfId="21" applyFont="1" applyFill="1" applyAlignment="1">
      <alignment vertical="center"/>
    </xf>
    <xf numFmtId="0" fontId="13" fillId="0" borderId="13" xfId="21" applyFont="1" applyFill="1" applyBorder="1" applyAlignment="1" applyProtection="1">
      <alignment horizontal="center" vertical="center" wrapText="1"/>
      <protection locked="0"/>
    </xf>
    <xf numFmtId="0" fontId="13" fillId="0" borderId="14" xfId="21" applyFont="1" applyFill="1" applyBorder="1" applyAlignment="1" applyProtection="1">
      <alignment horizontal="center" vertical="center" wrapText="1"/>
      <protection locked="0"/>
    </xf>
    <xf numFmtId="0" fontId="13" fillId="0" borderId="9" xfId="21" applyFont="1" applyFill="1" applyBorder="1" applyAlignment="1" applyProtection="1">
      <alignment horizontal="center" vertical="center" wrapText="1"/>
      <protection locked="0"/>
    </xf>
    <xf numFmtId="0" fontId="13" fillId="0" borderId="18" xfId="21" applyFont="1" applyFill="1" applyBorder="1" applyAlignment="1" applyProtection="1">
      <alignment horizontal="center" vertical="center"/>
      <protection locked="0"/>
    </xf>
    <xf numFmtId="0" fontId="13" fillId="0" borderId="19" xfId="21" applyFont="1" applyFill="1" applyBorder="1" applyAlignment="1" applyProtection="1">
      <alignment horizontal="center" vertical="center"/>
      <protection locked="0"/>
    </xf>
    <xf numFmtId="0" fontId="13" fillId="0" borderId="18" xfId="21" applyFont="1" applyFill="1" applyBorder="1" applyAlignment="1" applyProtection="1">
      <alignment horizontal="distributed" vertical="center"/>
      <protection locked="0"/>
    </xf>
    <xf numFmtId="0" fontId="13" fillId="0" borderId="19" xfId="21" applyFont="1" applyFill="1" applyBorder="1" applyAlignment="1" applyProtection="1">
      <alignment horizontal="distributed" vertical="center"/>
      <protection locked="0"/>
    </xf>
    <xf numFmtId="0" fontId="13" fillId="0" borderId="20" xfId="21" applyFont="1" applyFill="1" applyBorder="1" applyAlignment="1" applyProtection="1">
      <alignment horizontal="distributed" vertical="center"/>
      <protection locked="0"/>
    </xf>
    <xf numFmtId="0" fontId="13" fillId="0" borderId="0" xfId="27" applyFont="1" applyFill="1" applyAlignment="1" applyProtection="1">
      <alignment horizontal="left" vertical="center"/>
      <protection locked="0"/>
    </xf>
    <xf numFmtId="0" fontId="13" fillId="0" borderId="0" xfId="21" applyFont="1" applyFill="1" applyAlignment="1" applyProtection="1">
      <alignment horizontal="left" vertical="center" indent="1"/>
      <protection locked="0"/>
    </xf>
    <xf numFmtId="0" fontId="6" fillId="0" borderId="0" xfId="27" applyFont="1" applyFill="1" applyAlignment="1" applyProtection="1">
      <alignment vertical="center"/>
      <protection locked="0"/>
    </xf>
    <xf numFmtId="0" fontId="13" fillId="0" borderId="14" xfId="21" applyFont="1" applyFill="1" applyBorder="1" applyAlignment="1" applyProtection="1">
      <alignment horizontal="center" vertical="center"/>
      <protection locked="0"/>
    </xf>
    <xf numFmtId="0" fontId="13" fillId="0" borderId="9" xfId="21" applyFont="1" applyFill="1" applyBorder="1" applyAlignment="1" applyProtection="1">
      <alignment horizontal="center" vertical="center"/>
      <protection locked="0"/>
    </xf>
    <xf numFmtId="38" fontId="13" fillId="0" borderId="18" xfId="6" applyFont="1" applyFill="1" applyBorder="1" applyAlignment="1" applyProtection="1">
      <alignment horizontal="right" vertical="center"/>
      <protection locked="0"/>
    </xf>
    <xf numFmtId="38" fontId="13" fillId="0" borderId="19" xfId="6" applyFont="1" applyFill="1" applyBorder="1" applyAlignment="1" applyProtection="1">
      <alignment horizontal="right" vertical="center"/>
      <protection locked="0"/>
    </xf>
    <xf numFmtId="38" fontId="13" fillId="0" borderId="18" xfId="6" applyFont="1" applyFill="1" applyBorder="1" applyAlignment="1" applyProtection="1">
      <alignment vertical="center"/>
      <protection locked="0"/>
    </xf>
    <xf numFmtId="38" fontId="13" fillId="0" borderId="19" xfId="6" applyFont="1" applyFill="1" applyBorder="1" applyAlignment="1" applyProtection="1">
      <alignment vertical="center"/>
      <protection locked="0"/>
    </xf>
    <xf numFmtId="38" fontId="13" fillId="0" borderId="20" xfId="6" applyFont="1" applyFill="1" applyBorder="1" applyAlignment="1" applyProtection="1">
      <alignment vertical="center"/>
      <protection locked="0"/>
    </xf>
    <xf numFmtId="38" fontId="13" fillId="0" borderId="0" xfId="6" applyFont="1" applyFill="1" applyBorder="1" applyAlignment="1" applyProtection="1">
      <alignment horizontal="right" vertical="center"/>
      <protection locked="0"/>
    </xf>
    <xf numFmtId="38" fontId="13" fillId="0" borderId="0" xfId="6" applyFont="1" applyFill="1" applyAlignment="1" applyProtection="1">
      <alignment horizontal="right" vertical="center"/>
      <protection locked="0"/>
    </xf>
    <xf numFmtId="38" fontId="13" fillId="0" borderId="21" xfId="6" applyFont="1" applyFill="1" applyBorder="1" applyAlignment="1" applyProtection="1">
      <alignment horizontal="right" vertical="center"/>
      <protection locked="0"/>
    </xf>
    <xf numFmtId="38" fontId="13" fillId="0" borderId="0" xfId="6" applyFont="1" applyFill="1" applyBorder="1" applyAlignment="1" applyProtection="1">
      <alignment vertical="center"/>
      <protection locked="0"/>
    </xf>
    <xf numFmtId="38" fontId="13" fillId="0" borderId="21" xfId="6" applyFont="1" applyFill="1" applyBorder="1" applyAlignment="1" applyProtection="1">
      <alignment vertical="center"/>
      <protection locked="0"/>
    </xf>
    <xf numFmtId="38" fontId="13" fillId="0" borderId="22" xfId="6" applyFont="1" applyFill="1" applyBorder="1" applyAlignment="1" applyProtection="1">
      <alignment vertical="center"/>
      <protection locked="0"/>
    </xf>
    <xf numFmtId="38" fontId="13" fillId="0" borderId="0" xfId="27" applyNumberFormat="1" applyFont="1" applyFill="1" applyAlignment="1">
      <alignment vertical="center"/>
    </xf>
    <xf numFmtId="0" fontId="11" fillId="0" borderId="0" xfId="27" applyFont="1" applyFill="1" applyAlignment="1" applyProtection="1">
      <alignment vertical="center"/>
      <protection locked="0"/>
    </xf>
    <xf numFmtId="176" fontId="13" fillId="0" borderId="0" xfId="21" applyNumberFormat="1" applyFont="1" applyFill="1" applyAlignment="1" applyProtection="1">
      <alignment vertical="center"/>
      <protection locked="0"/>
    </xf>
    <xf numFmtId="0" fontId="13" fillId="0" borderId="23" xfId="21" applyFont="1" applyFill="1" applyBorder="1" applyAlignment="1" applyProtection="1">
      <alignment horizontal="center" vertical="center"/>
      <protection locked="0"/>
    </xf>
    <xf numFmtId="177" fontId="13" fillId="0" borderId="0" xfId="6" applyNumberFormat="1" applyFont="1" applyFill="1" applyBorder="1" applyAlignment="1" applyProtection="1">
      <alignment horizontal="right" vertical="center"/>
      <protection locked="0"/>
    </xf>
    <xf numFmtId="177" fontId="13" fillId="0" borderId="0" xfId="6" applyNumberFormat="1" applyFont="1" applyFill="1" applyAlignment="1" applyProtection="1">
      <alignment horizontal="right" vertical="center"/>
      <protection locked="0"/>
    </xf>
    <xf numFmtId="177" fontId="13" fillId="0" borderId="21" xfId="6" applyNumberFormat="1" applyFont="1" applyFill="1" applyBorder="1" applyAlignment="1" applyProtection="1">
      <alignment horizontal="right" vertical="center"/>
      <protection locked="0"/>
    </xf>
    <xf numFmtId="177" fontId="13" fillId="0" borderId="0" xfId="6" applyNumberFormat="1" applyFont="1" applyFill="1" applyBorder="1" applyAlignment="1" applyProtection="1">
      <alignment vertical="center"/>
      <protection locked="0"/>
    </xf>
    <xf numFmtId="177" fontId="13" fillId="0" borderId="21" xfId="6" applyNumberFormat="1" applyFont="1" applyFill="1" applyBorder="1" applyAlignment="1" applyProtection="1">
      <alignment vertical="center"/>
      <protection locked="0"/>
    </xf>
    <xf numFmtId="177" fontId="13" fillId="0" borderId="22" xfId="6" applyNumberFormat="1" applyFont="1" applyFill="1" applyBorder="1" applyAlignment="1" applyProtection="1">
      <alignment vertical="center"/>
      <protection locked="0"/>
    </xf>
    <xf numFmtId="0" fontId="13" fillId="0" borderId="1" xfId="21" applyFont="1" applyFill="1" applyBorder="1" applyAlignment="1" applyProtection="1">
      <alignment horizontal="center" vertical="center"/>
      <protection locked="0"/>
    </xf>
    <xf numFmtId="0" fontId="13" fillId="0" borderId="23" xfId="21" applyFont="1" applyFill="1" applyBorder="1" applyAlignment="1" applyProtection="1">
      <alignment horizontal="center" vertical="center" wrapText="1"/>
      <protection locked="0"/>
    </xf>
    <xf numFmtId="0" fontId="13" fillId="0" borderId="20" xfId="21" applyFont="1" applyFill="1" applyBorder="1" applyAlignment="1" applyProtection="1">
      <alignment horizontal="center" vertical="center" wrapText="1"/>
      <protection locked="0"/>
    </xf>
    <xf numFmtId="0" fontId="13" fillId="0" borderId="24" xfId="21" applyFont="1" applyFill="1" applyBorder="1" applyAlignment="1" applyProtection="1">
      <alignment horizontal="center" vertical="center"/>
      <protection locked="0"/>
    </xf>
    <xf numFmtId="0" fontId="15" fillId="0" borderId="0" xfId="37" applyFont="1" applyFill="1" applyAlignment="1" applyProtection="1">
      <alignment vertical="center"/>
    </xf>
    <xf numFmtId="38" fontId="13" fillId="0" borderId="0" xfId="6" quotePrefix="1" applyFont="1" applyFill="1" applyBorder="1" applyAlignment="1" applyProtection="1">
      <alignment horizontal="right" vertical="center"/>
      <protection locked="0"/>
    </xf>
    <xf numFmtId="38" fontId="13" fillId="0" borderId="0" xfId="6" quotePrefix="1" applyFont="1" applyFill="1" applyAlignment="1" applyProtection="1">
      <alignment horizontal="right" vertical="center"/>
      <protection locked="0"/>
    </xf>
    <xf numFmtId="38" fontId="13" fillId="0" borderId="21" xfId="6" quotePrefix="1" applyFont="1" applyFill="1" applyBorder="1" applyAlignment="1" applyProtection="1">
      <alignment horizontal="right" vertical="center"/>
      <protection locked="0"/>
    </xf>
    <xf numFmtId="38" fontId="13" fillId="0" borderId="22" xfId="6" applyFont="1" applyFill="1" applyBorder="1" applyAlignment="1" applyProtection="1">
      <alignment horizontal="right" vertical="center"/>
      <protection locked="0"/>
    </xf>
    <xf numFmtId="0" fontId="13" fillId="0" borderId="16" xfId="21" applyFont="1" applyFill="1" applyBorder="1" applyAlignment="1" applyProtection="1">
      <alignment horizontal="center" vertical="center"/>
      <protection locked="0"/>
    </xf>
    <xf numFmtId="38" fontId="13" fillId="0" borderId="17" xfId="6" applyFont="1" applyFill="1" applyBorder="1" applyAlignment="1" applyProtection="1">
      <alignment horizontal="right" vertical="center"/>
      <protection locked="0"/>
    </xf>
    <xf numFmtId="38" fontId="13" fillId="0" borderId="25" xfId="6" applyFont="1" applyFill="1" applyBorder="1" applyAlignment="1" applyProtection="1">
      <alignment horizontal="right" vertical="center"/>
      <protection locked="0"/>
    </xf>
    <xf numFmtId="38" fontId="13" fillId="0" borderId="17" xfId="6" applyFont="1" applyFill="1" applyBorder="1" applyAlignment="1" applyProtection="1">
      <alignment vertical="center"/>
      <protection locked="0"/>
    </xf>
    <xf numFmtId="38" fontId="13" fillId="0" borderId="25" xfId="6" applyFont="1" applyFill="1" applyBorder="1" applyAlignment="1" applyProtection="1">
      <alignment vertical="center"/>
      <protection locked="0"/>
    </xf>
    <xf numFmtId="38" fontId="13" fillId="0" borderId="12" xfId="6" applyFont="1" applyFill="1" applyBorder="1" applyAlignment="1" applyProtection="1">
      <alignment vertical="center"/>
      <protection locked="0"/>
    </xf>
    <xf numFmtId="38" fontId="11" fillId="0" borderId="0" xfId="6" applyFont="1" applyFill="1" applyAlignment="1">
      <alignment vertical="center"/>
    </xf>
    <xf numFmtId="0" fontId="4" fillId="0" borderId="0" xfId="0" applyFont="1" applyFill="1">
      <alignment vertical="center"/>
    </xf>
    <xf numFmtId="0" fontId="16" fillId="0" borderId="0" xfId="0" applyFont="1" applyFill="1">
      <alignment vertical="center"/>
    </xf>
    <xf numFmtId="0" fontId="13" fillId="0" borderId="0" xfId="0" applyFont="1" applyFill="1">
      <alignment vertical="center"/>
    </xf>
    <xf numFmtId="38" fontId="13" fillId="0" borderId="0" xfId="6" applyFont="1" applyFill="1" applyAlignment="1">
      <alignment horizontal="left" vertical="center"/>
    </xf>
    <xf numFmtId="0" fontId="13" fillId="0" borderId="26" xfId="0" applyFont="1" applyFill="1" applyBorder="1" applyAlignment="1">
      <alignment horizontal="center" vertical="center"/>
    </xf>
    <xf numFmtId="0" fontId="13" fillId="0" borderId="27" xfId="0" applyFont="1" applyFill="1" applyBorder="1" applyAlignment="1">
      <alignment horizontal="center" vertical="center"/>
    </xf>
    <xf numFmtId="0" fontId="13" fillId="0" borderId="6" xfId="0" applyFont="1" applyFill="1" applyBorder="1">
      <alignment vertical="center"/>
    </xf>
    <xf numFmtId="0" fontId="13" fillId="0" borderId="1" xfId="0" applyFont="1" applyFill="1" applyBorder="1">
      <alignment vertical="center"/>
    </xf>
    <xf numFmtId="0" fontId="13" fillId="0" borderId="6" xfId="0" applyFont="1" applyFill="1" applyBorder="1" applyAlignment="1">
      <alignment vertical="center" shrinkToFit="1"/>
    </xf>
    <xf numFmtId="0" fontId="13" fillId="0" borderId="6" xfId="0" applyFont="1" applyFill="1" applyBorder="1" applyAlignment="1">
      <alignment vertical="center" wrapText="1"/>
    </xf>
    <xf numFmtId="0" fontId="13" fillId="0" borderId="13" xfId="0" applyFont="1" applyFill="1" applyBorder="1" applyAlignment="1">
      <alignment vertical="center" wrapText="1"/>
    </xf>
    <xf numFmtId="0" fontId="13" fillId="0" borderId="14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vertical="center" wrapText="1"/>
    </xf>
    <xf numFmtId="0" fontId="13" fillId="0" borderId="23" xfId="0" applyFont="1" applyFill="1" applyBorder="1">
      <alignment vertical="center"/>
    </xf>
    <xf numFmtId="0" fontId="13" fillId="0" borderId="1" xfId="0" applyFont="1" applyFill="1" applyBorder="1" applyAlignment="1">
      <alignment horizontal="left" vertical="center"/>
    </xf>
    <xf numFmtId="0" fontId="13" fillId="0" borderId="26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3" fillId="0" borderId="24" xfId="0" applyFont="1" applyFill="1" applyBorder="1">
      <alignment vertical="center"/>
    </xf>
    <xf numFmtId="0" fontId="13" fillId="0" borderId="20" xfId="0" applyFont="1" applyFill="1" applyBorder="1">
      <alignment vertical="center"/>
    </xf>
    <xf numFmtId="0" fontId="13" fillId="0" borderId="6" xfId="0" applyFont="1" applyFill="1" applyBorder="1" applyAlignment="1">
      <alignment horizontal="center" vertical="center" wrapText="1"/>
    </xf>
    <xf numFmtId="0" fontId="13" fillId="0" borderId="15" xfId="0" applyFont="1" applyFill="1" applyBorder="1">
      <alignment vertical="center"/>
    </xf>
    <xf numFmtId="0" fontId="13" fillId="0" borderId="24" xfId="0" applyFont="1" applyFill="1" applyBorder="1" applyAlignment="1">
      <alignment horizontal="left" vertical="center"/>
    </xf>
    <xf numFmtId="0" fontId="13" fillId="0" borderId="0" xfId="0" applyFont="1" applyFill="1" applyAlignment="1">
      <alignment horizontal="left" vertical="center" wrapText="1"/>
    </xf>
    <xf numFmtId="0" fontId="13" fillId="0" borderId="16" xfId="0" applyFont="1" applyFill="1" applyBorder="1">
      <alignment vertical="center"/>
    </xf>
    <xf numFmtId="0" fontId="13" fillId="0" borderId="16" xfId="0" applyFont="1" applyFill="1" applyBorder="1" applyAlignment="1">
      <alignment horizontal="left" vertical="center"/>
    </xf>
    <xf numFmtId="0" fontId="13" fillId="0" borderId="12" xfId="0" applyFont="1" applyFill="1" applyBorder="1">
      <alignment vertical="center"/>
    </xf>
    <xf numFmtId="0" fontId="13" fillId="0" borderId="28" xfId="0" applyFont="1" applyFill="1" applyBorder="1">
      <alignment vertical="center"/>
    </xf>
    <xf numFmtId="38" fontId="13" fillId="0" borderId="26" xfId="6" applyFont="1" applyFill="1" applyBorder="1" applyAlignment="1">
      <alignment horizontal="center" vertical="center" wrapText="1"/>
    </xf>
    <xf numFmtId="38" fontId="13" fillId="0" borderId="27" xfId="6" applyFont="1" applyFill="1" applyBorder="1" applyAlignment="1">
      <alignment horizontal="center" vertical="center" wrapText="1"/>
    </xf>
    <xf numFmtId="178" fontId="13" fillId="0" borderId="6" xfId="33" applyNumberFormat="1" applyFont="1" applyFill="1" applyBorder="1" applyAlignment="1">
      <alignment horizontal="right" vertical="center"/>
    </xf>
    <xf numFmtId="178" fontId="13" fillId="0" borderId="6" xfId="33" applyNumberFormat="1" applyFont="1" applyFill="1" applyBorder="1">
      <alignment vertical="center"/>
    </xf>
    <xf numFmtId="178" fontId="13" fillId="0" borderId="9" xfId="33" applyNumberFormat="1" applyFont="1" applyFill="1" applyBorder="1">
      <alignment vertical="center"/>
    </xf>
    <xf numFmtId="178" fontId="13" fillId="0" borderId="6" xfId="33" quotePrefix="1" applyNumberFormat="1" applyFont="1" applyFill="1" applyBorder="1" applyAlignment="1">
      <alignment horizontal="right" vertical="center"/>
    </xf>
    <xf numFmtId="178" fontId="13" fillId="0" borderId="13" xfId="33" applyNumberFormat="1" applyFont="1" applyFill="1" applyBorder="1">
      <alignment vertical="center"/>
    </xf>
    <xf numFmtId="38" fontId="13" fillId="0" borderId="26" xfId="6" applyFont="1" applyFill="1" applyBorder="1" applyAlignment="1">
      <alignment horizontal="right" vertical="center" wrapText="1"/>
    </xf>
    <xf numFmtId="38" fontId="13" fillId="0" borderId="29" xfId="6" applyFont="1" applyFill="1" applyBorder="1" applyAlignment="1">
      <alignment horizontal="right" vertical="center" wrapText="1"/>
    </xf>
    <xf numFmtId="38" fontId="13" fillId="0" borderId="0" xfId="6" applyFont="1" applyFill="1" applyBorder="1" applyAlignment="1">
      <alignment horizontal="right" vertical="center" wrapText="1"/>
    </xf>
    <xf numFmtId="38" fontId="13" fillId="0" borderId="0" xfId="6" applyFont="1" applyFill="1" applyAlignment="1">
      <alignment horizontal="right"/>
    </xf>
    <xf numFmtId="178" fontId="13" fillId="0" borderId="30" xfId="33" applyNumberFormat="1" applyFont="1" applyFill="1" applyBorder="1">
      <alignment vertical="center"/>
    </xf>
    <xf numFmtId="0" fontId="6" fillId="0" borderId="0" xfId="23" applyFont="1" applyFill="1">
      <alignment vertical="center"/>
    </xf>
    <xf numFmtId="0" fontId="11" fillId="0" borderId="0" xfId="0" applyFont="1" applyFill="1">
      <alignment vertical="center"/>
    </xf>
    <xf numFmtId="0" fontId="11" fillId="0" borderId="13" xfId="27" applyFont="1" applyFill="1" applyBorder="1" applyAlignment="1">
      <alignment horizontal="center" vertical="center"/>
    </xf>
    <xf numFmtId="0" fontId="11" fillId="0" borderId="9" xfId="27" applyFont="1" applyFill="1" applyBorder="1" applyAlignment="1">
      <alignment horizontal="center" vertical="center"/>
    </xf>
    <xf numFmtId="179" fontId="11" fillId="0" borderId="13" xfId="27" applyNumberFormat="1" applyFont="1" applyFill="1" applyBorder="1" applyAlignment="1" applyProtection="1">
      <alignment horizontal="center" vertical="center"/>
      <protection locked="0"/>
    </xf>
    <xf numFmtId="179" fontId="11" fillId="0" borderId="1" xfId="23" applyNumberFormat="1" applyFont="1" applyFill="1" applyBorder="1" applyProtection="1">
      <alignment vertical="center"/>
      <protection locked="0"/>
    </xf>
    <xf numFmtId="179" fontId="11" fillId="0" borderId="1" xfId="23" applyNumberFormat="1" applyFont="1" applyFill="1" applyBorder="1" applyAlignment="1" applyProtection="1">
      <alignment vertical="center" shrinkToFit="1"/>
      <protection locked="0"/>
    </xf>
    <xf numFmtId="179" fontId="11" fillId="0" borderId="13" xfId="27" applyNumberFormat="1" applyFont="1" applyFill="1" applyBorder="1" applyAlignment="1" applyProtection="1">
      <alignment horizontal="center" vertical="center" wrapText="1"/>
      <protection locked="0"/>
    </xf>
    <xf numFmtId="38" fontId="11" fillId="0" borderId="6" xfId="6" applyFont="1" applyFill="1" applyBorder="1" applyAlignment="1" applyProtection="1">
      <alignment vertical="center"/>
      <protection locked="0"/>
    </xf>
    <xf numFmtId="0" fontId="17" fillId="0" borderId="0" xfId="37" applyFont="1" applyFill="1" applyAlignment="1" applyProtection="1">
      <alignment vertical="center"/>
    </xf>
    <xf numFmtId="0" fontId="13" fillId="0" borderId="0" xfId="27" applyFont="1" applyFill="1" applyAlignment="1">
      <alignment horizontal="right"/>
    </xf>
    <xf numFmtId="179" fontId="6" fillId="0" borderId="0" xfId="23" applyNumberFormat="1" applyFont="1" applyFill="1">
      <alignment vertical="center"/>
    </xf>
    <xf numFmtId="38" fontId="11" fillId="0" borderId="13" xfId="6" applyFont="1" applyFill="1" applyBorder="1" applyAlignment="1" applyProtection="1">
      <alignment horizontal="center" vertical="center" wrapText="1"/>
      <protection locked="0"/>
    </xf>
    <xf numFmtId="38" fontId="11" fillId="0" borderId="6" xfId="6" applyFont="1" applyFill="1" applyBorder="1" applyAlignment="1" applyProtection="1">
      <alignment horizontal="right" vertical="center"/>
      <protection locked="0"/>
    </xf>
    <xf numFmtId="38" fontId="11" fillId="0" borderId="0" xfId="6" applyFont="1" applyFill="1" applyBorder="1" applyAlignment="1" applyProtection="1">
      <alignment vertical="center"/>
      <protection locked="0"/>
    </xf>
    <xf numFmtId="38" fontId="11" fillId="0" borderId="23" xfId="6" applyFont="1" applyFill="1" applyBorder="1" applyAlignment="1" applyProtection="1">
      <alignment horizontal="center" vertical="center"/>
      <protection locked="0"/>
    </xf>
    <xf numFmtId="0" fontId="11" fillId="0" borderId="0" xfId="27" applyFont="1" applyFill="1"/>
    <xf numFmtId="179" fontId="11" fillId="0" borderId="9" xfId="27" applyNumberFormat="1" applyFont="1" applyFill="1" applyBorder="1" applyAlignment="1" applyProtection="1">
      <alignment horizontal="center" vertical="center"/>
      <protection locked="0"/>
    </xf>
    <xf numFmtId="179" fontId="11" fillId="0" borderId="1" xfId="27" applyNumberFormat="1" applyFont="1" applyFill="1" applyBorder="1" applyAlignment="1" applyProtection="1">
      <alignment horizontal="center" vertical="center"/>
      <protection locked="0"/>
    </xf>
    <xf numFmtId="0" fontId="6" fillId="0" borderId="0" xfId="27" applyFont="1" applyFill="1" applyProtection="1">
      <protection locked="0"/>
    </xf>
    <xf numFmtId="38" fontId="11" fillId="0" borderId="1" xfId="9" applyFont="1" applyFill="1" applyBorder="1" applyAlignment="1" applyProtection="1">
      <alignment horizontal="center" vertical="center"/>
      <protection locked="0"/>
    </xf>
    <xf numFmtId="38" fontId="11" fillId="0" borderId="6" xfId="9" applyFont="1" applyFill="1" applyBorder="1" applyAlignment="1">
      <alignment horizontal="center" vertical="center"/>
    </xf>
    <xf numFmtId="38" fontId="11" fillId="0" borderId="16" xfId="9" applyFont="1" applyFill="1" applyBorder="1" applyAlignment="1" applyProtection="1">
      <alignment horizontal="center" vertical="center"/>
      <protection locked="0"/>
    </xf>
    <xf numFmtId="38" fontId="11" fillId="0" borderId="16" xfId="9" applyFont="1" applyFill="1" applyBorder="1" applyAlignment="1">
      <alignment horizontal="center" vertical="center" wrapText="1"/>
    </xf>
    <xf numFmtId="38" fontId="13" fillId="0" borderId="0" xfId="9" applyFont="1" applyFill="1" applyAlignment="1">
      <alignment horizontal="center"/>
    </xf>
    <xf numFmtId="38" fontId="11" fillId="0" borderId="16" xfId="9" applyFont="1" applyFill="1" applyBorder="1" applyAlignment="1" applyProtection="1">
      <alignment vertical="center"/>
      <protection locked="0"/>
    </xf>
    <xf numFmtId="0" fontId="12" fillId="0" borderId="0" xfId="0" applyFont="1" applyFill="1">
      <alignment vertical="center"/>
    </xf>
    <xf numFmtId="0" fontId="11" fillId="0" borderId="18" xfId="27" applyFont="1" applyFill="1" applyBorder="1" applyAlignment="1" applyProtection="1">
      <alignment vertical="center"/>
      <protection locked="0"/>
    </xf>
    <xf numFmtId="0" fontId="11" fillId="0" borderId="18" xfId="0" applyFont="1" applyFill="1" applyBorder="1">
      <alignment vertical="center"/>
    </xf>
    <xf numFmtId="0" fontId="11" fillId="0" borderId="20" xfId="0" applyFont="1" applyFill="1" applyBorder="1" applyAlignment="1">
      <alignment horizontal="left" vertical="center"/>
    </xf>
    <xf numFmtId="0" fontId="11" fillId="0" borderId="24" xfId="27" applyFont="1" applyFill="1" applyBorder="1" applyAlignment="1" applyProtection="1">
      <alignment horizontal="center" vertical="center"/>
      <protection locked="0"/>
    </xf>
    <xf numFmtId="0" fontId="11" fillId="0" borderId="31" xfId="27" applyFont="1" applyFill="1" applyBorder="1" applyAlignment="1" applyProtection="1">
      <alignment horizontal="left" vertical="center"/>
      <protection locked="0"/>
    </xf>
    <xf numFmtId="0" fontId="11" fillId="0" borderId="32" xfId="27" applyFont="1" applyFill="1" applyBorder="1" applyAlignment="1" applyProtection="1">
      <alignment horizontal="left" vertical="center"/>
      <protection locked="0"/>
    </xf>
    <xf numFmtId="0" fontId="11" fillId="0" borderId="22" xfId="0" applyFont="1" applyFill="1" applyBorder="1" applyAlignment="1">
      <alignment horizontal="left" vertical="center"/>
    </xf>
    <xf numFmtId="5" fontId="11" fillId="0" borderId="33" xfId="27" applyNumberFormat="1" applyFont="1" applyFill="1" applyBorder="1" applyAlignment="1" applyProtection="1">
      <alignment horizontal="center" vertical="center"/>
      <protection locked="0"/>
    </xf>
    <xf numFmtId="3" fontId="11" fillId="0" borderId="34" xfId="27" applyNumberFormat="1" applyFont="1" applyFill="1" applyBorder="1" applyAlignment="1" applyProtection="1">
      <alignment horizontal="right" vertical="center"/>
      <protection locked="0"/>
    </xf>
    <xf numFmtId="3" fontId="11" fillId="0" borderId="35" xfId="27" applyNumberFormat="1" applyFont="1" applyFill="1" applyBorder="1" applyAlignment="1" applyProtection="1">
      <alignment horizontal="right" vertical="center"/>
      <protection locked="0"/>
    </xf>
    <xf numFmtId="3" fontId="11" fillId="0" borderId="36" xfId="27" applyNumberFormat="1" applyFont="1" applyFill="1" applyBorder="1" applyAlignment="1" applyProtection="1">
      <alignment horizontal="right" vertical="center"/>
      <protection locked="0"/>
    </xf>
    <xf numFmtId="5" fontId="11" fillId="0" borderId="37" xfId="27" applyNumberFormat="1" applyFont="1" applyFill="1" applyBorder="1" applyAlignment="1" applyProtection="1">
      <alignment horizontal="center" vertical="center"/>
      <protection locked="0"/>
    </xf>
    <xf numFmtId="3" fontId="11" fillId="0" borderId="38" xfId="27" applyNumberFormat="1" applyFont="1" applyFill="1" applyBorder="1" applyAlignment="1" applyProtection="1">
      <alignment horizontal="right" vertical="center"/>
      <protection locked="0"/>
    </xf>
    <xf numFmtId="3" fontId="11" fillId="0" borderId="39" xfId="27" applyNumberFormat="1" applyFont="1" applyFill="1" applyBorder="1" applyAlignment="1" applyProtection="1">
      <alignment horizontal="right" vertical="center"/>
      <protection locked="0"/>
    </xf>
    <xf numFmtId="3" fontId="11" fillId="0" borderId="40" xfId="27" applyNumberFormat="1" applyFont="1" applyFill="1" applyBorder="1" applyAlignment="1" applyProtection="1">
      <alignment horizontal="right" vertical="center"/>
      <protection locked="0"/>
    </xf>
    <xf numFmtId="0" fontId="11" fillId="0" borderId="1" xfId="19" applyFont="1" applyFill="1" applyBorder="1" applyAlignment="1">
      <alignment horizontal="center" vertical="center"/>
    </xf>
    <xf numFmtId="0" fontId="11" fillId="0" borderId="6" xfId="0" applyFont="1" applyFill="1" applyBorder="1">
      <alignment vertical="center"/>
    </xf>
    <xf numFmtId="0" fontId="11" fillId="0" borderId="1" xfId="0" applyFont="1" applyFill="1" applyBorder="1" applyAlignment="1">
      <alignment horizontal="left" vertical="center"/>
    </xf>
    <xf numFmtId="0" fontId="11" fillId="0" borderId="41" xfId="19" applyFont="1" applyFill="1" applyBorder="1" applyAlignment="1">
      <alignment horizontal="center" vertical="center"/>
    </xf>
    <xf numFmtId="0" fontId="11" fillId="0" borderId="42" xfId="19" applyFont="1" applyFill="1" applyBorder="1" applyAlignment="1">
      <alignment horizontal="center" vertical="center"/>
    </xf>
    <xf numFmtId="0" fontId="11" fillId="0" borderId="43" xfId="19" applyFont="1" applyFill="1" applyBorder="1" applyAlignment="1">
      <alignment horizontal="center" vertical="center"/>
    </xf>
    <xf numFmtId="0" fontId="11" fillId="0" borderId="16" xfId="19" applyFont="1" applyFill="1" applyBorder="1" applyAlignment="1">
      <alignment horizontal="center" vertical="center"/>
    </xf>
    <xf numFmtId="0" fontId="11" fillId="0" borderId="16" xfId="0" applyFont="1" applyFill="1" applyBorder="1" applyAlignment="1">
      <alignment horizontal="left" vertical="center"/>
    </xf>
    <xf numFmtId="0" fontId="11" fillId="0" borderId="44" xfId="19" applyFont="1" applyFill="1" applyBorder="1">
      <alignment vertical="center"/>
    </xf>
    <xf numFmtId="0" fontId="11" fillId="0" borderId="45" xfId="19" applyFont="1" applyFill="1" applyBorder="1">
      <alignment vertical="center"/>
    </xf>
    <xf numFmtId="0" fontId="11" fillId="0" borderId="46" xfId="19" applyFont="1" applyFill="1" applyBorder="1">
      <alignment vertical="center"/>
    </xf>
    <xf numFmtId="0" fontId="11" fillId="0" borderId="47" xfId="19" applyFont="1" applyFill="1" applyBorder="1">
      <alignment vertical="center"/>
    </xf>
    <xf numFmtId="0" fontId="11" fillId="0" borderId="37" xfId="19" applyFont="1" applyFill="1" applyBorder="1" applyAlignment="1">
      <alignment horizontal="center" vertical="center"/>
    </xf>
    <xf numFmtId="38" fontId="11" fillId="0" borderId="6" xfId="5" applyFont="1" applyFill="1" applyBorder="1">
      <alignment vertical="center"/>
    </xf>
    <xf numFmtId="38" fontId="11" fillId="0" borderId="7" xfId="5" applyFont="1" applyFill="1" applyBorder="1" applyAlignment="1">
      <alignment horizontal="right" vertical="center"/>
    </xf>
    <xf numFmtId="38" fontId="11" fillId="0" borderId="8" xfId="5" applyFont="1" applyFill="1" applyBorder="1">
      <alignment vertical="center"/>
    </xf>
    <xf numFmtId="38" fontId="11" fillId="0" borderId="8" xfId="5" applyFont="1" applyFill="1" applyBorder="1" applyAlignment="1">
      <alignment horizontal="right" vertical="center"/>
    </xf>
    <xf numFmtId="38" fontId="11" fillId="0" borderId="48" xfId="5" applyFont="1" applyFill="1" applyBorder="1">
      <alignment vertical="center"/>
    </xf>
    <xf numFmtId="38" fontId="11" fillId="0" borderId="14" xfId="5" applyFont="1" applyFill="1" applyBorder="1" applyAlignment="1">
      <alignment horizontal="right" vertical="center"/>
    </xf>
    <xf numFmtId="38" fontId="11" fillId="0" borderId="7" xfId="5" applyFont="1" applyFill="1" applyBorder="1">
      <alignment vertical="center"/>
    </xf>
    <xf numFmtId="38" fontId="11" fillId="0" borderId="49" xfId="5" applyFont="1" applyFill="1" applyBorder="1">
      <alignment vertical="center"/>
    </xf>
    <xf numFmtId="0" fontId="11" fillId="0" borderId="0" xfId="27" applyFont="1" applyFill="1" applyAlignment="1">
      <alignment horizontal="right" vertical="center"/>
    </xf>
    <xf numFmtId="38" fontId="11" fillId="0" borderId="6" xfId="5" applyFont="1" applyFill="1" applyBorder="1" applyAlignment="1">
      <alignment horizontal="right" vertical="center"/>
    </xf>
    <xf numFmtId="38" fontId="11" fillId="0" borderId="48" xfId="5" applyFont="1" applyFill="1" applyBorder="1" applyAlignment="1">
      <alignment horizontal="right" vertical="center"/>
    </xf>
    <xf numFmtId="38" fontId="11" fillId="0" borderId="49" xfId="5" applyFont="1" applyFill="1" applyBorder="1" applyAlignment="1">
      <alignment horizontal="right" vertical="center"/>
    </xf>
    <xf numFmtId="0" fontId="11" fillId="0" borderId="0" xfId="0" applyFont="1" applyFill="1" applyAlignment="1">
      <alignment vertical="top"/>
    </xf>
    <xf numFmtId="0" fontId="11" fillId="0" borderId="0" xfId="26" applyFont="1" applyFill="1" applyAlignment="1">
      <alignment horizontal="left" vertical="top"/>
    </xf>
    <xf numFmtId="0" fontId="11" fillId="0" borderId="1" xfId="26" applyFont="1" applyFill="1" applyBorder="1" applyAlignment="1">
      <alignment horizontal="center" vertical="center" wrapText="1"/>
    </xf>
    <xf numFmtId="0" fontId="11" fillId="0" borderId="13" xfId="26" applyFont="1" applyFill="1" applyBorder="1" applyAlignment="1">
      <alignment horizontal="left" vertical="top" wrapText="1"/>
    </xf>
    <xf numFmtId="0" fontId="11" fillId="0" borderId="14" xfId="26" applyFont="1" applyFill="1" applyBorder="1" applyAlignment="1">
      <alignment horizontal="left" vertical="top" wrapText="1"/>
    </xf>
    <xf numFmtId="0" fontId="11" fillId="0" borderId="9" xfId="26" applyFont="1" applyFill="1" applyBorder="1" applyAlignment="1">
      <alignment horizontal="left" vertical="top" wrapText="1"/>
    </xf>
    <xf numFmtId="0" fontId="11" fillId="0" borderId="1" xfId="26" applyFont="1" applyFill="1" applyBorder="1" applyAlignment="1">
      <alignment vertical="center" wrapText="1"/>
    </xf>
    <xf numFmtId="0" fontId="11" fillId="0" borderId="16" xfId="26" applyFont="1" applyFill="1" applyBorder="1" applyAlignment="1">
      <alignment horizontal="center" vertical="center" wrapText="1"/>
    </xf>
    <xf numFmtId="0" fontId="11" fillId="0" borderId="7" xfId="26" applyFont="1" applyFill="1" applyBorder="1" applyAlignment="1">
      <alignment horizontal="left" vertical="center"/>
    </xf>
    <xf numFmtId="0" fontId="11" fillId="0" borderId="9" xfId="26" applyFont="1" applyFill="1" applyBorder="1" applyAlignment="1">
      <alignment horizontal="left" vertical="center" wrapText="1"/>
    </xf>
    <xf numFmtId="38" fontId="11" fillId="0" borderId="14" xfId="13" applyFont="1" applyFill="1" applyBorder="1" applyAlignment="1">
      <alignment vertical="center"/>
    </xf>
    <xf numFmtId="177" fontId="11" fillId="0" borderId="9" xfId="13" applyNumberFormat="1" applyFont="1" applyFill="1" applyBorder="1" applyAlignment="1">
      <alignment vertical="center"/>
    </xf>
    <xf numFmtId="177" fontId="11" fillId="0" borderId="14" xfId="13" applyNumberFormat="1" applyFont="1" applyFill="1" applyBorder="1" applyAlignment="1">
      <alignment vertical="center"/>
    </xf>
    <xf numFmtId="177" fontId="11" fillId="0" borderId="6" xfId="13" applyNumberFormat="1" applyFont="1" applyFill="1" applyBorder="1" applyAlignment="1">
      <alignment vertical="center"/>
    </xf>
    <xf numFmtId="0" fontId="11" fillId="0" borderId="23" xfId="29" applyFont="1" applyFill="1" applyBorder="1" applyAlignment="1" applyProtection="1">
      <alignment horizontal="center" vertical="center"/>
      <protection locked="0"/>
    </xf>
    <xf numFmtId="0" fontId="11" fillId="0" borderId="20" xfId="29" applyFont="1" applyFill="1" applyBorder="1" applyAlignment="1" applyProtection="1">
      <alignment horizontal="center" vertical="center"/>
      <protection locked="0"/>
    </xf>
    <xf numFmtId="0" fontId="11" fillId="0" borderId="1" xfId="29" applyFont="1" applyFill="1" applyBorder="1" applyAlignment="1" applyProtection="1">
      <alignment horizontal="left" vertical="center" indent="1"/>
      <protection locked="0"/>
    </xf>
    <xf numFmtId="0" fontId="13" fillId="0" borderId="14" xfId="29" applyFont="1" applyFill="1" applyBorder="1" applyAlignment="1">
      <alignment horizontal="center" vertical="center" textRotation="255" wrapText="1"/>
    </xf>
    <xf numFmtId="0" fontId="13" fillId="0" borderId="9" xfId="29" applyFont="1" applyFill="1" applyBorder="1" applyAlignment="1">
      <alignment horizontal="center" vertical="center" textRotation="255" wrapText="1"/>
    </xf>
    <xf numFmtId="0" fontId="13" fillId="0" borderId="13" xfId="29" applyFont="1" applyFill="1" applyBorder="1" applyAlignment="1">
      <alignment horizontal="center" vertical="center" textRotation="255" wrapText="1"/>
    </xf>
    <xf numFmtId="0" fontId="11" fillId="0" borderId="1" xfId="29" applyFont="1" applyFill="1" applyBorder="1" applyAlignment="1" applyProtection="1">
      <alignment horizontal="left" vertical="center"/>
      <protection locked="0"/>
    </xf>
    <xf numFmtId="0" fontId="11" fillId="0" borderId="15" xfId="29" applyFont="1" applyFill="1" applyBorder="1" applyAlignment="1" applyProtection="1">
      <alignment horizontal="center" vertical="center"/>
      <protection locked="0"/>
    </xf>
    <xf numFmtId="0" fontId="11" fillId="0" borderId="22" xfId="29" applyFont="1" applyFill="1" applyBorder="1" applyAlignment="1" applyProtection="1">
      <alignment horizontal="center" vertical="center"/>
      <protection locked="0"/>
    </xf>
    <xf numFmtId="0" fontId="11" fillId="0" borderId="24" xfId="29" applyFont="1" applyFill="1" applyBorder="1" applyAlignment="1" applyProtection="1">
      <alignment horizontal="left" vertical="center" indent="1"/>
      <protection locked="0"/>
    </xf>
    <xf numFmtId="0" fontId="11" fillId="0" borderId="50" xfId="29" applyFont="1" applyFill="1" applyBorder="1" applyAlignment="1" applyProtection="1">
      <alignment horizontal="left" vertical="center"/>
      <protection locked="0"/>
    </xf>
    <xf numFmtId="0" fontId="11" fillId="0" borderId="51" xfId="29" applyFont="1" applyFill="1" applyBorder="1" applyAlignment="1" applyProtection="1">
      <alignment horizontal="left" vertical="center"/>
      <protection locked="0"/>
    </xf>
    <xf numFmtId="0" fontId="11" fillId="0" borderId="19" xfId="21" applyFont="1" applyFill="1" applyBorder="1" applyAlignment="1" applyProtection="1">
      <alignment horizontal="left" vertical="center"/>
      <protection locked="0"/>
    </xf>
    <xf numFmtId="0" fontId="11" fillId="0" borderId="20" xfId="21" applyFont="1" applyFill="1" applyBorder="1" applyAlignment="1" applyProtection="1">
      <alignment horizontal="left" vertical="center"/>
      <protection locked="0"/>
    </xf>
    <xf numFmtId="0" fontId="11" fillId="0" borderId="52" xfId="21" applyFont="1" applyFill="1" applyBorder="1" applyAlignment="1" applyProtection="1">
      <alignment horizontal="left" vertical="center"/>
      <protection locked="0"/>
    </xf>
    <xf numFmtId="0" fontId="11" fillId="0" borderId="24" xfId="29" applyFont="1" applyFill="1" applyBorder="1" applyAlignment="1" applyProtection="1">
      <alignment horizontal="left" vertical="center"/>
      <protection locked="0"/>
    </xf>
    <xf numFmtId="0" fontId="11" fillId="0" borderId="28" xfId="29" applyFont="1" applyFill="1" applyBorder="1" applyAlignment="1" applyProtection="1">
      <alignment horizontal="center" vertical="center"/>
      <protection locked="0"/>
    </xf>
    <xf numFmtId="0" fontId="11" fillId="0" borderId="12" xfId="29" applyFont="1" applyFill="1" applyBorder="1" applyAlignment="1" applyProtection="1">
      <alignment horizontal="center" vertical="center"/>
      <protection locked="0"/>
    </xf>
    <xf numFmtId="0" fontId="11" fillId="0" borderId="16" xfId="29" applyFont="1" applyFill="1" applyBorder="1" applyAlignment="1" applyProtection="1">
      <alignment horizontal="left" vertical="center" indent="1"/>
      <protection locked="0"/>
    </xf>
    <xf numFmtId="0" fontId="11" fillId="0" borderId="53" xfId="0" applyFont="1" applyFill="1" applyBorder="1" applyAlignment="1">
      <alignment horizontal="left" vertical="center"/>
    </xf>
    <xf numFmtId="0" fontId="11" fillId="0" borderId="25" xfId="29" applyFont="1" applyFill="1" applyBorder="1" applyAlignment="1">
      <alignment horizontal="left" vertical="center"/>
    </xf>
    <xf numFmtId="0" fontId="11" fillId="0" borderId="25" xfId="27" applyFont="1" applyFill="1" applyBorder="1" applyAlignment="1" applyProtection="1">
      <alignment horizontal="left" vertical="center"/>
      <protection locked="0"/>
    </xf>
    <xf numFmtId="0" fontId="11" fillId="0" borderId="11" xfId="27" applyFont="1" applyFill="1" applyBorder="1" applyAlignment="1">
      <alignment horizontal="left" vertical="center"/>
    </xf>
    <xf numFmtId="0" fontId="11" fillId="0" borderId="54" xfId="29" applyFont="1" applyFill="1" applyBorder="1" applyAlignment="1">
      <alignment horizontal="left" vertical="center"/>
    </xf>
    <xf numFmtId="0" fontId="11" fillId="0" borderId="55" xfId="21" applyFont="1" applyFill="1" applyBorder="1" applyAlignment="1" applyProtection="1">
      <alignment horizontal="left" vertical="center"/>
      <protection locked="0"/>
    </xf>
    <xf numFmtId="0" fontId="11" fillId="0" borderId="11" xfId="27" applyFont="1" applyFill="1" applyBorder="1" applyAlignment="1" applyProtection="1">
      <alignment horizontal="left" vertical="center"/>
      <protection locked="0"/>
    </xf>
    <xf numFmtId="0" fontId="11" fillId="0" borderId="12" xfId="29" applyFont="1" applyFill="1" applyBorder="1" applyAlignment="1" applyProtection="1">
      <alignment horizontal="left" vertical="center"/>
      <protection locked="0"/>
    </xf>
    <xf numFmtId="0" fontId="11" fillId="0" borderId="16" xfId="29" applyFont="1" applyFill="1" applyBorder="1" applyAlignment="1" applyProtection="1">
      <alignment horizontal="left" vertical="center"/>
      <protection locked="0"/>
    </xf>
    <xf numFmtId="0" fontId="11" fillId="0" borderId="1" xfId="29" applyFont="1" applyFill="1" applyBorder="1" applyAlignment="1" applyProtection="1">
      <alignment horizontal="center" vertical="center" wrapText="1"/>
      <protection locked="0"/>
    </xf>
    <xf numFmtId="3" fontId="11" fillId="0" borderId="1" xfId="29" applyNumberFormat="1" applyFont="1" applyFill="1" applyBorder="1" applyAlignment="1" applyProtection="1">
      <alignment vertical="center"/>
      <protection locked="0"/>
    </xf>
    <xf numFmtId="3" fontId="11" fillId="0" borderId="56" xfId="29" applyNumberFormat="1" applyFont="1" applyFill="1" applyBorder="1" applyAlignment="1" applyProtection="1">
      <alignment vertical="center"/>
      <protection locked="0"/>
    </xf>
    <xf numFmtId="3" fontId="11" fillId="0" borderId="57" xfId="29" applyNumberFormat="1" applyFont="1" applyFill="1" applyBorder="1" applyAlignment="1" applyProtection="1">
      <alignment vertical="center"/>
      <protection locked="0"/>
    </xf>
    <xf numFmtId="3" fontId="11" fillId="0" borderId="3" xfId="29" applyNumberFormat="1" applyFont="1" applyFill="1" applyBorder="1" applyAlignment="1" applyProtection="1">
      <alignment vertical="center"/>
      <protection locked="0"/>
    </xf>
    <xf numFmtId="3" fontId="11" fillId="0" borderId="19" xfId="29" applyNumberFormat="1" applyFont="1" applyFill="1" applyBorder="1" applyAlignment="1" applyProtection="1">
      <alignment vertical="center"/>
      <protection locked="0"/>
    </xf>
    <xf numFmtId="3" fontId="11" fillId="0" borderId="20" xfId="29" applyNumberFormat="1" applyFont="1" applyFill="1" applyBorder="1" applyAlignment="1" applyProtection="1">
      <alignment vertical="center"/>
      <protection locked="0"/>
    </xf>
    <xf numFmtId="3" fontId="11" fillId="0" borderId="50" xfId="29" applyNumberFormat="1" applyFont="1" applyFill="1" applyBorder="1" applyAlignment="1" applyProtection="1">
      <alignment vertical="center"/>
      <protection locked="0"/>
    </xf>
    <xf numFmtId="3" fontId="11" fillId="0" borderId="18" xfId="29" applyNumberFormat="1" applyFont="1" applyFill="1" applyBorder="1" applyAlignment="1" applyProtection="1">
      <alignment vertical="center"/>
      <protection locked="0"/>
    </xf>
    <xf numFmtId="3" fontId="11" fillId="0" borderId="1" xfId="29" applyNumberFormat="1" applyFont="1" applyFill="1" applyBorder="1" applyAlignment="1" applyProtection="1">
      <alignment horizontal="right" vertical="center"/>
      <protection locked="0"/>
    </xf>
    <xf numFmtId="3" fontId="11" fillId="0" borderId="0" xfId="29" applyNumberFormat="1" applyFont="1" applyFill="1" applyAlignment="1" applyProtection="1">
      <alignment vertical="center"/>
      <protection locked="0"/>
    </xf>
    <xf numFmtId="0" fontId="11" fillId="0" borderId="6" xfId="29" applyFont="1" applyFill="1" applyBorder="1" applyAlignment="1" applyProtection="1">
      <alignment horizontal="center" vertical="center" wrapText="1"/>
      <protection locked="0"/>
    </xf>
    <xf numFmtId="3" fontId="11" fillId="0" borderId="16" xfId="29" applyNumberFormat="1" applyFont="1" applyFill="1" applyBorder="1" applyAlignment="1" applyProtection="1">
      <alignment vertical="center"/>
      <protection locked="0"/>
    </xf>
    <xf numFmtId="3" fontId="11" fillId="0" borderId="53" xfId="29" applyNumberFormat="1" applyFont="1" applyFill="1" applyBorder="1" applyAlignment="1" applyProtection="1">
      <alignment vertical="center"/>
      <protection locked="0"/>
    </xf>
    <xf numFmtId="3" fontId="11" fillId="0" borderId="58" xfId="29" applyNumberFormat="1" applyFont="1" applyFill="1" applyBorder="1" applyAlignment="1" applyProtection="1">
      <alignment vertical="center"/>
      <protection locked="0"/>
    </xf>
    <xf numFmtId="3" fontId="11" fillId="0" borderId="11" xfId="29" applyNumberFormat="1" applyFont="1" applyFill="1" applyBorder="1" applyAlignment="1" applyProtection="1">
      <alignment vertical="center"/>
      <protection locked="0"/>
    </xf>
    <xf numFmtId="3" fontId="11" fillId="0" borderId="25" xfId="29" applyNumberFormat="1" applyFont="1" applyFill="1" applyBorder="1" applyAlignment="1" applyProtection="1">
      <alignment vertical="center"/>
      <protection locked="0"/>
    </xf>
    <xf numFmtId="3" fontId="11" fillId="0" borderId="12" xfId="29" applyNumberFormat="1" applyFont="1" applyFill="1" applyBorder="1" applyAlignment="1" applyProtection="1">
      <alignment vertical="center"/>
      <protection locked="0"/>
    </xf>
    <xf numFmtId="3" fontId="11" fillId="0" borderId="17" xfId="29" applyNumberFormat="1" applyFont="1" applyFill="1" applyBorder="1" applyAlignment="1" applyProtection="1">
      <alignment vertical="center"/>
      <protection locked="0"/>
    </xf>
    <xf numFmtId="3" fontId="11" fillId="0" borderId="16" xfId="29" applyNumberFormat="1" applyFont="1" applyFill="1" applyBorder="1" applyAlignment="1" applyProtection="1">
      <alignment horizontal="right" vertical="center"/>
      <protection locked="0"/>
    </xf>
    <xf numFmtId="0" fontId="15" fillId="0" borderId="0" xfId="37" applyFont="1" applyFill="1" applyAlignment="1" applyProtection="1">
      <alignment horizontal="left" vertical="center"/>
    </xf>
    <xf numFmtId="3" fontId="11" fillId="0" borderId="0" xfId="29" applyNumberFormat="1" applyFont="1" applyFill="1" applyAlignment="1">
      <alignment vertical="center"/>
    </xf>
    <xf numFmtId="3" fontId="15" fillId="0" borderId="0" xfId="37" applyNumberFormat="1" applyFont="1" applyFill="1" applyAlignment="1" applyProtection="1">
      <alignment horizontal="left" vertical="center"/>
    </xf>
    <xf numFmtId="38" fontId="12" fillId="0" borderId="0" xfId="6" applyFont="1" applyFill="1" applyAlignment="1" applyProtection="1">
      <alignment vertical="center"/>
      <protection locked="0"/>
    </xf>
    <xf numFmtId="38" fontId="11" fillId="0" borderId="20" xfId="6" applyFont="1" applyFill="1" applyBorder="1" applyAlignment="1" applyProtection="1">
      <alignment horizontal="center" vertical="center"/>
      <protection locked="0"/>
    </xf>
    <xf numFmtId="38" fontId="11" fillId="0" borderId="14" xfId="6" applyFont="1" applyFill="1" applyBorder="1" applyAlignment="1" applyProtection="1">
      <alignment horizontal="center" vertical="center"/>
      <protection locked="0"/>
    </xf>
    <xf numFmtId="38" fontId="11" fillId="0" borderId="9" xfId="6" applyFont="1" applyFill="1" applyBorder="1" applyAlignment="1" applyProtection="1">
      <alignment horizontal="center" vertical="center"/>
      <protection locked="0"/>
    </xf>
    <xf numFmtId="38" fontId="13" fillId="0" borderId="15" xfId="6" applyFont="1" applyFill="1" applyBorder="1" applyAlignment="1">
      <alignment vertical="center"/>
    </xf>
    <xf numFmtId="38" fontId="13" fillId="0" borderId="0" xfId="6" applyFont="1" applyFill="1" applyBorder="1" applyAlignment="1">
      <alignment vertical="center"/>
    </xf>
    <xf numFmtId="38" fontId="6" fillId="0" borderId="0" xfId="6" applyFont="1" applyFill="1" applyAlignment="1" applyProtection="1">
      <alignment vertical="center"/>
      <protection locked="0"/>
    </xf>
    <xf numFmtId="38" fontId="11" fillId="0" borderId="1" xfId="6" applyFont="1" applyFill="1" applyBorder="1" applyAlignment="1" applyProtection="1">
      <alignment horizontal="center" vertical="center" wrapText="1"/>
      <protection locked="0"/>
    </xf>
    <xf numFmtId="38" fontId="11" fillId="0" borderId="0" xfId="6" applyFont="1" applyFill="1" applyAlignment="1" applyProtection="1">
      <alignment vertical="center"/>
      <protection locked="0"/>
    </xf>
    <xf numFmtId="38" fontId="11" fillId="0" borderId="22" xfId="6" applyFont="1" applyFill="1" applyBorder="1" applyAlignment="1" applyProtection="1">
      <alignment vertical="center"/>
      <protection locked="0"/>
    </xf>
    <xf numFmtId="38" fontId="11" fillId="0" borderId="15" xfId="6" applyFont="1" applyFill="1" applyBorder="1" applyAlignment="1">
      <alignment vertical="center"/>
    </xf>
    <xf numFmtId="38" fontId="11" fillId="0" borderId="0" xfId="6" applyFont="1" applyFill="1" applyBorder="1" applyAlignment="1">
      <alignment vertical="center"/>
    </xf>
    <xf numFmtId="38" fontId="17" fillId="0" borderId="0" xfId="37" applyNumberFormat="1" applyFont="1" applyFill="1" applyAlignment="1" applyProtection="1">
      <alignment vertical="center"/>
    </xf>
    <xf numFmtId="38" fontId="11" fillId="0" borderId="20" xfId="6" applyFont="1" applyFill="1" applyBorder="1" applyAlignment="1" applyProtection="1">
      <alignment horizontal="center" vertical="center" wrapText="1"/>
      <protection locked="0"/>
    </xf>
    <xf numFmtId="38" fontId="11" fillId="0" borderId="0" xfId="6" applyFont="1" applyFill="1" applyBorder="1" applyAlignment="1" applyProtection="1">
      <alignment horizontal="right" vertical="center"/>
      <protection locked="0"/>
    </xf>
    <xf numFmtId="38" fontId="11" fillId="0" borderId="0" xfId="6" applyFont="1" applyFill="1" applyAlignment="1" applyProtection="1">
      <alignment horizontal="right" vertical="center"/>
      <protection locked="0"/>
    </xf>
    <xf numFmtId="38" fontId="11" fillId="0" borderId="13" xfId="6" applyFont="1" applyFill="1" applyBorder="1" applyAlignment="1" applyProtection="1">
      <alignment horizontal="center" vertical="center"/>
      <protection locked="0"/>
    </xf>
    <xf numFmtId="177" fontId="11" fillId="0" borderId="17" xfId="6" applyNumberFormat="1" applyFont="1" applyFill="1" applyBorder="1" applyAlignment="1" applyProtection="1">
      <alignment horizontal="right" vertical="center"/>
      <protection locked="0"/>
    </xf>
    <xf numFmtId="177" fontId="11" fillId="0" borderId="12" xfId="6" applyNumberFormat="1" applyFont="1" applyFill="1" applyBorder="1" applyAlignment="1" applyProtection="1">
      <alignment vertical="center"/>
      <protection locked="0"/>
    </xf>
    <xf numFmtId="38" fontId="11" fillId="0" borderId="0" xfId="0" applyNumberFormat="1" applyFont="1" applyFill="1">
      <alignment vertical="center"/>
    </xf>
    <xf numFmtId="38" fontId="13" fillId="0" borderId="41" xfId="6" applyFont="1" applyFill="1" applyBorder="1" applyAlignment="1" applyProtection="1">
      <alignment horizontal="center" vertical="center" textRotation="255" wrapText="1"/>
      <protection locked="0"/>
    </xf>
    <xf numFmtId="38" fontId="13" fillId="0" borderId="42" xfId="6" applyFont="1" applyFill="1" applyBorder="1" applyAlignment="1" applyProtection="1">
      <alignment horizontal="center" vertical="center" textRotation="255" wrapText="1"/>
      <protection locked="0"/>
    </xf>
    <xf numFmtId="38" fontId="13" fillId="0" borderId="43" xfId="6" applyFont="1" applyFill="1" applyBorder="1" applyAlignment="1" applyProtection="1">
      <alignment horizontal="center" vertical="center" textRotation="255" wrapText="1"/>
      <protection locked="0"/>
    </xf>
    <xf numFmtId="38" fontId="18" fillId="0" borderId="41" xfId="6" applyFont="1" applyFill="1" applyBorder="1" applyAlignment="1" applyProtection="1">
      <alignment horizontal="center" vertical="center" textRotation="255" wrapText="1"/>
      <protection locked="0"/>
    </xf>
    <xf numFmtId="38" fontId="18" fillId="0" borderId="42" xfId="6" applyFont="1" applyFill="1" applyBorder="1" applyAlignment="1" applyProtection="1">
      <alignment horizontal="center" vertical="center" textRotation="255" wrapText="1"/>
      <protection locked="0"/>
    </xf>
    <xf numFmtId="38" fontId="18" fillId="0" borderId="43" xfId="6" applyFont="1" applyFill="1" applyBorder="1" applyAlignment="1" applyProtection="1">
      <alignment horizontal="center" vertical="center" textRotation="255" wrapText="1"/>
      <protection locked="0"/>
    </xf>
    <xf numFmtId="38" fontId="11" fillId="0" borderId="28" xfId="6" applyFont="1" applyFill="1" applyBorder="1" applyAlignment="1" applyProtection="1">
      <alignment horizontal="center" vertical="center"/>
      <protection locked="0"/>
    </xf>
    <xf numFmtId="38" fontId="11" fillId="0" borderId="12" xfId="6" applyFont="1" applyFill="1" applyBorder="1" applyAlignment="1" applyProtection="1">
      <alignment horizontal="center" vertical="center"/>
      <protection locked="0"/>
    </xf>
    <xf numFmtId="38" fontId="11" fillId="0" borderId="28" xfId="6" applyFont="1" applyFill="1" applyBorder="1" applyAlignment="1" applyProtection="1">
      <alignment horizontal="left" vertical="center"/>
      <protection locked="0"/>
    </xf>
    <xf numFmtId="38" fontId="11" fillId="0" borderId="17" xfId="6" applyFont="1" applyFill="1" applyBorder="1" applyAlignment="1" applyProtection="1">
      <alignment horizontal="left" vertical="center"/>
      <protection locked="0"/>
    </xf>
    <xf numFmtId="38" fontId="11" fillId="0" borderId="12" xfId="6" applyFont="1" applyFill="1" applyBorder="1" applyAlignment="1" applyProtection="1">
      <alignment horizontal="left" vertical="center"/>
      <protection locked="0"/>
    </xf>
    <xf numFmtId="38" fontId="13" fillId="0" borderId="1" xfId="6" applyFont="1" applyFill="1" applyBorder="1" applyAlignment="1" applyProtection="1">
      <alignment horizontal="center" vertical="center" wrapText="1"/>
      <protection locked="0"/>
    </xf>
    <xf numFmtId="38" fontId="11" fillId="0" borderId="24" xfId="6" applyFont="1" applyFill="1" applyBorder="1" applyAlignment="1">
      <alignment vertical="center"/>
    </xf>
    <xf numFmtId="38" fontId="11" fillId="0" borderId="22" xfId="6" applyFont="1" applyFill="1" applyBorder="1" applyAlignment="1">
      <alignment vertical="center"/>
    </xf>
    <xf numFmtId="38" fontId="11" fillId="0" borderId="6" xfId="6" applyFont="1" applyFill="1" applyBorder="1" applyAlignment="1" applyProtection="1">
      <alignment horizontal="center" vertical="center" wrapText="1"/>
      <protection locked="0"/>
    </xf>
    <xf numFmtId="38" fontId="11" fillId="0" borderId="16" xfId="6" applyFont="1" applyFill="1" applyBorder="1" applyAlignment="1">
      <alignment vertical="center"/>
    </xf>
    <xf numFmtId="38" fontId="11" fillId="0" borderId="28" xfId="6" applyFont="1" applyFill="1" applyBorder="1" applyAlignment="1">
      <alignment vertical="center"/>
    </xf>
    <xf numFmtId="38" fontId="11" fillId="0" borderId="17" xfId="6" applyFont="1" applyFill="1" applyBorder="1" applyAlignment="1">
      <alignment vertical="center"/>
    </xf>
    <xf numFmtId="38" fontId="11" fillId="0" borderId="0" xfId="6" applyFont="1" applyFill="1" applyAlignment="1"/>
    <xf numFmtId="38" fontId="13" fillId="0" borderId="0" xfId="6" applyFont="1" applyFill="1" applyAlignment="1" applyProtection="1">
      <alignment horizontal="right"/>
      <protection locked="0"/>
    </xf>
    <xf numFmtId="38" fontId="11" fillId="0" borderId="18" xfId="6" applyFont="1" applyFill="1" applyBorder="1" applyAlignment="1" applyProtection="1">
      <alignment horizontal="center" vertical="center"/>
      <protection locked="0"/>
    </xf>
    <xf numFmtId="38" fontId="13" fillId="0" borderId="0" xfId="6" applyFont="1" applyFill="1" applyAlignment="1" applyProtection="1">
      <alignment vertical="center"/>
      <protection locked="0"/>
    </xf>
    <xf numFmtId="38" fontId="11" fillId="0" borderId="9" xfId="6" applyFont="1" applyFill="1" applyBorder="1" applyAlignment="1" applyProtection="1">
      <alignment horizontal="center" vertical="center" wrapText="1"/>
      <protection locked="0"/>
    </xf>
    <xf numFmtId="38" fontId="11" fillId="0" borderId="18" xfId="6" applyFont="1" applyFill="1" applyBorder="1" applyAlignment="1" applyProtection="1">
      <alignment vertical="center"/>
      <protection locked="0"/>
    </xf>
    <xf numFmtId="38" fontId="11" fillId="0" borderId="23" xfId="7" applyFont="1" applyFill="1" applyBorder="1" applyAlignment="1" applyProtection="1">
      <alignment horizontal="center"/>
      <protection locked="0"/>
    </xf>
    <xf numFmtId="38" fontId="11" fillId="0" borderId="18" xfId="7" applyFont="1" applyFill="1" applyBorder="1" applyAlignment="1" applyProtection="1">
      <alignment horizontal="center"/>
      <protection locked="0"/>
    </xf>
    <xf numFmtId="0" fontId="11" fillId="0" borderId="17" xfId="7" applyNumberFormat="1" applyFont="1" applyFill="1" applyBorder="1" applyAlignment="1" applyProtection="1">
      <alignment vertical="center"/>
      <protection locked="0"/>
    </xf>
    <xf numFmtId="0" fontId="11" fillId="0" borderId="12" xfId="7" applyNumberFormat="1" applyFont="1" applyFill="1" applyBorder="1" applyAlignment="1" applyProtection="1">
      <alignment vertical="center"/>
      <protection locked="0"/>
    </xf>
    <xf numFmtId="38" fontId="11" fillId="0" borderId="0" xfId="8" applyFont="1" applyFill="1" applyAlignment="1">
      <alignment horizontal="left" vertical="center"/>
    </xf>
    <xf numFmtId="38" fontId="16" fillId="0" borderId="0" xfId="0" applyNumberFormat="1" applyFont="1" applyFill="1">
      <alignment vertical="center"/>
    </xf>
    <xf numFmtId="38" fontId="13" fillId="0" borderId="0" xfId="6" applyFont="1" applyFill="1">
      <alignment vertical="center"/>
    </xf>
    <xf numFmtId="38" fontId="13" fillId="0" borderId="23" xfId="6" applyFont="1" applyFill="1" applyBorder="1" applyAlignment="1" applyProtection="1">
      <alignment horizontal="center" vertical="center"/>
      <protection locked="0"/>
    </xf>
    <xf numFmtId="38" fontId="13" fillId="0" borderId="20" xfId="6" applyFont="1" applyFill="1" applyBorder="1" applyAlignment="1" applyProtection="1">
      <alignment horizontal="center" vertical="center"/>
      <protection locked="0"/>
    </xf>
    <xf numFmtId="38" fontId="13" fillId="0" borderId="50" xfId="8" applyFont="1" applyFill="1" applyBorder="1" applyAlignment="1" applyProtection="1">
      <alignment horizontal="center" vertical="center"/>
      <protection locked="0"/>
    </xf>
    <xf numFmtId="38" fontId="13" fillId="0" borderId="18" xfId="8" applyFont="1" applyFill="1" applyBorder="1" applyAlignment="1" applyProtection="1">
      <alignment horizontal="left" vertical="center"/>
      <protection locked="0"/>
    </xf>
    <xf numFmtId="38" fontId="13" fillId="0" borderId="18" xfId="8" applyFont="1" applyFill="1" applyBorder="1" applyAlignment="1" applyProtection="1">
      <alignment horizontal="left" vertical="center" indent="1"/>
      <protection locked="0"/>
    </xf>
    <xf numFmtId="38" fontId="13" fillId="0" borderId="18" xfId="8" applyFont="1" applyFill="1" applyBorder="1" applyAlignment="1" applyProtection="1">
      <alignment horizontal="left" vertical="center" wrapText="1" indent="1"/>
      <protection locked="0"/>
    </xf>
    <xf numFmtId="38" fontId="13" fillId="0" borderId="20" xfId="8" applyFont="1" applyFill="1" applyBorder="1" applyAlignment="1" applyProtection="1">
      <alignment horizontal="left" vertical="center"/>
      <protection locked="0"/>
    </xf>
    <xf numFmtId="38" fontId="6" fillId="0" borderId="0" xfId="8" applyFont="1" applyFill="1" applyAlignment="1" applyProtection="1">
      <alignment horizontal="left" vertical="center"/>
      <protection locked="0"/>
    </xf>
    <xf numFmtId="38" fontId="13" fillId="0" borderId="28" xfId="6" applyFont="1" applyFill="1" applyBorder="1" applyAlignment="1" applyProtection="1">
      <alignment horizontal="center" vertical="center"/>
      <protection locked="0"/>
    </xf>
    <xf numFmtId="38" fontId="13" fillId="0" borderId="12" xfId="6" applyFont="1" applyFill="1" applyBorder="1" applyAlignment="1" applyProtection="1">
      <alignment horizontal="center" vertical="center"/>
      <protection locked="0"/>
    </xf>
    <xf numFmtId="38" fontId="13" fillId="0" borderId="53" xfId="8" applyFont="1" applyFill="1" applyBorder="1" applyAlignment="1" applyProtection="1">
      <alignment horizontal="center" vertical="center"/>
      <protection locked="0"/>
    </xf>
    <xf numFmtId="38" fontId="13" fillId="0" borderId="17" xfId="6" applyFont="1" applyFill="1" applyBorder="1" applyAlignment="1" applyProtection="1">
      <alignment horizontal="left" vertical="center"/>
      <protection locked="0"/>
    </xf>
    <xf numFmtId="38" fontId="13" fillId="0" borderId="17" xfId="8" applyFont="1" applyFill="1" applyBorder="1" applyAlignment="1" applyProtection="1">
      <alignment horizontal="left" vertical="center" wrapText="1"/>
      <protection locked="0"/>
    </xf>
    <xf numFmtId="0" fontId="13" fillId="0" borderId="17" xfId="18" applyFont="1" applyFill="1" applyBorder="1" applyAlignment="1">
      <alignment horizontal="left" vertical="center"/>
    </xf>
    <xf numFmtId="38" fontId="13" fillId="0" borderId="12" xfId="6" applyFont="1" applyFill="1" applyBorder="1" applyAlignment="1" applyProtection="1">
      <alignment horizontal="left" vertical="center"/>
      <protection locked="0"/>
    </xf>
    <xf numFmtId="38" fontId="13" fillId="0" borderId="0" xfId="8" applyFont="1" applyFill="1" applyAlignment="1" applyProtection="1">
      <alignment horizontal="left" vertical="center"/>
      <protection locked="0"/>
    </xf>
    <xf numFmtId="38" fontId="13" fillId="0" borderId="1" xfId="6" applyFont="1" applyFill="1" applyBorder="1" applyAlignment="1" applyProtection="1">
      <alignment horizontal="center" vertical="center"/>
      <protection locked="0"/>
    </xf>
    <xf numFmtId="38" fontId="13" fillId="0" borderId="59" xfId="8" applyFont="1" applyFill="1" applyBorder="1" applyAlignment="1">
      <alignment vertical="center"/>
    </xf>
    <xf numFmtId="38" fontId="13" fillId="0" borderId="60" xfId="8" applyFont="1" applyFill="1" applyBorder="1" applyAlignment="1">
      <alignment vertical="center"/>
    </xf>
    <xf numFmtId="38" fontId="13" fillId="0" borderId="61" xfId="8" applyFont="1" applyFill="1" applyBorder="1" applyAlignment="1">
      <alignment vertical="center"/>
    </xf>
    <xf numFmtId="38" fontId="13" fillId="0" borderId="61" xfId="8" applyFont="1" applyFill="1" applyBorder="1" applyAlignment="1" applyProtection="1">
      <alignment horizontal="right" vertical="center"/>
      <protection locked="0"/>
    </xf>
    <xf numFmtId="38" fontId="13" fillId="0" borderId="0" xfId="8" applyFont="1" applyFill="1" applyBorder="1" applyAlignment="1">
      <alignment horizontal="right" vertical="center"/>
    </xf>
    <xf numFmtId="38" fontId="13" fillId="0" borderId="61" xfId="8" applyFont="1" applyFill="1" applyBorder="1" applyAlignment="1">
      <alignment horizontal="right" vertical="center"/>
    </xf>
    <xf numFmtId="38" fontId="13" fillId="0" borderId="62" xfId="8" applyFont="1" applyFill="1" applyBorder="1" applyAlignment="1">
      <alignment vertical="center"/>
    </xf>
    <xf numFmtId="38" fontId="13" fillId="0" borderId="16" xfId="6" applyFont="1" applyFill="1" applyBorder="1" applyAlignment="1" applyProtection="1">
      <alignment horizontal="center" vertical="center"/>
      <protection locked="0"/>
    </xf>
    <xf numFmtId="38" fontId="13" fillId="0" borderId="6" xfId="8" applyFont="1" applyFill="1" applyBorder="1" applyAlignment="1" applyProtection="1">
      <alignment horizontal="center" vertical="center"/>
      <protection locked="0"/>
    </xf>
    <xf numFmtId="38" fontId="13" fillId="0" borderId="28" xfId="6" applyFont="1" applyFill="1" applyBorder="1" applyAlignment="1">
      <alignment vertical="center"/>
    </xf>
    <xf numFmtId="38" fontId="13" fillId="0" borderId="63" xfId="8" applyFont="1" applyFill="1" applyBorder="1" applyAlignment="1">
      <alignment vertical="center"/>
    </xf>
    <xf numFmtId="38" fontId="13" fillId="0" borderId="17" xfId="6" applyFont="1" applyFill="1" applyBorder="1" applyAlignment="1">
      <alignment vertical="center"/>
    </xf>
    <xf numFmtId="38" fontId="13" fillId="0" borderId="17" xfId="8" applyFont="1" applyFill="1" applyBorder="1" applyAlignment="1">
      <alignment horizontal="right" vertical="center"/>
    </xf>
    <xf numFmtId="38" fontId="13" fillId="0" borderId="12" xfId="36" applyFont="1" applyFill="1" applyBorder="1" applyAlignment="1">
      <alignment vertical="center"/>
    </xf>
    <xf numFmtId="38" fontId="13" fillId="0" borderId="22" xfId="6" applyFont="1" applyFill="1" applyBorder="1" applyAlignment="1" applyProtection="1">
      <alignment horizontal="right"/>
      <protection locked="0"/>
    </xf>
    <xf numFmtId="180" fontId="13" fillId="0" borderId="0" xfId="6" applyNumberFormat="1" applyFont="1" applyFill="1">
      <alignment vertical="center"/>
    </xf>
    <xf numFmtId="0" fontId="13" fillId="0" borderId="20" xfId="29" applyFont="1" applyFill="1" applyBorder="1" applyAlignment="1" applyProtection="1">
      <alignment horizontal="center" vertical="center"/>
      <protection locked="0"/>
    </xf>
    <xf numFmtId="0" fontId="13" fillId="0" borderId="1" xfId="29" applyFont="1" applyFill="1" applyBorder="1" applyAlignment="1" applyProtection="1">
      <alignment horizontal="center" vertical="center" wrapText="1"/>
      <protection locked="0"/>
    </xf>
    <xf numFmtId="0" fontId="13" fillId="0" borderId="18" xfId="27" applyFont="1" applyFill="1" applyBorder="1" applyAlignment="1" applyProtection="1">
      <alignment vertical="center"/>
      <protection locked="0"/>
    </xf>
    <xf numFmtId="0" fontId="13" fillId="0" borderId="20" xfId="31" applyFont="1" applyFill="1" applyBorder="1" applyAlignment="1" applyProtection="1">
      <alignment vertical="center"/>
      <protection locked="0"/>
    </xf>
    <xf numFmtId="0" fontId="13" fillId="0" borderId="22" xfId="31" applyFont="1" applyFill="1" applyBorder="1" applyAlignment="1" applyProtection="1">
      <alignment vertical="center"/>
      <protection locked="0"/>
    </xf>
    <xf numFmtId="0" fontId="13" fillId="0" borderId="6" xfId="29" applyFont="1" applyFill="1" applyBorder="1" applyAlignment="1" applyProtection="1">
      <alignment horizontal="center" vertical="center" wrapText="1"/>
      <protection locked="0"/>
    </xf>
    <xf numFmtId="0" fontId="13" fillId="0" borderId="17" xfId="7" applyNumberFormat="1" applyFont="1" applyFill="1" applyBorder="1" applyAlignment="1" applyProtection="1">
      <alignment vertical="center"/>
      <protection locked="0"/>
    </xf>
    <xf numFmtId="0" fontId="13" fillId="0" borderId="12" xfId="7" applyNumberFormat="1" applyFont="1" applyFill="1" applyBorder="1" applyAlignment="1" applyProtection="1">
      <alignment vertical="center"/>
      <protection locked="0"/>
    </xf>
    <xf numFmtId="0" fontId="13" fillId="0" borderId="24" xfId="31" applyFont="1" applyFill="1" applyBorder="1" applyAlignment="1" applyProtection="1">
      <alignment horizontal="center" vertical="center" wrapText="1"/>
      <protection locked="0"/>
    </xf>
    <xf numFmtId="3" fontId="13" fillId="0" borderId="0" xfId="27" applyNumberFormat="1" applyFont="1" applyFill="1" applyAlignment="1" applyProtection="1">
      <alignment vertical="center"/>
      <protection locked="0"/>
    </xf>
    <xf numFmtId="3" fontId="13" fillId="0" borderId="22" xfId="31" applyNumberFormat="1" applyFont="1" applyFill="1" applyBorder="1" applyAlignment="1" applyProtection="1">
      <alignment vertical="center"/>
      <protection locked="0"/>
    </xf>
    <xf numFmtId="3" fontId="13" fillId="0" borderId="17" xfId="29" applyNumberFormat="1" applyFont="1" applyFill="1" applyBorder="1" applyAlignment="1" applyProtection="1">
      <alignment vertical="center"/>
      <protection locked="0"/>
    </xf>
    <xf numFmtId="3" fontId="13" fillId="0" borderId="12" xfId="29" applyNumberFormat="1" applyFont="1" applyFill="1" applyBorder="1" applyAlignment="1" applyProtection="1">
      <alignment vertical="center"/>
      <protection locked="0"/>
    </xf>
    <xf numFmtId="0" fontId="11" fillId="0" borderId="0" xfId="27" applyFont="1" applyFill="1" applyAlignment="1">
      <alignment horizontal="distributed" vertical="center" indent="1"/>
    </xf>
    <xf numFmtId="0" fontId="19" fillId="0" borderId="0" xfId="0" applyFont="1" applyFill="1" applyAlignment="1">
      <alignment horizontal="distributed" vertical="center" justifyLastLine="1"/>
    </xf>
    <xf numFmtId="0" fontId="20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20" fillId="0" borderId="6" xfId="27" applyFont="1" applyFill="1" applyBorder="1" applyAlignment="1" applyProtection="1">
      <alignment horizontal="distributed" vertical="center" justifyLastLine="1"/>
      <protection locked="0"/>
    </xf>
    <xf numFmtId="0" fontId="20" fillId="0" borderId="6" xfId="0" applyFont="1" applyFill="1" applyBorder="1" applyAlignment="1">
      <alignment vertical="center" textRotation="255"/>
    </xf>
    <xf numFmtId="0" fontId="20" fillId="0" borderId="6" xfId="0" applyFont="1" applyFill="1" applyBorder="1" applyAlignment="1">
      <alignment horizontal="distributed" vertical="center" justifyLastLine="1"/>
    </xf>
    <xf numFmtId="0" fontId="20" fillId="0" borderId="0" xfId="27" applyFont="1" applyFill="1" applyAlignment="1">
      <alignment vertical="center"/>
    </xf>
    <xf numFmtId="38" fontId="20" fillId="0" borderId="64" xfId="36" applyFont="1" applyFill="1" applyBorder="1" applyAlignment="1" applyProtection="1">
      <alignment horizontal="center" vertical="center" wrapText="1"/>
    </xf>
    <xf numFmtId="38" fontId="20" fillId="0" borderId="65" xfId="36" applyFont="1" applyFill="1" applyBorder="1" applyAlignment="1" applyProtection="1">
      <alignment horizontal="center" vertical="center" wrapText="1"/>
    </xf>
    <xf numFmtId="38" fontId="20" fillId="0" borderId="65" xfId="36" applyFont="1" applyFill="1" applyBorder="1" applyAlignment="1" applyProtection="1">
      <alignment horizontal="distributed" vertical="center" indent="1"/>
    </xf>
    <xf numFmtId="38" fontId="20" fillId="0" borderId="65" xfId="36" applyFont="1" applyFill="1" applyBorder="1" applyAlignment="1" applyProtection="1">
      <alignment horizontal="distributed" vertical="center" indent="2"/>
    </xf>
    <xf numFmtId="38" fontId="20" fillId="0" borderId="65" xfId="36" applyFont="1" applyFill="1" applyBorder="1" applyAlignment="1" applyProtection="1">
      <alignment horizontal="distributed" vertical="center" wrapText="1" indent="1"/>
    </xf>
    <xf numFmtId="38" fontId="20" fillId="0" borderId="66" xfId="36" applyFont="1" applyFill="1" applyBorder="1" applyAlignment="1" applyProtection="1">
      <alignment horizontal="distributed" vertical="center" indent="2"/>
    </xf>
    <xf numFmtId="38" fontId="20" fillId="0" borderId="64" xfId="36" applyFont="1" applyFill="1" applyBorder="1" applyAlignment="1" applyProtection="1">
      <alignment horizontal="center" vertical="center"/>
    </xf>
    <xf numFmtId="0" fontId="20" fillId="0" borderId="65" xfId="0" applyFont="1" applyFill="1" applyBorder="1" applyAlignment="1">
      <alignment horizontal="center" vertical="center"/>
    </xf>
    <xf numFmtId="38" fontId="20" fillId="0" borderId="67" xfId="36" applyFont="1" applyFill="1" applyBorder="1" applyAlignment="1" applyProtection="1">
      <alignment horizontal="distributed" vertical="center" wrapText="1" indent="1"/>
    </xf>
    <xf numFmtId="38" fontId="20" fillId="0" borderId="68" xfId="36" applyFont="1" applyFill="1" applyBorder="1" applyAlignment="1" applyProtection="1">
      <alignment horizontal="distributed" vertical="center" wrapText="1" indent="1"/>
    </xf>
    <xf numFmtId="38" fontId="20" fillId="0" borderId="68" xfId="36" applyFont="1" applyFill="1" applyBorder="1" applyAlignment="1" applyProtection="1">
      <alignment horizontal="distributed" vertical="center" indent="1"/>
    </xf>
    <xf numFmtId="38" fontId="20" fillId="0" borderId="68" xfId="36" applyFont="1" applyFill="1" applyBorder="1" applyAlignment="1" applyProtection="1">
      <alignment horizontal="center" vertical="center"/>
    </xf>
    <xf numFmtId="38" fontId="20" fillId="0" borderId="68" xfId="36" applyFont="1" applyFill="1" applyBorder="1" applyAlignment="1" applyProtection="1">
      <alignment horizontal="distributed" vertical="center" indent="2"/>
    </xf>
    <xf numFmtId="38" fontId="20" fillId="0" borderId="69" xfId="36" applyFont="1" applyFill="1" applyBorder="1" applyAlignment="1" applyProtection="1">
      <alignment horizontal="distributed" vertical="center" indent="2"/>
    </xf>
    <xf numFmtId="38" fontId="20" fillId="0" borderId="68" xfId="36" quotePrefix="1" applyFont="1" applyFill="1" applyBorder="1" applyAlignment="1" applyProtection="1">
      <alignment horizontal="distributed" vertical="center" wrapText="1" indent="1"/>
    </xf>
    <xf numFmtId="38" fontId="20" fillId="0" borderId="68" xfId="36" applyFont="1" applyFill="1" applyBorder="1" applyAlignment="1" applyProtection="1">
      <alignment horizontal="center" vertical="center" wrapText="1"/>
    </xf>
    <xf numFmtId="38" fontId="20" fillId="0" borderId="68" xfId="36" quotePrefix="1" applyFont="1" applyFill="1" applyBorder="1" applyAlignment="1" applyProtection="1">
      <alignment horizontal="center" vertical="center" wrapText="1"/>
    </xf>
    <xf numFmtId="38" fontId="20" fillId="0" borderId="68" xfId="36" applyFont="1" applyFill="1" applyBorder="1" applyAlignment="1">
      <alignment horizontal="distributed" vertical="center" indent="1"/>
    </xf>
    <xf numFmtId="38" fontId="20" fillId="0" borderId="70" xfId="36" applyFont="1" applyFill="1" applyBorder="1" applyAlignment="1" applyProtection="1">
      <alignment horizontal="distributed" vertical="center" indent="1"/>
    </xf>
    <xf numFmtId="38" fontId="20" fillId="0" borderId="71" xfId="36" applyFont="1" applyFill="1" applyBorder="1" applyAlignment="1" applyProtection="1">
      <alignment horizontal="distributed" vertical="center" indent="1"/>
    </xf>
    <xf numFmtId="38" fontId="20" fillId="0" borderId="71" xfId="36" applyFont="1" applyFill="1" applyBorder="1" applyAlignment="1" applyProtection="1">
      <alignment horizontal="center" vertical="center"/>
    </xf>
    <xf numFmtId="38" fontId="20" fillId="0" borderId="71" xfId="36" applyFont="1" applyFill="1" applyBorder="1" applyAlignment="1" applyProtection="1">
      <alignment horizontal="distributed" vertical="center" indent="2"/>
    </xf>
    <xf numFmtId="38" fontId="20" fillId="0" borderId="72" xfId="36" applyFont="1" applyFill="1" applyBorder="1" applyAlignment="1" applyProtection="1">
      <alignment horizontal="distributed" vertical="center" indent="2"/>
    </xf>
    <xf numFmtId="38" fontId="20" fillId="0" borderId="70" xfId="36" applyFont="1" applyFill="1" applyBorder="1" applyAlignment="1">
      <alignment horizontal="distributed" vertical="center" indent="1"/>
    </xf>
    <xf numFmtId="38" fontId="20" fillId="0" borderId="71" xfId="36" applyFont="1" applyFill="1" applyBorder="1" applyAlignment="1">
      <alignment horizontal="distributed" vertical="center" indent="1"/>
    </xf>
    <xf numFmtId="38" fontId="20" fillId="0" borderId="71" xfId="36" applyFont="1" applyFill="1" applyBorder="1" applyAlignment="1" applyProtection="1">
      <alignment horizontal="distributed" vertical="center" wrapText="1" indent="1"/>
    </xf>
    <xf numFmtId="38" fontId="20" fillId="0" borderId="71" xfId="36" quotePrefix="1" applyFont="1" applyFill="1" applyBorder="1" applyAlignment="1" applyProtection="1">
      <alignment horizontal="distributed" vertical="center" indent="1"/>
    </xf>
    <xf numFmtId="0" fontId="20" fillId="0" borderId="0" xfId="27" applyFont="1" applyFill="1" applyAlignment="1">
      <alignment horizontal="distributed" vertical="center" indent="1"/>
    </xf>
    <xf numFmtId="38" fontId="13" fillId="0" borderId="0" xfId="6" quotePrefix="1" applyFont="1" applyFill="1" applyBorder="1" applyAlignment="1" applyProtection="1">
      <alignment horizontal="right"/>
    </xf>
    <xf numFmtId="38" fontId="20" fillId="0" borderId="6" xfId="6" quotePrefix="1" applyFont="1" applyFill="1" applyBorder="1" applyAlignment="1" applyProtection="1">
      <alignment horizontal="distributed" justifyLastLine="1"/>
    </xf>
    <xf numFmtId="38" fontId="20" fillId="0" borderId="7" xfId="36" applyFont="1" applyFill="1" applyBorder="1" applyAlignment="1">
      <alignment horizontal="right" vertical="center"/>
    </xf>
    <xf numFmtId="38" fontId="20" fillId="0" borderId="8" xfId="36" applyFont="1" applyFill="1" applyBorder="1" applyAlignment="1">
      <alignment horizontal="right" vertical="center"/>
    </xf>
    <xf numFmtId="38" fontId="20" fillId="0" borderId="8" xfId="36" applyFont="1" applyFill="1" applyBorder="1" applyAlignment="1" applyProtection="1">
      <alignment horizontal="right" vertical="center"/>
    </xf>
    <xf numFmtId="38" fontId="20" fillId="0" borderId="8" xfId="36" applyFont="1" applyFill="1" applyBorder="1" applyAlignment="1">
      <alignment vertical="center"/>
    </xf>
    <xf numFmtId="38" fontId="20" fillId="0" borderId="49" xfId="36" applyFont="1" applyFill="1" applyBorder="1" applyAlignment="1" applyProtection="1">
      <alignment horizontal="right" vertical="center"/>
    </xf>
    <xf numFmtId="38" fontId="20" fillId="0" borderId="6" xfId="27" applyNumberFormat="1" applyFont="1" applyFill="1" applyBorder="1" applyAlignment="1">
      <alignment horizontal="right" vertical="center"/>
    </xf>
    <xf numFmtId="0" fontId="20" fillId="0" borderId="0" xfId="27" applyFont="1" applyFill="1" applyAlignment="1">
      <alignment horizontal="right" vertical="center"/>
    </xf>
    <xf numFmtId="38" fontId="20" fillId="0" borderId="0" xfId="0" applyNumberFormat="1" applyFont="1" applyFill="1">
      <alignment vertical="center"/>
    </xf>
    <xf numFmtId="0" fontId="16" fillId="0" borderId="0" xfId="0" applyFont="1" applyFill="1" applyAlignment="1">
      <alignment horizontal="distributed" vertical="center" justifyLastLine="1"/>
    </xf>
    <xf numFmtId="0" fontId="13" fillId="0" borderId="6" xfId="27" applyFont="1" applyFill="1" applyBorder="1" applyAlignment="1" applyProtection="1">
      <alignment horizontal="distributed" vertical="center" justifyLastLine="1"/>
      <protection locked="0"/>
    </xf>
    <xf numFmtId="0" fontId="13" fillId="0" borderId="6" xfId="0" applyFont="1" applyFill="1" applyBorder="1" applyAlignment="1">
      <alignment vertical="center" textRotation="255"/>
    </xf>
    <xf numFmtId="0" fontId="13" fillId="0" borderId="1" xfId="0" applyFont="1" applyFill="1" applyBorder="1" applyAlignment="1">
      <alignment horizontal="distributed" vertical="center" justifyLastLine="1"/>
    </xf>
    <xf numFmtId="38" fontId="13" fillId="0" borderId="64" xfId="36" applyFont="1" applyFill="1" applyBorder="1" applyAlignment="1" applyProtection="1">
      <alignment horizontal="distributed" vertical="center" indent="2"/>
    </xf>
    <xf numFmtId="38" fontId="13" fillId="0" borderId="65" xfId="36" quotePrefix="1" applyFont="1" applyFill="1" applyBorder="1" applyAlignment="1" applyProtection="1">
      <alignment horizontal="distributed" vertical="center" wrapText="1" indent="1"/>
    </xf>
    <xf numFmtId="38" fontId="13" fillId="0" borderId="65" xfId="36" applyFont="1" applyFill="1" applyBorder="1" applyAlignment="1" applyProtection="1">
      <alignment horizontal="distributed" vertical="center" wrapText="1" indent="1"/>
    </xf>
    <xf numFmtId="38" fontId="13" fillId="0" borderId="65" xfId="36" applyFont="1" applyFill="1" applyBorder="1" applyAlignment="1" applyProtection="1">
      <alignment horizontal="distributed" vertical="center" indent="2"/>
    </xf>
    <xf numFmtId="0" fontId="13" fillId="0" borderId="65" xfId="0" applyFont="1" applyFill="1" applyBorder="1" applyAlignment="1">
      <alignment horizontal="distributed" vertical="center" wrapText="1" indent="1"/>
    </xf>
    <xf numFmtId="38" fontId="13" fillId="0" borderId="66" xfId="36" applyFont="1" applyFill="1" applyBorder="1" applyAlignment="1" applyProtection="1">
      <alignment horizontal="distributed" vertical="center" indent="2"/>
    </xf>
    <xf numFmtId="38" fontId="13" fillId="0" borderId="65" xfId="36" applyFont="1" applyFill="1" applyBorder="1" applyAlignment="1" applyProtection="1">
      <alignment horizontal="distributed" vertical="center" indent="1"/>
    </xf>
    <xf numFmtId="38" fontId="13" fillId="0" borderId="65" xfId="36" applyFont="1" applyFill="1" applyBorder="1" applyAlignment="1">
      <alignment horizontal="distributed" vertical="center" wrapText="1" indent="1"/>
    </xf>
    <xf numFmtId="38" fontId="13" fillId="0" borderId="65" xfId="36" applyFont="1" applyFill="1" applyBorder="1" applyAlignment="1">
      <alignment horizontal="distributed" vertical="center" indent="1"/>
    </xf>
    <xf numFmtId="0" fontId="13" fillId="0" borderId="24" xfId="0" applyFont="1" applyFill="1" applyBorder="1" applyAlignment="1">
      <alignment horizontal="distributed" vertical="center" justifyLastLine="1"/>
    </xf>
    <xf numFmtId="38" fontId="13" fillId="0" borderId="67" xfId="36" quotePrefix="1" applyFont="1" applyFill="1" applyBorder="1" applyAlignment="1" applyProtection="1">
      <alignment horizontal="distributed" vertical="center" indent="2"/>
    </xf>
    <xf numFmtId="38" fontId="13" fillId="0" borderId="68" xfId="36" quotePrefix="1" applyFont="1" applyFill="1" applyBorder="1" applyAlignment="1" applyProtection="1">
      <alignment horizontal="distributed" vertical="center" wrapText="1" indent="1"/>
    </xf>
    <xf numFmtId="38" fontId="13" fillId="0" borderId="68" xfId="36" applyFont="1" applyFill="1" applyBorder="1" applyAlignment="1" applyProtection="1">
      <alignment horizontal="distributed" vertical="center" wrapText="1" indent="1"/>
    </xf>
    <xf numFmtId="38" fontId="13" fillId="0" borderId="68" xfId="36" quotePrefix="1" applyFont="1" applyFill="1" applyBorder="1" applyAlignment="1" applyProtection="1">
      <alignment horizontal="distributed" vertical="center" indent="2"/>
    </xf>
    <xf numFmtId="0" fontId="13" fillId="0" borderId="68" xfId="0" applyFont="1" applyFill="1" applyBorder="1" applyAlignment="1">
      <alignment horizontal="distributed" vertical="center" wrapText="1" indent="1"/>
    </xf>
    <xf numFmtId="38" fontId="13" fillId="0" borderId="68" xfId="36" applyFont="1" applyFill="1" applyBorder="1" applyAlignment="1" applyProtection="1">
      <alignment horizontal="distributed" vertical="center" indent="2"/>
    </xf>
    <xf numFmtId="38" fontId="13" fillId="0" borderId="69" xfId="36" applyFont="1" applyFill="1" applyBorder="1" applyAlignment="1" applyProtection="1">
      <alignment horizontal="distributed" vertical="center" indent="2"/>
    </xf>
    <xf numFmtId="38" fontId="13" fillId="0" borderId="68" xfId="36" applyFont="1" applyFill="1" applyBorder="1" applyAlignment="1" applyProtection="1">
      <alignment horizontal="distributed" vertical="center" indent="1"/>
    </xf>
    <xf numFmtId="0" fontId="13" fillId="0" borderId="68" xfId="0" applyFont="1" applyFill="1" applyBorder="1" applyAlignment="1">
      <alignment horizontal="distributed" vertical="center" indent="1"/>
    </xf>
    <xf numFmtId="38" fontId="13" fillId="0" borderId="70" xfId="36" quotePrefix="1" applyFont="1" applyFill="1" applyBorder="1" applyAlignment="1" applyProtection="1">
      <alignment horizontal="distributed" vertical="center" indent="2"/>
    </xf>
    <xf numFmtId="38" fontId="13" fillId="0" borderId="71" xfId="36" applyFont="1" applyFill="1" applyBorder="1" applyAlignment="1" applyProtection="1">
      <alignment horizontal="distributed" vertical="center" indent="1"/>
    </xf>
    <xf numFmtId="38" fontId="13" fillId="0" borderId="71" xfId="36" quotePrefix="1" applyFont="1" applyFill="1" applyBorder="1" applyAlignment="1" applyProtection="1">
      <alignment horizontal="distributed" vertical="center" indent="2"/>
    </xf>
    <xf numFmtId="38" fontId="13" fillId="0" borderId="71" xfId="36" applyFont="1" applyFill="1" applyBorder="1" applyAlignment="1" applyProtection="1">
      <alignment horizontal="distributed" vertical="center" indent="2"/>
    </xf>
    <xf numFmtId="38" fontId="13" fillId="0" borderId="72" xfId="36" applyFont="1" applyFill="1" applyBorder="1" applyAlignment="1" applyProtection="1">
      <alignment horizontal="distributed" vertical="center" indent="2"/>
    </xf>
    <xf numFmtId="38" fontId="13" fillId="0" borderId="71" xfId="36" quotePrefix="1" applyFont="1" applyFill="1" applyBorder="1" applyAlignment="1" applyProtection="1">
      <alignment horizontal="distributed" vertical="center" indent="1"/>
    </xf>
    <xf numFmtId="0" fontId="13" fillId="0" borderId="16" xfId="0" applyFont="1" applyFill="1" applyBorder="1" applyAlignment="1">
      <alignment horizontal="distributed" vertical="center" justifyLastLine="1"/>
    </xf>
    <xf numFmtId="38" fontId="13" fillId="0" borderId="6" xfId="6" quotePrefix="1" applyFont="1" applyFill="1" applyBorder="1" applyAlignment="1" applyProtection="1">
      <alignment horizontal="distributed" justifyLastLine="1"/>
    </xf>
    <xf numFmtId="38" fontId="13" fillId="0" borderId="7" xfId="36" applyFont="1" applyFill="1" applyBorder="1" applyAlignment="1" applyProtection="1">
      <alignment vertical="center"/>
    </xf>
    <xf numFmtId="38" fontId="13" fillId="0" borderId="8" xfId="36" applyFont="1" applyFill="1" applyBorder="1" applyAlignment="1" applyProtection="1">
      <alignment vertical="center"/>
    </xf>
    <xf numFmtId="38" fontId="13" fillId="0" borderId="49" xfId="36" applyFont="1" applyFill="1" applyBorder="1" applyAlignment="1" applyProtection="1">
      <alignment vertical="center"/>
    </xf>
    <xf numFmtId="38" fontId="13" fillId="0" borderId="6" xfId="36" applyFont="1" applyFill="1" applyBorder="1" applyAlignment="1">
      <alignment vertical="center"/>
    </xf>
    <xf numFmtId="0" fontId="20" fillId="0" borderId="13" xfId="28" applyFont="1" applyFill="1" applyBorder="1" applyAlignment="1">
      <alignment horizontal="center" vertical="center"/>
    </xf>
    <xf numFmtId="0" fontId="20" fillId="0" borderId="14" xfId="32" applyFont="1" applyFill="1" applyBorder="1" applyAlignment="1">
      <alignment horizontal="center" vertical="center"/>
    </xf>
    <xf numFmtId="0" fontId="20" fillId="0" borderId="9" xfId="28" applyFont="1" applyFill="1" applyBorder="1" applyAlignment="1">
      <alignment horizontal="center" vertical="center"/>
    </xf>
    <xf numFmtId="38" fontId="20" fillId="0" borderId="42" xfId="10" applyFont="1" applyFill="1" applyBorder="1" applyAlignment="1">
      <alignment horizontal="center" vertical="center" wrapText="1"/>
    </xf>
    <xf numFmtId="38" fontId="20" fillId="0" borderId="43" xfId="10" applyFont="1" applyFill="1" applyBorder="1" applyAlignment="1">
      <alignment horizontal="center" vertical="center" wrapText="1"/>
    </xf>
    <xf numFmtId="38" fontId="20" fillId="0" borderId="41" xfId="10" applyFont="1" applyFill="1" applyBorder="1" applyAlignment="1">
      <alignment horizontal="center" vertical="center" wrapText="1"/>
    </xf>
    <xf numFmtId="0" fontId="20" fillId="0" borderId="1" xfId="19" applyFont="1" applyFill="1" applyBorder="1" applyAlignment="1">
      <alignment horizontal="center" vertical="center"/>
    </xf>
    <xf numFmtId="0" fontId="20" fillId="0" borderId="13" xfId="32" applyFont="1" applyFill="1" applyBorder="1" applyAlignment="1">
      <alignment horizontal="center" vertical="center" wrapText="1"/>
    </xf>
    <xf numFmtId="0" fontId="20" fillId="0" borderId="14" xfId="32" applyFont="1" applyFill="1" applyBorder="1" applyAlignment="1">
      <alignment horizontal="center" vertical="center" wrapText="1"/>
    </xf>
    <xf numFmtId="0" fontId="20" fillId="0" borderId="9" xfId="32" applyFont="1" applyFill="1" applyBorder="1" applyAlignment="1">
      <alignment horizontal="center" vertical="center" wrapText="1"/>
    </xf>
    <xf numFmtId="38" fontId="13" fillId="0" borderId="18" xfId="10" applyFont="1" applyFill="1" applyBorder="1" applyAlignment="1">
      <alignment vertical="center" wrapText="1"/>
    </xf>
    <xf numFmtId="38" fontId="13" fillId="0" borderId="20" xfId="10" applyFont="1" applyFill="1" applyBorder="1" applyAlignment="1">
      <alignment vertical="center" wrapText="1"/>
    </xf>
    <xf numFmtId="0" fontId="20" fillId="0" borderId="6" xfId="32" applyFont="1" applyFill="1" applyBorder="1" applyAlignment="1">
      <alignment horizontal="center" vertical="center"/>
    </xf>
    <xf numFmtId="38" fontId="13" fillId="0" borderId="18" xfId="8" applyFont="1" applyFill="1" applyBorder="1" applyAlignment="1">
      <alignment vertical="center"/>
    </xf>
    <xf numFmtId="0" fontId="20" fillId="0" borderId="23" xfId="32" applyFont="1" applyFill="1" applyBorder="1" applyAlignment="1">
      <alignment horizontal="center" vertical="center"/>
    </xf>
    <xf numFmtId="0" fontId="20" fillId="0" borderId="24" xfId="19" applyFont="1" applyFill="1" applyBorder="1" applyAlignment="1">
      <alignment horizontal="center" vertical="center"/>
    </xf>
    <xf numFmtId="0" fontId="20" fillId="0" borderId="23" xfId="26" applyFont="1" applyFill="1" applyBorder="1" applyAlignment="1">
      <alignment horizontal="center" vertical="center" wrapText="1"/>
    </xf>
    <xf numFmtId="0" fontId="20" fillId="0" borderId="20" xfId="34" applyFont="1" applyFill="1" applyBorder="1" applyAlignment="1">
      <alignment horizontal="center" vertical="center" wrapText="1"/>
    </xf>
    <xf numFmtId="38" fontId="13" fillId="0" borderId="14" xfId="13" applyFont="1" applyFill="1" applyBorder="1" applyAlignment="1">
      <alignment vertical="center"/>
    </xf>
    <xf numFmtId="0" fontId="20" fillId="0" borderId="15" xfId="32" applyFont="1" applyFill="1" applyBorder="1" applyAlignment="1">
      <alignment horizontal="center" vertical="center"/>
    </xf>
    <xf numFmtId="0" fontId="20" fillId="0" borderId="6" xfId="34" applyFont="1" applyFill="1" applyBorder="1" applyAlignment="1">
      <alignment horizontal="distributed" vertical="center" wrapText="1"/>
    </xf>
    <xf numFmtId="0" fontId="20" fillId="0" borderId="15" xfId="26" applyFont="1" applyFill="1" applyBorder="1" applyAlignment="1">
      <alignment horizontal="center" vertical="center" wrapText="1"/>
    </xf>
    <xf numFmtId="0" fontId="21" fillId="0" borderId="13" xfId="32" applyFont="1" applyFill="1" applyBorder="1" applyAlignment="1">
      <alignment horizontal="distributed" vertical="center" wrapText="1" justifyLastLine="1"/>
    </xf>
    <xf numFmtId="0" fontId="21" fillId="0" borderId="9" xfId="32" applyFont="1" applyFill="1" applyBorder="1" applyAlignment="1">
      <alignment horizontal="distributed" vertical="center" wrapText="1" justifyLastLine="1"/>
    </xf>
    <xf numFmtId="38" fontId="13" fillId="0" borderId="9" xfId="14" applyFont="1" applyFill="1" applyBorder="1" applyAlignment="1">
      <alignment vertical="center"/>
    </xf>
    <xf numFmtId="0" fontId="20" fillId="0" borderId="16" xfId="19" applyFont="1" applyFill="1" applyBorder="1" applyAlignment="1">
      <alignment horizontal="center" vertical="center"/>
    </xf>
    <xf numFmtId="0" fontId="21" fillId="0" borderId="23" xfId="26" applyFont="1" applyFill="1" applyBorder="1" applyAlignment="1">
      <alignment horizontal="distributed" vertical="center" wrapText="1" justifyLastLine="1"/>
    </xf>
    <xf numFmtId="0" fontId="21" fillId="0" borderId="20" xfId="34" applyFont="1" applyFill="1" applyBorder="1" applyAlignment="1">
      <alignment horizontal="distributed" vertical="center" wrapText="1" justifyLastLine="1"/>
    </xf>
    <xf numFmtId="38" fontId="13" fillId="0" borderId="22" xfId="6" applyFont="1" applyFill="1" applyBorder="1" applyAlignment="1">
      <alignment vertical="center"/>
    </xf>
    <xf numFmtId="0" fontId="21" fillId="0" borderId="6" xfId="34" applyFont="1" applyFill="1" applyBorder="1" applyAlignment="1">
      <alignment horizontal="distributed" vertical="center" wrapText="1"/>
    </xf>
    <xf numFmtId="0" fontId="20" fillId="0" borderId="28" xfId="26" applyFont="1" applyFill="1" applyBorder="1" applyAlignment="1">
      <alignment horizontal="center" vertical="center" wrapText="1"/>
    </xf>
    <xf numFmtId="0" fontId="20" fillId="0" borderId="28" xfId="26" applyFont="1" applyFill="1" applyBorder="1" applyAlignment="1">
      <alignment horizontal="distributed" vertical="center" wrapText="1" justifyLastLine="1"/>
    </xf>
    <xf numFmtId="0" fontId="21" fillId="0" borderId="6" xfId="34" applyFont="1" applyFill="1" applyBorder="1" applyAlignment="1">
      <alignment horizontal="distributed" vertical="center" wrapText="1" justifyLastLine="1"/>
    </xf>
    <xf numFmtId="38" fontId="13" fillId="0" borderId="20" xfId="8" applyFont="1" applyFill="1" applyBorder="1" applyAlignment="1">
      <alignment vertical="center"/>
    </xf>
    <xf numFmtId="0" fontId="22" fillId="0" borderId="0" xfId="3" applyFont="1" applyFill="1" applyAlignment="1" applyProtection="1">
      <alignment vertical="center"/>
    </xf>
    <xf numFmtId="0" fontId="20" fillId="0" borderId="20" xfId="19" applyFont="1" applyFill="1" applyBorder="1" applyAlignment="1">
      <alignment horizontal="center" vertical="center"/>
    </xf>
    <xf numFmtId="38" fontId="13" fillId="0" borderId="9" xfId="10" applyFont="1" applyFill="1" applyBorder="1" applyAlignment="1">
      <alignment vertical="center" wrapText="1"/>
    </xf>
    <xf numFmtId="0" fontId="20" fillId="0" borderId="22" xfId="19" applyFont="1" applyFill="1" applyBorder="1" applyAlignment="1">
      <alignment horizontal="center" vertical="center"/>
    </xf>
    <xf numFmtId="3" fontId="13" fillId="0" borderId="0" xfId="30" applyNumberFormat="1" applyFont="1" applyFill="1" applyAlignment="1">
      <alignment vertical="center"/>
    </xf>
    <xf numFmtId="0" fontId="20" fillId="0" borderId="28" xfId="19" applyFont="1" applyFill="1" applyBorder="1" applyAlignment="1">
      <alignment horizontal="center" vertical="center"/>
    </xf>
    <xf numFmtId="0" fontId="20" fillId="0" borderId="12" xfId="19" applyFont="1" applyFill="1" applyBorder="1" applyAlignment="1">
      <alignment horizontal="center" vertical="center"/>
    </xf>
    <xf numFmtId="3" fontId="20" fillId="0" borderId="0" xfId="30" applyNumberFormat="1" applyFont="1" applyFill="1" applyAlignment="1">
      <alignment vertical="center"/>
    </xf>
    <xf numFmtId="38" fontId="13" fillId="0" borderId="23" xfId="8" applyFont="1" applyFill="1" applyBorder="1" applyAlignment="1">
      <alignment vertical="center"/>
    </xf>
    <xf numFmtId="0" fontId="13" fillId="0" borderId="14" xfId="22" applyFont="1" applyFill="1" applyBorder="1" applyAlignment="1">
      <alignment vertical="center"/>
    </xf>
    <xf numFmtId="0" fontId="13" fillId="0" borderId="9" xfId="22" applyFont="1" applyFill="1" applyBorder="1" applyAlignment="1">
      <alignment vertical="center"/>
    </xf>
    <xf numFmtId="0" fontId="24" fillId="0" borderId="0" xfId="27" applyFont="1" applyAlignment="1" applyProtection="1">
      <alignment vertical="center"/>
      <protection locked="0"/>
    </xf>
    <xf numFmtId="0" fontId="14" fillId="0" borderId="1" xfId="27" applyFont="1" applyBorder="1" applyAlignment="1" applyProtection="1">
      <alignment horizontal="center" vertical="center"/>
      <protection locked="0"/>
    </xf>
    <xf numFmtId="0" fontId="14" fillId="0" borderId="2" xfId="27" applyFont="1" applyBorder="1" applyAlignment="1" applyProtection="1">
      <alignment horizontal="left" vertical="center"/>
      <protection locked="0"/>
    </xf>
    <xf numFmtId="0" fontId="14" fillId="0" borderId="3" xfId="27" applyFont="1" applyBorder="1" applyAlignment="1" applyProtection="1">
      <alignment horizontal="left" vertical="center" wrapText="1"/>
      <protection locked="0"/>
    </xf>
    <xf numFmtId="0" fontId="14" fillId="0" borderId="4" xfId="27" applyFont="1" applyBorder="1" applyAlignment="1" applyProtection="1">
      <alignment horizontal="left" vertical="center"/>
      <protection locked="0"/>
    </xf>
    <xf numFmtId="0" fontId="14" fillId="0" borderId="3" xfId="27" applyFont="1" applyBorder="1" applyAlignment="1" applyProtection="1">
      <alignment horizontal="left" vertical="center"/>
      <protection locked="0"/>
    </xf>
    <xf numFmtId="0" fontId="14" fillId="0" borderId="5" xfId="27" applyFont="1" applyBorder="1" applyAlignment="1" applyProtection="1">
      <alignment horizontal="left" vertical="center"/>
      <protection locked="0"/>
    </xf>
    <xf numFmtId="0" fontId="5" fillId="0" borderId="0" xfId="27" applyFont="1" applyAlignment="1" applyProtection="1">
      <alignment vertical="center"/>
      <protection locked="0"/>
    </xf>
    <xf numFmtId="0" fontId="5" fillId="0" borderId="0" xfId="27" applyFont="1" applyAlignment="1" applyProtection="1">
      <alignment vertical="center" wrapText="1"/>
      <protection locked="0"/>
    </xf>
    <xf numFmtId="0" fontId="14" fillId="0" borderId="0" xfId="27" applyFont="1" applyAlignment="1">
      <alignment vertical="center"/>
    </xf>
    <xf numFmtId="0" fontId="14" fillId="0" borderId="6" xfId="23" applyFont="1" applyBorder="1" applyAlignment="1">
      <alignment horizontal="center" vertical="center" shrinkToFit="1"/>
    </xf>
    <xf numFmtId="38" fontId="14" fillId="0" borderId="7" xfId="36" applyFont="1" applyFill="1" applyBorder="1" applyAlignment="1">
      <alignment vertical="center"/>
    </xf>
    <xf numFmtId="38" fontId="14" fillId="0" borderId="8" xfId="36" applyFont="1" applyFill="1" applyBorder="1" applyAlignment="1">
      <alignment vertical="center"/>
    </xf>
    <xf numFmtId="38" fontId="14" fillId="0" borderId="9" xfId="36" applyFont="1" applyFill="1" applyBorder="1" applyAlignment="1">
      <alignment vertical="center"/>
    </xf>
    <xf numFmtId="0" fontId="5" fillId="0" borderId="0" xfId="27" applyFont="1" applyAlignment="1">
      <alignment vertical="center"/>
    </xf>
    <xf numFmtId="38" fontId="14" fillId="0" borderId="10" xfId="36" applyFont="1" applyFill="1" applyBorder="1" applyAlignment="1">
      <alignment vertical="center"/>
    </xf>
    <xf numFmtId="38" fontId="14" fillId="0" borderId="11" xfId="36" applyFont="1" applyFill="1" applyBorder="1" applyAlignment="1">
      <alignment vertical="center"/>
    </xf>
    <xf numFmtId="38" fontId="14" fillId="0" borderId="12" xfId="36" applyFont="1" applyFill="1" applyBorder="1" applyAlignment="1">
      <alignment vertical="center"/>
    </xf>
    <xf numFmtId="0" fontId="5" fillId="0" borderId="0" xfId="27" applyFont="1" applyAlignment="1" applyProtection="1">
      <alignment horizontal="right"/>
      <protection locked="0"/>
    </xf>
    <xf numFmtId="5" fontId="11" fillId="0" borderId="1" xfId="27" applyNumberFormat="1" applyFont="1" applyBorder="1" applyAlignment="1" applyProtection="1">
      <alignment horizontal="center" vertical="center"/>
      <protection locked="0"/>
    </xf>
    <xf numFmtId="3" fontId="11" fillId="0" borderId="18" xfId="27" applyNumberFormat="1" applyFont="1" applyBorder="1" applyAlignment="1" applyProtection="1">
      <alignment horizontal="right" vertical="center"/>
      <protection locked="0"/>
    </xf>
    <xf numFmtId="3" fontId="11" fillId="0" borderId="4" xfId="27" applyNumberFormat="1" applyFont="1" applyBorder="1" applyAlignment="1" applyProtection="1">
      <alignment horizontal="right" vertical="center"/>
      <protection locked="0"/>
    </xf>
    <xf numFmtId="3" fontId="11" fillId="0" borderId="20" xfId="27" applyNumberFormat="1" applyFont="1" applyBorder="1" applyAlignment="1" applyProtection="1">
      <alignment horizontal="right" vertical="center"/>
      <protection locked="0"/>
    </xf>
    <xf numFmtId="38" fontId="14" fillId="0" borderId="6" xfId="9" applyFont="1" applyFill="1" applyBorder="1" applyAlignment="1">
      <alignment horizontal="center" vertical="center"/>
    </xf>
    <xf numFmtId="38" fontId="14" fillId="0" borderId="14" xfId="13" applyFont="1" applyFill="1" applyBorder="1" applyAlignment="1">
      <alignment vertical="center"/>
    </xf>
    <xf numFmtId="0" fontId="14" fillId="0" borderId="0" xfId="0" applyFont="1">
      <alignment vertical="center"/>
    </xf>
    <xf numFmtId="0" fontId="14" fillId="0" borderId="23" xfId="29" applyFont="1" applyBorder="1" applyAlignment="1" applyProtection="1">
      <alignment horizontal="center" vertical="center"/>
      <protection locked="0"/>
    </xf>
    <xf numFmtId="0" fontId="14" fillId="0" borderId="20" xfId="29" applyFont="1" applyBorder="1" applyAlignment="1" applyProtection="1">
      <alignment horizontal="center" vertical="center"/>
      <protection locked="0"/>
    </xf>
    <xf numFmtId="0" fontId="14" fillId="0" borderId="1" xfId="29" applyFont="1" applyBorder="1" applyAlignment="1" applyProtection="1">
      <alignment horizontal="left" vertical="center" indent="1"/>
      <protection locked="0"/>
    </xf>
    <xf numFmtId="0" fontId="5" fillId="0" borderId="14" xfId="29" applyFont="1" applyBorder="1" applyAlignment="1">
      <alignment horizontal="center" vertical="center" textRotation="255" wrapText="1"/>
    </xf>
    <xf numFmtId="0" fontId="5" fillId="0" borderId="9" xfId="29" applyFont="1" applyBorder="1" applyAlignment="1">
      <alignment horizontal="center" vertical="center" textRotation="255" wrapText="1"/>
    </xf>
    <xf numFmtId="0" fontId="5" fillId="0" borderId="13" xfId="29" applyFont="1" applyBorder="1" applyAlignment="1">
      <alignment horizontal="center" vertical="center" textRotation="255" wrapText="1"/>
    </xf>
    <xf numFmtId="0" fontId="14" fillId="0" borderId="1" xfId="29" applyFont="1" applyBorder="1" applyAlignment="1" applyProtection="1">
      <alignment horizontal="left" vertical="center"/>
      <protection locked="0"/>
    </xf>
    <xf numFmtId="0" fontId="14" fillId="0" borderId="15" xfId="29" applyFont="1" applyBorder="1" applyAlignment="1" applyProtection="1">
      <alignment horizontal="center" vertical="center"/>
      <protection locked="0"/>
    </xf>
    <xf numFmtId="0" fontId="14" fillId="0" borderId="22" xfId="29" applyFont="1" applyBorder="1" applyAlignment="1" applyProtection="1">
      <alignment horizontal="center" vertical="center"/>
      <protection locked="0"/>
    </xf>
    <xf numFmtId="0" fontId="14" fillId="0" borderId="24" xfId="29" applyFont="1" applyBorder="1" applyAlignment="1" applyProtection="1">
      <alignment horizontal="left" vertical="center" indent="1"/>
      <protection locked="0"/>
    </xf>
    <xf numFmtId="0" fontId="14" fillId="0" borderId="50" xfId="29" applyFont="1" applyBorder="1" applyAlignment="1" applyProtection="1">
      <alignment horizontal="left" vertical="center"/>
      <protection locked="0"/>
    </xf>
    <xf numFmtId="0" fontId="14" fillId="0" borderId="51" xfId="29" applyFont="1" applyBorder="1" applyAlignment="1" applyProtection="1">
      <alignment horizontal="left" vertical="center"/>
      <protection locked="0"/>
    </xf>
    <xf numFmtId="0" fontId="14" fillId="0" borderId="19" xfId="21" applyFont="1" applyBorder="1" applyAlignment="1" applyProtection="1">
      <alignment horizontal="left" vertical="center"/>
      <protection locked="0"/>
    </xf>
    <xf numFmtId="0" fontId="14" fillId="0" borderId="20" xfId="21" applyFont="1" applyBorder="1" applyAlignment="1" applyProtection="1">
      <alignment horizontal="left" vertical="center"/>
      <protection locked="0"/>
    </xf>
    <xf numFmtId="0" fontId="14" fillId="0" borderId="52" xfId="21" applyFont="1" applyBorder="1" applyAlignment="1" applyProtection="1">
      <alignment horizontal="left" vertical="center"/>
      <protection locked="0"/>
    </xf>
    <xf numFmtId="0" fontId="14" fillId="0" borderId="24" xfId="29" applyFont="1" applyBorder="1" applyAlignment="1" applyProtection="1">
      <alignment horizontal="left" vertical="center"/>
      <protection locked="0"/>
    </xf>
    <xf numFmtId="0" fontId="14" fillId="0" borderId="0" xfId="27" applyFont="1" applyAlignment="1" applyProtection="1">
      <alignment vertical="center"/>
      <protection locked="0"/>
    </xf>
    <xf numFmtId="0" fontId="25" fillId="0" borderId="0" xfId="27" applyFont="1" applyAlignment="1" applyProtection="1">
      <alignment vertical="center"/>
      <protection locked="0"/>
    </xf>
    <xf numFmtId="0" fontId="14" fillId="0" borderId="28" xfId="29" applyFont="1" applyBorder="1" applyAlignment="1" applyProtection="1">
      <alignment horizontal="center" vertical="center"/>
      <protection locked="0"/>
    </xf>
    <xf numFmtId="0" fontId="14" fillId="0" borderId="12" xfId="29" applyFont="1" applyBorder="1" applyAlignment="1" applyProtection="1">
      <alignment horizontal="center" vertical="center"/>
      <protection locked="0"/>
    </xf>
    <xf numFmtId="0" fontId="14" fillId="0" borderId="16" xfId="29" applyFont="1" applyBorder="1" applyAlignment="1" applyProtection="1">
      <alignment horizontal="left" vertical="center" indent="1"/>
      <protection locked="0"/>
    </xf>
    <xf numFmtId="0" fontId="14" fillId="0" borderId="53" xfId="0" applyFont="1" applyBorder="1" applyAlignment="1">
      <alignment horizontal="left" vertical="center"/>
    </xf>
    <xf numFmtId="0" fontId="14" fillId="0" borderId="25" xfId="29" applyFont="1" applyBorder="1" applyAlignment="1">
      <alignment horizontal="left" vertical="center"/>
    </xf>
    <xf numFmtId="0" fontId="14" fillId="0" borderId="25" xfId="27" applyFont="1" applyBorder="1" applyAlignment="1" applyProtection="1">
      <alignment horizontal="left" vertical="center"/>
      <protection locked="0"/>
    </xf>
    <xf numFmtId="0" fontId="14" fillId="0" borderId="11" xfId="27" applyFont="1" applyBorder="1" applyAlignment="1">
      <alignment horizontal="left" vertical="center"/>
    </xf>
    <xf numFmtId="0" fontId="14" fillId="0" borderId="54" xfId="29" applyFont="1" applyBorder="1" applyAlignment="1">
      <alignment horizontal="left" vertical="center"/>
    </xf>
    <xf numFmtId="0" fontId="14" fillId="0" borderId="55" xfId="21" applyFont="1" applyBorder="1" applyAlignment="1" applyProtection="1">
      <alignment horizontal="left" vertical="center"/>
      <protection locked="0"/>
    </xf>
    <xf numFmtId="0" fontId="14" fillId="0" borderId="63" xfId="27" applyFont="1" applyBorder="1" applyAlignment="1" applyProtection="1">
      <alignment horizontal="left" vertical="center"/>
      <protection locked="0"/>
    </xf>
    <xf numFmtId="0" fontId="14" fillId="0" borderId="12" xfId="29" applyFont="1" applyBorder="1" applyAlignment="1" applyProtection="1">
      <alignment horizontal="left" vertical="center"/>
      <protection locked="0"/>
    </xf>
    <xf numFmtId="0" fontId="14" fillId="0" borderId="16" xfId="29" applyFont="1" applyBorder="1" applyAlignment="1" applyProtection="1">
      <alignment horizontal="left" vertical="center"/>
      <protection locked="0"/>
    </xf>
    <xf numFmtId="0" fontId="14" fillId="0" borderId="1" xfId="29" applyFont="1" applyBorder="1" applyAlignment="1" applyProtection="1">
      <alignment horizontal="center" vertical="center" wrapText="1"/>
      <protection locked="0"/>
    </xf>
    <xf numFmtId="3" fontId="14" fillId="0" borderId="1" xfId="29" applyNumberFormat="1" applyFont="1" applyBorder="1" applyAlignment="1" applyProtection="1">
      <alignment vertical="center"/>
      <protection locked="0"/>
    </xf>
    <xf numFmtId="3" fontId="14" fillId="0" borderId="56" xfId="29" applyNumberFormat="1" applyFont="1" applyBorder="1" applyAlignment="1" applyProtection="1">
      <alignment vertical="center"/>
      <protection locked="0"/>
    </xf>
    <xf numFmtId="3" fontId="14" fillId="0" borderId="57" xfId="29" applyNumberFormat="1" applyFont="1" applyBorder="1" applyAlignment="1" applyProtection="1">
      <alignment vertical="center"/>
      <protection locked="0"/>
    </xf>
    <xf numFmtId="3" fontId="14" fillId="0" borderId="3" xfId="29" applyNumberFormat="1" applyFont="1" applyBorder="1" applyAlignment="1" applyProtection="1">
      <alignment vertical="center"/>
      <protection locked="0"/>
    </xf>
    <xf numFmtId="3" fontId="14" fillId="0" borderId="19" xfId="29" applyNumberFormat="1" applyFont="1" applyBorder="1" applyAlignment="1" applyProtection="1">
      <alignment vertical="center"/>
      <protection locked="0"/>
    </xf>
    <xf numFmtId="3" fontId="14" fillId="0" borderId="20" xfId="29" applyNumberFormat="1" applyFont="1" applyBorder="1" applyAlignment="1" applyProtection="1">
      <alignment vertical="center"/>
      <protection locked="0"/>
    </xf>
    <xf numFmtId="3" fontId="14" fillId="0" borderId="50" xfId="29" applyNumberFormat="1" applyFont="1" applyBorder="1" applyAlignment="1" applyProtection="1">
      <alignment vertical="center"/>
      <protection locked="0"/>
    </xf>
    <xf numFmtId="3" fontId="14" fillId="0" borderId="18" xfId="29" applyNumberFormat="1" applyFont="1" applyBorder="1" applyAlignment="1" applyProtection="1">
      <alignment vertical="center"/>
      <protection locked="0"/>
    </xf>
    <xf numFmtId="3" fontId="14" fillId="0" borderId="1" xfId="29" applyNumberFormat="1" applyFont="1" applyBorder="1" applyAlignment="1" applyProtection="1">
      <alignment horizontal="right" vertical="center"/>
      <protection locked="0"/>
    </xf>
    <xf numFmtId="3" fontId="14" fillId="0" borderId="0" xfId="29" applyNumberFormat="1" applyFont="1" applyAlignment="1" applyProtection="1">
      <alignment vertical="center"/>
      <protection locked="0"/>
    </xf>
    <xf numFmtId="0" fontId="14" fillId="0" borderId="16" xfId="27" applyFont="1" applyBorder="1" applyAlignment="1" applyProtection="1">
      <alignment horizontal="center" vertical="center"/>
      <protection locked="0"/>
    </xf>
    <xf numFmtId="0" fontId="14" fillId="0" borderId="6" xfId="29" applyFont="1" applyBorder="1" applyAlignment="1" applyProtection="1">
      <alignment horizontal="center" vertical="center" wrapText="1"/>
      <protection locked="0"/>
    </xf>
    <xf numFmtId="3" fontId="14" fillId="0" borderId="16" xfId="29" applyNumberFormat="1" applyFont="1" applyBorder="1" applyAlignment="1" applyProtection="1">
      <alignment vertical="center"/>
      <protection locked="0"/>
    </xf>
    <xf numFmtId="3" fontId="14" fillId="0" borderId="73" xfId="29" applyNumberFormat="1" applyFont="1" applyBorder="1" applyAlignment="1" applyProtection="1">
      <alignment vertical="center"/>
      <protection locked="0"/>
    </xf>
    <xf numFmtId="3" fontId="14" fillId="0" borderId="58" xfId="29" applyNumberFormat="1" applyFont="1" applyBorder="1" applyAlignment="1" applyProtection="1">
      <alignment vertical="center"/>
      <protection locked="0"/>
    </xf>
    <xf numFmtId="3" fontId="14" fillId="0" borderId="11" xfId="29" applyNumberFormat="1" applyFont="1" applyBorder="1" applyAlignment="1" applyProtection="1">
      <alignment vertical="center"/>
      <protection locked="0"/>
    </xf>
    <xf numFmtId="3" fontId="14" fillId="0" borderId="25" xfId="29" applyNumberFormat="1" applyFont="1" applyBorder="1" applyAlignment="1" applyProtection="1">
      <alignment vertical="center"/>
      <protection locked="0"/>
    </xf>
    <xf numFmtId="3" fontId="14" fillId="0" borderId="12" xfId="29" applyNumberFormat="1" applyFont="1" applyBorder="1" applyAlignment="1" applyProtection="1">
      <alignment vertical="center"/>
      <protection locked="0"/>
    </xf>
    <xf numFmtId="3" fontId="14" fillId="0" borderId="53" xfId="29" applyNumberFormat="1" applyFont="1" applyBorder="1" applyAlignment="1" applyProtection="1">
      <alignment vertical="center"/>
      <protection locked="0"/>
    </xf>
    <xf numFmtId="3" fontId="14" fillId="0" borderId="17" xfId="29" applyNumberFormat="1" applyFont="1" applyBorder="1" applyAlignment="1" applyProtection="1">
      <alignment vertical="center"/>
      <protection locked="0"/>
    </xf>
    <xf numFmtId="3" fontId="14" fillId="0" borderId="16" xfId="29" applyNumberFormat="1" applyFont="1" applyBorder="1" applyAlignment="1" applyProtection="1">
      <alignment horizontal="right" vertical="center"/>
      <protection locked="0"/>
    </xf>
    <xf numFmtId="0" fontId="26" fillId="0" borderId="0" xfId="37" applyFont="1" applyFill="1" applyAlignment="1" applyProtection="1">
      <alignment horizontal="left" vertical="center"/>
    </xf>
    <xf numFmtId="3" fontId="14" fillId="0" borderId="0" xfId="29" applyNumberFormat="1" applyFont="1" applyAlignment="1">
      <alignment vertical="center"/>
    </xf>
    <xf numFmtId="3" fontId="26" fillId="0" borderId="0" xfId="37" applyNumberFormat="1" applyFont="1" applyFill="1" applyAlignment="1" applyProtection="1">
      <alignment horizontal="left" vertical="center"/>
    </xf>
    <xf numFmtId="38" fontId="14" fillId="0" borderId="0" xfId="6" applyFont="1" applyFill="1" applyAlignment="1">
      <alignment vertical="center"/>
    </xf>
    <xf numFmtId="38" fontId="24" fillId="0" borderId="0" xfId="6" applyFont="1" applyFill="1" applyAlignment="1" applyProtection="1">
      <alignment vertical="center"/>
      <protection locked="0"/>
    </xf>
    <xf numFmtId="38" fontId="14" fillId="0" borderId="23" xfId="6" applyFont="1" applyFill="1" applyBorder="1" applyAlignment="1" applyProtection="1">
      <alignment horizontal="center" vertical="center"/>
      <protection locked="0"/>
    </xf>
    <xf numFmtId="38" fontId="14" fillId="0" borderId="20" xfId="6" applyFont="1" applyFill="1" applyBorder="1" applyAlignment="1" applyProtection="1">
      <alignment horizontal="center" vertical="center"/>
      <protection locked="0"/>
    </xf>
    <xf numFmtId="38" fontId="14" fillId="0" borderId="14" xfId="6" applyFont="1" applyFill="1" applyBorder="1" applyAlignment="1" applyProtection="1">
      <alignment horizontal="center" vertical="center"/>
      <protection locked="0"/>
    </xf>
    <xf numFmtId="38" fontId="14" fillId="0" borderId="9" xfId="6" applyFont="1" applyFill="1" applyBorder="1" applyAlignment="1" applyProtection="1">
      <alignment horizontal="center" vertical="center"/>
      <protection locked="0"/>
    </xf>
    <xf numFmtId="38" fontId="5" fillId="0" borderId="15" xfId="6" applyFont="1" applyFill="1" applyBorder="1" applyAlignment="1">
      <alignment vertical="center"/>
    </xf>
    <xf numFmtId="38" fontId="5" fillId="0" borderId="0" xfId="6" applyFont="1" applyFill="1" applyBorder="1" applyAlignment="1">
      <alignment vertical="center"/>
    </xf>
    <xf numFmtId="38" fontId="5" fillId="0" borderId="0" xfId="6" applyFont="1" applyFill="1" applyAlignment="1">
      <alignment vertical="center"/>
    </xf>
    <xf numFmtId="38" fontId="25" fillId="0" borderId="0" xfId="6" applyFont="1" applyFill="1" applyAlignment="1" applyProtection="1">
      <alignment vertical="center"/>
      <protection locked="0"/>
    </xf>
    <xf numFmtId="38" fontId="14" fillId="0" borderId="1" xfId="9" applyFont="1" applyFill="1" applyBorder="1" applyAlignment="1" applyProtection="1">
      <alignment horizontal="center" vertical="center"/>
      <protection locked="0"/>
    </xf>
    <xf numFmtId="38" fontId="14" fillId="0" borderId="1" xfId="6" applyFont="1" applyFill="1" applyBorder="1" applyAlignment="1" applyProtection="1">
      <alignment horizontal="center" vertical="center" wrapText="1"/>
      <protection locked="0"/>
    </xf>
    <xf numFmtId="38" fontId="14" fillId="0" borderId="0" xfId="6" applyFont="1" applyFill="1" applyBorder="1" applyAlignment="1" applyProtection="1">
      <alignment vertical="center"/>
      <protection locked="0"/>
    </xf>
    <xf numFmtId="38" fontId="14" fillId="0" borderId="0" xfId="6" applyFont="1" applyFill="1" applyAlignment="1" applyProtection="1">
      <alignment vertical="center"/>
      <protection locked="0"/>
    </xf>
    <xf numFmtId="38" fontId="14" fillId="0" borderId="22" xfId="6" applyFont="1" applyFill="1" applyBorder="1" applyAlignment="1" applyProtection="1">
      <alignment vertical="center"/>
      <protection locked="0"/>
    </xf>
    <xf numFmtId="38" fontId="14" fillId="0" borderId="15" xfId="6" applyFont="1" applyFill="1" applyBorder="1" applyAlignment="1">
      <alignment vertical="center"/>
    </xf>
    <xf numFmtId="38" fontId="14" fillId="0" borderId="0" xfId="6" applyFont="1" applyFill="1" applyBorder="1" applyAlignment="1">
      <alignment vertical="center"/>
    </xf>
    <xf numFmtId="38" fontId="27" fillId="0" borderId="0" xfId="37" applyNumberFormat="1" applyFont="1" applyFill="1" applyAlignment="1" applyProtection="1">
      <alignment vertical="center"/>
    </xf>
    <xf numFmtId="38" fontId="14" fillId="0" borderId="16" xfId="9" applyFont="1" applyFill="1" applyBorder="1" applyAlignment="1" applyProtection="1">
      <alignment horizontal="center" vertical="center"/>
      <protection locked="0"/>
    </xf>
    <xf numFmtId="38" fontId="14" fillId="0" borderId="20" xfId="6" applyFont="1" applyFill="1" applyBorder="1" applyAlignment="1" applyProtection="1">
      <alignment horizontal="center" vertical="center" wrapText="1"/>
      <protection locked="0"/>
    </xf>
    <xf numFmtId="38" fontId="14" fillId="0" borderId="0" xfId="6" applyFont="1" applyFill="1" applyBorder="1" applyAlignment="1" applyProtection="1">
      <alignment horizontal="right" vertical="center"/>
      <protection locked="0"/>
    </xf>
    <xf numFmtId="38" fontId="14" fillId="0" borderId="0" xfId="6" applyFont="1" applyFill="1" applyAlignment="1" applyProtection="1">
      <alignment horizontal="right" vertical="center"/>
      <protection locked="0"/>
    </xf>
    <xf numFmtId="38" fontId="14" fillId="0" borderId="13" xfId="6" applyFont="1" applyFill="1" applyBorder="1" applyAlignment="1" applyProtection="1">
      <alignment horizontal="center" vertical="center"/>
      <protection locked="0"/>
    </xf>
    <xf numFmtId="177" fontId="14" fillId="0" borderId="17" xfId="6" applyNumberFormat="1" applyFont="1" applyFill="1" applyBorder="1" applyAlignment="1" applyProtection="1">
      <alignment horizontal="right" vertical="center"/>
      <protection locked="0"/>
    </xf>
    <xf numFmtId="177" fontId="14" fillId="0" borderId="12" xfId="6" applyNumberFormat="1" applyFont="1" applyFill="1" applyBorder="1" applyAlignment="1" applyProtection="1">
      <alignment vertical="center"/>
      <protection locked="0"/>
    </xf>
    <xf numFmtId="38" fontId="14" fillId="0" borderId="0" xfId="6" applyFont="1" applyFill="1">
      <alignment vertical="center"/>
    </xf>
    <xf numFmtId="38" fontId="5" fillId="0" borderId="41" xfId="6" applyFont="1" applyFill="1" applyBorder="1" applyAlignment="1" applyProtection="1">
      <alignment horizontal="center" vertical="center" textRotation="255" wrapText="1"/>
      <protection locked="0"/>
    </xf>
    <xf numFmtId="38" fontId="5" fillId="0" borderId="42" xfId="6" applyFont="1" applyFill="1" applyBorder="1" applyAlignment="1" applyProtection="1">
      <alignment horizontal="center" vertical="center" textRotation="255" wrapText="1"/>
      <protection locked="0"/>
    </xf>
    <xf numFmtId="38" fontId="5" fillId="0" borderId="43" xfId="6" applyFont="1" applyFill="1" applyBorder="1" applyAlignment="1" applyProtection="1">
      <alignment horizontal="center" vertical="center" textRotation="255" wrapText="1"/>
      <protection locked="0"/>
    </xf>
    <xf numFmtId="38" fontId="28" fillId="0" borderId="41" xfId="6" applyFont="1" applyFill="1" applyBorder="1" applyAlignment="1" applyProtection="1">
      <alignment horizontal="center" vertical="center" textRotation="255" wrapText="1"/>
      <protection locked="0"/>
    </xf>
    <xf numFmtId="38" fontId="28" fillId="0" borderId="42" xfId="6" applyFont="1" applyFill="1" applyBorder="1" applyAlignment="1" applyProtection="1">
      <alignment horizontal="center" vertical="center" textRotation="255" wrapText="1"/>
      <protection locked="0"/>
    </xf>
    <xf numFmtId="38" fontId="28" fillId="0" borderId="43" xfId="6" applyFont="1" applyFill="1" applyBorder="1" applyAlignment="1" applyProtection="1">
      <alignment horizontal="center" vertical="center" textRotation="255" wrapText="1"/>
      <protection locked="0"/>
    </xf>
    <xf numFmtId="38" fontId="5" fillId="0" borderId="0" xfId="6" applyFont="1" applyFill="1" applyAlignment="1" applyProtection="1">
      <alignment vertical="center"/>
      <protection locked="0"/>
    </xf>
    <xf numFmtId="38" fontId="14" fillId="0" borderId="28" xfId="6" applyFont="1" applyFill="1" applyBorder="1" applyAlignment="1" applyProtection="1">
      <alignment horizontal="center" vertical="center"/>
      <protection locked="0"/>
    </xf>
    <xf numFmtId="38" fontId="14" fillId="0" borderId="12" xfId="6" applyFont="1" applyFill="1" applyBorder="1" applyAlignment="1" applyProtection="1">
      <alignment horizontal="center" vertical="center"/>
      <protection locked="0"/>
    </xf>
    <xf numFmtId="38" fontId="14" fillId="0" borderId="28" xfId="6" applyFont="1" applyFill="1" applyBorder="1" applyAlignment="1" applyProtection="1">
      <alignment horizontal="left" vertical="center"/>
      <protection locked="0"/>
    </xf>
    <xf numFmtId="38" fontId="14" fillId="0" borderId="17" xfId="6" applyFont="1" applyFill="1" applyBorder="1" applyAlignment="1" applyProtection="1">
      <alignment horizontal="left" vertical="center"/>
      <protection locked="0"/>
    </xf>
    <xf numFmtId="38" fontId="14" fillId="0" borderId="12" xfId="6" applyFont="1" applyFill="1" applyBorder="1" applyAlignment="1" applyProtection="1">
      <alignment horizontal="left" vertical="center"/>
      <protection locked="0"/>
    </xf>
    <xf numFmtId="38" fontId="5" fillId="0" borderId="0" xfId="8" applyFont="1" applyFill="1" applyAlignment="1" applyProtection="1">
      <alignment horizontal="left" vertical="center"/>
      <protection locked="0"/>
    </xf>
    <xf numFmtId="38" fontId="5" fillId="0" borderId="1" xfId="6" applyFont="1" applyFill="1" applyBorder="1" applyAlignment="1" applyProtection="1">
      <alignment horizontal="center" vertical="center" wrapText="1"/>
      <protection locked="0"/>
    </xf>
    <xf numFmtId="38" fontId="14" fillId="0" borderId="24" xfId="6" applyFont="1" applyFill="1" applyBorder="1" applyAlignment="1">
      <alignment vertical="center"/>
    </xf>
    <xf numFmtId="38" fontId="14" fillId="0" borderId="22" xfId="6" applyFont="1" applyFill="1" applyBorder="1" applyAlignment="1">
      <alignment vertical="center"/>
    </xf>
    <xf numFmtId="38" fontId="29" fillId="0" borderId="0" xfId="15" applyFont="1" applyFill="1">
      <alignment vertical="center"/>
    </xf>
    <xf numFmtId="38" fontId="14" fillId="0" borderId="6" xfId="6" applyFont="1" applyFill="1" applyBorder="1" applyAlignment="1" applyProtection="1">
      <alignment horizontal="center" vertical="center" wrapText="1"/>
      <protection locked="0"/>
    </xf>
    <xf numFmtId="38" fontId="14" fillId="0" borderId="16" xfId="6" applyFont="1" applyFill="1" applyBorder="1" applyAlignment="1">
      <alignment vertical="center"/>
    </xf>
    <xf numFmtId="38" fontId="14" fillId="0" borderId="28" xfId="6" applyFont="1" applyFill="1" applyBorder="1" applyAlignment="1">
      <alignment vertical="center"/>
    </xf>
    <xf numFmtId="38" fontId="14" fillId="0" borderId="17" xfId="6" applyFont="1" applyFill="1" applyBorder="1" applyAlignment="1">
      <alignment vertical="center"/>
    </xf>
    <xf numFmtId="38" fontId="14" fillId="0" borderId="0" xfId="6" applyFont="1" applyFill="1" applyAlignment="1"/>
    <xf numFmtId="38" fontId="5" fillId="0" borderId="0" xfId="6" applyFont="1" applyFill="1" applyAlignment="1" applyProtection="1">
      <alignment horizontal="right"/>
      <protection locked="0"/>
    </xf>
    <xf numFmtId="38" fontId="14" fillId="0" borderId="18" xfId="6" applyFont="1" applyFill="1" applyBorder="1" applyAlignment="1" applyProtection="1">
      <alignment horizontal="center" vertical="center"/>
      <protection locked="0"/>
    </xf>
    <xf numFmtId="38" fontId="14" fillId="0" borderId="0" xfId="7" applyFont="1" applyFill="1" applyAlignment="1">
      <alignment horizontal="left" vertical="center" indent="1"/>
    </xf>
    <xf numFmtId="38" fontId="14" fillId="0" borderId="9" xfId="6" applyFont="1" applyFill="1" applyBorder="1" applyAlignment="1" applyProtection="1">
      <alignment horizontal="center" vertical="center" wrapText="1"/>
      <protection locked="0"/>
    </xf>
    <xf numFmtId="38" fontId="14" fillId="0" borderId="18" xfId="6" applyFont="1" applyFill="1" applyBorder="1" applyAlignment="1" applyProtection="1">
      <alignment vertical="center"/>
      <protection locked="0"/>
    </xf>
    <xf numFmtId="38" fontId="14" fillId="3" borderId="22" xfId="6" applyFont="1" applyFill="1" applyBorder="1" applyAlignment="1" applyProtection="1">
      <alignment vertical="center"/>
      <protection locked="0"/>
    </xf>
    <xf numFmtId="38" fontId="14" fillId="0" borderId="23" xfId="7" applyFont="1" applyFill="1" applyBorder="1" applyAlignment="1" applyProtection="1">
      <alignment horizontal="center"/>
      <protection locked="0"/>
    </xf>
    <xf numFmtId="38" fontId="14" fillId="0" borderId="18" xfId="7" applyFont="1" applyFill="1" applyBorder="1" applyAlignment="1" applyProtection="1">
      <alignment horizontal="center"/>
      <protection locked="0"/>
    </xf>
    <xf numFmtId="0" fontId="14" fillId="0" borderId="17" xfId="7" applyNumberFormat="1" applyFont="1" applyFill="1" applyBorder="1" applyAlignment="1" applyProtection="1">
      <alignment vertical="center"/>
      <protection locked="0"/>
    </xf>
    <xf numFmtId="0" fontId="14" fillId="3" borderId="12" xfId="7" applyNumberFormat="1" applyFont="1" applyFill="1" applyBorder="1" applyAlignment="1" applyProtection="1">
      <alignment vertical="center"/>
      <protection locked="0"/>
    </xf>
    <xf numFmtId="38" fontId="14" fillId="0" borderId="0" xfId="8" applyFont="1" applyFill="1" applyAlignment="1">
      <alignment horizontal="left" vertical="center"/>
    </xf>
    <xf numFmtId="38" fontId="5" fillId="0" borderId="0" xfId="6" applyFont="1" applyFill="1">
      <alignment vertical="center"/>
    </xf>
    <xf numFmtId="38" fontId="5" fillId="0" borderId="23" xfId="6" applyFont="1" applyFill="1" applyBorder="1" applyAlignment="1" applyProtection="1">
      <alignment horizontal="center" vertical="center"/>
      <protection locked="0"/>
    </xf>
    <xf numFmtId="38" fontId="5" fillId="0" borderId="20" xfId="6" applyFont="1" applyFill="1" applyBorder="1" applyAlignment="1" applyProtection="1">
      <alignment horizontal="center" vertical="center"/>
      <protection locked="0"/>
    </xf>
    <xf numFmtId="38" fontId="5" fillId="0" borderId="50" xfId="8" applyFont="1" applyFill="1" applyBorder="1" applyAlignment="1" applyProtection="1">
      <alignment horizontal="center" vertical="center"/>
      <protection locked="0"/>
    </xf>
    <xf numFmtId="38" fontId="5" fillId="0" borderId="18" xfId="8" applyFont="1" applyFill="1" applyBorder="1" applyAlignment="1" applyProtection="1">
      <alignment horizontal="left" vertical="center"/>
      <protection locked="0"/>
    </xf>
    <xf numFmtId="38" fontId="5" fillId="0" borderId="18" xfId="8" applyFont="1" applyFill="1" applyBorder="1" applyAlignment="1" applyProtection="1">
      <alignment horizontal="left" vertical="center" indent="1"/>
      <protection locked="0"/>
    </xf>
    <xf numFmtId="38" fontId="5" fillId="0" borderId="18" xfId="8" applyFont="1" applyFill="1" applyBorder="1" applyAlignment="1" applyProtection="1">
      <alignment horizontal="left" vertical="center" wrapText="1" indent="1"/>
      <protection locked="0"/>
    </xf>
    <xf numFmtId="38" fontId="5" fillId="0" borderId="20" xfId="8" applyFont="1" applyFill="1" applyBorder="1" applyAlignment="1" applyProtection="1">
      <alignment horizontal="left" vertical="center"/>
      <protection locked="0"/>
    </xf>
    <xf numFmtId="38" fontId="25" fillId="0" borderId="0" xfId="8" applyFont="1" applyFill="1" applyAlignment="1" applyProtection="1">
      <alignment horizontal="left" vertical="center"/>
      <protection locked="0"/>
    </xf>
    <xf numFmtId="38" fontId="5" fillId="0" borderId="28" xfId="6" applyFont="1" applyFill="1" applyBorder="1" applyAlignment="1" applyProtection="1">
      <alignment horizontal="center" vertical="center"/>
      <protection locked="0"/>
    </xf>
    <xf numFmtId="38" fontId="5" fillId="0" borderId="12" xfId="6" applyFont="1" applyFill="1" applyBorder="1" applyAlignment="1" applyProtection="1">
      <alignment horizontal="center" vertical="center"/>
      <protection locked="0"/>
    </xf>
    <xf numFmtId="38" fontId="5" fillId="0" borderId="53" xfId="8" applyFont="1" applyFill="1" applyBorder="1" applyAlignment="1" applyProtection="1">
      <alignment horizontal="center" vertical="center"/>
      <protection locked="0"/>
    </xf>
    <xf numFmtId="38" fontId="5" fillId="0" borderId="17" xfId="6" applyFont="1" applyFill="1" applyBorder="1" applyAlignment="1" applyProtection="1">
      <alignment horizontal="left" vertical="center"/>
      <protection locked="0"/>
    </xf>
    <xf numFmtId="38" fontId="5" fillId="0" borderId="17" xfId="8" applyFont="1" applyFill="1" applyBorder="1" applyAlignment="1" applyProtection="1">
      <alignment horizontal="left" vertical="center" wrapText="1"/>
      <protection locked="0"/>
    </xf>
    <xf numFmtId="0" fontId="5" fillId="0" borderId="17" xfId="18" applyFont="1" applyBorder="1" applyAlignment="1">
      <alignment horizontal="left" vertical="center"/>
    </xf>
    <xf numFmtId="38" fontId="5" fillId="0" borderId="12" xfId="6" applyFont="1" applyFill="1" applyBorder="1" applyAlignment="1" applyProtection="1">
      <alignment horizontal="left" vertical="center"/>
      <protection locked="0"/>
    </xf>
    <xf numFmtId="0" fontId="5" fillId="0" borderId="1" xfId="19" applyBorder="1" applyAlignment="1">
      <alignment horizontal="center" vertical="center"/>
    </xf>
    <xf numFmtId="38" fontId="5" fillId="0" borderId="1" xfId="6" applyFont="1" applyFill="1" applyBorder="1" applyAlignment="1" applyProtection="1">
      <alignment horizontal="center" vertical="center"/>
      <protection locked="0"/>
    </xf>
    <xf numFmtId="38" fontId="5" fillId="0" borderId="32" xfId="8" applyFont="1" applyFill="1" applyBorder="1" applyAlignment="1">
      <alignment vertical="center"/>
    </xf>
    <xf numFmtId="38" fontId="5" fillId="0" borderId="0" xfId="6" applyFont="1" applyFill="1" applyBorder="1" applyAlignment="1" applyProtection="1">
      <alignment horizontal="right" vertical="center"/>
      <protection locked="0"/>
    </xf>
    <xf numFmtId="38" fontId="5" fillId="0" borderId="0" xfId="8" applyFont="1" applyFill="1" applyBorder="1" applyAlignment="1">
      <alignment horizontal="right" vertical="center"/>
    </xf>
    <xf numFmtId="38" fontId="5" fillId="0" borderId="22" xfId="6" applyFont="1" applyFill="1" applyBorder="1" applyAlignment="1">
      <alignment vertical="center"/>
    </xf>
    <xf numFmtId="0" fontId="5" fillId="0" borderId="16" xfId="19" applyBorder="1" applyAlignment="1">
      <alignment horizontal="center" vertical="center"/>
    </xf>
    <xf numFmtId="38" fontId="5" fillId="0" borderId="23" xfId="8" applyFont="1" applyFill="1" applyBorder="1" applyAlignment="1">
      <alignment vertical="center"/>
    </xf>
    <xf numFmtId="38" fontId="5" fillId="0" borderId="4" xfId="8" applyFont="1" applyFill="1" applyBorder="1" applyAlignment="1">
      <alignment vertical="center"/>
    </xf>
    <xf numFmtId="38" fontId="5" fillId="0" borderId="18" xfId="8" applyFont="1" applyFill="1" applyBorder="1" applyAlignment="1">
      <alignment vertical="center"/>
    </xf>
    <xf numFmtId="38" fontId="5" fillId="0" borderId="18" xfId="6" applyFont="1" applyFill="1" applyBorder="1" applyAlignment="1" applyProtection="1">
      <alignment horizontal="right" vertical="center"/>
      <protection locked="0"/>
    </xf>
    <xf numFmtId="38" fontId="5" fillId="0" borderId="18" xfId="8" applyFont="1" applyFill="1" applyBorder="1" applyAlignment="1">
      <alignment horizontal="right" vertical="center"/>
    </xf>
    <xf numFmtId="38" fontId="5" fillId="0" borderId="20" xfId="8" applyFont="1" applyFill="1" applyBorder="1" applyAlignment="1">
      <alignment vertical="center"/>
    </xf>
    <xf numFmtId="38" fontId="5" fillId="0" borderId="16" xfId="6" applyFont="1" applyFill="1" applyBorder="1" applyAlignment="1" applyProtection="1">
      <alignment horizontal="center" vertical="center"/>
      <protection locked="0"/>
    </xf>
    <xf numFmtId="38" fontId="5" fillId="0" borderId="6" xfId="8" applyFont="1" applyFill="1" applyBorder="1" applyAlignment="1" applyProtection="1">
      <alignment horizontal="center" vertical="center"/>
      <protection locked="0"/>
    </xf>
    <xf numFmtId="38" fontId="5" fillId="0" borderId="28" xfId="6" applyFont="1" applyFill="1" applyBorder="1" applyAlignment="1">
      <alignment vertical="center"/>
    </xf>
    <xf numFmtId="38" fontId="5" fillId="0" borderId="63" xfId="8" applyFont="1" applyFill="1" applyBorder="1" applyAlignment="1">
      <alignment vertical="center"/>
    </xf>
    <xf numFmtId="38" fontId="5" fillId="0" borderId="17" xfId="6" applyFont="1" applyFill="1" applyBorder="1" applyAlignment="1">
      <alignment vertical="center"/>
    </xf>
    <xf numFmtId="38" fontId="5" fillId="0" borderId="17" xfId="6" applyFont="1" applyFill="1" applyBorder="1" applyAlignment="1" applyProtection="1">
      <alignment horizontal="right" vertical="center"/>
      <protection locked="0"/>
    </xf>
    <xf numFmtId="38" fontId="5" fillId="0" borderId="17" xfId="8" applyFont="1" applyFill="1" applyBorder="1" applyAlignment="1">
      <alignment horizontal="right" vertical="center"/>
    </xf>
    <xf numFmtId="38" fontId="5" fillId="0" borderId="12" xfId="36" applyFont="1" applyFill="1" applyBorder="1" applyAlignment="1">
      <alignment vertical="center"/>
    </xf>
    <xf numFmtId="38" fontId="5" fillId="0" borderId="59" xfId="8" applyFont="1" applyFill="1" applyBorder="1" applyAlignment="1">
      <alignment vertical="center"/>
    </xf>
    <xf numFmtId="38" fontId="5" fillId="0" borderId="60" xfId="8" applyFont="1" applyFill="1" applyBorder="1" applyAlignment="1">
      <alignment vertical="center"/>
    </xf>
    <xf numFmtId="38" fontId="5" fillId="0" borderId="61" xfId="8" applyFont="1" applyFill="1" applyBorder="1" applyAlignment="1">
      <alignment vertical="center"/>
    </xf>
    <xf numFmtId="38" fontId="5" fillId="0" borderId="61" xfId="8" applyFont="1" applyFill="1" applyBorder="1" applyAlignment="1" applyProtection="1">
      <alignment horizontal="right" vertical="center"/>
      <protection locked="0"/>
    </xf>
    <xf numFmtId="38" fontId="5" fillId="0" borderId="61" xfId="8" applyFont="1" applyFill="1" applyBorder="1" applyAlignment="1">
      <alignment horizontal="right" vertical="center"/>
    </xf>
    <xf numFmtId="38" fontId="5" fillId="0" borderId="62" xfId="8" applyFont="1" applyFill="1" applyBorder="1" applyAlignment="1">
      <alignment vertical="center"/>
    </xf>
    <xf numFmtId="38" fontId="5" fillId="0" borderId="0" xfId="6" applyFont="1" applyFill="1" applyAlignment="1">
      <alignment horizontal="left" vertical="center"/>
    </xf>
    <xf numFmtId="38" fontId="5" fillId="0" borderId="0" xfId="6" applyFont="1" applyFill="1" applyBorder="1" applyAlignment="1" applyProtection="1">
      <alignment horizontal="right"/>
      <protection locked="0"/>
    </xf>
    <xf numFmtId="180" fontId="5" fillId="0" borderId="0" xfId="6" applyNumberFormat="1" applyFont="1" applyFill="1">
      <alignment vertical="center"/>
    </xf>
    <xf numFmtId="38" fontId="13" fillId="0" borderId="23" xfId="10" applyFont="1" applyFill="1" applyBorder="1" applyAlignment="1">
      <alignment vertical="center" wrapText="1"/>
    </xf>
    <xf numFmtId="38" fontId="13" fillId="0" borderId="13" xfId="10" applyFont="1" applyFill="1" applyBorder="1" applyAlignment="1">
      <alignment vertical="center"/>
    </xf>
    <xf numFmtId="38" fontId="13" fillId="0" borderId="28" xfId="10" applyFont="1" applyFill="1" applyBorder="1" applyAlignment="1">
      <alignment horizontal="center" vertical="center"/>
    </xf>
  </cellXfs>
  <cellStyles count="38">
    <cellStyle name="60% - アクセント 2 2" xfId="1"/>
    <cellStyle name="ハイパーリンク 2" xfId="2"/>
    <cellStyle name="ハイパーリンク_R2_19 社会福祉・保険_3" xfId="3"/>
    <cellStyle name="パーセント 2" xfId="4"/>
    <cellStyle name="桁区切り 2" xfId="5"/>
    <cellStyle name="桁区切り 3" xfId="6"/>
    <cellStyle name="桁区切り 3_H31_19社会福祉・保険" xfId="7"/>
    <cellStyle name="桁区切り 3_H31_19社会福祉・保険_1" xfId="8"/>
    <cellStyle name="桁区切り 3_R2_19 社会福祉・保険" xfId="9"/>
    <cellStyle name="桁区切り 3_R2_19 社会福祉・保険_4" xfId="10"/>
    <cellStyle name="桁区切り 4" xfId="11"/>
    <cellStyle name="桁区切り 5" xfId="12"/>
    <cellStyle name="桁区切り 6" xfId="13"/>
    <cellStyle name="桁区切り_R2_19 社会福祉・保険" xfId="14"/>
    <cellStyle name="桁区切り_【P99】●19-11_協会管掌健康保険の状況_r4nenpou41" xfId="15"/>
    <cellStyle name="標準" xfId="0" builtinId="0"/>
    <cellStyle name="標準 2" xfId="16"/>
    <cellStyle name="標準 2 2" xfId="17"/>
    <cellStyle name="標準 2 2_H31_19社会福祉・保険" xfId="18"/>
    <cellStyle name="標準 2 3" xfId="19"/>
    <cellStyle name="標準 3" xfId="20"/>
    <cellStyle name="標準 3 2" xfId="21"/>
    <cellStyle name="標準 3 2_R2_19 社会福祉・保険_1" xfId="22"/>
    <cellStyle name="標準 4" xfId="23"/>
    <cellStyle name="標準 5" xfId="24"/>
    <cellStyle name="標準 6" xfId="25"/>
    <cellStyle name="標準 7" xfId="26"/>
    <cellStyle name="標準_140～142" xfId="27"/>
    <cellStyle name="標準_140～142_R2_19 社会福祉・保険_5" xfId="28"/>
    <cellStyle name="標準_143～145(未)" xfId="29"/>
    <cellStyle name="標準_143～145(未)_R2_19 社会福祉・保険" xfId="30"/>
    <cellStyle name="標準_146(1)(2)(3),147" xfId="31"/>
    <cellStyle name="標準_146(1)(2)(3),147_R2_19 社会福祉・保険_1" xfId="32"/>
    <cellStyle name="標準_R2_19 社会福祉・保険" xfId="33"/>
    <cellStyle name="標準_R2_19 社会福祉・保険_6" xfId="34"/>
    <cellStyle name="標準_貼付け用_基金CD" xfId="35"/>
    <cellStyle name="桁区切り" xfId="36" builtinId="6"/>
    <cellStyle name="ハイパーリンク" xfId="37" builtinId="8"/>
  </cellStyle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theme" Target="theme/theme1.xml" /><Relationship Id="rId43" Type="http://schemas.openxmlformats.org/officeDocument/2006/relationships/sharedStrings" Target="sharedStrings.xml" /><Relationship Id="rId44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../media/image1.emf" /><Relationship Id="rId2" Type="http://schemas.openxmlformats.org/officeDocument/2006/relationships/image" Target="../media/image2.emf" /><Relationship Id="rId3" Type="http://schemas.openxmlformats.org/officeDocument/2006/relationships/image" Target="../media/image3.emf" /><Relationship Id="rId4" Type="http://schemas.openxmlformats.org/officeDocument/2006/relationships/image" Target="../media/image4.emf" /><Relationship Id="rId5" Type="http://schemas.openxmlformats.org/officeDocument/2006/relationships/image" Target="../media/image5.emf" /><Relationship Id="rId6" Type="http://schemas.openxmlformats.org/officeDocument/2006/relationships/image" Target="../media/image6.emf" /><Relationship Id="rId7" Type="http://schemas.openxmlformats.org/officeDocument/2006/relationships/image" Target="../media/image7.emf" /><Relationship Id="rId8" Type="http://schemas.openxmlformats.org/officeDocument/2006/relationships/image" Target="../media/image8.emf" /><Relationship Id="rId9" Type="http://schemas.openxmlformats.org/officeDocument/2006/relationships/image" Target="../media/image9.emf" /><Relationship Id="rId10" Type="http://schemas.openxmlformats.org/officeDocument/2006/relationships/image" Target="../media/image10.emf" /><Relationship Id="rId11" Type="http://schemas.openxmlformats.org/officeDocument/2006/relationships/image" Target="../media/image11.emf" /><Relationship Id="rId12" Type="http://schemas.openxmlformats.org/officeDocument/2006/relationships/image" Target="../media/image12.emf" /><Relationship Id="rId13" Type="http://schemas.openxmlformats.org/officeDocument/2006/relationships/image" Target="../media/image13.emf" /><Relationship Id="rId14" Type="http://schemas.openxmlformats.org/officeDocument/2006/relationships/image" Target="../media/image14.emf" /><Relationship Id="rId15" Type="http://schemas.openxmlformats.org/officeDocument/2006/relationships/image" Target="../media/image15.emf" /><Relationship Id="rId16" Type="http://schemas.openxmlformats.org/officeDocument/2006/relationships/image" Target="../media/image16.emf" /><Relationship Id="rId17" Type="http://schemas.openxmlformats.org/officeDocument/2006/relationships/image" Target="../media/image17.emf" /><Relationship Id="rId18" Type="http://schemas.openxmlformats.org/officeDocument/2006/relationships/image" Target="../media/image18.emf" /><Relationship Id="rId19" Type="http://schemas.openxmlformats.org/officeDocument/2006/relationships/image" Target="../media/image19.emf" /><Relationship Id="rId20" Type="http://schemas.openxmlformats.org/officeDocument/2006/relationships/image" Target="../media/image20.emf" /><Relationship Id="rId21" Type="http://schemas.openxmlformats.org/officeDocument/2006/relationships/image" Target="../media/image21.emf" /></Relationships>
</file>

<file path=xl/drawings/_rels/vmlDrawing2.vml.rels><?xml version="1.0" encoding="UTF-8"?><Relationships xmlns="http://schemas.openxmlformats.org/package/2006/relationships"><Relationship Id="rId1" Type="http://schemas.openxmlformats.org/officeDocument/2006/relationships/image" Target="../media/image1.emf" /><Relationship Id="rId2" Type="http://schemas.openxmlformats.org/officeDocument/2006/relationships/image" Target="../media/image2.emf" /><Relationship Id="rId3" Type="http://schemas.openxmlformats.org/officeDocument/2006/relationships/image" Target="../media/image3.emf" /><Relationship Id="rId4" Type="http://schemas.openxmlformats.org/officeDocument/2006/relationships/image" Target="../media/image4.emf" /><Relationship Id="rId5" Type="http://schemas.openxmlformats.org/officeDocument/2006/relationships/image" Target="../media/image5.emf" /><Relationship Id="rId6" Type="http://schemas.openxmlformats.org/officeDocument/2006/relationships/image" Target="../media/image6.emf" /><Relationship Id="rId7" Type="http://schemas.openxmlformats.org/officeDocument/2006/relationships/image" Target="../media/image7.emf" /><Relationship Id="rId8" Type="http://schemas.openxmlformats.org/officeDocument/2006/relationships/image" Target="../media/image8.emf" /><Relationship Id="rId9" Type="http://schemas.openxmlformats.org/officeDocument/2006/relationships/image" Target="../media/image9.emf" /><Relationship Id="rId10" Type="http://schemas.openxmlformats.org/officeDocument/2006/relationships/image" Target="../media/image10.emf" /><Relationship Id="rId11" Type="http://schemas.openxmlformats.org/officeDocument/2006/relationships/image" Target="../media/image11.emf" /><Relationship Id="rId12" Type="http://schemas.openxmlformats.org/officeDocument/2006/relationships/image" Target="../media/image12.emf" /><Relationship Id="rId13" Type="http://schemas.openxmlformats.org/officeDocument/2006/relationships/image" Target="../media/image13.emf" /><Relationship Id="rId14" Type="http://schemas.openxmlformats.org/officeDocument/2006/relationships/image" Target="../media/image14.emf" /><Relationship Id="rId15" Type="http://schemas.openxmlformats.org/officeDocument/2006/relationships/image" Target="../media/image15.emf" /><Relationship Id="rId16" Type="http://schemas.openxmlformats.org/officeDocument/2006/relationships/image" Target="../media/image16.emf" /><Relationship Id="rId17" Type="http://schemas.openxmlformats.org/officeDocument/2006/relationships/image" Target="../media/image17.emf" /><Relationship Id="rId18" Type="http://schemas.openxmlformats.org/officeDocument/2006/relationships/image" Target="../media/image18.emf" /><Relationship Id="rId19" Type="http://schemas.openxmlformats.org/officeDocument/2006/relationships/image" Target="../media/image19.emf" 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0</xdr:colOff>
          <xdr:row>0</xdr:row>
          <xdr:rowOff>0</xdr:rowOff>
        </xdr:from>
        <xdr:to xmlns:xdr="http://schemas.openxmlformats.org/drawingml/2006/spreadsheetDrawing">
          <xdr:col>0</xdr:col>
          <xdr:colOff>6758940</xdr:colOff>
          <xdr:row>18</xdr:row>
          <xdr:rowOff>46990</xdr:rowOff>
        </xdr:to>
        <xdr:pic macro="">
          <xdr:nvPicPr>
            <xdr:cNvPr id="22" name="図 21"/>
            <xdr:cNvPicPr>
              <a:picLocks noChangeAspect="1"/>
              <a:extLst>
                <a:ext uri="{84589F7E-364E-4C9E-8A38-B11213B215E9}">
                  <a14:cameraTool cellRange="'1'!$A$1:$D$10" spid="_x0000_s22879"/>
                </a:ext>
              </a:extLst>
            </xdr:cNvPicPr>
          </xdr:nvPicPr>
          <xdr:blipFill>
            <a:blip xmlns:r="http://schemas.openxmlformats.org/officeDocument/2006/relationships" r:embed="rId1"/>
            <a:stretch>
              <a:fillRect/>
            </a:stretch>
          </xdr:blipFill>
          <xdr:spPr>
            <a:xfrm>
              <a:off x="0" y="0"/>
              <a:ext cx="6758940" cy="301879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1</xdr:col>
          <xdr:colOff>54610</xdr:colOff>
          <xdr:row>0</xdr:row>
          <xdr:rowOff>89535</xdr:rowOff>
        </xdr:from>
        <xdr:to xmlns:xdr="http://schemas.openxmlformats.org/drawingml/2006/spreadsheetDrawing">
          <xdr:col>1</xdr:col>
          <xdr:colOff>6416040</xdr:colOff>
          <xdr:row>59</xdr:row>
          <xdr:rowOff>243205</xdr:rowOff>
        </xdr:to>
        <xdr:pic macro="">
          <xdr:nvPicPr>
            <xdr:cNvPr id="24" name="図 23"/>
            <xdr:cNvPicPr>
              <a:picLocks noChangeAspect="1"/>
              <a:extLst>
                <a:ext uri="{84589F7E-364E-4C9E-8A38-B11213B215E9}">
                  <a14:cameraTool cellRange="'3'!$A$1:$O$30" spid="_x0000_s22880"/>
                </a:ext>
              </a:extLst>
            </xdr:cNvPicPr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 rot="16200000">
              <a:off x="7074535" y="89535"/>
              <a:ext cx="6361430" cy="989457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2</xdr:col>
          <xdr:colOff>0</xdr:colOff>
          <xdr:row>0</xdr:row>
          <xdr:rowOff>0</xdr:rowOff>
        </xdr:from>
        <xdr:to xmlns:xdr="http://schemas.openxmlformats.org/drawingml/2006/spreadsheetDrawing">
          <xdr:col>2</xdr:col>
          <xdr:colOff>6367780</xdr:colOff>
          <xdr:row>62</xdr:row>
          <xdr:rowOff>153670</xdr:rowOff>
        </xdr:to>
        <xdr:pic macro="">
          <xdr:nvPicPr>
            <xdr:cNvPr id="25" name="図 24"/>
            <xdr:cNvPicPr>
              <a:picLocks noChangeAspect="1"/>
              <a:extLst>
                <a:ext uri="{84589F7E-364E-4C9E-8A38-B11213B215E9}">
                  <a14:cameraTool cellRange="'4(1)'!$A$1:$F$69" spid="_x0000_s22881"/>
                </a:ext>
              </a:extLst>
            </xdr:cNvPicPr>
          </xdr:nvPicPr>
          <xdr:blipFill>
            <a:blip xmlns:r="http://schemas.openxmlformats.org/officeDocument/2006/relationships" r:embed="rId3"/>
            <a:stretch>
              <a:fillRect/>
            </a:stretch>
          </xdr:blipFill>
          <xdr:spPr>
            <a:xfrm>
              <a:off x="14039850" y="0"/>
              <a:ext cx="6367780" cy="1048004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0</xdr:row>
          <xdr:rowOff>0</xdr:rowOff>
        </xdr:from>
        <xdr:to xmlns:xdr="http://schemas.openxmlformats.org/drawingml/2006/spreadsheetDrawing">
          <xdr:col>3</xdr:col>
          <xdr:colOff>4570095</xdr:colOff>
          <xdr:row>11</xdr:row>
          <xdr:rowOff>146050</xdr:rowOff>
        </xdr:to>
        <xdr:pic macro="">
          <xdr:nvPicPr>
            <xdr:cNvPr id="26" name="図 25"/>
            <xdr:cNvPicPr>
              <a:picLocks noChangeAspect="1"/>
              <a:extLst>
                <a:ext uri="{84589F7E-364E-4C9E-8A38-B11213B215E9}">
                  <a14:cameraTool cellRange="'4(2)'!$A$1:$F$10" spid="_x0000_s22882"/>
                </a:ext>
              </a:extLst>
            </xdr:cNvPicPr>
          </xdr:nvPicPr>
          <xdr:blipFill>
            <a:blip xmlns:r="http://schemas.openxmlformats.org/officeDocument/2006/relationships" r:embed="rId4"/>
            <a:stretch>
              <a:fillRect/>
            </a:stretch>
          </xdr:blipFill>
          <xdr:spPr>
            <a:xfrm>
              <a:off x="21059775" y="0"/>
              <a:ext cx="4570095" cy="196215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12</xdr:row>
          <xdr:rowOff>94615</xdr:rowOff>
        </xdr:from>
        <xdr:to xmlns:xdr="http://schemas.openxmlformats.org/drawingml/2006/spreadsheetDrawing">
          <xdr:col>3</xdr:col>
          <xdr:colOff>6038850</xdr:colOff>
          <xdr:row>24</xdr:row>
          <xdr:rowOff>75565</xdr:rowOff>
        </xdr:to>
        <xdr:pic macro="">
          <xdr:nvPicPr>
            <xdr:cNvPr id="27" name="図 26"/>
            <xdr:cNvPicPr>
              <a:picLocks noChangeAspect="1"/>
              <a:extLst>
                <a:ext uri="{84589F7E-364E-4C9E-8A38-B11213B215E9}">
                  <a14:cameraTool cellRange="'4(3)'!$A$1:$H$10" spid="_x0000_s22883"/>
                </a:ext>
              </a:extLst>
            </xdr:cNvPicPr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21059775" y="2075815"/>
              <a:ext cx="6038850" cy="196215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24</xdr:row>
          <xdr:rowOff>153670</xdr:rowOff>
        </xdr:from>
        <xdr:to xmlns:xdr="http://schemas.openxmlformats.org/drawingml/2006/spreadsheetDrawing">
          <xdr:col>3</xdr:col>
          <xdr:colOff>3101975</xdr:colOff>
          <xdr:row>35</xdr:row>
          <xdr:rowOff>130175</xdr:rowOff>
        </xdr:to>
        <xdr:pic macro="">
          <xdr:nvPicPr>
            <xdr:cNvPr id="28" name="図 27"/>
            <xdr:cNvPicPr>
              <a:picLocks noChangeAspect="1"/>
              <a:extLst>
                <a:ext uri="{84589F7E-364E-4C9E-8A38-B11213B215E9}">
                  <a14:cameraTool cellRange="'4(4)'!$A$1:$D$10" spid="_x0000_s22884"/>
                </a:ext>
              </a:extLst>
            </xdr:cNvPicPr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21059775" y="4116070"/>
              <a:ext cx="3101975" cy="179260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36</xdr:row>
          <xdr:rowOff>71120</xdr:rowOff>
        </xdr:from>
        <xdr:to xmlns:xdr="http://schemas.openxmlformats.org/drawingml/2006/spreadsheetDrawing">
          <xdr:col>3</xdr:col>
          <xdr:colOff>5091430</xdr:colOff>
          <xdr:row>45</xdr:row>
          <xdr:rowOff>38100</xdr:rowOff>
        </xdr:to>
        <xdr:pic macro="">
          <xdr:nvPicPr>
            <xdr:cNvPr id="29" name="図 28"/>
            <xdr:cNvPicPr>
              <a:picLocks noChangeAspect="1"/>
              <a:extLst>
                <a:ext uri="{84589F7E-364E-4C9E-8A38-B11213B215E9}">
                  <a14:cameraTool cellRange="'4(5)'!$A$1:$E$8" spid="_x0000_s22885"/>
                </a:ext>
              </a:extLst>
            </xdr:cNvPicPr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21059775" y="6014720"/>
              <a:ext cx="5091430" cy="145288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3</xdr:col>
          <xdr:colOff>0</xdr:colOff>
          <xdr:row>45</xdr:row>
          <xdr:rowOff>153670</xdr:rowOff>
        </xdr:from>
        <xdr:to xmlns:xdr="http://schemas.openxmlformats.org/drawingml/2006/spreadsheetDrawing">
          <xdr:col>3</xdr:col>
          <xdr:colOff>5558155</xdr:colOff>
          <xdr:row>60</xdr:row>
          <xdr:rowOff>66040</xdr:rowOff>
        </xdr:to>
        <xdr:pic macro="">
          <xdr:nvPicPr>
            <xdr:cNvPr id="30" name="図 29"/>
            <xdr:cNvPicPr>
              <a:picLocks noChangeAspect="1"/>
              <a:extLst>
                <a:ext uri="{84589F7E-364E-4C9E-8A38-B11213B215E9}">
                  <a14:cameraTool cellRange="'5'!$A$1:$E$14" spid="_x0000_s22886"/>
                </a:ext>
              </a:extLst>
            </xdr:cNvPicPr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21059775" y="7583170"/>
              <a:ext cx="5558155" cy="247904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0</xdr:colOff>
          <xdr:row>25</xdr:row>
          <xdr:rowOff>109855</xdr:rowOff>
        </xdr:from>
        <xdr:to xmlns:xdr="http://schemas.openxmlformats.org/drawingml/2006/spreadsheetDrawing">
          <xdr:col>4</xdr:col>
          <xdr:colOff>6621780</xdr:colOff>
          <xdr:row>43</xdr:row>
          <xdr:rowOff>120015</xdr:rowOff>
        </xdr:to>
        <xdr:pic macro="">
          <xdr:nvPicPr>
            <xdr:cNvPr id="32" name="図 31"/>
            <xdr:cNvPicPr>
              <a:picLocks noChangeAspect="1"/>
              <a:extLst>
                <a:ext uri="{84589F7E-364E-4C9E-8A38-B11213B215E9}">
                  <a14:cameraTool cellRange="'7'!$A$1:$E$17" spid="_x0000_s22887"/>
                </a:ext>
              </a:extLst>
            </xdr:cNvPicPr>
          </xdr:nvPicPr>
          <xdr:blipFill>
            <a:blip xmlns:r="http://schemas.openxmlformats.org/officeDocument/2006/relationships" r:embed="rId9"/>
            <a:stretch>
              <a:fillRect/>
            </a:stretch>
          </xdr:blipFill>
          <xdr:spPr>
            <a:xfrm>
              <a:off x="28079700" y="4237355"/>
              <a:ext cx="6621780" cy="298196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20320</xdr:colOff>
          <xdr:row>44</xdr:row>
          <xdr:rowOff>109855</xdr:rowOff>
        </xdr:from>
        <xdr:to xmlns:xdr="http://schemas.openxmlformats.org/drawingml/2006/spreadsheetDrawing">
          <xdr:col>4</xdr:col>
          <xdr:colOff>6800215</xdr:colOff>
          <xdr:row>60</xdr:row>
          <xdr:rowOff>27305</xdr:rowOff>
        </xdr:to>
        <xdr:pic macro="">
          <xdr:nvPicPr>
            <xdr:cNvPr id="33" name="図 32"/>
            <xdr:cNvPicPr>
              <a:picLocks noChangeAspect="1"/>
              <a:extLst>
                <a:ext uri="{84589F7E-364E-4C9E-8A38-B11213B215E9}">
                  <a14:cameraTool cellRange="'8'!$A$1:$I$15" spid="_x0000_s22888"/>
                </a:ext>
              </a:extLst>
            </xdr:cNvPicPr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28100020" y="7374255"/>
              <a:ext cx="6779895" cy="2649220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0</xdr:colOff>
          <xdr:row>0</xdr:row>
          <xdr:rowOff>0</xdr:rowOff>
        </xdr:from>
        <xdr:to xmlns:xdr="http://schemas.openxmlformats.org/drawingml/2006/spreadsheetDrawing">
          <xdr:col>5</xdr:col>
          <xdr:colOff>6299200</xdr:colOff>
          <xdr:row>18</xdr:row>
          <xdr:rowOff>122555</xdr:rowOff>
        </xdr:to>
        <xdr:pic macro="">
          <xdr:nvPicPr>
            <xdr:cNvPr id="34" name="図 33"/>
            <xdr:cNvPicPr>
              <a:picLocks noChangeAspect="1"/>
              <a:extLst>
                <a:ext uri="{84589F7E-364E-4C9E-8A38-B11213B215E9}">
                  <a14:cameraTool cellRange="'9'!$A$1:$G$15" spid="_x0000_s22889"/>
                </a:ext>
              </a:extLst>
            </xdr:cNvPicPr>
          </xdr:nvPicPr>
          <xdr:blipFill>
            <a:blip xmlns:r="http://schemas.openxmlformats.org/officeDocument/2006/relationships" r:embed="rId11"/>
            <a:stretch>
              <a:fillRect/>
            </a:stretch>
          </xdr:blipFill>
          <xdr:spPr>
            <a:xfrm>
              <a:off x="35099625" y="0"/>
              <a:ext cx="6299200" cy="309435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5</xdr:col>
          <xdr:colOff>27305</xdr:colOff>
          <xdr:row>20</xdr:row>
          <xdr:rowOff>5080</xdr:rowOff>
        </xdr:from>
        <xdr:to xmlns:xdr="http://schemas.openxmlformats.org/drawingml/2006/spreadsheetDrawing">
          <xdr:col>5</xdr:col>
          <xdr:colOff>6793230</xdr:colOff>
          <xdr:row>44</xdr:row>
          <xdr:rowOff>80645</xdr:rowOff>
        </xdr:to>
        <xdr:pic macro="">
          <xdr:nvPicPr>
            <xdr:cNvPr id="35" name="図 34"/>
            <xdr:cNvPicPr>
              <a:picLocks noChangeAspect="1"/>
              <a:extLst>
                <a:ext uri="{84589F7E-364E-4C9E-8A38-B11213B215E9}">
                  <a14:cameraTool cellRange="'10'!$A$1:$H$21" spid="_x0000_s22890"/>
                </a:ext>
              </a:extLst>
            </xdr:cNvPicPr>
          </xdr:nvPicPr>
          <xdr:blipFill>
            <a:blip xmlns:r="http://schemas.openxmlformats.org/officeDocument/2006/relationships" r:embed="rId12"/>
            <a:stretch>
              <a:fillRect/>
            </a:stretch>
          </xdr:blipFill>
          <xdr:spPr>
            <a:xfrm>
              <a:off x="35126930" y="3307080"/>
              <a:ext cx="6765925" cy="403796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6</xdr:col>
          <xdr:colOff>0</xdr:colOff>
          <xdr:row>0</xdr:row>
          <xdr:rowOff>0</xdr:rowOff>
        </xdr:from>
        <xdr:to xmlns:xdr="http://schemas.openxmlformats.org/drawingml/2006/spreadsheetDrawing">
          <xdr:col>6</xdr:col>
          <xdr:colOff>7019925</xdr:colOff>
          <xdr:row>39</xdr:row>
          <xdr:rowOff>136525</xdr:rowOff>
        </xdr:to>
        <xdr:pic macro="">
          <xdr:nvPicPr>
            <xdr:cNvPr id="37" name="図 36"/>
            <xdr:cNvPicPr>
              <a:picLocks noChangeAspect="1"/>
              <a:extLst>
                <a:ext uri="{84589F7E-364E-4C9E-8A38-B11213B215E9}">
                  <a14:cameraTool cellRange="'12'!$A$1:$H$33" spid="_x0000_s22891"/>
                </a:ext>
              </a:extLst>
            </xdr:cNvPicPr>
          </xdr:nvPicPr>
          <xdr:blipFill>
            <a:blip xmlns:r="http://schemas.openxmlformats.org/officeDocument/2006/relationships" r:embed="rId13"/>
            <a:stretch>
              <a:fillRect/>
            </a:stretch>
          </xdr:blipFill>
          <xdr:spPr>
            <a:xfrm>
              <a:off x="42119550" y="0"/>
              <a:ext cx="7019925" cy="657542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6</xdr:col>
          <xdr:colOff>0</xdr:colOff>
          <xdr:row>44</xdr:row>
          <xdr:rowOff>0</xdr:rowOff>
        </xdr:from>
        <xdr:to xmlns:xdr="http://schemas.openxmlformats.org/drawingml/2006/spreadsheetDrawing">
          <xdr:col>6</xdr:col>
          <xdr:colOff>6814185</xdr:colOff>
          <xdr:row>53</xdr:row>
          <xdr:rowOff>136525</xdr:rowOff>
        </xdr:to>
        <xdr:pic macro="">
          <xdr:nvPicPr>
            <xdr:cNvPr id="38" name="図 37"/>
            <xdr:cNvPicPr>
              <a:picLocks noChangeAspect="1"/>
              <a:extLst>
                <a:ext uri="{84589F7E-364E-4C9E-8A38-B11213B215E9}">
                  <a14:cameraTool cellRange="'13'!$A$1:$K$7" spid="_x0000_s22892"/>
                </a:ext>
              </a:extLst>
            </xdr:cNvPicPr>
          </xdr:nvPicPr>
          <xdr:blipFill>
            <a:blip xmlns:r="http://schemas.openxmlformats.org/officeDocument/2006/relationships" r:embed="rId14"/>
            <a:stretch>
              <a:fillRect/>
            </a:stretch>
          </xdr:blipFill>
          <xdr:spPr>
            <a:xfrm>
              <a:off x="42119550" y="7264400"/>
              <a:ext cx="6814185" cy="162242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9</xdr:col>
          <xdr:colOff>0</xdr:colOff>
          <xdr:row>0</xdr:row>
          <xdr:rowOff>0</xdr:rowOff>
        </xdr:from>
        <xdr:to xmlns:xdr="http://schemas.openxmlformats.org/drawingml/2006/spreadsheetDrawing">
          <xdr:col>9</xdr:col>
          <xdr:colOff>6903085</xdr:colOff>
          <xdr:row>41</xdr:row>
          <xdr:rowOff>146685</xdr:rowOff>
        </xdr:to>
        <xdr:pic macro="">
          <xdr:nvPicPr>
            <xdr:cNvPr id="41" name="図 40"/>
            <xdr:cNvPicPr>
              <a:picLocks noChangeAspect="1"/>
              <a:extLst>
                <a:ext uri="{84589F7E-364E-4C9E-8A38-B11213B215E9}">
                  <a14:cameraTool cellRange="'16'!$A$1:$N$36" spid="_x0000_s22893"/>
                </a:ext>
              </a:extLst>
            </xdr:cNvPicPr>
          </xdr:nvPicPr>
          <xdr:blipFill>
            <a:blip xmlns:r="http://schemas.openxmlformats.org/officeDocument/2006/relationships" r:embed="rId15"/>
            <a:stretch>
              <a:fillRect/>
            </a:stretch>
          </xdr:blipFill>
          <xdr:spPr>
            <a:xfrm>
              <a:off x="63179325" y="0"/>
              <a:ext cx="6903085" cy="691578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0</xdr:col>
          <xdr:colOff>0</xdr:colOff>
          <xdr:row>22</xdr:row>
          <xdr:rowOff>0</xdr:rowOff>
        </xdr:from>
        <xdr:to xmlns:xdr="http://schemas.openxmlformats.org/drawingml/2006/spreadsheetDrawing">
          <xdr:col>0</xdr:col>
          <xdr:colOff>6814185</xdr:colOff>
          <xdr:row>49</xdr:row>
          <xdr:rowOff>108585</xdr:rowOff>
        </xdr:to>
        <xdr:pic macro="">
          <xdr:nvPicPr>
            <xdr:cNvPr id="42" name="図 161"/>
            <xdr:cNvPicPr>
              <a:picLocks noChangeAspect="1"/>
              <a:extLst>
                <a:ext uri="{84589F7E-364E-4C9E-8A38-B11213B215E9}">
                  <a14:cameraTool cellRange="'2'!$A$1:$E$19" spid="_x0000_s22894"/>
                </a:ext>
              </a:extLst>
            </xdr:cNvPicPr>
          </xdr:nvPicPr>
          <xdr:blipFill>
            <a:blip xmlns:r="http://schemas.openxmlformats.org/officeDocument/2006/relationships" r:embed="rId16"/>
            <a:stretch>
              <a:fillRect/>
            </a:stretch>
          </xdr:blipFill>
          <xdr:spPr>
            <a:xfrm>
              <a:off x="0" y="3632200"/>
              <a:ext cx="6814185" cy="456628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4</xdr:col>
          <xdr:colOff>0</xdr:colOff>
          <xdr:row>0</xdr:row>
          <xdr:rowOff>0</xdr:rowOff>
        </xdr:from>
        <xdr:to xmlns:xdr="http://schemas.openxmlformats.org/drawingml/2006/spreadsheetDrawing">
          <xdr:col>4</xdr:col>
          <xdr:colOff>6772910</xdr:colOff>
          <xdr:row>25</xdr:row>
          <xdr:rowOff>42545</xdr:rowOff>
        </xdr:to>
        <xdr:pic macro="">
          <xdr:nvPicPr>
            <xdr:cNvPr id="43" name="図 182"/>
            <xdr:cNvPicPr>
              <a:picLocks noChangeAspect="1"/>
              <a:extLst>
                <a:ext uri="{84589F7E-364E-4C9E-8A38-B11213B215E9}">
                  <a14:cameraTool cellRange="'6'!$A$1:$E$24" spid="_x0000_s22895"/>
                </a:ext>
              </a:extLst>
            </xdr:cNvPicPr>
          </xdr:nvPicPr>
          <xdr:blipFill>
            <a:blip xmlns:r="http://schemas.openxmlformats.org/officeDocument/2006/relationships" r:embed="rId17"/>
            <a:stretch>
              <a:fillRect/>
            </a:stretch>
          </xdr:blipFill>
          <xdr:spPr>
            <a:xfrm>
              <a:off x="28079700" y="0"/>
              <a:ext cx="6772910" cy="417004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6</xdr:col>
          <xdr:colOff>5942330</xdr:colOff>
          <xdr:row>65</xdr:row>
          <xdr:rowOff>119380</xdr:rowOff>
        </xdr:from>
        <xdr:to xmlns:xdr="http://schemas.openxmlformats.org/drawingml/2006/spreadsheetDrawing">
          <xdr:col>7</xdr:col>
          <xdr:colOff>5887720</xdr:colOff>
          <xdr:row>127</xdr:row>
          <xdr:rowOff>132715</xdr:rowOff>
        </xdr:to>
        <xdr:pic macro="">
          <xdr:nvPicPr>
            <xdr:cNvPr id="44" name="図 243"/>
            <xdr:cNvPicPr>
              <a:picLocks noChangeAspect="1"/>
              <a:extLst>
                <a:ext uri="{84589F7E-364E-4C9E-8A38-B11213B215E9}">
                  <a14:cameraTool cellRange="'14'!$A$1:$E$76" spid="_x0000_s22896"/>
                </a:ext>
              </a:extLst>
            </xdr:cNvPicPr>
          </xdr:nvPicPr>
          <xdr:blipFill>
            <a:blip xmlns:r="http://schemas.openxmlformats.org/officeDocument/2006/relationships" r:embed="rId18"/>
            <a:stretch>
              <a:fillRect/>
            </a:stretch>
          </xdr:blipFill>
          <xdr:spPr>
            <a:xfrm>
              <a:off x="48061880" y="10941050"/>
              <a:ext cx="6965315" cy="1024953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 xmlns:xdr="http://schemas.openxmlformats.org/drawingml/2006/spreadsheetDrawing">
          <xdr:col>8</xdr:col>
          <xdr:colOff>0</xdr:colOff>
          <xdr:row>0</xdr:row>
          <xdr:rowOff>0</xdr:rowOff>
        </xdr:from>
        <xdr:to xmlns:xdr="http://schemas.openxmlformats.org/drawingml/2006/spreadsheetDrawing">
          <xdr:col>8</xdr:col>
          <xdr:colOff>6965315</xdr:colOff>
          <xdr:row>61</xdr:row>
          <xdr:rowOff>81915</xdr:rowOff>
        </xdr:to>
        <xdr:pic macro="">
          <xdr:nvPicPr>
            <xdr:cNvPr id="45" name="図 244"/>
            <xdr:cNvPicPr>
              <a:picLocks noChangeAspect="1"/>
              <a:extLst>
                <a:ext uri="{84589F7E-364E-4C9E-8A38-B11213B215E9}">
                  <a14:cameraTool cellRange="'15'!$A$1:$E$71" spid="_x0000_s22897"/>
                </a:ext>
              </a:extLst>
            </xdr:cNvPicPr>
          </xdr:nvPicPr>
          <xdr:blipFill>
            <a:blip xmlns:r="http://schemas.openxmlformats.org/officeDocument/2006/relationships" r:embed="rId19"/>
            <a:stretch>
              <a:fillRect/>
            </a:stretch>
          </xdr:blipFill>
          <xdr:spPr>
            <a:xfrm>
              <a:off x="56159400" y="0"/>
              <a:ext cx="6965315" cy="10243185"/>
            </a:xfrm>
            <a:prstGeom prst="rect">
              <a:avLst/>
            </a:prstGeom>
            <a:noFill/>
            <a:ln>
              <a:noFill/>
            </a:ln>
          </xdr:spPr>
        </xdr:pic>
        <xdr:clientData/>
      </xdr:twoCellAnchor>
    </mc:Choice>
    <mc:Fallback/>
  </mc:AlternateContent>
  <xdr:twoCellAnchor editAs="oneCell">
    <xdr:from xmlns:xdr="http://schemas.openxmlformats.org/drawingml/2006/spreadsheetDrawing">
      <xdr:col>5</xdr:col>
      <xdr:colOff>0</xdr:colOff>
      <xdr:row>46</xdr:row>
      <xdr:rowOff>0</xdr:rowOff>
    </xdr:from>
    <xdr:to xmlns:xdr="http://schemas.openxmlformats.org/drawingml/2006/spreadsheetDrawing">
      <xdr:col>5</xdr:col>
      <xdr:colOff>6821170</xdr:colOff>
      <xdr:row>55</xdr:row>
      <xdr:rowOff>114300</xdr:rowOff>
    </xdr:to>
    <xdr:pic macro="">
      <xdr:nvPicPr>
        <xdr:cNvPr id="49" name="図 1188"/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35099625" y="7594600"/>
          <a:ext cx="6821170" cy="1600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 xmlns:xdr="http://schemas.openxmlformats.org/drawingml/2006/spreadsheetDrawing">
      <xdr:col>7</xdr:col>
      <xdr:colOff>20320</xdr:colOff>
      <xdr:row>0</xdr:row>
      <xdr:rowOff>8255</xdr:rowOff>
    </xdr:from>
    <xdr:to xmlns:xdr="http://schemas.openxmlformats.org/drawingml/2006/spreadsheetDrawing">
      <xdr:col>7</xdr:col>
      <xdr:colOff>6697345</xdr:colOff>
      <xdr:row>62</xdr:row>
      <xdr:rowOff>85090</xdr:rowOff>
    </xdr:to>
    <xdr:pic macro="">
      <xdr:nvPicPr>
        <xdr:cNvPr id="50" name="図 1376"/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9159795" y="8255"/>
          <a:ext cx="6677025" cy="104032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/Relationships>
</file>

<file path=xl/worksheets/_rels/sheet1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1.bin" /></Relationships>
</file>

<file path=xl/worksheets/_rels/sheet1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2.bin" /></Relationships>
</file>

<file path=xl/worksheets/_rels/sheet1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3.bin" /></Relationships>
</file>

<file path=xl/worksheets/_rels/sheet1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4.bin" /></Relationships>
</file>

<file path=xl/worksheets/_rels/sheet1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5.bin" /></Relationships>
</file>

<file path=xl/worksheets/_rels/sheet1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6.bin" /></Relationships>
</file>

<file path=xl/worksheets/_rels/sheet1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7.bin" /></Relationships>
</file>

<file path=xl/worksheets/_rels/sheet1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8.bin" /></Relationships>
</file>

<file path=xl/worksheets/_rels/sheet1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9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0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2.vml" /></Relationships>
</file>

<file path=xl/worksheets/_rels/sheet2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2.bin" /></Relationships>
</file>

<file path=xl/worksheets/_rels/sheet2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3.bin" /></Relationships>
</file>

<file path=xl/worksheets/_rels/sheet2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4.bin" /></Relationships>
</file>

<file path=xl/worksheets/_rels/sheet2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5.bin" /></Relationships>
</file>

<file path=xl/worksheets/_rels/sheet2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6.bin" /></Relationships>
</file>

<file path=xl/worksheets/_rels/sheet2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7.bin" /></Relationships>
</file>

<file path=xl/worksheets/_rels/sheet2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8.bin" /></Relationships>
</file>

<file path=xl/worksheets/_rels/sheet2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9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3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0.bin" /></Relationships>
</file>

<file path=xl/worksheets/_rels/sheet3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1.bin" /></Relationships>
</file>

<file path=xl/worksheets/_rels/sheet3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2.bin" /></Relationships>
</file>

<file path=xl/worksheets/_rels/sheet3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3.bin" /></Relationships>
</file>

<file path=xl/worksheets/_rels/sheet3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4.bin" /></Relationships>
</file>

<file path=xl/worksheets/_rels/sheet3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5.bin" /></Relationships>
</file>

<file path=xl/worksheets/_rels/sheet3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6.bin" /></Relationships>
</file>

<file path=xl/worksheets/_rels/sheet3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7.bin" /></Relationships>
</file>

<file path=xl/worksheets/_rels/sheet3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8.bin" /></Relationships>
</file>

<file path=xl/worksheets/_rels/sheet3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9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4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0.bin" /></Relationships>
</file>

<file path=xl/worksheets/_rels/sheet4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1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D49"/>
  <sheetViews>
    <sheetView showGridLines="0" tabSelected="1" view="pageBreakPreview" zoomScaleSheetLayoutView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3"/>
  <cols>
    <col min="1" max="1" width="32.625" style="1" customWidth="1"/>
    <col min="2" max="4" width="18.625" style="1" customWidth="1"/>
    <col min="5" max="16384" width="9" style="1" customWidth="1"/>
  </cols>
  <sheetData>
    <row r="1" spans="1:4" ht="20.100000000000001" customHeight="1">
      <c r="A1" s="2" t="s">
        <v>467</v>
      </c>
      <c r="D1" s="19" t="s">
        <v>0</v>
      </c>
    </row>
    <row r="2" spans="1:4" ht="27" customHeight="1">
      <c r="A2" s="3" t="s">
        <v>71</v>
      </c>
      <c r="B2" s="11" t="s">
        <v>549</v>
      </c>
      <c r="C2" s="11" t="s">
        <v>552</v>
      </c>
      <c r="D2" s="11" t="s">
        <v>564</v>
      </c>
    </row>
    <row r="3" spans="1:4" ht="27" customHeight="1">
      <c r="A3" s="4" t="s">
        <v>356</v>
      </c>
      <c r="B3" s="12">
        <v>863.33333333333326</v>
      </c>
      <c r="C3" s="16">
        <v>859</v>
      </c>
      <c r="D3" s="16">
        <v>828</v>
      </c>
    </row>
    <row r="4" spans="1:4" ht="27" customHeight="1">
      <c r="A4" s="5" t="s">
        <v>239</v>
      </c>
      <c r="B4" s="13">
        <v>213</v>
      </c>
      <c r="C4" s="17">
        <v>195</v>
      </c>
      <c r="D4" s="17">
        <v>178</v>
      </c>
    </row>
    <row r="5" spans="1:4" ht="27" customHeight="1">
      <c r="A5" s="6" t="s">
        <v>357</v>
      </c>
      <c r="B5" s="13">
        <v>9572.5833333333339</v>
      </c>
      <c r="C5" s="17">
        <v>9486</v>
      </c>
      <c r="D5" s="17">
        <v>9395</v>
      </c>
    </row>
    <row r="6" spans="1:4" ht="27" customHeight="1">
      <c r="A6" s="7" t="s">
        <v>358</v>
      </c>
      <c r="B6" s="13">
        <v>10648.916666666668</v>
      </c>
      <c r="C6" s="17">
        <v>10540</v>
      </c>
      <c r="D6" s="17">
        <v>10401</v>
      </c>
    </row>
    <row r="7" spans="1:4" ht="27" customHeight="1">
      <c r="A7" s="6" t="s">
        <v>466</v>
      </c>
      <c r="B7" s="13">
        <v>21.833333333333332</v>
      </c>
      <c r="C7" s="17">
        <v>26</v>
      </c>
      <c r="D7" s="17">
        <v>33</v>
      </c>
    </row>
    <row r="8" spans="1:4" ht="27" customHeight="1">
      <c r="A8" s="8" t="s">
        <v>156</v>
      </c>
      <c r="B8" s="14">
        <v>10670.750000000002</v>
      </c>
      <c r="C8" s="18">
        <v>10566</v>
      </c>
      <c r="D8" s="18">
        <v>10434</v>
      </c>
    </row>
    <row r="9" spans="1:4" ht="15" customHeight="1">
      <c r="A9" s="9" t="s">
        <v>296</v>
      </c>
      <c r="B9" s="15"/>
      <c r="C9" s="15"/>
      <c r="D9" s="15"/>
    </row>
    <row r="10" spans="1:4" ht="15" customHeight="1">
      <c r="A10" s="10"/>
      <c r="B10" s="10"/>
      <c r="C10" s="10"/>
      <c r="D10" s="10"/>
    </row>
    <row r="11" spans="1:4" ht="15.75" customHeight="1"/>
    <row r="12" spans="1:4" ht="15.75" customHeight="1"/>
    <row r="13" spans="1:4" ht="15.75" customHeight="1"/>
    <row r="14" spans="1:4" ht="15.75" customHeight="1"/>
    <row r="15" spans="1:4" ht="15.75" customHeight="1"/>
    <row r="16" spans="1:4" ht="15.75" customHeight="1"/>
    <row r="17" s="1" customFormat="1" ht="15.75" customHeight="1"/>
    <row r="18" s="1" customFormat="1" ht="15.75" customHeight="1"/>
    <row r="19" s="1" customFormat="1" ht="15.75" customHeight="1"/>
    <row r="20" s="1" customFormat="1" ht="15.75" customHeight="1"/>
    <row r="21" s="1" customFormat="1" ht="15.75" customHeight="1"/>
    <row r="22" s="1" customFormat="1" ht="15.75" customHeight="1"/>
    <row r="23" s="1" customFormat="1" ht="15.75" customHeight="1"/>
    <row r="24" s="1" customFormat="1" ht="15.75" customHeight="1"/>
    <row r="25" s="1" customFormat="1" ht="15.75" customHeight="1"/>
    <row r="26" s="1" customFormat="1" ht="15.75" customHeight="1"/>
    <row r="27" s="1" customFormat="1" ht="15.75" customHeight="1"/>
    <row r="28" s="1" customFormat="1" ht="15.75" customHeight="1"/>
    <row r="29" s="1" customFormat="1" ht="15.75" customHeight="1"/>
    <row r="30" s="1" customFormat="1" ht="15.75" customHeight="1"/>
    <row r="31" s="1" customFormat="1" ht="15.75" customHeight="1"/>
    <row r="32" s="1" customFormat="1" ht="15.75" customHeight="1"/>
    <row r="33" s="1" customFormat="1" ht="15.75" customHeight="1"/>
    <row r="34" s="1" customFormat="1" ht="15.75" customHeight="1"/>
    <row r="35" s="1" customFormat="1" ht="15.75" customHeight="1"/>
    <row r="36" s="1" customFormat="1" ht="15.75" customHeight="1"/>
    <row r="37" s="1" customFormat="1" ht="15.75" customHeight="1"/>
    <row r="38" s="1" customFormat="1" ht="15.75" customHeight="1"/>
    <row r="39" s="1" customFormat="1" ht="15.75" customHeight="1"/>
    <row r="40" s="1" customFormat="1" ht="15.75" customHeight="1"/>
    <row r="41" s="1" customFormat="1" ht="15.75" customHeight="1"/>
    <row r="42" s="1" customFormat="1" ht="15.75" customHeight="1"/>
    <row r="43" s="1" customFormat="1" ht="15.75" customHeight="1"/>
    <row r="44" s="1" customFormat="1" ht="15.75" customHeight="1"/>
    <row r="45" s="1" customFormat="1" ht="15.75" customHeight="1"/>
    <row r="46" s="1" customFormat="1" ht="15.75" customHeight="1"/>
    <row r="47" s="1" customFormat="1" ht="15.75" customHeight="1"/>
    <row r="48" s="1" customFormat="1" ht="15.75" customHeight="1"/>
    <row r="49" s="1" customFormat="1" ht="15.75" customHeight="1"/>
  </sheetData>
  <mergeCells count="1">
    <mergeCell ref="A10:D10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24"/>
  <sheetViews>
    <sheetView showGridLines="0" view="pageBreakPreview" zoomScaleSheetLayoutView="10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3"/>
  <cols>
    <col min="1" max="1" width="3.125" style="134" customWidth="1"/>
    <col min="2" max="2" width="44.625" style="134" customWidth="1"/>
    <col min="3" max="5" width="13.625" style="134" customWidth="1"/>
    <col min="6" max="239" width="9" style="134" customWidth="1"/>
    <col min="240" max="240" width="3.125" style="134" customWidth="1"/>
    <col min="241" max="241" width="43.625" style="134" customWidth="1"/>
    <col min="242" max="244" width="10.25" style="134" customWidth="1"/>
    <col min="245" max="495" width="9" style="134" customWidth="1"/>
    <col min="496" max="496" width="3.125" style="134" customWidth="1"/>
    <col min="497" max="497" width="43.625" style="134" customWidth="1"/>
    <col min="498" max="500" width="10.25" style="134" customWidth="1"/>
    <col min="501" max="751" width="9" style="134" customWidth="1"/>
    <col min="752" max="752" width="3.125" style="134" customWidth="1"/>
    <col min="753" max="753" width="43.625" style="134" customWidth="1"/>
    <col min="754" max="756" width="10.25" style="134" customWidth="1"/>
    <col min="757" max="1007" width="9" style="134" customWidth="1"/>
    <col min="1008" max="1008" width="3.125" style="134" customWidth="1"/>
    <col min="1009" max="1009" width="43.625" style="134" customWidth="1"/>
    <col min="1010" max="1012" width="10.25" style="134" customWidth="1"/>
    <col min="1013" max="1263" width="9" style="134" customWidth="1"/>
    <col min="1264" max="1264" width="3.125" style="134" customWidth="1"/>
    <col min="1265" max="1265" width="43.625" style="134" customWidth="1"/>
    <col min="1266" max="1268" width="10.25" style="134" customWidth="1"/>
    <col min="1269" max="1519" width="9" style="134" customWidth="1"/>
    <col min="1520" max="1520" width="3.125" style="134" customWidth="1"/>
    <col min="1521" max="1521" width="43.625" style="134" customWidth="1"/>
    <col min="1522" max="1524" width="10.25" style="134" customWidth="1"/>
    <col min="1525" max="1775" width="9" style="134" customWidth="1"/>
    <col min="1776" max="1776" width="3.125" style="134" customWidth="1"/>
    <col min="1777" max="1777" width="43.625" style="134" customWidth="1"/>
    <col min="1778" max="1780" width="10.25" style="134" customWidth="1"/>
    <col min="1781" max="2031" width="9" style="134" customWidth="1"/>
    <col min="2032" max="2032" width="3.125" style="134" customWidth="1"/>
    <col min="2033" max="2033" width="43.625" style="134" customWidth="1"/>
    <col min="2034" max="2036" width="10.25" style="134" customWidth="1"/>
    <col min="2037" max="2287" width="9" style="134" customWidth="1"/>
    <col min="2288" max="2288" width="3.125" style="134" customWidth="1"/>
    <col min="2289" max="2289" width="43.625" style="134" customWidth="1"/>
    <col min="2290" max="2292" width="10.25" style="134" customWidth="1"/>
    <col min="2293" max="2543" width="9" style="134" customWidth="1"/>
    <col min="2544" max="2544" width="3.125" style="134" customWidth="1"/>
    <col min="2545" max="2545" width="43.625" style="134" customWidth="1"/>
    <col min="2546" max="2548" width="10.25" style="134" customWidth="1"/>
    <col min="2549" max="2799" width="9" style="134" customWidth="1"/>
    <col min="2800" max="2800" width="3.125" style="134" customWidth="1"/>
    <col min="2801" max="2801" width="43.625" style="134" customWidth="1"/>
    <col min="2802" max="2804" width="10.25" style="134" customWidth="1"/>
    <col min="2805" max="3055" width="9" style="134" customWidth="1"/>
    <col min="3056" max="3056" width="3.125" style="134" customWidth="1"/>
    <col min="3057" max="3057" width="43.625" style="134" customWidth="1"/>
    <col min="3058" max="3060" width="10.25" style="134" customWidth="1"/>
    <col min="3061" max="3311" width="9" style="134" customWidth="1"/>
    <col min="3312" max="3312" width="3.125" style="134" customWidth="1"/>
    <col min="3313" max="3313" width="43.625" style="134" customWidth="1"/>
    <col min="3314" max="3316" width="10.25" style="134" customWidth="1"/>
    <col min="3317" max="3567" width="9" style="134" customWidth="1"/>
    <col min="3568" max="3568" width="3.125" style="134" customWidth="1"/>
    <col min="3569" max="3569" width="43.625" style="134" customWidth="1"/>
    <col min="3570" max="3572" width="10.25" style="134" customWidth="1"/>
    <col min="3573" max="3823" width="9" style="134" customWidth="1"/>
    <col min="3824" max="3824" width="3.125" style="134" customWidth="1"/>
    <col min="3825" max="3825" width="43.625" style="134" customWidth="1"/>
    <col min="3826" max="3828" width="10.25" style="134" customWidth="1"/>
    <col min="3829" max="4079" width="9" style="134" customWidth="1"/>
    <col min="4080" max="4080" width="3.125" style="134" customWidth="1"/>
    <col min="4081" max="4081" width="43.625" style="134" customWidth="1"/>
    <col min="4082" max="4084" width="10.25" style="134" customWidth="1"/>
    <col min="4085" max="4335" width="9" style="134" customWidth="1"/>
    <col min="4336" max="4336" width="3.125" style="134" customWidth="1"/>
    <col min="4337" max="4337" width="43.625" style="134" customWidth="1"/>
    <col min="4338" max="4340" width="10.25" style="134" customWidth="1"/>
    <col min="4341" max="4591" width="9" style="134" customWidth="1"/>
    <col min="4592" max="4592" width="3.125" style="134" customWidth="1"/>
    <col min="4593" max="4593" width="43.625" style="134" customWidth="1"/>
    <col min="4594" max="4596" width="10.25" style="134" customWidth="1"/>
    <col min="4597" max="4847" width="9" style="134" customWidth="1"/>
    <col min="4848" max="4848" width="3.125" style="134" customWidth="1"/>
    <col min="4849" max="4849" width="43.625" style="134" customWidth="1"/>
    <col min="4850" max="4852" width="10.25" style="134" customWidth="1"/>
    <col min="4853" max="5103" width="9" style="134" customWidth="1"/>
    <col min="5104" max="5104" width="3.125" style="134" customWidth="1"/>
    <col min="5105" max="5105" width="43.625" style="134" customWidth="1"/>
    <col min="5106" max="5108" width="10.25" style="134" customWidth="1"/>
    <col min="5109" max="5359" width="9" style="134" customWidth="1"/>
    <col min="5360" max="5360" width="3.125" style="134" customWidth="1"/>
    <col min="5361" max="5361" width="43.625" style="134" customWidth="1"/>
    <col min="5362" max="5364" width="10.25" style="134" customWidth="1"/>
    <col min="5365" max="5615" width="9" style="134" customWidth="1"/>
    <col min="5616" max="5616" width="3.125" style="134" customWidth="1"/>
    <col min="5617" max="5617" width="43.625" style="134" customWidth="1"/>
    <col min="5618" max="5620" width="10.25" style="134" customWidth="1"/>
    <col min="5621" max="5871" width="9" style="134" customWidth="1"/>
    <col min="5872" max="5872" width="3.125" style="134" customWidth="1"/>
    <col min="5873" max="5873" width="43.625" style="134" customWidth="1"/>
    <col min="5874" max="5876" width="10.25" style="134" customWidth="1"/>
    <col min="5877" max="6127" width="9" style="134" customWidth="1"/>
    <col min="6128" max="6128" width="3.125" style="134" customWidth="1"/>
    <col min="6129" max="6129" width="43.625" style="134" customWidth="1"/>
    <col min="6130" max="6132" width="10.25" style="134" customWidth="1"/>
    <col min="6133" max="6383" width="9" style="134" customWidth="1"/>
    <col min="6384" max="6384" width="3.125" style="134" customWidth="1"/>
    <col min="6385" max="6385" width="43.625" style="134" customWidth="1"/>
    <col min="6386" max="6388" width="10.25" style="134" customWidth="1"/>
    <col min="6389" max="6639" width="9" style="134" customWidth="1"/>
    <col min="6640" max="6640" width="3.125" style="134" customWidth="1"/>
    <col min="6641" max="6641" width="43.625" style="134" customWidth="1"/>
    <col min="6642" max="6644" width="10.25" style="134" customWidth="1"/>
    <col min="6645" max="6895" width="9" style="134" customWidth="1"/>
    <col min="6896" max="6896" width="3.125" style="134" customWidth="1"/>
    <col min="6897" max="6897" width="43.625" style="134" customWidth="1"/>
    <col min="6898" max="6900" width="10.25" style="134" customWidth="1"/>
    <col min="6901" max="7151" width="9" style="134" customWidth="1"/>
    <col min="7152" max="7152" width="3.125" style="134" customWidth="1"/>
    <col min="7153" max="7153" width="43.625" style="134" customWidth="1"/>
    <col min="7154" max="7156" width="10.25" style="134" customWidth="1"/>
    <col min="7157" max="7407" width="9" style="134" customWidth="1"/>
    <col min="7408" max="7408" width="3.125" style="134" customWidth="1"/>
    <col min="7409" max="7409" width="43.625" style="134" customWidth="1"/>
    <col min="7410" max="7412" width="10.25" style="134" customWidth="1"/>
    <col min="7413" max="7663" width="9" style="134" customWidth="1"/>
    <col min="7664" max="7664" width="3.125" style="134" customWidth="1"/>
    <col min="7665" max="7665" width="43.625" style="134" customWidth="1"/>
    <col min="7666" max="7668" width="10.25" style="134" customWidth="1"/>
    <col min="7669" max="7919" width="9" style="134" customWidth="1"/>
    <col min="7920" max="7920" width="3.125" style="134" customWidth="1"/>
    <col min="7921" max="7921" width="43.625" style="134" customWidth="1"/>
    <col min="7922" max="7924" width="10.25" style="134" customWidth="1"/>
    <col min="7925" max="8175" width="9" style="134" customWidth="1"/>
    <col min="8176" max="8176" width="3.125" style="134" customWidth="1"/>
    <col min="8177" max="8177" width="43.625" style="134" customWidth="1"/>
    <col min="8178" max="8180" width="10.25" style="134" customWidth="1"/>
    <col min="8181" max="8431" width="9" style="134" customWidth="1"/>
    <col min="8432" max="8432" width="3.125" style="134" customWidth="1"/>
    <col min="8433" max="8433" width="43.625" style="134" customWidth="1"/>
    <col min="8434" max="8436" width="10.25" style="134" customWidth="1"/>
    <col min="8437" max="8687" width="9" style="134" customWidth="1"/>
    <col min="8688" max="8688" width="3.125" style="134" customWidth="1"/>
    <col min="8689" max="8689" width="43.625" style="134" customWidth="1"/>
    <col min="8690" max="8692" width="10.25" style="134" customWidth="1"/>
    <col min="8693" max="8943" width="9" style="134" customWidth="1"/>
    <col min="8944" max="8944" width="3.125" style="134" customWidth="1"/>
    <col min="8945" max="8945" width="43.625" style="134" customWidth="1"/>
    <col min="8946" max="8948" width="10.25" style="134" customWidth="1"/>
    <col min="8949" max="9199" width="9" style="134" customWidth="1"/>
    <col min="9200" max="9200" width="3.125" style="134" customWidth="1"/>
    <col min="9201" max="9201" width="43.625" style="134" customWidth="1"/>
    <col min="9202" max="9204" width="10.25" style="134" customWidth="1"/>
    <col min="9205" max="9455" width="9" style="134" customWidth="1"/>
    <col min="9456" max="9456" width="3.125" style="134" customWidth="1"/>
    <col min="9457" max="9457" width="43.625" style="134" customWidth="1"/>
    <col min="9458" max="9460" width="10.25" style="134" customWidth="1"/>
    <col min="9461" max="9711" width="9" style="134" customWidth="1"/>
    <col min="9712" max="9712" width="3.125" style="134" customWidth="1"/>
    <col min="9713" max="9713" width="43.625" style="134" customWidth="1"/>
    <col min="9714" max="9716" width="10.25" style="134" customWidth="1"/>
    <col min="9717" max="9967" width="9" style="134" customWidth="1"/>
    <col min="9968" max="9968" width="3.125" style="134" customWidth="1"/>
    <col min="9969" max="9969" width="43.625" style="134" customWidth="1"/>
    <col min="9970" max="9972" width="10.25" style="134" customWidth="1"/>
    <col min="9973" max="10223" width="9" style="134" customWidth="1"/>
    <col min="10224" max="10224" width="3.125" style="134" customWidth="1"/>
    <col min="10225" max="10225" width="43.625" style="134" customWidth="1"/>
    <col min="10226" max="10228" width="10.25" style="134" customWidth="1"/>
    <col min="10229" max="10479" width="9" style="134" customWidth="1"/>
    <col min="10480" max="10480" width="3.125" style="134" customWidth="1"/>
    <col min="10481" max="10481" width="43.625" style="134" customWidth="1"/>
    <col min="10482" max="10484" width="10.25" style="134" customWidth="1"/>
    <col min="10485" max="10735" width="9" style="134" customWidth="1"/>
    <col min="10736" max="10736" width="3.125" style="134" customWidth="1"/>
    <col min="10737" max="10737" width="43.625" style="134" customWidth="1"/>
    <col min="10738" max="10740" width="10.25" style="134" customWidth="1"/>
    <col min="10741" max="10991" width="9" style="134" customWidth="1"/>
    <col min="10992" max="10992" width="3.125" style="134" customWidth="1"/>
    <col min="10993" max="10993" width="43.625" style="134" customWidth="1"/>
    <col min="10994" max="10996" width="10.25" style="134" customWidth="1"/>
    <col min="10997" max="11247" width="9" style="134" customWidth="1"/>
    <col min="11248" max="11248" width="3.125" style="134" customWidth="1"/>
    <col min="11249" max="11249" width="43.625" style="134" customWidth="1"/>
    <col min="11250" max="11252" width="10.25" style="134" customWidth="1"/>
    <col min="11253" max="11503" width="9" style="134" customWidth="1"/>
    <col min="11504" max="11504" width="3.125" style="134" customWidth="1"/>
    <col min="11505" max="11505" width="43.625" style="134" customWidth="1"/>
    <col min="11506" max="11508" width="10.25" style="134" customWidth="1"/>
    <col min="11509" max="11759" width="9" style="134" customWidth="1"/>
    <col min="11760" max="11760" width="3.125" style="134" customWidth="1"/>
    <col min="11761" max="11761" width="43.625" style="134" customWidth="1"/>
    <col min="11762" max="11764" width="10.25" style="134" customWidth="1"/>
    <col min="11765" max="12015" width="9" style="134" customWidth="1"/>
    <col min="12016" max="12016" width="3.125" style="134" customWidth="1"/>
    <col min="12017" max="12017" width="43.625" style="134" customWidth="1"/>
    <col min="12018" max="12020" width="10.25" style="134" customWidth="1"/>
    <col min="12021" max="12271" width="9" style="134" customWidth="1"/>
    <col min="12272" max="12272" width="3.125" style="134" customWidth="1"/>
    <col min="12273" max="12273" width="43.625" style="134" customWidth="1"/>
    <col min="12274" max="12276" width="10.25" style="134" customWidth="1"/>
    <col min="12277" max="12527" width="9" style="134" customWidth="1"/>
    <col min="12528" max="12528" width="3.125" style="134" customWidth="1"/>
    <col min="12529" max="12529" width="43.625" style="134" customWidth="1"/>
    <col min="12530" max="12532" width="10.25" style="134" customWidth="1"/>
    <col min="12533" max="12783" width="9" style="134" customWidth="1"/>
    <col min="12784" max="12784" width="3.125" style="134" customWidth="1"/>
    <col min="12785" max="12785" width="43.625" style="134" customWidth="1"/>
    <col min="12786" max="12788" width="10.25" style="134" customWidth="1"/>
    <col min="12789" max="13039" width="9" style="134" customWidth="1"/>
    <col min="13040" max="13040" width="3.125" style="134" customWidth="1"/>
    <col min="13041" max="13041" width="43.625" style="134" customWidth="1"/>
    <col min="13042" max="13044" width="10.25" style="134" customWidth="1"/>
    <col min="13045" max="13295" width="9" style="134" customWidth="1"/>
    <col min="13296" max="13296" width="3.125" style="134" customWidth="1"/>
    <col min="13297" max="13297" width="43.625" style="134" customWidth="1"/>
    <col min="13298" max="13300" width="10.25" style="134" customWidth="1"/>
    <col min="13301" max="13551" width="9" style="134" customWidth="1"/>
    <col min="13552" max="13552" width="3.125" style="134" customWidth="1"/>
    <col min="13553" max="13553" width="43.625" style="134" customWidth="1"/>
    <col min="13554" max="13556" width="10.25" style="134" customWidth="1"/>
    <col min="13557" max="13807" width="9" style="134" customWidth="1"/>
    <col min="13808" max="13808" width="3.125" style="134" customWidth="1"/>
    <col min="13809" max="13809" width="43.625" style="134" customWidth="1"/>
    <col min="13810" max="13812" width="10.25" style="134" customWidth="1"/>
    <col min="13813" max="14063" width="9" style="134" customWidth="1"/>
    <col min="14064" max="14064" width="3.125" style="134" customWidth="1"/>
    <col min="14065" max="14065" width="43.625" style="134" customWidth="1"/>
    <col min="14066" max="14068" width="10.25" style="134" customWidth="1"/>
    <col min="14069" max="14319" width="9" style="134" customWidth="1"/>
    <col min="14320" max="14320" width="3.125" style="134" customWidth="1"/>
    <col min="14321" max="14321" width="43.625" style="134" customWidth="1"/>
    <col min="14322" max="14324" width="10.25" style="134" customWidth="1"/>
    <col min="14325" max="14575" width="9" style="134" customWidth="1"/>
    <col min="14576" max="14576" width="3.125" style="134" customWidth="1"/>
    <col min="14577" max="14577" width="43.625" style="134" customWidth="1"/>
    <col min="14578" max="14580" width="10.25" style="134" customWidth="1"/>
    <col min="14581" max="14831" width="9" style="134" customWidth="1"/>
    <col min="14832" max="14832" width="3.125" style="134" customWidth="1"/>
    <col min="14833" max="14833" width="43.625" style="134" customWidth="1"/>
    <col min="14834" max="14836" width="10.25" style="134" customWidth="1"/>
    <col min="14837" max="15087" width="9" style="134" customWidth="1"/>
    <col min="15088" max="15088" width="3.125" style="134" customWidth="1"/>
    <col min="15089" max="15089" width="43.625" style="134" customWidth="1"/>
    <col min="15090" max="15092" width="10.25" style="134" customWidth="1"/>
    <col min="15093" max="15343" width="9" style="134" customWidth="1"/>
    <col min="15344" max="15344" width="3.125" style="134" customWidth="1"/>
    <col min="15345" max="15345" width="43.625" style="134" customWidth="1"/>
    <col min="15346" max="15348" width="10.25" style="134" customWidth="1"/>
    <col min="15349" max="15599" width="9" style="134" customWidth="1"/>
    <col min="15600" max="15600" width="3.125" style="134" customWidth="1"/>
    <col min="15601" max="15601" width="43.625" style="134" customWidth="1"/>
    <col min="15602" max="15604" width="10.25" style="134" customWidth="1"/>
    <col min="15605" max="15855" width="9" style="134" customWidth="1"/>
    <col min="15856" max="15856" width="3.125" style="134" customWidth="1"/>
    <col min="15857" max="15857" width="43.625" style="134" customWidth="1"/>
    <col min="15858" max="15860" width="10.25" style="134" customWidth="1"/>
    <col min="15861" max="16111" width="9" style="134" customWidth="1"/>
    <col min="16112" max="16112" width="3.125" style="134" customWidth="1"/>
    <col min="16113" max="16113" width="43.625" style="134" customWidth="1"/>
    <col min="16114" max="16116" width="10.25" style="134" customWidth="1"/>
    <col min="16117" max="16384" width="9" style="134" customWidth="1"/>
  </cols>
  <sheetData>
    <row r="1" spans="1:5" ht="20.100000000000001" customHeight="1">
      <c r="A1" s="159" t="s">
        <v>244</v>
      </c>
      <c r="B1" s="133"/>
      <c r="D1" s="196"/>
      <c r="E1" s="143" t="s">
        <v>73</v>
      </c>
    </row>
    <row r="2" spans="1:5" ht="13.5" customHeight="1">
      <c r="A2" s="175" t="s">
        <v>30</v>
      </c>
      <c r="B2" s="181"/>
      <c r="C2" s="187" t="s">
        <v>549</v>
      </c>
      <c r="D2" s="187" t="s">
        <v>552</v>
      </c>
      <c r="E2" s="187" t="s">
        <v>564</v>
      </c>
    </row>
    <row r="3" spans="1:5" ht="13.5" customHeight="1">
      <c r="A3" s="176" t="s">
        <v>67</v>
      </c>
      <c r="B3" s="176"/>
      <c r="C3" s="188">
        <v>225392738</v>
      </c>
      <c r="D3" s="188">
        <v>216593368</v>
      </c>
      <c r="E3" s="197">
        <v>245819615</v>
      </c>
    </row>
    <row r="4" spans="1:5" ht="13.5" customHeight="1">
      <c r="A4" s="177" t="s">
        <v>77</v>
      </c>
      <c r="B4" s="182"/>
      <c r="C4" s="188">
        <v>12512380</v>
      </c>
      <c r="D4" s="188">
        <v>12902267</v>
      </c>
      <c r="E4" s="197">
        <v>20709721</v>
      </c>
    </row>
    <row r="5" spans="1:5" ht="13.5" customHeight="1">
      <c r="A5" s="178"/>
      <c r="B5" s="183" t="s">
        <v>59</v>
      </c>
      <c r="C5" s="189">
        <v>500000</v>
      </c>
      <c r="D5" s="189">
        <v>3600000</v>
      </c>
      <c r="E5" s="189">
        <v>1529000</v>
      </c>
    </row>
    <row r="6" spans="1:5" ht="13.5" customHeight="1">
      <c r="A6" s="179"/>
      <c r="B6" s="184" t="s">
        <v>85</v>
      </c>
      <c r="C6" s="190">
        <v>2517000</v>
      </c>
      <c r="D6" s="190">
        <v>5817856</v>
      </c>
      <c r="E6" s="191">
        <v>7089316</v>
      </c>
    </row>
    <row r="7" spans="1:5" ht="13.5" customHeight="1">
      <c r="A7" s="179"/>
      <c r="B7" s="184" t="s">
        <v>86</v>
      </c>
      <c r="C7" s="191">
        <v>2296380</v>
      </c>
      <c r="D7" s="191">
        <v>2384750</v>
      </c>
      <c r="E7" s="191">
        <v>6826405</v>
      </c>
    </row>
    <row r="8" spans="1:5" ht="13.5" customHeight="1">
      <c r="A8" s="179"/>
      <c r="B8" s="184" t="s">
        <v>88</v>
      </c>
      <c r="C8" s="190">
        <v>1374000</v>
      </c>
      <c r="D8" s="191" t="s">
        <v>526</v>
      </c>
      <c r="E8" s="191" t="s">
        <v>526</v>
      </c>
    </row>
    <row r="9" spans="1:5" ht="13.5" customHeight="1">
      <c r="A9" s="179"/>
      <c r="B9" s="185" t="s">
        <v>10</v>
      </c>
      <c r="C9" s="192">
        <v>2825000</v>
      </c>
      <c r="D9" s="192">
        <v>1099661</v>
      </c>
      <c r="E9" s="198">
        <v>5265000</v>
      </c>
    </row>
    <row r="10" spans="1:5" ht="13.5" customHeight="1">
      <c r="A10" s="180"/>
      <c r="B10" s="185" t="s">
        <v>544</v>
      </c>
      <c r="C10" s="193">
        <v>3000000</v>
      </c>
      <c r="D10" s="193" t="s">
        <v>526</v>
      </c>
      <c r="E10" s="193" t="s">
        <v>526</v>
      </c>
    </row>
    <row r="11" spans="1:5" ht="13.5" customHeight="1">
      <c r="A11" s="177" t="s">
        <v>32</v>
      </c>
      <c r="B11" s="182"/>
      <c r="C11" s="188">
        <v>118638830</v>
      </c>
      <c r="D11" s="188">
        <v>111243421</v>
      </c>
      <c r="E11" s="197">
        <v>132722504</v>
      </c>
    </row>
    <row r="12" spans="1:5" ht="13.5" customHeight="1">
      <c r="A12" s="178"/>
      <c r="B12" s="183" t="s">
        <v>47</v>
      </c>
      <c r="C12" s="194">
        <v>102022997</v>
      </c>
      <c r="D12" s="194">
        <v>95544936</v>
      </c>
      <c r="E12" s="189">
        <v>116680739</v>
      </c>
    </row>
    <row r="13" spans="1:5" ht="13.5" customHeight="1">
      <c r="A13" s="180"/>
      <c r="B13" s="186" t="s">
        <v>70</v>
      </c>
      <c r="C13" s="195">
        <v>16615833</v>
      </c>
      <c r="D13" s="195">
        <v>15698485</v>
      </c>
      <c r="E13" s="199">
        <v>16041765</v>
      </c>
    </row>
    <row r="14" spans="1:5" ht="13.5" customHeight="1">
      <c r="A14" s="177" t="s">
        <v>57</v>
      </c>
      <c r="B14" s="182"/>
      <c r="C14" s="188">
        <v>9420000</v>
      </c>
      <c r="D14" s="188">
        <v>8400000</v>
      </c>
      <c r="E14" s="197">
        <v>8600000</v>
      </c>
    </row>
    <row r="15" spans="1:5" ht="13.5" customHeight="1">
      <c r="A15" s="178"/>
      <c r="B15" s="183" t="s">
        <v>93</v>
      </c>
      <c r="C15" s="194">
        <v>2720000</v>
      </c>
      <c r="D15" s="194">
        <v>2000000</v>
      </c>
      <c r="E15" s="189">
        <v>1300000</v>
      </c>
    </row>
    <row r="16" spans="1:5" ht="13.5" customHeight="1">
      <c r="A16" s="180"/>
      <c r="B16" s="186" t="s">
        <v>50</v>
      </c>
      <c r="C16" s="195">
        <v>6700000</v>
      </c>
      <c r="D16" s="195">
        <v>6400000</v>
      </c>
      <c r="E16" s="199">
        <v>7300000</v>
      </c>
    </row>
    <row r="17" spans="1:5" ht="13.5" customHeight="1">
      <c r="A17" s="177" t="s">
        <v>96</v>
      </c>
      <c r="B17" s="182"/>
      <c r="C17" s="188">
        <v>44715624</v>
      </c>
      <c r="D17" s="188">
        <v>46522140</v>
      </c>
      <c r="E17" s="197">
        <v>48076873</v>
      </c>
    </row>
    <row r="18" spans="1:5" ht="13.5" customHeight="1">
      <c r="A18" s="178" t="s">
        <v>311</v>
      </c>
      <c r="B18" s="183" t="s">
        <v>41</v>
      </c>
      <c r="C18" s="194">
        <v>31781699</v>
      </c>
      <c r="D18" s="194">
        <v>33517506</v>
      </c>
      <c r="E18" s="189">
        <v>34882871</v>
      </c>
    </row>
    <row r="19" spans="1:5" ht="13.5" customHeight="1">
      <c r="A19" s="180"/>
      <c r="B19" s="186" t="s">
        <v>91</v>
      </c>
      <c r="C19" s="195">
        <v>12933925</v>
      </c>
      <c r="D19" s="195">
        <v>13004634</v>
      </c>
      <c r="E19" s="199">
        <v>13194002</v>
      </c>
    </row>
    <row r="20" spans="1:5" ht="13.5" customHeight="1">
      <c r="A20" s="177" t="s">
        <v>100</v>
      </c>
      <c r="B20" s="182"/>
      <c r="C20" s="188">
        <v>36519210</v>
      </c>
      <c r="D20" s="188">
        <v>35237807</v>
      </c>
      <c r="E20" s="197">
        <v>32930634</v>
      </c>
    </row>
    <row r="21" spans="1:5" ht="13.5" customHeight="1">
      <c r="A21" s="178" t="s">
        <v>311</v>
      </c>
      <c r="B21" s="183" t="s">
        <v>28</v>
      </c>
      <c r="C21" s="194">
        <v>5533000</v>
      </c>
      <c r="D21" s="194">
        <v>4669000</v>
      </c>
      <c r="E21" s="189">
        <v>3058000</v>
      </c>
    </row>
    <row r="22" spans="1:5" ht="13.5" customHeight="1">
      <c r="A22" s="180"/>
      <c r="B22" s="186" t="s">
        <v>290</v>
      </c>
      <c r="C22" s="195">
        <v>30986210</v>
      </c>
      <c r="D22" s="195">
        <v>30568807</v>
      </c>
      <c r="E22" s="199">
        <v>29872634</v>
      </c>
    </row>
    <row r="23" spans="1:5" ht="13.5" customHeight="1">
      <c r="A23" s="177" t="s">
        <v>344</v>
      </c>
      <c r="B23" s="182"/>
      <c r="C23" s="188">
        <v>3586694</v>
      </c>
      <c r="D23" s="188">
        <v>2287733</v>
      </c>
      <c r="E23" s="197">
        <v>2779883</v>
      </c>
    </row>
    <row r="24" spans="1:5" ht="13.5" customHeight="1">
      <c r="A24" s="96" t="s">
        <v>371</v>
      </c>
      <c r="C24" s="142"/>
    </row>
  </sheetData>
  <mergeCells count="8">
    <mergeCell ref="A2:B2"/>
    <mergeCell ref="A4:B4"/>
    <mergeCell ref="A11:B11"/>
    <mergeCell ref="A5:A10"/>
    <mergeCell ref="A12:A13"/>
    <mergeCell ref="A15:A16"/>
    <mergeCell ref="A18:A19"/>
    <mergeCell ref="A21:A22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17"/>
  <sheetViews>
    <sheetView showGridLines="0" view="pageBreakPreview" zoomScaleSheetLayoutView="100"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3"/>
  <cols>
    <col min="1" max="1" width="14.5" style="200" customWidth="1"/>
    <col min="2" max="2" width="31.25" style="201" customWidth="1"/>
    <col min="3" max="5" width="13.625" style="200" customWidth="1"/>
    <col min="6" max="16384" width="9" style="200" customWidth="1"/>
  </cols>
  <sheetData>
    <row r="1" spans="1:5" s="1" customFormat="1" ht="20.100000000000001" customHeight="1">
      <c r="A1" s="2" t="s">
        <v>472</v>
      </c>
      <c r="B1" s="69"/>
      <c r="C1" s="196"/>
      <c r="D1" s="196"/>
      <c r="E1" s="143" t="s">
        <v>63</v>
      </c>
    </row>
    <row r="2" spans="1:5" ht="13.5" customHeight="1">
      <c r="A2" s="202" t="s">
        <v>71</v>
      </c>
      <c r="B2" s="207"/>
      <c r="C2" s="154" t="s">
        <v>550</v>
      </c>
      <c r="D2" s="154" t="s">
        <v>61</v>
      </c>
      <c r="E2" s="154" t="s">
        <v>559</v>
      </c>
    </row>
    <row r="3" spans="1:5" ht="13.5" customHeight="1">
      <c r="A3" s="203" t="s">
        <v>98</v>
      </c>
      <c r="B3" s="208" t="s">
        <v>1</v>
      </c>
      <c r="C3" s="12">
        <v>120993</v>
      </c>
      <c r="D3" s="12">
        <v>114462</v>
      </c>
      <c r="E3" s="12">
        <v>109836</v>
      </c>
    </row>
    <row r="4" spans="1:5" ht="13.5" customHeight="1">
      <c r="A4" s="204"/>
      <c r="B4" s="22" t="s">
        <v>51</v>
      </c>
      <c r="C4" s="210">
        <v>82701</v>
      </c>
      <c r="D4" s="210">
        <v>79505</v>
      </c>
      <c r="E4" s="210">
        <v>77547</v>
      </c>
    </row>
    <row r="5" spans="1:5" ht="13.5" customHeight="1">
      <c r="A5" s="204"/>
      <c r="B5" s="22" t="s">
        <v>101</v>
      </c>
      <c r="C5" s="210">
        <v>859</v>
      </c>
      <c r="D5" s="210">
        <v>866</v>
      </c>
      <c r="E5" s="210">
        <v>881</v>
      </c>
    </row>
    <row r="6" spans="1:5" ht="13.5" customHeight="1">
      <c r="A6" s="205"/>
      <c r="B6" s="23" t="s">
        <v>102</v>
      </c>
      <c r="C6" s="14">
        <v>37433</v>
      </c>
      <c r="D6" s="14">
        <v>34091</v>
      </c>
      <c r="E6" s="14">
        <v>31408</v>
      </c>
    </row>
    <row r="7" spans="1:5" ht="13.5" customHeight="1">
      <c r="A7" s="203" t="s">
        <v>103</v>
      </c>
      <c r="B7" s="208" t="s">
        <v>105</v>
      </c>
      <c r="C7" s="12">
        <v>38954</v>
      </c>
      <c r="D7" s="12">
        <v>37557</v>
      </c>
      <c r="E7" s="12">
        <v>36612</v>
      </c>
    </row>
    <row r="8" spans="1:5" ht="13.5" customHeight="1">
      <c r="A8" s="204"/>
      <c r="B8" s="22" t="s">
        <v>108</v>
      </c>
      <c r="C8" s="210">
        <v>12088</v>
      </c>
      <c r="D8" s="210">
        <v>12050</v>
      </c>
      <c r="E8" s="210">
        <v>12250</v>
      </c>
    </row>
    <row r="9" spans="1:5" ht="13.5" customHeight="1">
      <c r="A9" s="204"/>
      <c r="B9" s="22" t="s">
        <v>113</v>
      </c>
      <c r="C9" s="210">
        <v>13916</v>
      </c>
      <c r="D9" s="210">
        <v>13468</v>
      </c>
      <c r="E9" s="210">
        <v>12688</v>
      </c>
    </row>
    <row r="10" spans="1:5" ht="13.5" customHeight="1">
      <c r="A10" s="204"/>
      <c r="B10" s="22" t="s">
        <v>115</v>
      </c>
      <c r="C10" s="210">
        <v>9050</v>
      </c>
      <c r="D10" s="210">
        <v>8382</v>
      </c>
      <c r="E10" s="210">
        <v>7942</v>
      </c>
    </row>
    <row r="11" spans="1:5" ht="13.5" customHeight="1">
      <c r="A11" s="204"/>
      <c r="B11" s="22" t="s">
        <v>21</v>
      </c>
      <c r="C11" s="210">
        <v>3900</v>
      </c>
      <c r="D11" s="210">
        <v>3657</v>
      </c>
      <c r="E11" s="210">
        <v>3732</v>
      </c>
    </row>
    <row r="12" spans="1:5" ht="13.5" customHeight="1">
      <c r="A12" s="205"/>
      <c r="B12" s="209" t="s">
        <v>119</v>
      </c>
      <c r="C12" s="211">
        <v>47.1</v>
      </c>
      <c r="D12" s="211">
        <v>47.2</v>
      </c>
      <c r="E12" s="211">
        <v>47.2</v>
      </c>
    </row>
    <row r="13" spans="1:5" ht="13.5" customHeight="1">
      <c r="A13" s="204" t="s">
        <v>122</v>
      </c>
      <c r="B13" s="21" t="s">
        <v>123</v>
      </c>
      <c r="C13" s="210">
        <v>2393</v>
      </c>
      <c r="D13" s="210">
        <v>2133</v>
      </c>
      <c r="E13" s="210">
        <v>2091</v>
      </c>
    </row>
    <row r="14" spans="1:5" ht="13.5" customHeight="1">
      <c r="A14" s="205"/>
      <c r="B14" s="209" t="s">
        <v>125</v>
      </c>
      <c r="C14" s="212">
        <v>2.9</v>
      </c>
      <c r="D14" s="212">
        <v>2.7</v>
      </c>
      <c r="E14" s="212">
        <v>2.7</v>
      </c>
    </row>
    <row r="15" spans="1:5" s="1" customFormat="1" ht="13.5" customHeight="1">
      <c r="A15" s="206" t="s">
        <v>127</v>
      </c>
      <c r="B15" s="182" t="s">
        <v>149</v>
      </c>
      <c r="C15" s="213">
        <v>82</v>
      </c>
      <c r="D15" s="213">
        <v>83.1</v>
      </c>
      <c r="E15" s="213">
        <v>84.5</v>
      </c>
    </row>
    <row r="16" spans="1:5" s="1" customFormat="1" ht="13.5" customHeight="1">
      <c r="A16" s="9" t="s">
        <v>132</v>
      </c>
      <c r="B16" s="69"/>
    </row>
    <row r="17" spans="1:2" ht="13.5" customHeight="1">
      <c r="A17" s="110" t="s">
        <v>128</v>
      </c>
      <c r="B17" s="20"/>
    </row>
  </sheetData>
  <mergeCells count="4">
    <mergeCell ref="A2:B2"/>
    <mergeCell ref="A3:A6"/>
    <mergeCell ref="A7:A12"/>
    <mergeCell ref="A13:A14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I15"/>
  <sheetViews>
    <sheetView showGridLines="0" view="pageBreakPreview" zoomScaleSheetLayoutView="100" workbookViewId="0">
      <pane xSplit="3" ySplit="4" topLeftCell="D5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2.875" style="1" customWidth="1"/>
    <col min="2" max="2" width="2.375" style="1" customWidth="1"/>
    <col min="3" max="3" width="10.625" style="1" customWidth="1"/>
    <col min="4" max="4" width="11.625" style="1" customWidth="1"/>
    <col min="5" max="5" width="12.625" style="1" customWidth="1"/>
    <col min="6" max="6" width="11.625" style="1" customWidth="1"/>
    <col min="7" max="7" width="12.625" style="1" customWidth="1"/>
    <col min="8" max="8" width="11.625" style="1" customWidth="1"/>
    <col min="9" max="9" width="12.625" style="1" customWidth="1"/>
    <col min="10" max="16384" width="9" style="1" customWidth="1"/>
  </cols>
  <sheetData>
    <row r="1" spans="1:9" ht="20.100000000000001" customHeight="1">
      <c r="A1" s="2" t="s">
        <v>473</v>
      </c>
      <c r="B1" s="2"/>
      <c r="C1" s="54"/>
      <c r="D1" s="69"/>
      <c r="E1" s="252"/>
      <c r="F1" s="263"/>
      <c r="I1" s="19" t="s">
        <v>49</v>
      </c>
    </row>
    <row r="2" spans="1:9" ht="13.5" customHeight="1">
      <c r="A2" s="214" t="s">
        <v>71</v>
      </c>
      <c r="B2" s="221"/>
      <c r="C2" s="230"/>
      <c r="D2" s="3" t="s">
        <v>548</v>
      </c>
      <c r="E2" s="29"/>
      <c r="F2" s="3" t="s">
        <v>553</v>
      </c>
      <c r="G2" s="29"/>
      <c r="H2" s="3" t="s">
        <v>560</v>
      </c>
      <c r="I2" s="29"/>
    </row>
    <row r="3" spans="1:9" ht="13.5" customHeight="1">
      <c r="A3" s="215"/>
      <c r="B3" s="222"/>
      <c r="C3" s="231"/>
      <c r="D3" s="242" t="s">
        <v>134</v>
      </c>
      <c r="E3" s="253" t="s">
        <v>81</v>
      </c>
      <c r="F3" s="242" t="s">
        <v>134</v>
      </c>
      <c r="G3" s="253" t="s">
        <v>81</v>
      </c>
      <c r="H3" s="242" t="s">
        <v>134</v>
      </c>
      <c r="I3" s="253" t="s">
        <v>81</v>
      </c>
    </row>
    <row r="4" spans="1:9" s="134" customFormat="1" ht="13.5" customHeight="1">
      <c r="A4" s="216" t="s">
        <v>347</v>
      </c>
      <c r="B4" s="223"/>
      <c r="C4" s="232"/>
      <c r="D4" s="243">
        <f>D5+D10</f>
        <v>375703</v>
      </c>
      <c r="E4" s="254">
        <v>251937779</v>
      </c>
      <c r="F4" s="243">
        <f>F5+F10</f>
        <v>373982</v>
      </c>
      <c r="G4" s="254">
        <f>G5+G10</f>
        <v>252035407</v>
      </c>
      <c r="H4" s="243">
        <f>H5+H10</f>
        <v>372478</v>
      </c>
      <c r="I4" s="254">
        <f>I5+I10</f>
        <v>257298371</v>
      </c>
    </row>
    <row r="5" spans="1:9" s="134" customFormat="1" ht="13.5" customHeight="1">
      <c r="A5" s="217" t="s">
        <v>334</v>
      </c>
      <c r="B5" s="224" t="s">
        <v>349</v>
      </c>
      <c r="C5" s="233"/>
      <c r="D5" s="244">
        <f>SUM(D6:D9)</f>
        <v>6344</v>
      </c>
      <c r="E5" s="255">
        <f>SUM(E6:E9)</f>
        <v>2555111</v>
      </c>
      <c r="F5" s="244">
        <v>4812</v>
      </c>
      <c r="G5" s="255">
        <v>1959799</v>
      </c>
      <c r="H5" s="244">
        <v>3691</v>
      </c>
      <c r="I5" s="255">
        <v>1553156</v>
      </c>
    </row>
    <row r="6" spans="1:9" s="134" customFormat="1" ht="13.5" customHeight="1">
      <c r="A6" s="217"/>
      <c r="B6" s="225" t="s">
        <v>159</v>
      </c>
      <c r="C6" s="234"/>
      <c r="D6" s="245">
        <v>3561</v>
      </c>
      <c r="E6" s="256">
        <v>1565942</v>
      </c>
      <c r="F6" s="245">
        <v>2632</v>
      </c>
      <c r="G6" s="256">
        <v>1146737</v>
      </c>
      <c r="H6" s="245">
        <v>1977</v>
      </c>
      <c r="I6" s="256">
        <v>874502</v>
      </c>
    </row>
    <row r="7" spans="1:9" s="134" customFormat="1" ht="13.5" customHeight="1">
      <c r="A7" s="217"/>
      <c r="B7" s="226" t="s">
        <v>373</v>
      </c>
      <c r="C7" s="235"/>
      <c r="D7" s="246">
        <v>2051</v>
      </c>
      <c r="E7" s="257">
        <v>448800</v>
      </c>
      <c r="F7" s="246">
        <v>1529</v>
      </c>
      <c r="G7" s="257">
        <v>335426</v>
      </c>
      <c r="H7" s="246">
        <v>1149</v>
      </c>
      <c r="I7" s="257">
        <v>259135</v>
      </c>
    </row>
    <row r="8" spans="1:9" s="134" customFormat="1" ht="13.5" customHeight="1">
      <c r="A8" s="217"/>
      <c r="B8" s="226" t="s">
        <v>375</v>
      </c>
      <c r="C8" s="236"/>
      <c r="D8" s="247">
        <v>506</v>
      </c>
      <c r="E8" s="258">
        <v>442906</v>
      </c>
      <c r="F8" s="247">
        <v>455</v>
      </c>
      <c r="G8" s="258">
        <v>395317</v>
      </c>
      <c r="H8" s="247">
        <v>394</v>
      </c>
      <c r="I8" s="258">
        <v>349164</v>
      </c>
    </row>
    <row r="9" spans="1:9" s="134" customFormat="1" ht="13.5" customHeight="1">
      <c r="A9" s="218"/>
      <c r="B9" s="227" t="s">
        <v>136</v>
      </c>
      <c r="C9" s="237"/>
      <c r="D9" s="248">
        <v>226</v>
      </c>
      <c r="E9" s="259">
        <v>97463</v>
      </c>
      <c r="F9" s="248">
        <v>196</v>
      </c>
      <c r="G9" s="259">
        <v>82319</v>
      </c>
      <c r="H9" s="248">
        <v>171</v>
      </c>
      <c r="I9" s="259">
        <v>70355</v>
      </c>
    </row>
    <row r="10" spans="1:9" s="134" customFormat="1" ht="13.5" customHeight="1">
      <c r="A10" s="219" t="s">
        <v>140</v>
      </c>
      <c r="B10" s="224" t="s">
        <v>350</v>
      </c>
      <c r="C10" s="233"/>
      <c r="D10" s="249">
        <f>SUM(D11:D13)</f>
        <v>369359</v>
      </c>
      <c r="E10" s="255">
        <f>SUM(E11:E13)</f>
        <v>250221098</v>
      </c>
      <c r="F10" s="249">
        <f>SUM(F11:F13)</f>
        <v>369170</v>
      </c>
      <c r="G10" s="255">
        <f>SUM(G11:G13)</f>
        <v>250075608</v>
      </c>
      <c r="H10" s="249">
        <v>368787</v>
      </c>
      <c r="I10" s="255">
        <v>255745215</v>
      </c>
    </row>
    <row r="11" spans="1:9" s="134" customFormat="1" ht="13.5" customHeight="1">
      <c r="A11" s="217"/>
      <c r="B11" s="228" t="s">
        <v>376</v>
      </c>
      <c r="C11" s="238"/>
      <c r="D11" s="250">
        <v>346508</v>
      </c>
      <c r="E11" s="260">
        <v>230613936</v>
      </c>
      <c r="F11" s="250">
        <v>346229</v>
      </c>
      <c r="G11" s="260">
        <v>230499263</v>
      </c>
      <c r="H11" s="250">
        <v>345621</v>
      </c>
      <c r="I11" s="260">
        <v>235594482</v>
      </c>
    </row>
    <row r="12" spans="1:9" s="134" customFormat="1" ht="13.5" customHeight="1">
      <c r="A12" s="217"/>
      <c r="B12" s="7" t="s">
        <v>97</v>
      </c>
      <c r="C12" s="239"/>
      <c r="D12" s="246">
        <v>21051</v>
      </c>
      <c r="E12" s="257">
        <v>18185266</v>
      </c>
      <c r="F12" s="246">
        <v>21146</v>
      </c>
      <c r="G12" s="257">
        <v>18162391</v>
      </c>
      <c r="H12" s="246">
        <v>21417</v>
      </c>
      <c r="I12" s="257">
        <v>18745970</v>
      </c>
    </row>
    <row r="13" spans="1:9" s="134" customFormat="1" ht="13.5" customHeight="1">
      <c r="A13" s="218"/>
      <c r="B13" s="227" t="s">
        <v>141</v>
      </c>
      <c r="C13" s="240"/>
      <c r="D13" s="250">
        <v>1800</v>
      </c>
      <c r="E13" s="260">
        <v>1421896</v>
      </c>
      <c r="F13" s="250">
        <v>1795</v>
      </c>
      <c r="G13" s="260">
        <v>1413954</v>
      </c>
      <c r="H13" s="250">
        <v>1749</v>
      </c>
      <c r="I13" s="260">
        <v>1404763</v>
      </c>
    </row>
    <row r="14" spans="1:9" s="134" customFormat="1" ht="13.5" customHeight="1">
      <c r="A14" s="220" t="s">
        <v>352</v>
      </c>
      <c r="B14" s="229"/>
      <c r="C14" s="241"/>
      <c r="D14" s="251" t="s">
        <v>58</v>
      </c>
      <c r="E14" s="261" t="s">
        <v>58</v>
      </c>
      <c r="F14" s="251" t="s">
        <v>58</v>
      </c>
      <c r="G14" s="261" t="s">
        <v>58</v>
      </c>
      <c r="H14" s="251" t="s">
        <v>58</v>
      </c>
      <c r="I14" s="261" t="s">
        <v>58</v>
      </c>
    </row>
    <row r="15" spans="1:9" ht="13.5" customHeight="1">
      <c r="A15" s="9" t="s">
        <v>132</v>
      </c>
      <c r="B15" s="69"/>
      <c r="E15" s="262"/>
      <c r="F15" s="262"/>
      <c r="G15" s="264"/>
      <c r="H15" s="262"/>
      <c r="I15" s="262"/>
    </row>
  </sheetData>
  <mergeCells count="14">
    <mergeCell ref="D2:E2"/>
    <mergeCell ref="F2:G2"/>
    <mergeCell ref="H2:I2"/>
    <mergeCell ref="A4:C4"/>
    <mergeCell ref="B5:C5"/>
    <mergeCell ref="B7:C7"/>
    <mergeCell ref="B10:C10"/>
    <mergeCell ref="B11:C11"/>
    <mergeCell ref="B12:C12"/>
    <mergeCell ref="B13:C13"/>
    <mergeCell ref="A14:C14"/>
    <mergeCell ref="A2:C3"/>
    <mergeCell ref="A5:A9"/>
    <mergeCell ref="A10:A1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G15"/>
  <sheetViews>
    <sheetView showGridLines="0" view="pageBreakPreview" zoomScaleSheetLayoutView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12.625" style="93" customWidth="1"/>
    <col min="2" max="2" width="9.625" style="93" customWidth="1"/>
    <col min="3" max="4" width="11.625" style="93" customWidth="1"/>
    <col min="5" max="6" width="12.625" style="93" customWidth="1"/>
    <col min="7" max="7" width="11.625" style="93" customWidth="1"/>
    <col min="8" max="16384" width="9" style="93" customWidth="1"/>
  </cols>
  <sheetData>
    <row r="1" spans="1:7" ht="20.100000000000001" customHeight="1">
      <c r="A1" s="265" t="s">
        <v>474</v>
      </c>
      <c r="B1" s="271"/>
      <c r="C1" s="271"/>
      <c r="D1" s="273"/>
      <c r="E1" s="273"/>
    </row>
    <row r="2" spans="1:7" ht="15" customHeight="1">
      <c r="A2" s="148" t="s">
        <v>207</v>
      </c>
      <c r="B2" s="153" t="s">
        <v>145</v>
      </c>
      <c r="C2" s="155"/>
      <c r="D2" s="148" t="s">
        <v>377</v>
      </c>
      <c r="E2" s="148" t="s">
        <v>378</v>
      </c>
      <c r="F2" s="148" t="s">
        <v>381</v>
      </c>
      <c r="G2" s="281" t="s">
        <v>146</v>
      </c>
    </row>
    <row r="3" spans="1:7" ht="30" customHeight="1">
      <c r="A3" s="266"/>
      <c r="B3" s="272" t="s">
        <v>382</v>
      </c>
      <c r="C3" s="272" t="s">
        <v>383</v>
      </c>
      <c r="D3" s="278" t="s">
        <v>40</v>
      </c>
      <c r="E3" s="278" t="s">
        <v>384</v>
      </c>
      <c r="F3" s="266" t="s">
        <v>148</v>
      </c>
      <c r="G3" s="268" t="s">
        <v>149</v>
      </c>
    </row>
    <row r="4" spans="1:7" ht="15" customHeight="1">
      <c r="A4" s="267" t="s">
        <v>548</v>
      </c>
      <c r="B4" s="147">
        <v>16702</v>
      </c>
      <c r="C4" s="147">
        <v>228345</v>
      </c>
      <c r="D4" s="147">
        <v>248956</v>
      </c>
      <c r="E4" s="279">
        <v>146134619</v>
      </c>
      <c r="F4" s="279">
        <v>144298395</v>
      </c>
      <c r="G4" s="282">
        <v>98.7</v>
      </c>
    </row>
    <row r="5" spans="1:7" ht="15" customHeight="1">
      <c r="A5" s="267" t="s">
        <v>553</v>
      </c>
      <c r="B5" s="273">
        <v>16892</v>
      </c>
      <c r="C5" s="273">
        <v>231175</v>
      </c>
      <c r="D5" s="273">
        <v>252571</v>
      </c>
      <c r="E5" s="280">
        <v>149955080</v>
      </c>
      <c r="F5" s="280">
        <v>148007014</v>
      </c>
      <c r="G5" s="282">
        <v>98.7</v>
      </c>
    </row>
    <row r="6" spans="1:7" ht="15" customHeight="1">
      <c r="A6" s="268" t="s">
        <v>560</v>
      </c>
      <c r="B6" s="274">
        <v>17007</v>
      </c>
      <c r="C6" s="274">
        <v>230204</v>
      </c>
      <c r="D6" s="274">
        <v>256850</v>
      </c>
      <c r="E6" s="274">
        <v>152772256</v>
      </c>
      <c r="F6" s="274">
        <v>150978752</v>
      </c>
      <c r="G6" s="283">
        <v>98.8</v>
      </c>
    </row>
    <row r="7" spans="1:7" ht="15" customHeight="1">
      <c r="A7" s="269" t="s">
        <v>132</v>
      </c>
      <c r="B7" s="275"/>
      <c r="C7" s="275"/>
      <c r="D7" s="275"/>
      <c r="E7" s="275"/>
      <c r="F7" s="275"/>
      <c r="G7" s="275"/>
    </row>
    <row r="8" spans="1:7" ht="15" customHeight="1">
      <c r="A8" s="270" t="s">
        <v>130</v>
      </c>
      <c r="B8" s="276"/>
      <c r="C8" s="276"/>
      <c r="D8" s="276"/>
      <c r="E8" s="276"/>
      <c r="F8" s="276"/>
      <c r="G8" s="276"/>
    </row>
    <row r="9" spans="1:7" ht="15" customHeight="1">
      <c r="A9" s="270" t="s">
        <v>276</v>
      </c>
      <c r="B9" s="276"/>
      <c r="C9" s="276"/>
      <c r="D9" s="276"/>
      <c r="E9" s="276"/>
      <c r="F9" s="276"/>
      <c r="G9" s="276"/>
    </row>
    <row r="10" spans="1:7" ht="15" customHeight="1">
      <c r="A10" s="68" t="s">
        <v>449</v>
      </c>
    </row>
    <row r="11" spans="1:7" ht="15" customHeight="1">
      <c r="A11" s="270" t="s">
        <v>400</v>
      </c>
      <c r="B11" s="276"/>
      <c r="C11" s="276"/>
      <c r="D11" s="276"/>
      <c r="E11" s="276"/>
      <c r="F11" s="276"/>
      <c r="G11" s="276"/>
    </row>
    <row r="12" spans="1:7" ht="15" customHeight="1">
      <c r="A12" s="68" t="s">
        <v>452</v>
      </c>
    </row>
    <row r="13" spans="1:7" ht="15" customHeight="1">
      <c r="A13" s="270" t="s">
        <v>400</v>
      </c>
      <c r="B13" s="276"/>
      <c r="C13" s="276"/>
      <c r="D13" s="276"/>
      <c r="E13" s="276"/>
      <c r="F13" s="276"/>
      <c r="G13" s="276"/>
    </row>
    <row r="14" spans="1:7" ht="15" customHeight="1">
      <c r="A14" s="68" t="s">
        <v>391</v>
      </c>
      <c r="B14" s="277"/>
    </row>
    <row r="15" spans="1:7" ht="15" customHeight="1">
      <c r="A15" s="68" t="s">
        <v>445</v>
      </c>
      <c r="B15" s="277"/>
    </row>
  </sheetData>
  <mergeCells count="2">
    <mergeCell ref="B2:C2"/>
    <mergeCell ref="A2:A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1048575"/>
  <sheetViews>
    <sheetView showGridLines="0" view="pageBreakPreview" zoomScaleSheetLayoutView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4.625" style="93" customWidth="1"/>
    <col min="2" max="2" width="12.625" style="93" customWidth="1"/>
    <col min="3" max="8" width="11.875" style="93" customWidth="1"/>
    <col min="9" max="9" width="2" style="93" customWidth="1"/>
    <col min="10" max="10" width="8.5" style="93" customWidth="1"/>
    <col min="11" max="12" width="5.5" style="93" customWidth="1"/>
    <col min="13" max="13" width="9" style="93" customWidth="1"/>
    <col min="14" max="14" width="14.875" style="93" customWidth="1"/>
    <col min="15" max="253" width="9" style="93" customWidth="1"/>
    <col min="254" max="254" width="11.875" style="93" customWidth="1"/>
    <col min="255" max="255" width="7" style="93" customWidth="1"/>
    <col min="256" max="256" width="11.625" style="93" customWidth="1"/>
    <col min="257" max="257" width="8.625" style="93" customWidth="1"/>
    <col min="258" max="258" width="11.375" style="93" customWidth="1"/>
    <col min="259" max="259" width="7.5" style="93" customWidth="1"/>
    <col min="260" max="260" width="11.375" style="93" customWidth="1"/>
    <col min="261" max="261" width="7.5" style="93" customWidth="1"/>
    <col min="262" max="262" width="11.25" style="93" customWidth="1"/>
    <col min="263" max="509" width="9" style="93" customWidth="1"/>
    <col min="510" max="510" width="11.875" style="93" customWidth="1"/>
    <col min="511" max="511" width="7" style="93" customWidth="1"/>
    <col min="512" max="512" width="11.625" style="93" customWidth="1"/>
    <col min="513" max="513" width="8.625" style="93" customWidth="1"/>
    <col min="514" max="514" width="11.375" style="93" customWidth="1"/>
    <col min="515" max="515" width="7.5" style="93" customWidth="1"/>
    <col min="516" max="516" width="11.375" style="93" customWidth="1"/>
    <col min="517" max="517" width="7.5" style="93" customWidth="1"/>
    <col min="518" max="518" width="11.25" style="93" customWidth="1"/>
    <col min="519" max="765" width="9" style="93" customWidth="1"/>
    <col min="766" max="766" width="11.875" style="93" customWidth="1"/>
    <col min="767" max="767" width="7" style="93" customWidth="1"/>
    <col min="768" max="768" width="11.625" style="93" customWidth="1"/>
    <col min="769" max="769" width="8.625" style="93" customWidth="1"/>
    <col min="770" max="770" width="11.375" style="93" customWidth="1"/>
    <col min="771" max="771" width="7.5" style="93" customWidth="1"/>
    <col min="772" max="772" width="11.375" style="93" customWidth="1"/>
    <col min="773" max="773" width="7.5" style="93" customWidth="1"/>
    <col min="774" max="774" width="11.25" style="93" customWidth="1"/>
    <col min="775" max="1021" width="9" style="93" customWidth="1"/>
    <col min="1022" max="1022" width="11.875" style="93" customWidth="1"/>
    <col min="1023" max="1023" width="7" style="93" customWidth="1"/>
    <col min="1024" max="1024" width="11.625" style="93" customWidth="1"/>
    <col min="1025" max="1025" width="8.625" style="93" customWidth="1"/>
    <col min="1026" max="1026" width="11.375" style="93" customWidth="1"/>
    <col min="1027" max="1027" width="7.5" style="93" customWidth="1"/>
    <col min="1028" max="1028" width="11.375" style="93" customWidth="1"/>
    <col min="1029" max="1029" width="7.5" style="93" customWidth="1"/>
    <col min="1030" max="1030" width="11.25" style="93" customWidth="1"/>
    <col min="1031" max="1277" width="9" style="93" customWidth="1"/>
    <col min="1278" max="1278" width="11.875" style="93" customWidth="1"/>
    <col min="1279" max="1279" width="7" style="93" customWidth="1"/>
    <col min="1280" max="1280" width="11.625" style="93" customWidth="1"/>
    <col min="1281" max="1281" width="8.625" style="93" customWidth="1"/>
    <col min="1282" max="1282" width="11.375" style="93" customWidth="1"/>
    <col min="1283" max="1283" width="7.5" style="93" customWidth="1"/>
    <col min="1284" max="1284" width="11.375" style="93" customWidth="1"/>
    <col min="1285" max="1285" width="7.5" style="93" customWidth="1"/>
    <col min="1286" max="1286" width="11.25" style="93" customWidth="1"/>
    <col min="1287" max="1533" width="9" style="93" customWidth="1"/>
    <col min="1534" max="1534" width="11.875" style="93" customWidth="1"/>
    <col min="1535" max="1535" width="7" style="93" customWidth="1"/>
    <col min="1536" max="1536" width="11.625" style="93" customWidth="1"/>
    <col min="1537" max="1537" width="8.625" style="93" customWidth="1"/>
    <col min="1538" max="1538" width="11.375" style="93" customWidth="1"/>
    <col min="1539" max="1539" width="7.5" style="93" customWidth="1"/>
    <col min="1540" max="1540" width="11.375" style="93" customWidth="1"/>
    <col min="1541" max="1541" width="7.5" style="93" customWidth="1"/>
    <col min="1542" max="1542" width="11.25" style="93" customWidth="1"/>
    <col min="1543" max="1789" width="9" style="93" customWidth="1"/>
    <col min="1790" max="1790" width="11.875" style="93" customWidth="1"/>
    <col min="1791" max="1791" width="7" style="93" customWidth="1"/>
    <col min="1792" max="1792" width="11.625" style="93" customWidth="1"/>
    <col min="1793" max="1793" width="8.625" style="93" customWidth="1"/>
    <col min="1794" max="1794" width="11.375" style="93" customWidth="1"/>
    <col min="1795" max="1795" width="7.5" style="93" customWidth="1"/>
    <col min="1796" max="1796" width="11.375" style="93" customWidth="1"/>
    <col min="1797" max="1797" width="7.5" style="93" customWidth="1"/>
    <col min="1798" max="1798" width="11.25" style="93" customWidth="1"/>
    <col min="1799" max="2045" width="9" style="93" customWidth="1"/>
    <col min="2046" max="2046" width="11.875" style="93" customWidth="1"/>
    <col min="2047" max="2047" width="7" style="93" customWidth="1"/>
    <col min="2048" max="2048" width="11.625" style="93" customWidth="1"/>
    <col min="2049" max="2049" width="8.625" style="93" customWidth="1"/>
    <col min="2050" max="2050" width="11.375" style="93" customWidth="1"/>
    <col min="2051" max="2051" width="7.5" style="93" customWidth="1"/>
    <col min="2052" max="2052" width="11.375" style="93" customWidth="1"/>
    <col min="2053" max="2053" width="7.5" style="93" customWidth="1"/>
    <col min="2054" max="2054" width="11.25" style="93" customWidth="1"/>
    <col min="2055" max="2301" width="9" style="93" customWidth="1"/>
    <col min="2302" max="2302" width="11.875" style="93" customWidth="1"/>
    <col min="2303" max="2303" width="7" style="93" customWidth="1"/>
    <col min="2304" max="2304" width="11.625" style="93" customWidth="1"/>
    <col min="2305" max="2305" width="8.625" style="93" customWidth="1"/>
    <col min="2306" max="2306" width="11.375" style="93" customWidth="1"/>
    <col min="2307" max="2307" width="7.5" style="93" customWidth="1"/>
    <col min="2308" max="2308" width="11.375" style="93" customWidth="1"/>
    <col min="2309" max="2309" width="7.5" style="93" customWidth="1"/>
    <col min="2310" max="2310" width="11.25" style="93" customWidth="1"/>
    <col min="2311" max="2557" width="9" style="93" customWidth="1"/>
    <col min="2558" max="2558" width="11.875" style="93" customWidth="1"/>
    <col min="2559" max="2559" width="7" style="93" customWidth="1"/>
    <col min="2560" max="2560" width="11.625" style="93" customWidth="1"/>
    <col min="2561" max="2561" width="8.625" style="93" customWidth="1"/>
    <col min="2562" max="2562" width="11.375" style="93" customWidth="1"/>
    <col min="2563" max="2563" width="7.5" style="93" customWidth="1"/>
    <col min="2564" max="2564" width="11.375" style="93" customWidth="1"/>
    <col min="2565" max="2565" width="7.5" style="93" customWidth="1"/>
    <col min="2566" max="2566" width="11.25" style="93" customWidth="1"/>
    <col min="2567" max="2813" width="9" style="93" customWidth="1"/>
    <col min="2814" max="2814" width="11.875" style="93" customWidth="1"/>
    <col min="2815" max="2815" width="7" style="93" customWidth="1"/>
    <col min="2816" max="2816" width="11.625" style="93" customWidth="1"/>
    <col min="2817" max="2817" width="8.625" style="93" customWidth="1"/>
    <col min="2818" max="2818" width="11.375" style="93" customWidth="1"/>
    <col min="2819" max="2819" width="7.5" style="93" customWidth="1"/>
    <col min="2820" max="2820" width="11.375" style="93" customWidth="1"/>
    <col min="2821" max="2821" width="7.5" style="93" customWidth="1"/>
    <col min="2822" max="2822" width="11.25" style="93" customWidth="1"/>
    <col min="2823" max="3069" width="9" style="93" customWidth="1"/>
    <col min="3070" max="3070" width="11.875" style="93" customWidth="1"/>
    <col min="3071" max="3071" width="7" style="93" customWidth="1"/>
    <col min="3072" max="3072" width="11.625" style="93" customWidth="1"/>
    <col min="3073" max="3073" width="8.625" style="93" customWidth="1"/>
    <col min="3074" max="3074" width="11.375" style="93" customWidth="1"/>
    <col min="3075" max="3075" width="7.5" style="93" customWidth="1"/>
    <col min="3076" max="3076" width="11.375" style="93" customWidth="1"/>
    <col min="3077" max="3077" width="7.5" style="93" customWidth="1"/>
    <col min="3078" max="3078" width="11.25" style="93" customWidth="1"/>
    <col min="3079" max="3325" width="9" style="93" customWidth="1"/>
    <col min="3326" max="3326" width="11.875" style="93" customWidth="1"/>
    <col min="3327" max="3327" width="7" style="93" customWidth="1"/>
    <col min="3328" max="3328" width="11.625" style="93" customWidth="1"/>
    <col min="3329" max="3329" width="8.625" style="93" customWidth="1"/>
    <col min="3330" max="3330" width="11.375" style="93" customWidth="1"/>
    <col min="3331" max="3331" width="7.5" style="93" customWidth="1"/>
    <col min="3332" max="3332" width="11.375" style="93" customWidth="1"/>
    <col min="3333" max="3333" width="7.5" style="93" customWidth="1"/>
    <col min="3334" max="3334" width="11.25" style="93" customWidth="1"/>
    <col min="3335" max="3581" width="9" style="93" customWidth="1"/>
    <col min="3582" max="3582" width="11.875" style="93" customWidth="1"/>
    <col min="3583" max="3583" width="7" style="93" customWidth="1"/>
    <col min="3584" max="3584" width="11.625" style="93" customWidth="1"/>
    <col min="3585" max="3585" width="8.625" style="93" customWidth="1"/>
    <col min="3586" max="3586" width="11.375" style="93" customWidth="1"/>
    <col min="3587" max="3587" width="7.5" style="93" customWidth="1"/>
    <col min="3588" max="3588" width="11.375" style="93" customWidth="1"/>
    <col min="3589" max="3589" width="7.5" style="93" customWidth="1"/>
    <col min="3590" max="3590" width="11.25" style="93" customWidth="1"/>
    <col min="3591" max="3837" width="9" style="93" customWidth="1"/>
    <col min="3838" max="3838" width="11.875" style="93" customWidth="1"/>
    <col min="3839" max="3839" width="7" style="93" customWidth="1"/>
    <col min="3840" max="3840" width="11.625" style="93" customWidth="1"/>
    <col min="3841" max="3841" width="8.625" style="93" customWidth="1"/>
    <col min="3842" max="3842" width="11.375" style="93" customWidth="1"/>
    <col min="3843" max="3843" width="7.5" style="93" customWidth="1"/>
    <col min="3844" max="3844" width="11.375" style="93" customWidth="1"/>
    <col min="3845" max="3845" width="7.5" style="93" customWidth="1"/>
    <col min="3846" max="3846" width="11.25" style="93" customWidth="1"/>
    <col min="3847" max="4093" width="9" style="93" customWidth="1"/>
    <col min="4094" max="4094" width="11.875" style="93" customWidth="1"/>
    <col min="4095" max="4095" width="7" style="93" customWidth="1"/>
    <col min="4096" max="4096" width="11.625" style="93" customWidth="1"/>
    <col min="4097" max="4097" width="8.625" style="93" customWidth="1"/>
    <col min="4098" max="4098" width="11.375" style="93" customWidth="1"/>
    <col min="4099" max="4099" width="7.5" style="93" customWidth="1"/>
    <col min="4100" max="4100" width="11.375" style="93" customWidth="1"/>
    <col min="4101" max="4101" width="7.5" style="93" customWidth="1"/>
    <col min="4102" max="4102" width="11.25" style="93" customWidth="1"/>
    <col min="4103" max="4349" width="9" style="93" customWidth="1"/>
    <col min="4350" max="4350" width="11.875" style="93" customWidth="1"/>
    <col min="4351" max="4351" width="7" style="93" customWidth="1"/>
    <col min="4352" max="4352" width="11.625" style="93" customWidth="1"/>
    <col min="4353" max="4353" width="8.625" style="93" customWidth="1"/>
    <col min="4354" max="4354" width="11.375" style="93" customWidth="1"/>
    <col min="4355" max="4355" width="7.5" style="93" customWidth="1"/>
    <col min="4356" max="4356" width="11.375" style="93" customWidth="1"/>
    <col min="4357" max="4357" width="7.5" style="93" customWidth="1"/>
    <col min="4358" max="4358" width="11.25" style="93" customWidth="1"/>
    <col min="4359" max="4605" width="9" style="93" customWidth="1"/>
    <col min="4606" max="4606" width="11.875" style="93" customWidth="1"/>
    <col min="4607" max="4607" width="7" style="93" customWidth="1"/>
    <col min="4608" max="4608" width="11.625" style="93" customWidth="1"/>
    <col min="4609" max="4609" width="8.625" style="93" customWidth="1"/>
    <col min="4610" max="4610" width="11.375" style="93" customWidth="1"/>
    <col min="4611" max="4611" width="7.5" style="93" customWidth="1"/>
    <col min="4612" max="4612" width="11.375" style="93" customWidth="1"/>
    <col min="4613" max="4613" width="7.5" style="93" customWidth="1"/>
    <col min="4614" max="4614" width="11.25" style="93" customWidth="1"/>
    <col min="4615" max="4861" width="9" style="93" customWidth="1"/>
    <col min="4862" max="4862" width="11.875" style="93" customWidth="1"/>
    <col min="4863" max="4863" width="7" style="93" customWidth="1"/>
    <col min="4864" max="4864" width="11.625" style="93" customWidth="1"/>
    <col min="4865" max="4865" width="8.625" style="93" customWidth="1"/>
    <col min="4866" max="4866" width="11.375" style="93" customWidth="1"/>
    <col min="4867" max="4867" width="7.5" style="93" customWidth="1"/>
    <col min="4868" max="4868" width="11.375" style="93" customWidth="1"/>
    <col min="4869" max="4869" width="7.5" style="93" customWidth="1"/>
    <col min="4870" max="4870" width="11.25" style="93" customWidth="1"/>
    <col min="4871" max="5117" width="9" style="93" customWidth="1"/>
    <col min="5118" max="5118" width="11.875" style="93" customWidth="1"/>
    <col min="5119" max="5119" width="7" style="93" customWidth="1"/>
    <col min="5120" max="5120" width="11.625" style="93" customWidth="1"/>
    <col min="5121" max="5121" width="8.625" style="93" customWidth="1"/>
    <col min="5122" max="5122" width="11.375" style="93" customWidth="1"/>
    <col min="5123" max="5123" width="7.5" style="93" customWidth="1"/>
    <col min="5124" max="5124" width="11.375" style="93" customWidth="1"/>
    <col min="5125" max="5125" width="7.5" style="93" customWidth="1"/>
    <col min="5126" max="5126" width="11.25" style="93" customWidth="1"/>
    <col min="5127" max="5373" width="9" style="93" customWidth="1"/>
    <col min="5374" max="5374" width="11.875" style="93" customWidth="1"/>
    <col min="5375" max="5375" width="7" style="93" customWidth="1"/>
    <col min="5376" max="5376" width="11.625" style="93" customWidth="1"/>
    <col min="5377" max="5377" width="8.625" style="93" customWidth="1"/>
    <col min="5378" max="5378" width="11.375" style="93" customWidth="1"/>
    <col min="5379" max="5379" width="7.5" style="93" customWidth="1"/>
    <col min="5380" max="5380" width="11.375" style="93" customWidth="1"/>
    <col min="5381" max="5381" width="7.5" style="93" customWidth="1"/>
    <col min="5382" max="5382" width="11.25" style="93" customWidth="1"/>
    <col min="5383" max="5629" width="9" style="93" customWidth="1"/>
    <col min="5630" max="5630" width="11.875" style="93" customWidth="1"/>
    <col min="5631" max="5631" width="7" style="93" customWidth="1"/>
    <col min="5632" max="5632" width="11.625" style="93" customWidth="1"/>
    <col min="5633" max="5633" width="8.625" style="93" customWidth="1"/>
    <col min="5634" max="5634" width="11.375" style="93" customWidth="1"/>
    <col min="5635" max="5635" width="7.5" style="93" customWidth="1"/>
    <col min="5636" max="5636" width="11.375" style="93" customWidth="1"/>
    <col min="5637" max="5637" width="7.5" style="93" customWidth="1"/>
    <col min="5638" max="5638" width="11.25" style="93" customWidth="1"/>
    <col min="5639" max="5885" width="9" style="93" customWidth="1"/>
    <col min="5886" max="5886" width="11.875" style="93" customWidth="1"/>
    <col min="5887" max="5887" width="7" style="93" customWidth="1"/>
    <col min="5888" max="5888" width="11.625" style="93" customWidth="1"/>
    <col min="5889" max="5889" width="8.625" style="93" customWidth="1"/>
    <col min="5890" max="5890" width="11.375" style="93" customWidth="1"/>
    <col min="5891" max="5891" width="7.5" style="93" customWidth="1"/>
    <col min="5892" max="5892" width="11.375" style="93" customWidth="1"/>
    <col min="5893" max="5893" width="7.5" style="93" customWidth="1"/>
    <col min="5894" max="5894" width="11.25" style="93" customWidth="1"/>
    <col min="5895" max="6141" width="9" style="93" customWidth="1"/>
    <col min="6142" max="6142" width="11.875" style="93" customWidth="1"/>
    <col min="6143" max="6143" width="7" style="93" customWidth="1"/>
    <col min="6144" max="6144" width="11.625" style="93" customWidth="1"/>
    <col min="6145" max="6145" width="8.625" style="93" customWidth="1"/>
    <col min="6146" max="6146" width="11.375" style="93" customWidth="1"/>
    <col min="6147" max="6147" width="7.5" style="93" customWidth="1"/>
    <col min="6148" max="6148" width="11.375" style="93" customWidth="1"/>
    <col min="6149" max="6149" width="7.5" style="93" customWidth="1"/>
    <col min="6150" max="6150" width="11.25" style="93" customWidth="1"/>
    <col min="6151" max="6397" width="9" style="93" customWidth="1"/>
    <col min="6398" max="6398" width="11.875" style="93" customWidth="1"/>
    <col min="6399" max="6399" width="7" style="93" customWidth="1"/>
    <col min="6400" max="6400" width="11.625" style="93" customWidth="1"/>
    <col min="6401" max="6401" width="8.625" style="93" customWidth="1"/>
    <col min="6402" max="6402" width="11.375" style="93" customWidth="1"/>
    <col min="6403" max="6403" width="7.5" style="93" customWidth="1"/>
    <col min="6404" max="6404" width="11.375" style="93" customWidth="1"/>
    <col min="6405" max="6405" width="7.5" style="93" customWidth="1"/>
    <col min="6406" max="6406" width="11.25" style="93" customWidth="1"/>
    <col min="6407" max="6653" width="9" style="93" customWidth="1"/>
    <col min="6654" max="6654" width="11.875" style="93" customWidth="1"/>
    <col min="6655" max="6655" width="7" style="93" customWidth="1"/>
    <col min="6656" max="6656" width="11.625" style="93" customWidth="1"/>
    <col min="6657" max="6657" width="8.625" style="93" customWidth="1"/>
    <col min="6658" max="6658" width="11.375" style="93" customWidth="1"/>
    <col min="6659" max="6659" width="7.5" style="93" customWidth="1"/>
    <col min="6660" max="6660" width="11.375" style="93" customWidth="1"/>
    <col min="6661" max="6661" width="7.5" style="93" customWidth="1"/>
    <col min="6662" max="6662" width="11.25" style="93" customWidth="1"/>
    <col min="6663" max="6909" width="9" style="93" customWidth="1"/>
    <col min="6910" max="6910" width="11.875" style="93" customWidth="1"/>
    <col min="6911" max="6911" width="7" style="93" customWidth="1"/>
    <col min="6912" max="6912" width="11.625" style="93" customWidth="1"/>
    <col min="6913" max="6913" width="8.625" style="93" customWidth="1"/>
    <col min="6914" max="6914" width="11.375" style="93" customWidth="1"/>
    <col min="6915" max="6915" width="7.5" style="93" customWidth="1"/>
    <col min="6916" max="6916" width="11.375" style="93" customWidth="1"/>
    <col min="6917" max="6917" width="7.5" style="93" customWidth="1"/>
    <col min="6918" max="6918" width="11.25" style="93" customWidth="1"/>
    <col min="6919" max="7165" width="9" style="93" customWidth="1"/>
    <col min="7166" max="7166" width="11.875" style="93" customWidth="1"/>
    <col min="7167" max="7167" width="7" style="93" customWidth="1"/>
    <col min="7168" max="7168" width="11.625" style="93" customWidth="1"/>
    <col min="7169" max="7169" width="8.625" style="93" customWidth="1"/>
    <col min="7170" max="7170" width="11.375" style="93" customWidth="1"/>
    <col min="7171" max="7171" width="7.5" style="93" customWidth="1"/>
    <col min="7172" max="7172" width="11.375" style="93" customWidth="1"/>
    <col min="7173" max="7173" width="7.5" style="93" customWidth="1"/>
    <col min="7174" max="7174" width="11.25" style="93" customWidth="1"/>
    <col min="7175" max="7421" width="9" style="93" customWidth="1"/>
    <col min="7422" max="7422" width="11.875" style="93" customWidth="1"/>
    <col min="7423" max="7423" width="7" style="93" customWidth="1"/>
    <col min="7424" max="7424" width="11.625" style="93" customWidth="1"/>
    <col min="7425" max="7425" width="8.625" style="93" customWidth="1"/>
    <col min="7426" max="7426" width="11.375" style="93" customWidth="1"/>
    <col min="7427" max="7427" width="7.5" style="93" customWidth="1"/>
    <col min="7428" max="7428" width="11.375" style="93" customWidth="1"/>
    <col min="7429" max="7429" width="7.5" style="93" customWidth="1"/>
    <col min="7430" max="7430" width="11.25" style="93" customWidth="1"/>
    <col min="7431" max="7677" width="9" style="93" customWidth="1"/>
    <col min="7678" max="7678" width="11.875" style="93" customWidth="1"/>
    <col min="7679" max="7679" width="7" style="93" customWidth="1"/>
    <col min="7680" max="7680" width="11.625" style="93" customWidth="1"/>
    <col min="7681" max="7681" width="8.625" style="93" customWidth="1"/>
    <col min="7682" max="7682" width="11.375" style="93" customWidth="1"/>
    <col min="7683" max="7683" width="7.5" style="93" customWidth="1"/>
    <col min="7684" max="7684" width="11.375" style="93" customWidth="1"/>
    <col min="7685" max="7685" width="7.5" style="93" customWidth="1"/>
    <col min="7686" max="7686" width="11.25" style="93" customWidth="1"/>
    <col min="7687" max="7933" width="9" style="93" customWidth="1"/>
    <col min="7934" max="7934" width="11.875" style="93" customWidth="1"/>
    <col min="7935" max="7935" width="7" style="93" customWidth="1"/>
    <col min="7936" max="7936" width="11.625" style="93" customWidth="1"/>
    <col min="7937" max="7937" width="8.625" style="93" customWidth="1"/>
    <col min="7938" max="7938" width="11.375" style="93" customWidth="1"/>
    <col min="7939" max="7939" width="7.5" style="93" customWidth="1"/>
    <col min="7940" max="7940" width="11.375" style="93" customWidth="1"/>
    <col min="7941" max="7941" width="7.5" style="93" customWidth="1"/>
    <col min="7942" max="7942" width="11.25" style="93" customWidth="1"/>
    <col min="7943" max="8189" width="9" style="93" customWidth="1"/>
    <col min="8190" max="8190" width="11.875" style="93" customWidth="1"/>
    <col min="8191" max="8191" width="7" style="93" customWidth="1"/>
    <col min="8192" max="8192" width="11.625" style="93" customWidth="1"/>
    <col min="8193" max="8193" width="8.625" style="93" customWidth="1"/>
    <col min="8194" max="8194" width="11.375" style="93" customWidth="1"/>
    <col min="8195" max="8195" width="7.5" style="93" customWidth="1"/>
    <col min="8196" max="8196" width="11.375" style="93" customWidth="1"/>
    <col min="8197" max="8197" width="7.5" style="93" customWidth="1"/>
    <col min="8198" max="8198" width="11.25" style="93" customWidth="1"/>
    <col min="8199" max="8445" width="9" style="93" customWidth="1"/>
    <col min="8446" max="8446" width="11.875" style="93" customWidth="1"/>
    <col min="8447" max="8447" width="7" style="93" customWidth="1"/>
    <col min="8448" max="8448" width="11.625" style="93" customWidth="1"/>
    <col min="8449" max="8449" width="8.625" style="93" customWidth="1"/>
    <col min="8450" max="8450" width="11.375" style="93" customWidth="1"/>
    <col min="8451" max="8451" width="7.5" style="93" customWidth="1"/>
    <col min="8452" max="8452" width="11.375" style="93" customWidth="1"/>
    <col min="8453" max="8453" width="7.5" style="93" customWidth="1"/>
    <col min="8454" max="8454" width="11.25" style="93" customWidth="1"/>
    <col min="8455" max="8701" width="9" style="93" customWidth="1"/>
    <col min="8702" max="8702" width="11.875" style="93" customWidth="1"/>
    <col min="8703" max="8703" width="7" style="93" customWidth="1"/>
    <col min="8704" max="8704" width="11.625" style="93" customWidth="1"/>
    <col min="8705" max="8705" width="8.625" style="93" customWidth="1"/>
    <col min="8706" max="8706" width="11.375" style="93" customWidth="1"/>
    <col min="8707" max="8707" width="7.5" style="93" customWidth="1"/>
    <col min="8708" max="8708" width="11.375" style="93" customWidth="1"/>
    <col min="8709" max="8709" width="7.5" style="93" customWidth="1"/>
    <col min="8710" max="8710" width="11.25" style="93" customWidth="1"/>
    <col min="8711" max="8957" width="9" style="93" customWidth="1"/>
    <col min="8958" max="8958" width="11.875" style="93" customWidth="1"/>
    <col min="8959" max="8959" width="7" style="93" customWidth="1"/>
    <col min="8960" max="8960" width="11.625" style="93" customWidth="1"/>
    <col min="8961" max="8961" width="8.625" style="93" customWidth="1"/>
    <col min="8962" max="8962" width="11.375" style="93" customWidth="1"/>
    <col min="8963" max="8963" width="7.5" style="93" customWidth="1"/>
    <col min="8964" max="8964" width="11.375" style="93" customWidth="1"/>
    <col min="8965" max="8965" width="7.5" style="93" customWidth="1"/>
    <col min="8966" max="8966" width="11.25" style="93" customWidth="1"/>
    <col min="8967" max="9213" width="9" style="93" customWidth="1"/>
    <col min="9214" max="9214" width="11.875" style="93" customWidth="1"/>
    <col min="9215" max="9215" width="7" style="93" customWidth="1"/>
    <col min="9216" max="9216" width="11.625" style="93" customWidth="1"/>
    <col min="9217" max="9217" width="8.625" style="93" customWidth="1"/>
    <col min="9218" max="9218" width="11.375" style="93" customWidth="1"/>
    <col min="9219" max="9219" width="7.5" style="93" customWidth="1"/>
    <col min="9220" max="9220" width="11.375" style="93" customWidth="1"/>
    <col min="9221" max="9221" width="7.5" style="93" customWidth="1"/>
    <col min="9222" max="9222" width="11.25" style="93" customWidth="1"/>
    <col min="9223" max="9469" width="9" style="93" customWidth="1"/>
    <col min="9470" max="9470" width="11.875" style="93" customWidth="1"/>
    <col min="9471" max="9471" width="7" style="93" customWidth="1"/>
    <col min="9472" max="9472" width="11.625" style="93" customWidth="1"/>
    <col min="9473" max="9473" width="8.625" style="93" customWidth="1"/>
    <col min="9474" max="9474" width="11.375" style="93" customWidth="1"/>
    <col min="9475" max="9475" width="7.5" style="93" customWidth="1"/>
    <col min="9476" max="9476" width="11.375" style="93" customWidth="1"/>
    <col min="9477" max="9477" width="7.5" style="93" customWidth="1"/>
    <col min="9478" max="9478" width="11.25" style="93" customWidth="1"/>
    <col min="9479" max="9725" width="9" style="93" customWidth="1"/>
    <col min="9726" max="9726" width="11.875" style="93" customWidth="1"/>
    <col min="9727" max="9727" width="7" style="93" customWidth="1"/>
    <col min="9728" max="9728" width="11.625" style="93" customWidth="1"/>
    <col min="9729" max="9729" width="8.625" style="93" customWidth="1"/>
    <col min="9730" max="9730" width="11.375" style="93" customWidth="1"/>
    <col min="9731" max="9731" width="7.5" style="93" customWidth="1"/>
    <col min="9732" max="9732" width="11.375" style="93" customWidth="1"/>
    <col min="9733" max="9733" width="7.5" style="93" customWidth="1"/>
    <col min="9734" max="9734" width="11.25" style="93" customWidth="1"/>
    <col min="9735" max="9981" width="9" style="93" customWidth="1"/>
    <col min="9982" max="9982" width="11.875" style="93" customWidth="1"/>
    <col min="9983" max="9983" width="7" style="93" customWidth="1"/>
    <col min="9984" max="9984" width="11.625" style="93" customWidth="1"/>
    <col min="9985" max="9985" width="8.625" style="93" customWidth="1"/>
    <col min="9986" max="9986" width="11.375" style="93" customWidth="1"/>
    <col min="9987" max="9987" width="7.5" style="93" customWidth="1"/>
    <col min="9988" max="9988" width="11.375" style="93" customWidth="1"/>
    <col min="9989" max="9989" width="7.5" style="93" customWidth="1"/>
    <col min="9990" max="9990" width="11.25" style="93" customWidth="1"/>
    <col min="9991" max="10237" width="9" style="93" customWidth="1"/>
    <col min="10238" max="10238" width="11.875" style="93" customWidth="1"/>
    <col min="10239" max="10239" width="7" style="93" customWidth="1"/>
    <col min="10240" max="10240" width="11.625" style="93" customWidth="1"/>
    <col min="10241" max="10241" width="8.625" style="93" customWidth="1"/>
    <col min="10242" max="10242" width="11.375" style="93" customWidth="1"/>
    <col min="10243" max="10243" width="7.5" style="93" customWidth="1"/>
    <col min="10244" max="10244" width="11.375" style="93" customWidth="1"/>
    <col min="10245" max="10245" width="7.5" style="93" customWidth="1"/>
    <col min="10246" max="10246" width="11.25" style="93" customWidth="1"/>
    <col min="10247" max="10493" width="9" style="93" customWidth="1"/>
    <col min="10494" max="10494" width="11.875" style="93" customWidth="1"/>
    <col min="10495" max="10495" width="7" style="93" customWidth="1"/>
    <col min="10496" max="10496" width="11.625" style="93" customWidth="1"/>
    <col min="10497" max="10497" width="8.625" style="93" customWidth="1"/>
    <col min="10498" max="10498" width="11.375" style="93" customWidth="1"/>
    <col min="10499" max="10499" width="7.5" style="93" customWidth="1"/>
    <col min="10500" max="10500" width="11.375" style="93" customWidth="1"/>
    <col min="10501" max="10501" width="7.5" style="93" customWidth="1"/>
    <col min="10502" max="10502" width="11.25" style="93" customWidth="1"/>
    <col min="10503" max="10749" width="9" style="93" customWidth="1"/>
    <col min="10750" max="10750" width="11.875" style="93" customWidth="1"/>
    <col min="10751" max="10751" width="7" style="93" customWidth="1"/>
    <col min="10752" max="10752" width="11.625" style="93" customWidth="1"/>
    <col min="10753" max="10753" width="8.625" style="93" customWidth="1"/>
    <col min="10754" max="10754" width="11.375" style="93" customWidth="1"/>
    <col min="10755" max="10755" width="7.5" style="93" customWidth="1"/>
    <col min="10756" max="10756" width="11.375" style="93" customWidth="1"/>
    <col min="10757" max="10757" width="7.5" style="93" customWidth="1"/>
    <col min="10758" max="10758" width="11.25" style="93" customWidth="1"/>
    <col min="10759" max="11005" width="9" style="93" customWidth="1"/>
    <col min="11006" max="11006" width="11.875" style="93" customWidth="1"/>
    <col min="11007" max="11007" width="7" style="93" customWidth="1"/>
    <col min="11008" max="11008" width="11.625" style="93" customWidth="1"/>
    <col min="11009" max="11009" width="8.625" style="93" customWidth="1"/>
    <col min="11010" max="11010" width="11.375" style="93" customWidth="1"/>
    <col min="11011" max="11011" width="7.5" style="93" customWidth="1"/>
    <col min="11012" max="11012" width="11.375" style="93" customWidth="1"/>
    <col min="11013" max="11013" width="7.5" style="93" customWidth="1"/>
    <col min="11014" max="11014" width="11.25" style="93" customWidth="1"/>
    <col min="11015" max="11261" width="9" style="93" customWidth="1"/>
    <col min="11262" max="11262" width="11.875" style="93" customWidth="1"/>
    <col min="11263" max="11263" width="7" style="93" customWidth="1"/>
    <col min="11264" max="11264" width="11.625" style="93" customWidth="1"/>
    <col min="11265" max="11265" width="8.625" style="93" customWidth="1"/>
    <col min="11266" max="11266" width="11.375" style="93" customWidth="1"/>
    <col min="11267" max="11267" width="7.5" style="93" customWidth="1"/>
    <col min="11268" max="11268" width="11.375" style="93" customWidth="1"/>
    <col min="11269" max="11269" width="7.5" style="93" customWidth="1"/>
    <col min="11270" max="11270" width="11.25" style="93" customWidth="1"/>
    <col min="11271" max="11517" width="9" style="93" customWidth="1"/>
    <col min="11518" max="11518" width="11.875" style="93" customWidth="1"/>
    <col min="11519" max="11519" width="7" style="93" customWidth="1"/>
    <col min="11520" max="11520" width="11.625" style="93" customWidth="1"/>
    <col min="11521" max="11521" width="8.625" style="93" customWidth="1"/>
    <col min="11522" max="11522" width="11.375" style="93" customWidth="1"/>
    <col min="11523" max="11523" width="7.5" style="93" customWidth="1"/>
    <col min="11524" max="11524" width="11.375" style="93" customWidth="1"/>
    <col min="11525" max="11525" width="7.5" style="93" customWidth="1"/>
    <col min="11526" max="11526" width="11.25" style="93" customWidth="1"/>
    <col min="11527" max="11773" width="9" style="93" customWidth="1"/>
    <col min="11774" max="11774" width="11.875" style="93" customWidth="1"/>
    <col min="11775" max="11775" width="7" style="93" customWidth="1"/>
    <col min="11776" max="11776" width="11.625" style="93" customWidth="1"/>
    <col min="11777" max="11777" width="8.625" style="93" customWidth="1"/>
    <col min="11778" max="11778" width="11.375" style="93" customWidth="1"/>
    <col min="11779" max="11779" width="7.5" style="93" customWidth="1"/>
    <col min="11780" max="11780" width="11.375" style="93" customWidth="1"/>
    <col min="11781" max="11781" width="7.5" style="93" customWidth="1"/>
    <col min="11782" max="11782" width="11.25" style="93" customWidth="1"/>
    <col min="11783" max="12029" width="9" style="93" customWidth="1"/>
    <col min="12030" max="12030" width="11.875" style="93" customWidth="1"/>
    <col min="12031" max="12031" width="7" style="93" customWidth="1"/>
    <col min="12032" max="12032" width="11.625" style="93" customWidth="1"/>
    <col min="12033" max="12033" width="8.625" style="93" customWidth="1"/>
    <col min="12034" max="12034" width="11.375" style="93" customWidth="1"/>
    <col min="12035" max="12035" width="7.5" style="93" customWidth="1"/>
    <col min="12036" max="12036" width="11.375" style="93" customWidth="1"/>
    <col min="12037" max="12037" width="7.5" style="93" customWidth="1"/>
    <col min="12038" max="12038" width="11.25" style="93" customWidth="1"/>
    <col min="12039" max="12285" width="9" style="93" customWidth="1"/>
    <col min="12286" max="12286" width="11.875" style="93" customWidth="1"/>
    <col min="12287" max="12287" width="7" style="93" customWidth="1"/>
    <col min="12288" max="12288" width="11.625" style="93" customWidth="1"/>
    <col min="12289" max="12289" width="8.625" style="93" customWidth="1"/>
    <col min="12290" max="12290" width="11.375" style="93" customWidth="1"/>
    <col min="12291" max="12291" width="7.5" style="93" customWidth="1"/>
    <col min="12292" max="12292" width="11.375" style="93" customWidth="1"/>
    <col min="12293" max="12293" width="7.5" style="93" customWidth="1"/>
    <col min="12294" max="12294" width="11.25" style="93" customWidth="1"/>
    <col min="12295" max="12541" width="9" style="93" customWidth="1"/>
    <col min="12542" max="12542" width="11.875" style="93" customWidth="1"/>
    <col min="12543" max="12543" width="7" style="93" customWidth="1"/>
    <col min="12544" max="12544" width="11.625" style="93" customWidth="1"/>
    <col min="12545" max="12545" width="8.625" style="93" customWidth="1"/>
    <col min="12546" max="12546" width="11.375" style="93" customWidth="1"/>
    <col min="12547" max="12547" width="7.5" style="93" customWidth="1"/>
    <col min="12548" max="12548" width="11.375" style="93" customWidth="1"/>
    <col min="12549" max="12549" width="7.5" style="93" customWidth="1"/>
    <col min="12550" max="12550" width="11.25" style="93" customWidth="1"/>
    <col min="12551" max="12797" width="9" style="93" customWidth="1"/>
    <col min="12798" max="12798" width="11.875" style="93" customWidth="1"/>
    <col min="12799" max="12799" width="7" style="93" customWidth="1"/>
    <col min="12800" max="12800" width="11.625" style="93" customWidth="1"/>
    <col min="12801" max="12801" width="8.625" style="93" customWidth="1"/>
    <col min="12802" max="12802" width="11.375" style="93" customWidth="1"/>
    <col min="12803" max="12803" width="7.5" style="93" customWidth="1"/>
    <col min="12804" max="12804" width="11.375" style="93" customWidth="1"/>
    <col min="12805" max="12805" width="7.5" style="93" customWidth="1"/>
    <col min="12806" max="12806" width="11.25" style="93" customWidth="1"/>
    <col min="12807" max="13053" width="9" style="93" customWidth="1"/>
    <col min="13054" max="13054" width="11.875" style="93" customWidth="1"/>
    <col min="13055" max="13055" width="7" style="93" customWidth="1"/>
    <col min="13056" max="13056" width="11.625" style="93" customWidth="1"/>
    <col min="13057" max="13057" width="8.625" style="93" customWidth="1"/>
    <col min="13058" max="13058" width="11.375" style="93" customWidth="1"/>
    <col min="13059" max="13059" width="7.5" style="93" customWidth="1"/>
    <col min="13060" max="13060" width="11.375" style="93" customWidth="1"/>
    <col min="13061" max="13061" width="7.5" style="93" customWidth="1"/>
    <col min="13062" max="13062" width="11.25" style="93" customWidth="1"/>
    <col min="13063" max="13309" width="9" style="93" customWidth="1"/>
    <col min="13310" max="13310" width="11.875" style="93" customWidth="1"/>
    <col min="13311" max="13311" width="7" style="93" customWidth="1"/>
    <col min="13312" max="13312" width="11.625" style="93" customWidth="1"/>
    <col min="13313" max="13313" width="8.625" style="93" customWidth="1"/>
    <col min="13314" max="13314" width="11.375" style="93" customWidth="1"/>
    <col min="13315" max="13315" width="7.5" style="93" customWidth="1"/>
    <col min="13316" max="13316" width="11.375" style="93" customWidth="1"/>
    <col min="13317" max="13317" width="7.5" style="93" customWidth="1"/>
    <col min="13318" max="13318" width="11.25" style="93" customWidth="1"/>
    <col min="13319" max="13565" width="9" style="93" customWidth="1"/>
    <col min="13566" max="13566" width="11.875" style="93" customWidth="1"/>
    <col min="13567" max="13567" width="7" style="93" customWidth="1"/>
    <col min="13568" max="13568" width="11.625" style="93" customWidth="1"/>
    <col min="13569" max="13569" width="8.625" style="93" customWidth="1"/>
    <col min="13570" max="13570" width="11.375" style="93" customWidth="1"/>
    <col min="13571" max="13571" width="7.5" style="93" customWidth="1"/>
    <col min="13572" max="13572" width="11.375" style="93" customWidth="1"/>
    <col min="13573" max="13573" width="7.5" style="93" customWidth="1"/>
    <col min="13574" max="13574" width="11.25" style="93" customWidth="1"/>
    <col min="13575" max="13821" width="9" style="93" customWidth="1"/>
    <col min="13822" max="13822" width="11.875" style="93" customWidth="1"/>
    <col min="13823" max="13823" width="7" style="93" customWidth="1"/>
    <col min="13824" max="13824" width="11.625" style="93" customWidth="1"/>
    <col min="13825" max="13825" width="8.625" style="93" customWidth="1"/>
    <col min="13826" max="13826" width="11.375" style="93" customWidth="1"/>
    <col min="13827" max="13827" width="7.5" style="93" customWidth="1"/>
    <col min="13828" max="13828" width="11.375" style="93" customWidth="1"/>
    <col min="13829" max="13829" width="7.5" style="93" customWidth="1"/>
    <col min="13830" max="13830" width="11.25" style="93" customWidth="1"/>
    <col min="13831" max="14077" width="9" style="93" customWidth="1"/>
    <col min="14078" max="14078" width="11.875" style="93" customWidth="1"/>
    <col min="14079" max="14079" width="7" style="93" customWidth="1"/>
    <col min="14080" max="14080" width="11.625" style="93" customWidth="1"/>
    <col min="14081" max="14081" width="8.625" style="93" customWidth="1"/>
    <col min="14082" max="14082" width="11.375" style="93" customWidth="1"/>
    <col min="14083" max="14083" width="7.5" style="93" customWidth="1"/>
    <col min="14084" max="14084" width="11.375" style="93" customWidth="1"/>
    <col min="14085" max="14085" width="7.5" style="93" customWidth="1"/>
    <col min="14086" max="14086" width="11.25" style="93" customWidth="1"/>
    <col min="14087" max="14333" width="9" style="93" customWidth="1"/>
    <col min="14334" max="14334" width="11.875" style="93" customWidth="1"/>
    <col min="14335" max="14335" width="7" style="93" customWidth="1"/>
    <col min="14336" max="14336" width="11.625" style="93" customWidth="1"/>
    <col min="14337" max="14337" width="8.625" style="93" customWidth="1"/>
    <col min="14338" max="14338" width="11.375" style="93" customWidth="1"/>
    <col min="14339" max="14339" width="7.5" style="93" customWidth="1"/>
    <col min="14340" max="14340" width="11.375" style="93" customWidth="1"/>
    <col min="14341" max="14341" width="7.5" style="93" customWidth="1"/>
    <col min="14342" max="14342" width="11.25" style="93" customWidth="1"/>
    <col min="14343" max="14589" width="9" style="93" customWidth="1"/>
    <col min="14590" max="14590" width="11.875" style="93" customWidth="1"/>
    <col min="14591" max="14591" width="7" style="93" customWidth="1"/>
    <col min="14592" max="14592" width="11.625" style="93" customWidth="1"/>
    <col min="14593" max="14593" width="8.625" style="93" customWidth="1"/>
    <col min="14594" max="14594" width="11.375" style="93" customWidth="1"/>
    <col min="14595" max="14595" width="7.5" style="93" customWidth="1"/>
    <col min="14596" max="14596" width="11.375" style="93" customWidth="1"/>
    <col min="14597" max="14597" width="7.5" style="93" customWidth="1"/>
    <col min="14598" max="14598" width="11.25" style="93" customWidth="1"/>
    <col min="14599" max="14845" width="9" style="93" customWidth="1"/>
    <col min="14846" max="14846" width="11.875" style="93" customWidth="1"/>
    <col min="14847" max="14847" width="7" style="93" customWidth="1"/>
    <col min="14848" max="14848" width="11.625" style="93" customWidth="1"/>
    <col min="14849" max="14849" width="8.625" style="93" customWidth="1"/>
    <col min="14850" max="14850" width="11.375" style="93" customWidth="1"/>
    <col min="14851" max="14851" width="7.5" style="93" customWidth="1"/>
    <col min="14852" max="14852" width="11.375" style="93" customWidth="1"/>
    <col min="14853" max="14853" width="7.5" style="93" customWidth="1"/>
    <col min="14854" max="14854" width="11.25" style="93" customWidth="1"/>
    <col min="14855" max="15101" width="9" style="93" customWidth="1"/>
    <col min="15102" max="15102" width="11.875" style="93" customWidth="1"/>
    <col min="15103" max="15103" width="7" style="93" customWidth="1"/>
    <col min="15104" max="15104" width="11.625" style="93" customWidth="1"/>
    <col min="15105" max="15105" width="8.625" style="93" customWidth="1"/>
    <col min="15106" max="15106" width="11.375" style="93" customWidth="1"/>
    <col min="15107" max="15107" width="7.5" style="93" customWidth="1"/>
    <col min="15108" max="15108" width="11.375" style="93" customWidth="1"/>
    <col min="15109" max="15109" width="7.5" style="93" customWidth="1"/>
    <col min="15110" max="15110" width="11.25" style="93" customWidth="1"/>
    <col min="15111" max="15357" width="9" style="93" customWidth="1"/>
    <col min="15358" max="15358" width="11.875" style="93" customWidth="1"/>
    <col min="15359" max="15359" width="7" style="93" customWidth="1"/>
    <col min="15360" max="15360" width="11.625" style="93" customWidth="1"/>
    <col min="15361" max="15361" width="8.625" style="93" customWidth="1"/>
    <col min="15362" max="15362" width="11.375" style="93" customWidth="1"/>
    <col min="15363" max="15363" width="7.5" style="93" customWidth="1"/>
    <col min="15364" max="15364" width="11.375" style="93" customWidth="1"/>
    <col min="15365" max="15365" width="7.5" style="93" customWidth="1"/>
    <col min="15366" max="15366" width="11.25" style="93" customWidth="1"/>
    <col min="15367" max="15613" width="9" style="93" customWidth="1"/>
    <col min="15614" max="15614" width="11.875" style="93" customWidth="1"/>
    <col min="15615" max="15615" width="7" style="93" customWidth="1"/>
    <col min="15616" max="15616" width="11.625" style="93" customWidth="1"/>
    <col min="15617" max="15617" width="8.625" style="93" customWidth="1"/>
    <col min="15618" max="15618" width="11.375" style="93" customWidth="1"/>
    <col min="15619" max="15619" width="7.5" style="93" customWidth="1"/>
    <col min="15620" max="15620" width="11.375" style="93" customWidth="1"/>
    <col min="15621" max="15621" width="7.5" style="93" customWidth="1"/>
    <col min="15622" max="15622" width="11.25" style="93" customWidth="1"/>
    <col min="15623" max="15869" width="9" style="93" customWidth="1"/>
    <col min="15870" max="15870" width="11.875" style="93" customWidth="1"/>
    <col min="15871" max="15871" width="7" style="93" customWidth="1"/>
    <col min="15872" max="15872" width="11.625" style="93" customWidth="1"/>
    <col min="15873" max="15873" width="8.625" style="93" customWidth="1"/>
    <col min="15874" max="15874" width="11.375" style="93" customWidth="1"/>
    <col min="15875" max="15875" width="7.5" style="93" customWidth="1"/>
    <col min="15876" max="15876" width="11.375" style="93" customWidth="1"/>
    <col min="15877" max="15877" width="7.5" style="93" customWidth="1"/>
    <col min="15878" max="15878" width="11.25" style="93" customWidth="1"/>
    <col min="15879" max="16125" width="9" style="93" customWidth="1"/>
    <col min="16126" max="16126" width="11.875" style="93" customWidth="1"/>
    <col min="16127" max="16127" width="7" style="93" customWidth="1"/>
    <col min="16128" max="16128" width="11.625" style="93" customWidth="1"/>
    <col min="16129" max="16129" width="8.625" style="93" customWidth="1"/>
    <col min="16130" max="16130" width="11.375" style="93" customWidth="1"/>
    <col min="16131" max="16131" width="7.5" style="93" customWidth="1"/>
    <col min="16132" max="16132" width="11.375" style="93" customWidth="1"/>
    <col min="16133" max="16133" width="7.5" style="93" customWidth="1"/>
    <col min="16134" max="16134" width="11.25" style="93" customWidth="1"/>
    <col min="16135" max="16384" width="9" style="93" customWidth="1"/>
  </cols>
  <sheetData>
    <row r="1" spans="1:15" ht="20.100000000000001" customHeight="1">
      <c r="A1" s="265" t="s">
        <v>42</v>
      </c>
      <c r="B1" s="265"/>
      <c r="G1" s="303"/>
      <c r="H1" s="304" t="s">
        <v>133</v>
      </c>
      <c r="L1" s="276"/>
      <c r="M1" s="276"/>
      <c r="N1" s="276"/>
      <c r="O1" s="276"/>
    </row>
    <row r="2" spans="1:15" ht="15" customHeight="1">
      <c r="A2" s="148" t="s">
        <v>170</v>
      </c>
      <c r="B2" s="291"/>
      <c r="C2" s="153" t="s">
        <v>60</v>
      </c>
      <c r="D2" s="155"/>
      <c r="E2" s="153" t="s">
        <v>554</v>
      </c>
      <c r="F2" s="155"/>
      <c r="G2" s="153" t="s">
        <v>561</v>
      </c>
      <c r="H2" s="155"/>
    </row>
    <row r="3" spans="1:15" ht="15" customHeight="1">
      <c r="A3" s="266"/>
      <c r="B3" s="292"/>
      <c r="C3" s="296" t="s">
        <v>151</v>
      </c>
      <c r="D3" s="299" t="s">
        <v>153</v>
      </c>
      <c r="E3" s="296" t="s">
        <v>151</v>
      </c>
      <c r="F3" s="299" t="s">
        <v>153</v>
      </c>
      <c r="G3" s="296" t="s">
        <v>151</v>
      </c>
      <c r="H3" s="299" t="s">
        <v>153</v>
      </c>
    </row>
    <row r="4" spans="1:15" ht="15" customHeight="1">
      <c r="A4" s="153" t="s">
        <v>441</v>
      </c>
      <c r="B4" s="155"/>
      <c r="C4" s="297">
        <f t="shared" ref="C4:H4" si="0">SUM(C5:C12)</f>
        <v>367156</v>
      </c>
      <c r="D4" s="300">
        <f t="shared" si="0"/>
        <v>196496746</v>
      </c>
      <c r="E4" s="297">
        <f t="shared" si="0"/>
        <v>365112</v>
      </c>
      <c r="F4" s="300">
        <f t="shared" si="0"/>
        <v>194513431</v>
      </c>
      <c r="G4" s="297">
        <f t="shared" si="0"/>
        <v>366425</v>
      </c>
      <c r="H4" s="300">
        <f t="shared" si="0"/>
        <v>198932538</v>
      </c>
    </row>
    <row r="5" spans="1:15" s="284" customFormat="1" ht="15" customHeight="1">
      <c r="A5" s="285" t="s">
        <v>454</v>
      </c>
      <c r="B5" s="293" t="s">
        <v>159</v>
      </c>
      <c r="C5" s="275">
        <v>1810</v>
      </c>
      <c r="D5" s="301">
        <v>2490093</v>
      </c>
      <c r="E5" s="275">
        <v>1428</v>
      </c>
      <c r="F5" s="301">
        <v>1912188</v>
      </c>
      <c r="G5" s="275">
        <v>1101</v>
      </c>
      <c r="H5" s="301">
        <v>1474558</v>
      </c>
      <c r="M5" s="276"/>
      <c r="N5" s="276"/>
    </row>
    <row r="6" spans="1:15" s="284" customFormat="1" ht="15" customHeight="1">
      <c r="A6" s="286"/>
      <c r="B6" s="294" t="s">
        <v>373</v>
      </c>
      <c r="C6" s="276">
        <v>1358</v>
      </c>
      <c r="D6" s="302">
        <v>442359</v>
      </c>
      <c r="E6" s="276">
        <v>995</v>
      </c>
      <c r="F6" s="302">
        <v>320100</v>
      </c>
      <c r="G6" s="276">
        <v>726</v>
      </c>
      <c r="H6" s="302">
        <v>233786</v>
      </c>
    </row>
    <row r="7" spans="1:15" s="284" customFormat="1" ht="15" customHeight="1">
      <c r="A7" s="286"/>
      <c r="B7" s="294" t="s">
        <v>375</v>
      </c>
      <c r="C7" s="276">
        <v>370</v>
      </c>
      <c r="D7" s="302">
        <v>398271</v>
      </c>
      <c r="E7" s="276">
        <v>335</v>
      </c>
      <c r="F7" s="302">
        <v>357931</v>
      </c>
      <c r="G7" s="276">
        <v>301</v>
      </c>
      <c r="H7" s="302">
        <v>328725</v>
      </c>
    </row>
    <row r="8" spans="1:15" s="284" customFormat="1" ht="15" customHeight="1">
      <c r="A8" s="286"/>
      <c r="B8" s="294" t="s">
        <v>338</v>
      </c>
      <c r="C8" s="276">
        <v>2433</v>
      </c>
      <c r="D8" s="302">
        <v>2416270</v>
      </c>
      <c r="E8" s="276">
        <v>2211</v>
      </c>
      <c r="F8" s="302">
        <v>2182524</v>
      </c>
      <c r="G8" s="276">
        <v>2035</v>
      </c>
      <c r="H8" s="302">
        <v>2039848</v>
      </c>
    </row>
    <row r="9" spans="1:15" s="284" customFormat="1" ht="15" customHeight="1">
      <c r="A9" s="287"/>
      <c r="B9" s="294" t="s">
        <v>385</v>
      </c>
      <c r="C9" s="276">
        <v>230</v>
      </c>
      <c r="D9" s="302">
        <v>50492</v>
      </c>
      <c r="E9" s="276">
        <v>200</v>
      </c>
      <c r="F9" s="302">
        <v>44388</v>
      </c>
      <c r="G9" s="276">
        <v>167</v>
      </c>
      <c r="H9" s="302">
        <v>37438</v>
      </c>
    </row>
    <row r="10" spans="1:15" s="284" customFormat="1" ht="15" customHeight="1">
      <c r="A10" s="288" t="s">
        <v>345</v>
      </c>
      <c r="B10" s="293" t="s">
        <v>282</v>
      </c>
      <c r="C10" s="275">
        <v>296243</v>
      </c>
      <c r="D10" s="301">
        <v>147302410</v>
      </c>
      <c r="E10" s="275">
        <v>294646</v>
      </c>
      <c r="F10" s="301">
        <v>146300204</v>
      </c>
      <c r="G10" s="275">
        <v>296451</v>
      </c>
      <c r="H10" s="301">
        <v>150576613</v>
      </c>
    </row>
    <row r="11" spans="1:15" s="284" customFormat="1" ht="15" customHeight="1">
      <c r="A11" s="289"/>
      <c r="B11" s="294" t="s">
        <v>386</v>
      </c>
      <c r="C11" s="276">
        <v>5707</v>
      </c>
      <c r="D11" s="302">
        <v>3467149</v>
      </c>
      <c r="E11" s="276">
        <v>5843</v>
      </c>
      <c r="F11" s="302">
        <v>3517968</v>
      </c>
      <c r="G11" s="276">
        <v>6081</v>
      </c>
      <c r="H11" s="302">
        <v>3715051</v>
      </c>
    </row>
    <row r="12" spans="1:15" s="284" customFormat="1" ht="15" customHeight="1">
      <c r="A12" s="290"/>
      <c r="B12" s="295" t="s">
        <v>341</v>
      </c>
      <c r="C12" s="298">
        <v>59005</v>
      </c>
      <c r="D12" s="18">
        <v>39929702</v>
      </c>
      <c r="E12" s="298">
        <v>59454</v>
      </c>
      <c r="F12" s="18">
        <v>39878128</v>
      </c>
      <c r="G12" s="298">
        <v>59563</v>
      </c>
      <c r="H12" s="18">
        <v>40526519</v>
      </c>
    </row>
    <row r="13" spans="1:15" ht="15" customHeight="1">
      <c r="A13" s="269" t="s">
        <v>132</v>
      </c>
      <c r="B13" s="275"/>
      <c r="C13" s="275"/>
      <c r="D13" s="275"/>
      <c r="E13" s="275"/>
      <c r="F13" s="275"/>
      <c r="G13" s="275"/>
      <c r="H13" s="275"/>
    </row>
    <row r="14" spans="1:15" ht="15" customHeight="1">
      <c r="A14" s="270" t="s">
        <v>130</v>
      </c>
    </row>
    <row r="15" spans="1:15" ht="15" customHeight="1">
      <c r="A15" s="270" t="s">
        <v>276</v>
      </c>
    </row>
    <row r="16" spans="1:15" ht="15" customHeight="1">
      <c r="A16" s="68" t="s">
        <v>449</v>
      </c>
    </row>
    <row r="17" spans="1:2" ht="15" customHeight="1">
      <c r="A17" s="270" t="s">
        <v>400</v>
      </c>
    </row>
    <row r="18" spans="1:2" ht="15" customHeight="1">
      <c r="A18" s="68" t="s">
        <v>452</v>
      </c>
    </row>
    <row r="19" spans="1:2" ht="15" customHeight="1">
      <c r="A19" s="270" t="s">
        <v>400</v>
      </c>
    </row>
    <row r="20" spans="1:2" ht="15" customHeight="1">
      <c r="A20" s="68" t="s">
        <v>391</v>
      </c>
      <c r="B20" s="277"/>
    </row>
    <row r="21" spans="1:2" ht="15" customHeight="1">
      <c r="A21" s="68" t="s">
        <v>445</v>
      </c>
      <c r="B21" s="277"/>
    </row>
    <row r="22" spans="1:2" ht="18" customHeight="1"/>
    <row r="23" spans="1:2" ht="18" customHeight="1"/>
    <row r="24" spans="1:2" ht="18" customHeight="1"/>
    <row r="25" spans="1:2" ht="18" customHeight="1"/>
    <row r="26" spans="1:2" ht="18" customHeight="1"/>
    <row r="27" spans="1:2" ht="18" customHeight="1"/>
    <row r="28" spans="1:2" ht="18" customHeight="1"/>
    <row r="29" spans="1:2" ht="18" customHeight="1"/>
    <row r="30" spans="1:2" ht="18" customHeight="1"/>
    <row r="31" spans="1:2" ht="18" customHeight="1"/>
    <row r="32" spans="1:2" ht="18" customHeight="1"/>
    <row r="33" s="93" customFormat="1" ht="18" customHeight="1"/>
    <row r="34" s="93" customFormat="1" ht="18" customHeight="1"/>
    <row r="35" s="93" customFormat="1" ht="18" customHeight="1"/>
    <row r="36" s="93" customFormat="1" ht="18" customHeight="1"/>
    <row r="37" s="93" customFormat="1" ht="18" customHeight="1"/>
    <row r="38" s="93" customFormat="1" ht="18" customHeight="1"/>
    <row r="39" s="93" customFormat="1" ht="18" customHeight="1"/>
    <row r="40" s="93" customFormat="1" ht="18" customHeight="1"/>
    <row r="41" s="93" customFormat="1" ht="18" customHeight="1"/>
    <row r="42" s="93" customFormat="1" ht="18" customHeight="1"/>
    <row r="43" s="93" customFormat="1" ht="18" customHeight="1"/>
    <row r="44" s="93" customFormat="1" ht="18" customHeight="1"/>
    <row r="45" s="93" customFormat="1" ht="18" customHeight="1"/>
    <row r="46" s="93" customFormat="1" ht="18" customHeight="1"/>
    <row r="47" s="93" customFormat="1" ht="18" customHeight="1"/>
    <row r="48" s="93" customFormat="1" ht="18" customHeight="1"/>
    <row r="49" s="93" customFormat="1" ht="18" customHeight="1"/>
    <row r="50" s="93" customFormat="1" ht="18" customHeight="1"/>
    <row r="51" s="93" customFormat="1" ht="18" customHeight="1"/>
    <row r="52" s="93" customFormat="1" ht="18" customHeight="1"/>
    <row r="53" s="93" customFormat="1" ht="18" customHeight="1"/>
    <row r="54" s="93" customFormat="1" ht="18" customHeight="1"/>
    <row r="55" s="93" customFormat="1" ht="18" customHeight="1"/>
    <row r="56" s="93" customFormat="1" ht="18" customHeight="1"/>
    <row r="57" s="93" customFormat="1" ht="18" customHeight="1"/>
    <row r="58" s="93" customFormat="1" ht="18" customHeight="1"/>
    <row r="59" s="93" customFormat="1" ht="18" customHeight="1"/>
    <row r="60" s="93" customFormat="1" ht="18" customHeight="1"/>
    <row r="61" s="93" customFormat="1" ht="18" customHeight="1"/>
    <row r="62" s="93" customFormat="1" ht="18" customHeight="1"/>
    <row r="63" s="93" customFormat="1" ht="18" customHeight="1"/>
    <row r="64" s="93" customFormat="1" ht="18" customHeight="1"/>
    <row r="65" s="93" customFormat="1" ht="18" customHeight="1"/>
    <row r="66" s="93" customFormat="1" ht="18" customHeight="1"/>
    <row r="67" s="93" customFormat="1" ht="18" customHeight="1"/>
    <row r="68" s="93" customFormat="1" ht="18" customHeight="1"/>
    <row r="69" s="93" customFormat="1" ht="18" customHeight="1"/>
    <row r="70" s="93" customFormat="1" ht="18" customHeight="1"/>
    <row r="71" s="93" customFormat="1" ht="18" customHeight="1"/>
    <row r="72" s="93" customFormat="1" ht="18" customHeight="1"/>
    <row r="73" s="93" customFormat="1" ht="18" customHeight="1"/>
    <row r="74" s="93" customFormat="1" ht="18" customHeight="1"/>
    <row r="1048575" spans="12:15" ht="15.75" customHeight="1">
      <c r="L1048575" s="276"/>
      <c r="M1048575" s="276"/>
      <c r="N1048575" s="276"/>
      <c r="O1048575" s="276"/>
    </row>
  </sheetData>
  <mergeCells count="7">
    <mergeCell ref="C2:D2"/>
    <mergeCell ref="E2:F2"/>
    <mergeCell ref="G2:H2"/>
    <mergeCell ref="A4:B4"/>
    <mergeCell ref="A2:B3"/>
    <mergeCell ref="A5:A9"/>
    <mergeCell ref="A10:A12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G59"/>
  <sheetViews>
    <sheetView showGridLines="0" view="pageBreakPreview" zoomScaleSheetLayoutView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11.125" style="93" customWidth="1"/>
    <col min="2" max="4" width="10.75" style="93" customWidth="1"/>
    <col min="5" max="6" width="13.25" style="93" bestFit="1" customWidth="1"/>
    <col min="7" max="7" width="9.125" style="93" customWidth="1"/>
    <col min="8" max="8" width="2" style="93" customWidth="1"/>
    <col min="9" max="9" width="11.875" style="93" customWidth="1"/>
    <col min="10" max="10" width="10.25" style="93" bestFit="1" customWidth="1"/>
    <col min="11" max="256" width="9" style="93" customWidth="1"/>
    <col min="257" max="257" width="11.125" style="93" customWidth="1"/>
    <col min="258" max="263" width="10.75" style="93" customWidth="1"/>
    <col min="264" max="264" width="11.625" style="93" customWidth="1"/>
    <col min="265" max="265" width="11.875" style="93" customWidth="1"/>
    <col min="266" max="266" width="10.25" style="93" bestFit="1" customWidth="1"/>
    <col min="267" max="512" width="9" style="93" customWidth="1"/>
    <col min="513" max="513" width="11.125" style="93" customWidth="1"/>
    <col min="514" max="519" width="10.75" style="93" customWidth="1"/>
    <col min="520" max="520" width="11.625" style="93" customWidth="1"/>
    <col min="521" max="521" width="11.875" style="93" customWidth="1"/>
    <col min="522" max="522" width="10.25" style="93" bestFit="1" customWidth="1"/>
    <col min="523" max="768" width="9" style="93" customWidth="1"/>
    <col min="769" max="769" width="11.125" style="93" customWidth="1"/>
    <col min="770" max="775" width="10.75" style="93" customWidth="1"/>
    <col min="776" max="776" width="11.625" style="93" customWidth="1"/>
    <col min="777" max="777" width="11.875" style="93" customWidth="1"/>
    <col min="778" max="778" width="10.25" style="93" bestFit="1" customWidth="1"/>
    <col min="779" max="1024" width="9" style="93" customWidth="1"/>
    <col min="1025" max="1025" width="11.125" style="93" customWidth="1"/>
    <col min="1026" max="1031" width="10.75" style="93" customWidth="1"/>
    <col min="1032" max="1032" width="11.625" style="93" customWidth="1"/>
    <col min="1033" max="1033" width="11.875" style="93" customWidth="1"/>
    <col min="1034" max="1034" width="10.25" style="93" bestFit="1" customWidth="1"/>
    <col min="1035" max="1280" width="9" style="93" customWidth="1"/>
    <col min="1281" max="1281" width="11.125" style="93" customWidth="1"/>
    <col min="1282" max="1287" width="10.75" style="93" customWidth="1"/>
    <col min="1288" max="1288" width="11.625" style="93" customWidth="1"/>
    <col min="1289" max="1289" width="11.875" style="93" customWidth="1"/>
    <col min="1290" max="1290" width="10.25" style="93" bestFit="1" customWidth="1"/>
    <col min="1291" max="1536" width="9" style="93" customWidth="1"/>
    <col min="1537" max="1537" width="11.125" style="93" customWidth="1"/>
    <col min="1538" max="1543" width="10.75" style="93" customWidth="1"/>
    <col min="1544" max="1544" width="11.625" style="93" customWidth="1"/>
    <col min="1545" max="1545" width="11.875" style="93" customWidth="1"/>
    <col min="1546" max="1546" width="10.25" style="93" bestFit="1" customWidth="1"/>
    <col min="1547" max="1792" width="9" style="93" customWidth="1"/>
    <col min="1793" max="1793" width="11.125" style="93" customWidth="1"/>
    <col min="1794" max="1799" width="10.75" style="93" customWidth="1"/>
    <col min="1800" max="1800" width="11.625" style="93" customWidth="1"/>
    <col min="1801" max="1801" width="11.875" style="93" customWidth="1"/>
    <col min="1802" max="1802" width="10.25" style="93" bestFit="1" customWidth="1"/>
    <col min="1803" max="2048" width="9" style="93" customWidth="1"/>
    <col min="2049" max="2049" width="11.125" style="93" customWidth="1"/>
    <col min="2050" max="2055" width="10.75" style="93" customWidth="1"/>
    <col min="2056" max="2056" width="11.625" style="93" customWidth="1"/>
    <col min="2057" max="2057" width="11.875" style="93" customWidth="1"/>
    <col min="2058" max="2058" width="10.25" style="93" bestFit="1" customWidth="1"/>
    <col min="2059" max="2304" width="9" style="93" customWidth="1"/>
    <col min="2305" max="2305" width="11.125" style="93" customWidth="1"/>
    <col min="2306" max="2311" width="10.75" style="93" customWidth="1"/>
    <col min="2312" max="2312" width="11.625" style="93" customWidth="1"/>
    <col min="2313" max="2313" width="11.875" style="93" customWidth="1"/>
    <col min="2314" max="2314" width="10.25" style="93" bestFit="1" customWidth="1"/>
    <col min="2315" max="2560" width="9" style="93" customWidth="1"/>
    <col min="2561" max="2561" width="11.125" style="93" customWidth="1"/>
    <col min="2562" max="2567" width="10.75" style="93" customWidth="1"/>
    <col min="2568" max="2568" width="11.625" style="93" customWidth="1"/>
    <col min="2569" max="2569" width="11.875" style="93" customWidth="1"/>
    <col min="2570" max="2570" width="10.25" style="93" bestFit="1" customWidth="1"/>
    <col min="2571" max="2816" width="9" style="93" customWidth="1"/>
    <col min="2817" max="2817" width="11.125" style="93" customWidth="1"/>
    <col min="2818" max="2823" width="10.75" style="93" customWidth="1"/>
    <col min="2824" max="2824" width="11.625" style="93" customWidth="1"/>
    <col min="2825" max="2825" width="11.875" style="93" customWidth="1"/>
    <col min="2826" max="2826" width="10.25" style="93" bestFit="1" customWidth="1"/>
    <col min="2827" max="3072" width="9" style="93" customWidth="1"/>
    <col min="3073" max="3073" width="11.125" style="93" customWidth="1"/>
    <col min="3074" max="3079" width="10.75" style="93" customWidth="1"/>
    <col min="3080" max="3080" width="11.625" style="93" customWidth="1"/>
    <col min="3081" max="3081" width="11.875" style="93" customWidth="1"/>
    <col min="3082" max="3082" width="10.25" style="93" bestFit="1" customWidth="1"/>
    <col min="3083" max="3328" width="9" style="93" customWidth="1"/>
    <col min="3329" max="3329" width="11.125" style="93" customWidth="1"/>
    <col min="3330" max="3335" width="10.75" style="93" customWidth="1"/>
    <col min="3336" max="3336" width="11.625" style="93" customWidth="1"/>
    <col min="3337" max="3337" width="11.875" style="93" customWidth="1"/>
    <col min="3338" max="3338" width="10.25" style="93" bestFit="1" customWidth="1"/>
    <col min="3339" max="3584" width="9" style="93" customWidth="1"/>
    <col min="3585" max="3585" width="11.125" style="93" customWidth="1"/>
    <col min="3586" max="3591" width="10.75" style="93" customWidth="1"/>
    <col min="3592" max="3592" width="11.625" style="93" customWidth="1"/>
    <col min="3593" max="3593" width="11.875" style="93" customWidth="1"/>
    <col min="3594" max="3594" width="10.25" style="93" bestFit="1" customWidth="1"/>
    <col min="3595" max="3840" width="9" style="93" customWidth="1"/>
    <col min="3841" max="3841" width="11.125" style="93" customWidth="1"/>
    <col min="3842" max="3847" width="10.75" style="93" customWidth="1"/>
    <col min="3848" max="3848" width="11.625" style="93" customWidth="1"/>
    <col min="3849" max="3849" width="11.875" style="93" customWidth="1"/>
    <col min="3850" max="3850" width="10.25" style="93" bestFit="1" customWidth="1"/>
    <col min="3851" max="4096" width="9" style="93" customWidth="1"/>
    <col min="4097" max="4097" width="11.125" style="93" customWidth="1"/>
    <col min="4098" max="4103" width="10.75" style="93" customWidth="1"/>
    <col min="4104" max="4104" width="11.625" style="93" customWidth="1"/>
    <col min="4105" max="4105" width="11.875" style="93" customWidth="1"/>
    <col min="4106" max="4106" width="10.25" style="93" bestFit="1" customWidth="1"/>
    <col min="4107" max="4352" width="9" style="93" customWidth="1"/>
    <col min="4353" max="4353" width="11.125" style="93" customWidth="1"/>
    <col min="4354" max="4359" width="10.75" style="93" customWidth="1"/>
    <col min="4360" max="4360" width="11.625" style="93" customWidth="1"/>
    <col min="4361" max="4361" width="11.875" style="93" customWidth="1"/>
    <col min="4362" max="4362" width="10.25" style="93" bestFit="1" customWidth="1"/>
    <col min="4363" max="4608" width="9" style="93" customWidth="1"/>
    <col min="4609" max="4609" width="11.125" style="93" customWidth="1"/>
    <col min="4610" max="4615" width="10.75" style="93" customWidth="1"/>
    <col min="4616" max="4616" width="11.625" style="93" customWidth="1"/>
    <col min="4617" max="4617" width="11.875" style="93" customWidth="1"/>
    <col min="4618" max="4618" width="10.25" style="93" bestFit="1" customWidth="1"/>
    <col min="4619" max="4864" width="9" style="93" customWidth="1"/>
    <col min="4865" max="4865" width="11.125" style="93" customWidth="1"/>
    <col min="4866" max="4871" width="10.75" style="93" customWidth="1"/>
    <col min="4872" max="4872" width="11.625" style="93" customWidth="1"/>
    <col min="4873" max="4873" width="11.875" style="93" customWidth="1"/>
    <col min="4874" max="4874" width="10.25" style="93" bestFit="1" customWidth="1"/>
    <col min="4875" max="5120" width="9" style="93" customWidth="1"/>
    <col min="5121" max="5121" width="11.125" style="93" customWidth="1"/>
    <col min="5122" max="5127" width="10.75" style="93" customWidth="1"/>
    <col min="5128" max="5128" width="11.625" style="93" customWidth="1"/>
    <col min="5129" max="5129" width="11.875" style="93" customWidth="1"/>
    <col min="5130" max="5130" width="10.25" style="93" bestFit="1" customWidth="1"/>
    <col min="5131" max="5376" width="9" style="93" customWidth="1"/>
    <col min="5377" max="5377" width="11.125" style="93" customWidth="1"/>
    <col min="5378" max="5383" width="10.75" style="93" customWidth="1"/>
    <col min="5384" max="5384" width="11.625" style="93" customWidth="1"/>
    <col min="5385" max="5385" width="11.875" style="93" customWidth="1"/>
    <col min="5386" max="5386" width="10.25" style="93" bestFit="1" customWidth="1"/>
    <col min="5387" max="5632" width="9" style="93" customWidth="1"/>
    <col min="5633" max="5633" width="11.125" style="93" customWidth="1"/>
    <col min="5634" max="5639" width="10.75" style="93" customWidth="1"/>
    <col min="5640" max="5640" width="11.625" style="93" customWidth="1"/>
    <col min="5641" max="5641" width="11.875" style="93" customWidth="1"/>
    <col min="5642" max="5642" width="10.25" style="93" bestFit="1" customWidth="1"/>
    <col min="5643" max="5888" width="9" style="93" customWidth="1"/>
    <col min="5889" max="5889" width="11.125" style="93" customWidth="1"/>
    <col min="5890" max="5895" width="10.75" style="93" customWidth="1"/>
    <col min="5896" max="5896" width="11.625" style="93" customWidth="1"/>
    <col min="5897" max="5897" width="11.875" style="93" customWidth="1"/>
    <col min="5898" max="5898" width="10.25" style="93" bestFit="1" customWidth="1"/>
    <col min="5899" max="6144" width="9" style="93" customWidth="1"/>
    <col min="6145" max="6145" width="11.125" style="93" customWidth="1"/>
    <col min="6146" max="6151" width="10.75" style="93" customWidth="1"/>
    <col min="6152" max="6152" width="11.625" style="93" customWidth="1"/>
    <col min="6153" max="6153" width="11.875" style="93" customWidth="1"/>
    <col min="6154" max="6154" width="10.25" style="93" bestFit="1" customWidth="1"/>
    <col min="6155" max="6400" width="9" style="93" customWidth="1"/>
    <col min="6401" max="6401" width="11.125" style="93" customWidth="1"/>
    <col min="6402" max="6407" width="10.75" style="93" customWidth="1"/>
    <col min="6408" max="6408" width="11.625" style="93" customWidth="1"/>
    <col min="6409" max="6409" width="11.875" style="93" customWidth="1"/>
    <col min="6410" max="6410" width="10.25" style="93" bestFit="1" customWidth="1"/>
    <col min="6411" max="6656" width="9" style="93" customWidth="1"/>
    <col min="6657" max="6657" width="11.125" style="93" customWidth="1"/>
    <col min="6658" max="6663" width="10.75" style="93" customWidth="1"/>
    <col min="6664" max="6664" width="11.625" style="93" customWidth="1"/>
    <col min="6665" max="6665" width="11.875" style="93" customWidth="1"/>
    <col min="6666" max="6666" width="10.25" style="93" bestFit="1" customWidth="1"/>
    <col min="6667" max="6912" width="9" style="93" customWidth="1"/>
    <col min="6913" max="6913" width="11.125" style="93" customWidth="1"/>
    <col min="6914" max="6919" width="10.75" style="93" customWidth="1"/>
    <col min="6920" max="6920" width="11.625" style="93" customWidth="1"/>
    <col min="6921" max="6921" width="11.875" style="93" customWidth="1"/>
    <col min="6922" max="6922" width="10.25" style="93" bestFit="1" customWidth="1"/>
    <col min="6923" max="7168" width="9" style="93" customWidth="1"/>
    <col min="7169" max="7169" width="11.125" style="93" customWidth="1"/>
    <col min="7170" max="7175" width="10.75" style="93" customWidth="1"/>
    <col min="7176" max="7176" width="11.625" style="93" customWidth="1"/>
    <col min="7177" max="7177" width="11.875" style="93" customWidth="1"/>
    <col min="7178" max="7178" width="10.25" style="93" bestFit="1" customWidth="1"/>
    <col min="7179" max="7424" width="9" style="93" customWidth="1"/>
    <col min="7425" max="7425" width="11.125" style="93" customWidth="1"/>
    <col min="7426" max="7431" width="10.75" style="93" customWidth="1"/>
    <col min="7432" max="7432" width="11.625" style="93" customWidth="1"/>
    <col min="7433" max="7433" width="11.875" style="93" customWidth="1"/>
    <col min="7434" max="7434" width="10.25" style="93" bestFit="1" customWidth="1"/>
    <col min="7435" max="7680" width="9" style="93" customWidth="1"/>
    <col min="7681" max="7681" width="11.125" style="93" customWidth="1"/>
    <col min="7682" max="7687" width="10.75" style="93" customWidth="1"/>
    <col min="7688" max="7688" width="11.625" style="93" customWidth="1"/>
    <col min="7689" max="7689" width="11.875" style="93" customWidth="1"/>
    <col min="7690" max="7690" width="10.25" style="93" bestFit="1" customWidth="1"/>
    <col min="7691" max="7936" width="9" style="93" customWidth="1"/>
    <col min="7937" max="7937" width="11.125" style="93" customWidth="1"/>
    <col min="7938" max="7943" width="10.75" style="93" customWidth="1"/>
    <col min="7944" max="7944" width="11.625" style="93" customWidth="1"/>
    <col min="7945" max="7945" width="11.875" style="93" customWidth="1"/>
    <col min="7946" max="7946" width="10.25" style="93" bestFit="1" customWidth="1"/>
    <col min="7947" max="8192" width="9" style="93" customWidth="1"/>
    <col min="8193" max="8193" width="11.125" style="93" customWidth="1"/>
    <col min="8194" max="8199" width="10.75" style="93" customWidth="1"/>
    <col min="8200" max="8200" width="11.625" style="93" customWidth="1"/>
    <col min="8201" max="8201" width="11.875" style="93" customWidth="1"/>
    <col min="8202" max="8202" width="10.25" style="93" bestFit="1" customWidth="1"/>
    <col min="8203" max="8448" width="9" style="93" customWidth="1"/>
    <col min="8449" max="8449" width="11.125" style="93" customWidth="1"/>
    <col min="8450" max="8455" width="10.75" style="93" customWidth="1"/>
    <col min="8456" max="8456" width="11.625" style="93" customWidth="1"/>
    <col min="8457" max="8457" width="11.875" style="93" customWidth="1"/>
    <col min="8458" max="8458" width="10.25" style="93" bestFit="1" customWidth="1"/>
    <col min="8459" max="8704" width="9" style="93" customWidth="1"/>
    <col min="8705" max="8705" width="11.125" style="93" customWidth="1"/>
    <col min="8706" max="8711" width="10.75" style="93" customWidth="1"/>
    <col min="8712" max="8712" width="11.625" style="93" customWidth="1"/>
    <col min="8713" max="8713" width="11.875" style="93" customWidth="1"/>
    <col min="8714" max="8714" width="10.25" style="93" bestFit="1" customWidth="1"/>
    <col min="8715" max="8960" width="9" style="93" customWidth="1"/>
    <col min="8961" max="8961" width="11.125" style="93" customWidth="1"/>
    <col min="8962" max="8967" width="10.75" style="93" customWidth="1"/>
    <col min="8968" max="8968" width="11.625" style="93" customWidth="1"/>
    <col min="8969" max="8969" width="11.875" style="93" customWidth="1"/>
    <col min="8970" max="8970" width="10.25" style="93" bestFit="1" customWidth="1"/>
    <col min="8971" max="9216" width="9" style="93" customWidth="1"/>
    <col min="9217" max="9217" width="11.125" style="93" customWidth="1"/>
    <col min="9218" max="9223" width="10.75" style="93" customWidth="1"/>
    <col min="9224" max="9224" width="11.625" style="93" customWidth="1"/>
    <col min="9225" max="9225" width="11.875" style="93" customWidth="1"/>
    <col min="9226" max="9226" width="10.25" style="93" bestFit="1" customWidth="1"/>
    <col min="9227" max="9472" width="9" style="93" customWidth="1"/>
    <col min="9473" max="9473" width="11.125" style="93" customWidth="1"/>
    <col min="9474" max="9479" width="10.75" style="93" customWidth="1"/>
    <col min="9480" max="9480" width="11.625" style="93" customWidth="1"/>
    <col min="9481" max="9481" width="11.875" style="93" customWidth="1"/>
    <col min="9482" max="9482" width="10.25" style="93" bestFit="1" customWidth="1"/>
    <col min="9483" max="9728" width="9" style="93" customWidth="1"/>
    <col min="9729" max="9729" width="11.125" style="93" customWidth="1"/>
    <col min="9730" max="9735" width="10.75" style="93" customWidth="1"/>
    <col min="9736" max="9736" width="11.625" style="93" customWidth="1"/>
    <col min="9737" max="9737" width="11.875" style="93" customWidth="1"/>
    <col min="9738" max="9738" width="10.25" style="93" bestFit="1" customWidth="1"/>
    <col min="9739" max="9984" width="9" style="93" customWidth="1"/>
    <col min="9985" max="9985" width="11.125" style="93" customWidth="1"/>
    <col min="9986" max="9991" width="10.75" style="93" customWidth="1"/>
    <col min="9992" max="9992" width="11.625" style="93" customWidth="1"/>
    <col min="9993" max="9993" width="11.875" style="93" customWidth="1"/>
    <col min="9994" max="9994" width="10.25" style="93" bestFit="1" customWidth="1"/>
    <col min="9995" max="10240" width="9" style="93" customWidth="1"/>
    <col min="10241" max="10241" width="11.125" style="93" customWidth="1"/>
    <col min="10242" max="10247" width="10.75" style="93" customWidth="1"/>
    <col min="10248" max="10248" width="11.625" style="93" customWidth="1"/>
    <col min="10249" max="10249" width="11.875" style="93" customWidth="1"/>
    <col min="10250" max="10250" width="10.25" style="93" bestFit="1" customWidth="1"/>
    <col min="10251" max="10496" width="9" style="93" customWidth="1"/>
    <col min="10497" max="10497" width="11.125" style="93" customWidth="1"/>
    <col min="10498" max="10503" width="10.75" style="93" customWidth="1"/>
    <col min="10504" max="10504" width="11.625" style="93" customWidth="1"/>
    <col min="10505" max="10505" width="11.875" style="93" customWidth="1"/>
    <col min="10506" max="10506" width="10.25" style="93" bestFit="1" customWidth="1"/>
    <col min="10507" max="10752" width="9" style="93" customWidth="1"/>
    <col min="10753" max="10753" width="11.125" style="93" customWidth="1"/>
    <col min="10754" max="10759" width="10.75" style="93" customWidth="1"/>
    <col min="10760" max="10760" width="11.625" style="93" customWidth="1"/>
    <col min="10761" max="10761" width="11.875" style="93" customWidth="1"/>
    <col min="10762" max="10762" width="10.25" style="93" bestFit="1" customWidth="1"/>
    <col min="10763" max="11008" width="9" style="93" customWidth="1"/>
    <col min="11009" max="11009" width="11.125" style="93" customWidth="1"/>
    <col min="11010" max="11015" width="10.75" style="93" customWidth="1"/>
    <col min="11016" max="11016" width="11.625" style="93" customWidth="1"/>
    <col min="11017" max="11017" width="11.875" style="93" customWidth="1"/>
    <col min="11018" max="11018" width="10.25" style="93" bestFit="1" customWidth="1"/>
    <col min="11019" max="11264" width="9" style="93" customWidth="1"/>
    <col min="11265" max="11265" width="11.125" style="93" customWidth="1"/>
    <col min="11266" max="11271" width="10.75" style="93" customWidth="1"/>
    <col min="11272" max="11272" width="11.625" style="93" customWidth="1"/>
    <col min="11273" max="11273" width="11.875" style="93" customWidth="1"/>
    <col min="11274" max="11274" width="10.25" style="93" bestFit="1" customWidth="1"/>
    <col min="11275" max="11520" width="9" style="93" customWidth="1"/>
    <col min="11521" max="11521" width="11.125" style="93" customWidth="1"/>
    <col min="11522" max="11527" width="10.75" style="93" customWidth="1"/>
    <col min="11528" max="11528" width="11.625" style="93" customWidth="1"/>
    <col min="11529" max="11529" width="11.875" style="93" customWidth="1"/>
    <col min="11530" max="11530" width="10.25" style="93" bestFit="1" customWidth="1"/>
    <col min="11531" max="11776" width="9" style="93" customWidth="1"/>
    <col min="11777" max="11777" width="11.125" style="93" customWidth="1"/>
    <col min="11778" max="11783" width="10.75" style="93" customWidth="1"/>
    <col min="11784" max="11784" width="11.625" style="93" customWidth="1"/>
    <col min="11785" max="11785" width="11.875" style="93" customWidth="1"/>
    <col min="11786" max="11786" width="10.25" style="93" bestFit="1" customWidth="1"/>
    <col min="11787" max="12032" width="9" style="93" customWidth="1"/>
    <col min="12033" max="12033" width="11.125" style="93" customWidth="1"/>
    <col min="12034" max="12039" width="10.75" style="93" customWidth="1"/>
    <col min="12040" max="12040" width="11.625" style="93" customWidth="1"/>
    <col min="12041" max="12041" width="11.875" style="93" customWidth="1"/>
    <col min="12042" max="12042" width="10.25" style="93" bestFit="1" customWidth="1"/>
    <col min="12043" max="12288" width="9" style="93" customWidth="1"/>
    <col min="12289" max="12289" width="11.125" style="93" customWidth="1"/>
    <col min="12290" max="12295" width="10.75" style="93" customWidth="1"/>
    <col min="12296" max="12296" width="11.625" style="93" customWidth="1"/>
    <col min="12297" max="12297" width="11.875" style="93" customWidth="1"/>
    <col min="12298" max="12298" width="10.25" style="93" bestFit="1" customWidth="1"/>
    <col min="12299" max="12544" width="9" style="93" customWidth="1"/>
    <col min="12545" max="12545" width="11.125" style="93" customWidth="1"/>
    <col min="12546" max="12551" width="10.75" style="93" customWidth="1"/>
    <col min="12552" max="12552" width="11.625" style="93" customWidth="1"/>
    <col min="12553" max="12553" width="11.875" style="93" customWidth="1"/>
    <col min="12554" max="12554" width="10.25" style="93" bestFit="1" customWidth="1"/>
    <col min="12555" max="12800" width="9" style="93" customWidth="1"/>
    <col min="12801" max="12801" width="11.125" style="93" customWidth="1"/>
    <col min="12802" max="12807" width="10.75" style="93" customWidth="1"/>
    <col min="12808" max="12808" width="11.625" style="93" customWidth="1"/>
    <col min="12809" max="12809" width="11.875" style="93" customWidth="1"/>
    <col min="12810" max="12810" width="10.25" style="93" bestFit="1" customWidth="1"/>
    <col min="12811" max="13056" width="9" style="93" customWidth="1"/>
    <col min="13057" max="13057" width="11.125" style="93" customWidth="1"/>
    <col min="13058" max="13063" width="10.75" style="93" customWidth="1"/>
    <col min="13064" max="13064" width="11.625" style="93" customWidth="1"/>
    <col min="13065" max="13065" width="11.875" style="93" customWidth="1"/>
    <col min="13066" max="13066" width="10.25" style="93" bestFit="1" customWidth="1"/>
    <col min="13067" max="13312" width="9" style="93" customWidth="1"/>
    <col min="13313" max="13313" width="11.125" style="93" customWidth="1"/>
    <col min="13314" max="13319" width="10.75" style="93" customWidth="1"/>
    <col min="13320" max="13320" width="11.625" style="93" customWidth="1"/>
    <col min="13321" max="13321" width="11.875" style="93" customWidth="1"/>
    <col min="13322" max="13322" width="10.25" style="93" bestFit="1" customWidth="1"/>
    <col min="13323" max="13568" width="9" style="93" customWidth="1"/>
    <col min="13569" max="13569" width="11.125" style="93" customWidth="1"/>
    <col min="13570" max="13575" width="10.75" style="93" customWidth="1"/>
    <col min="13576" max="13576" width="11.625" style="93" customWidth="1"/>
    <col min="13577" max="13577" width="11.875" style="93" customWidth="1"/>
    <col min="13578" max="13578" width="10.25" style="93" bestFit="1" customWidth="1"/>
    <col min="13579" max="13824" width="9" style="93" customWidth="1"/>
    <col min="13825" max="13825" width="11.125" style="93" customWidth="1"/>
    <col min="13826" max="13831" width="10.75" style="93" customWidth="1"/>
    <col min="13832" max="13832" width="11.625" style="93" customWidth="1"/>
    <col min="13833" max="13833" width="11.875" style="93" customWidth="1"/>
    <col min="13834" max="13834" width="10.25" style="93" bestFit="1" customWidth="1"/>
    <col min="13835" max="14080" width="9" style="93" customWidth="1"/>
    <col min="14081" max="14081" width="11.125" style="93" customWidth="1"/>
    <col min="14082" max="14087" width="10.75" style="93" customWidth="1"/>
    <col min="14088" max="14088" width="11.625" style="93" customWidth="1"/>
    <col min="14089" max="14089" width="11.875" style="93" customWidth="1"/>
    <col min="14090" max="14090" width="10.25" style="93" bestFit="1" customWidth="1"/>
    <col min="14091" max="14336" width="9" style="93" customWidth="1"/>
    <col min="14337" max="14337" width="11.125" style="93" customWidth="1"/>
    <col min="14338" max="14343" width="10.75" style="93" customWidth="1"/>
    <col min="14344" max="14344" width="11.625" style="93" customWidth="1"/>
    <col min="14345" max="14345" width="11.875" style="93" customWidth="1"/>
    <col min="14346" max="14346" width="10.25" style="93" bestFit="1" customWidth="1"/>
    <col min="14347" max="14592" width="9" style="93" customWidth="1"/>
    <col min="14593" max="14593" width="11.125" style="93" customWidth="1"/>
    <col min="14594" max="14599" width="10.75" style="93" customWidth="1"/>
    <col min="14600" max="14600" width="11.625" style="93" customWidth="1"/>
    <col min="14601" max="14601" width="11.875" style="93" customWidth="1"/>
    <col min="14602" max="14602" width="10.25" style="93" bestFit="1" customWidth="1"/>
    <col min="14603" max="14848" width="9" style="93" customWidth="1"/>
    <col min="14849" max="14849" width="11.125" style="93" customWidth="1"/>
    <col min="14850" max="14855" width="10.75" style="93" customWidth="1"/>
    <col min="14856" max="14856" width="11.625" style="93" customWidth="1"/>
    <col min="14857" max="14857" width="11.875" style="93" customWidth="1"/>
    <col min="14858" max="14858" width="10.25" style="93" bestFit="1" customWidth="1"/>
    <col min="14859" max="15104" width="9" style="93" customWidth="1"/>
    <col min="15105" max="15105" width="11.125" style="93" customWidth="1"/>
    <col min="15106" max="15111" width="10.75" style="93" customWidth="1"/>
    <col min="15112" max="15112" width="11.625" style="93" customWidth="1"/>
    <col min="15113" max="15113" width="11.875" style="93" customWidth="1"/>
    <col min="15114" max="15114" width="10.25" style="93" bestFit="1" customWidth="1"/>
    <col min="15115" max="15360" width="9" style="93" customWidth="1"/>
    <col min="15361" max="15361" width="11.125" style="93" customWidth="1"/>
    <col min="15362" max="15367" width="10.75" style="93" customWidth="1"/>
    <col min="15368" max="15368" width="11.625" style="93" customWidth="1"/>
    <col min="15369" max="15369" width="11.875" style="93" customWidth="1"/>
    <col min="15370" max="15370" width="10.25" style="93" bestFit="1" customWidth="1"/>
    <col min="15371" max="15616" width="9" style="93" customWidth="1"/>
    <col min="15617" max="15617" width="11.125" style="93" customWidth="1"/>
    <col min="15618" max="15623" width="10.75" style="93" customWidth="1"/>
    <col min="15624" max="15624" width="11.625" style="93" customWidth="1"/>
    <col min="15625" max="15625" width="11.875" style="93" customWidth="1"/>
    <col min="15626" max="15626" width="10.25" style="93" bestFit="1" customWidth="1"/>
    <col min="15627" max="15872" width="9" style="93" customWidth="1"/>
    <col min="15873" max="15873" width="11.125" style="93" customWidth="1"/>
    <col min="15874" max="15879" width="10.75" style="93" customWidth="1"/>
    <col min="15880" max="15880" width="11.625" style="93" customWidth="1"/>
    <col min="15881" max="15881" width="11.875" style="93" customWidth="1"/>
    <col min="15882" max="15882" width="10.25" style="93" bestFit="1" customWidth="1"/>
    <col min="15883" max="16128" width="9" style="93" customWidth="1"/>
    <col min="16129" max="16129" width="11.125" style="93" customWidth="1"/>
    <col min="16130" max="16135" width="10.75" style="93" customWidth="1"/>
    <col min="16136" max="16136" width="11.625" style="93" customWidth="1"/>
    <col min="16137" max="16137" width="11.875" style="93" customWidth="1"/>
    <col min="16138" max="16138" width="10.25" style="93" bestFit="1" customWidth="1"/>
    <col min="16139" max="16384" width="9" style="93" customWidth="1"/>
  </cols>
  <sheetData>
    <row r="1" spans="1:7" ht="20.100000000000001" customHeight="1">
      <c r="A1" s="265" t="s">
        <v>19</v>
      </c>
      <c r="B1" s="271"/>
      <c r="C1" s="271"/>
      <c r="D1" s="273"/>
      <c r="E1" s="273"/>
    </row>
    <row r="2" spans="1:7" ht="15" customHeight="1">
      <c r="A2" s="148" t="s">
        <v>207</v>
      </c>
      <c r="B2" s="153" t="s">
        <v>9</v>
      </c>
      <c r="C2" s="155"/>
      <c r="D2" s="148" t="s">
        <v>377</v>
      </c>
      <c r="E2" s="309" t="s">
        <v>372</v>
      </c>
      <c r="F2" s="281" t="s">
        <v>381</v>
      </c>
      <c r="G2" s="281" t="s">
        <v>146</v>
      </c>
    </row>
    <row r="3" spans="1:7" ht="15" customHeight="1">
      <c r="A3" s="305"/>
      <c r="B3" s="281" t="s">
        <v>456</v>
      </c>
      <c r="C3" s="281" t="s">
        <v>283</v>
      </c>
      <c r="D3" s="305" t="s">
        <v>426</v>
      </c>
      <c r="E3" s="310" t="s">
        <v>453</v>
      </c>
      <c r="F3" s="267"/>
      <c r="G3" s="267"/>
    </row>
    <row r="4" spans="1:7" ht="15" customHeight="1">
      <c r="A4" s="266"/>
      <c r="B4" s="307" t="s">
        <v>457</v>
      </c>
      <c r="C4" s="307" t="s">
        <v>380</v>
      </c>
      <c r="D4" s="278" t="s">
        <v>443</v>
      </c>
      <c r="E4" s="278" t="s">
        <v>148</v>
      </c>
      <c r="F4" s="266" t="s">
        <v>148</v>
      </c>
      <c r="G4" s="268" t="s">
        <v>149</v>
      </c>
    </row>
    <row r="5" spans="1:7" ht="15" customHeight="1">
      <c r="A5" s="267" t="s">
        <v>548</v>
      </c>
      <c r="B5" s="308">
        <v>16497</v>
      </c>
      <c r="C5" s="147">
        <v>201189</v>
      </c>
      <c r="D5" s="147">
        <v>247874</v>
      </c>
      <c r="E5" s="147">
        <v>77238719.686000004</v>
      </c>
      <c r="F5" s="147">
        <v>76065221.37</v>
      </c>
      <c r="G5" s="311">
        <v>98.5</v>
      </c>
    </row>
    <row r="6" spans="1:7" ht="15" customHeight="1">
      <c r="A6" s="267" t="s">
        <v>553</v>
      </c>
      <c r="B6" s="273">
        <v>16325</v>
      </c>
      <c r="C6" s="273">
        <v>192951</v>
      </c>
      <c r="D6" s="273">
        <v>255332</v>
      </c>
      <c r="E6" s="273">
        <v>77749166</v>
      </c>
      <c r="F6" s="273">
        <v>76500226</v>
      </c>
      <c r="G6" s="311">
        <v>98.4</v>
      </c>
    </row>
    <row r="7" spans="1:7" s="284" customFormat="1" ht="15" customHeight="1">
      <c r="A7" s="268" t="s">
        <v>560</v>
      </c>
      <c r="B7" s="274">
        <v>16445</v>
      </c>
      <c r="C7" s="274">
        <v>191865</v>
      </c>
      <c r="D7" s="274">
        <v>259891</v>
      </c>
      <c r="E7" s="274">
        <v>75753626.601999998</v>
      </c>
      <c r="F7" s="274">
        <v>74607256.5</v>
      </c>
      <c r="G7" s="312">
        <v>98.5</v>
      </c>
    </row>
    <row r="8" spans="1:7" ht="15" customHeight="1">
      <c r="A8" s="306" t="s">
        <v>154</v>
      </c>
      <c r="B8" s="273"/>
      <c r="C8" s="273"/>
      <c r="D8" s="273"/>
      <c r="E8" s="277"/>
    </row>
    <row r="9" spans="1:7" ht="15" customHeight="1">
      <c r="A9" s="306"/>
      <c r="B9" s="273"/>
      <c r="C9" s="273"/>
      <c r="D9" s="273"/>
      <c r="E9" s="277"/>
    </row>
    <row r="10" spans="1:7" ht="18" customHeight="1"/>
    <row r="11" spans="1:7" ht="18" customHeight="1"/>
    <row r="12" spans="1:7" s="93" customFormat="1" ht="18" customHeight="1"/>
    <row r="13" spans="1:7" s="93" customFormat="1" ht="18" customHeight="1"/>
    <row r="14" spans="1:7" s="93" customFormat="1" ht="18" customHeight="1"/>
    <row r="15" spans="1:7" s="93" customFormat="1" ht="18" customHeight="1"/>
    <row r="16" spans="1:7" s="93" customFormat="1" ht="18" customHeight="1"/>
    <row r="17" s="93" customFormat="1" ht="18" customHeight="1"/>
    <row r="18" s="93" customFormat="1" ht="18" customHeight="1"/>
    <row r="19" s="93" customFormat="1" ht="18" customHeight="1"/>
    <row r="20" s="93" customFormat="1" ht="18" customHeight="1"/>
    <row r="21" s="93" customFormat="1" ht="18" customHeight="1"/>
    <row r="22" s="93" customFormat="1" ht="18" customHeight="1"/>
    <row r="23" s="93" customFormat="1" ht="18" customHeight="1"/>
    <row r="24" s="93" customFormat="1" ht="18" customHeight="1"/>
    <row r="25" s="93" customFormat="1" ht="18" customHeight="1"/>
    <row r="26" s="93" customFormat="1" ht="18" customHeight="1"/>
    <row r="27" s="93" customFormat="1" ht="18" customHeight="1"/>
    <row r="28" s="93" customFormat="1" ht="18" customHeight="1"/>
    <row r="29" s="93" customFormat="1" ht="18" customHeight="1"/>
    <row r="30" s="93" customFormat="1" ht="18" customHeight="1"/>
    <row r="31" s="93" customFormat="1" ht="18" customHeight="1"/>
    <row r="32" s="93" customFormat="1" ht="18" customHeight="1"/>
    <row r="33" s="93" customFormat="1" ht="18" customHeight="1"/>
    <row r="34" s="93" customFormat="1" ht="18" customHeight="1"/>
    <row r="35" s="93" customFormat="1" ht="18" customHeight="1"/>
    <row r="36" s="93" customFormat="1" ht="18" customHeight="1"/>
    <row r="37" s="93" customFormat="1" ht="18" customHeight="1"/>
    <row r="38" s="93" customFormat="1" ht="18" customHeight="1"/>
    <row r="39" s="93" customFormat="1" ht="18" customHeight="1"/>
    <row r="40" s="93" customFormat="1" ht="18" customHeight="1"/>
    <row r="41" s="93" customFormat="1" ht="18" customHeight="1"/>
    <row r="42" s="93" customFormat="1" ht="18" customHeight="1"/>
    <row r="43" s="93" customFormat="1" ht="18" customHeight="1"/>
    <row r="44" s="93" customFormat="1" ht="18" customHeight="1"/>
    <row r="45" s="93" customFormat="1" ht="18" customHeight="1"/>
    <row r="46" s="93" customFormat="1" ht="18" customHeight="1"/>
    <row r="47" s="93" customFormat="1" ht="18" customHeight="1"/>
    <row r="48" s="93" customFormat="1" ht="18" customHeight="1"/>
    <row r="49" s="93" customFormat="1" ht="18" customHeight="1"/>
    <row r="50" s="93" customFormat="1" ht="18" customHeight="1"/>
    <row r="51" s="93" customFormat="1" ht="18" customHeight="1"/>
    <row r="52" s="93" customFormat="1" ht="18" customHeight="1"/>
    <row r="53" s="93" customFormat="1" ht="18" customHeight="1"/>
    <row r="54" s="93" customFormat="1" ht="18" customHeight="1"/>
    <row r="55" s="93" customFormat="1" ht="18" customHeight="1"/>
    <row r="56" s="93" customFormat="1" ht="18" customHeight="1"/>
    <row r="57" s="93" customFormat="1" ht="18" customHeight="1"/>
    <row r="58" s="93" customFormat="1" ht="18" customHeight="1"/>
    <row r="59" s="93" customFormat="1" ht="18" customHeight="1"/>
  </sheetData>
  <mergeCells count="4">
    <mergeCell ref="B2:C2"/>
    <mergeCell ref="A2:A4"/>
    <mergeCell ref="F2:F3"/>
    <mergeCell ref="G2:G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63"/>
  <sheetViews>
    <sheetView showGridLines="0" view="pageBreakPreview" zoomScaleSheetLayoutView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RowHeight="12.75" customHeight="1"/>
  <cols>
    <col min="1" max="1" width="2.625" style="93" customWidth="1"/>
    <col min="2" max="2" width="23.125" style="313" customWidth="1"/>
    <col min="3" max="3" width="10.625" style="93" customWidth="1"/>
    <col min="4" max="4" width="11.875" style="93" bestFit="1" customWidth="1"/>
    <col min="5" max="5" width="10.625" style="93" customWidth="1"/>
    <col min="6" max="6" width="11.875" style="93" bestFit="1" customWidth="1"/>
    <col min="7" max="7" width="10.625" style="93" customWidth="1"/>
    <col min="8" max="8" width="11.875" style="93" bestFit="1" customWidth="1"/>
    <col min="9" max="9" width="2.25" style="93" customWidth="1"/>
    <col min="10" max="10" width="14.25" style="93" bestFit="1" customWidth="1"/>
    <col min="11" max="242" width="9" style="93" customWidth="1"/>
    <col min="243" max="243" width="2.625" style="93" customWidth="1"/>
    <col min="244" max="244" width="19.625" style="93" customWidth="1"/>
    <col min="245" max="250" width="11.625" style="93" customWidth="1"/>
    <col min="251" max="253" width="10.25" style="93" bestFit="1" customWidth="1"/>
    <col min="254" max="254" width="13.75" style="93" customWidth="1"/>
    <col min="255" max="255" width="9.375" style="93" bestFit="1" customWidth="1"/>
    <col min="256" max="256" width="11.125" style="93" customWidth="1"/>
    <col min="257" max="498" width="9" style="93" customWidth="1"/>
    <col min="499" max="499" width="2.625" style="93" customWidth="1"/>
    <col min="500" max="500" width="19.625" style="93" customWidth="1"/>
    <col min="501" max="506" width="11.625" style="93" customWidth="1"/>
    <col min="507" max="509" width="10.25" style="93" bestFit="1" customWidth="1"/>
    <col min="510" max="510" width="13.75" style="93" customWidth="1"/>
    <col min="511" max="511" width="9.375" style="93" bestFit="1" customWidth="1"/>
    <col min="512" max="512" width="11.125" style="93" customWidth="1"/>
    <col min="513" max="754" width="9" style="93" customWidth="1"/>
    <col min="755" max="755" width="2.625" style="93" customWidth="1"/>
    <col min="756" max="756" width="19.625" style="93" customWidth="1"/>
    <col min="757" max="762" width="11.625" style="93" customWidth="1"/>
    <col min="763" max="765" width="10.25" style="93" bestFit="1" customWidth="1"/>
    <col min="766" max="766" width="13.75" style="93" customWidth="1"/>
    <col min="767" max="767" width="9.375" style="93" bestFit="1" customWidth="1"/>
    <col min="768" max="768" width="11.125" style="93" customWidth="1"/>
    <col min="769" max="1010" width="9" style="93" customWidth="1"/>
    <col min="1011" max="1011" width="2.625" style="93" customWidth="1"/>
    <col min="1012" max="1012" width="19.625" style="93" customWidth="1"/>
    <col min="1013" max="1018" width="11.625" style="93" customWidth="1"/>
    <col min="1019" max="1021" width="10.25" style="93" bestFit="1" customWidth="1"/>
    <col min="1022" max="1022" width="13.75" style="93" customWidth="1"/>
    <col min="1023" max="1023" width="9.375" style="93" bestFit="1" customWidth="1"/>
    <col min="1024" max="1024" width="11.125" style="93" customWidth="1"/>
    <col min="1025" max="1266" width="9" style="93" customWidth="1"/>
    <col min="1267" max="1267" width="2.625" style="93" customWidth="1"/>
    <col min="1268" max="1268" width="19.625" style="93" customWidth="1"/>
    <col min="1269" max="1274" width="11.625" style="93" customWidth="1"/>
    <col min="1275" max="1277" width="10.25" style="93" bestFit="1" customWidth="1"/>
    <col min="1278" max="1278" width="13.75" style="93" customWidth="1"/>
    <col min="1279" max="1279" width="9.375" style="93" bestFit="1" customWidth="1"/>
    <col min="1280" max="1280" width="11.125" style="93" customWidth="1"/>
    <col min="1281" max="1522" width="9" style="93" customWidth="1"/>
    <col min="1523" max="1523" width="2.625" style="93" customWidth="1"/>
    <col min="1524" max="1524" width="19.625" style="93" customWidth="1"/>
    <col min="1525" max="1530" width="11.625" style="93" customWidth="1"/>
    <col min="1531" max="1533" width="10.25" style="93" bestFit="1" customWidth="1"/>
    <col min="1534" max="1534" width="13.75" style="93" customWidth="1"/>
    <col min="1535" max="1535" width="9.375" style="93" bestFit="1" customWidth="1"/>
    <col min="1536" max="1536" width="11.125" style="93" customWidth="1"/>
    <col min="1537" max="1778" width="9" style="93" customWidth="1"/>
    <col min="1779" max="1779" width="2.625" style="93" customWidth="1"/>
    <col min="1780" max="1780" width="19.625" style="93" customWidth="1"/>
    <col min="1781" max="1786" width="11.625" style="93" customWidth="1"/>
    <col min="1787" max="1789" width="10.25" style="93" bestFit="1" customWidth="1"/>
    <col min="1790" max="1790" width="13.75" style="93" customWidth="1"/>
    <col min="1791" max="1791" width="9.375" style="93" bestFit="1" customWidth="1"/>
    <col min="1792" max="1792" width="11.125" style="93" customWidth="1"/>
    <col min="1793" max="2034" width="9" style="93" customWidth="1"/>
    <col min="2035" max="2035" width="2.625" style="93" customWidth="1"/>
    <col min="2036" max="2036" width="19.625" style="93" customWidth="1"/>
    <col min="2037" max="2042" width="11.625" style="93" customWidth="1"/>
    <col min="2043" max="2045" width="10.25" style="93" bestFit="1" customWidth="1"/>
    <col min="2046" max="2046" width="13.75" style="93" customWidth="1"/>
    <col min="2047" max="2047" width="9.375" style="93" bestFit="1" customWidth="1"/>
    <col min="2048" max="2048" width="11.125" style="93" customWidth="1"/>
    <col min="2049" max="2290" width="9" style="93" customWidth="1"/>
    <col min="2291" max="2291" width="2.625" style="93" customWidth="1"/>
    <col min="2292" max="2292" width="19.625" style="93" customWidth="1"/>
    <col min="2293" max="2298" width="11.625" style="93" customWidth="1"/>
    <col min="2299" max="2301" width="10.25" style="93" bestFit="1" customWidth="1"/>
    <col min="2302" max="2302" width="13.75" style="93" customWidth="1"/>
    <col min="2303" max="2303" width="9.375" style="93" bestFit="1" customWidth="1"/>
    <col min="2304" max="2304" width="11.125" style="93" customWidth="1"/>
    <col min="2305" max="2546" width="9" style="93" customWidth="1"/>
    <col min="2547" max="2547" width="2.625" style="93" customWidth="1"/>
    <col min="2548" max="2548" width="19.625" style="93" customWidth="1"/>
    <col min="2549" max="2554" width="11.625" style="93" customWidth="1"/>
    <col min="2555" max="2557" width="10.25" style="93" bestFit="1" customWidth="1"/>
    <col min="2558" max="2558" width="13.75" style="93" customWidth="1"/>
    <col min="2559" max="2559" width="9.375" style="93" bestFit="1" customWidth="1"/>
    <col min="2560" max="2560" width="11.125" style="93" customWidth="1"/>
    <col min="2561" max="2802" width="9" style="93" customWidth="1"/>
    <col min="2803" max="2803" width="2.625" style="93" customWidth="1"/>
    <col min="2804" max="2804" width="19.625" style="93" customWidth="1"/>
    <col min="2805" max="2810" width="11.625" style="93" customWidth="1"/>
    <col min="2811" max="2813" width="10.25" style="93" bestFit="1" customWidth="1"/>
    <col min="2814" max="2814" width="13.75" style="93" customWidth="1"/>
    <col min="2815" max="2815" width="9.375" style="93" bestFit="1" customWidth="1"/>
    <col min="2816" max="2816" width="11.125" style="93" customWidth="1"/>
    <col min="2817" max="3058" width="9" style="93" customWidth="1"/>
    <col min="3059" max="3059" width="2.625" style="93" customWidth="1"/>
    <col min="3060" max="3060" width="19.625" style="93" customWidth="1"/>
    <col min="3061" max="3066" width="11.625" style="93" customWidth="1"/>
    <col min="3067" max="3069" width="10.25" style="93" bestFit="1" customWidth="1"/>
    <col min="3070" max="3070" width="13.75" style="93" customWidth="1"/>
    <col min="3071" max="3071" width="9.375" style="93" bestFit="1" customWidth="1"/>
    <col min="3072" max="3072" width="11.125" style="93" customWidth="1"/>
    <col min="3073" max="3314" width="9" style="93" customWidth="1"/>
    <col min="3315" max="3315" width="2.625" style="93" customWidth="1"/>
    <col min="3316" max="3316" width="19.625" style="93" customWidth="1"/>
    <col min="3317" max="3322" width="11.625" style="93" customWidth="1"/>
    <col min="3323" max="3325" width="10.25" style="93" bestFit="1" customWidth="1"/>
    <col min="3326" max="3326" width="13.75" style="93" customWidth="1"/>
    <col min="3327" max="3327" width="9.375" style="93" bestFit="1" customWidth="1"/>
    <col min="3328" max="3328" width="11.125" style="93" customWidth="1"/>
    <col min="3329" max="3570" width="9" style="93" customWidth="1"/>
    <col min="3571" max="3571" width="2.625" style="93" customWidth="1"/>
    <col min="3572" max="3572" width="19.625" style="93" customWidth="1"/>
    <col min="3573" max="3578" width="11.625" style="93" customWidth="1"/>
    <col min="3579" max="3581" width="10.25" style="93" bestFit="1" customWidth="1"/>
    <col min="3582" max="3582" width="13.75" style="93" customWidth="1"/>
    <col min="3583" max="3583" width="9.375" style="93" bestFit="1" customWidth="1"/>
    <col min="3584" max="3584" width="11.125" style="93" customWidth="1"/>
    <col min="3585" max="3826" width="9" style="93" customWidth="1"/>
    <col min="3827" max="3827" width="2.625" style="93" customWidth="1"/>
    <col min="3828" max="3828" width="19.625" style="93" customWidth="1"/>
    <col min="3829" max="3834" width="11.625" style="93" customWidth="1"/>
    <col min="3835" max="3837" width="10.25" style="93" bestFit="1" customWidth="1"/>
    <col min="3838" max="3838" width="13.75" style="93" customWidth="1"/>
    <col min="3839" max="3839" width="9.375" style="93" bestFit="1" customWidth="1"/>
    <col min="3840" max="3840" width="11.125" style="93" customWidth="1"/>
    <col min="3841" max="4082" width="9" style="93" customWidth="1"/>
    <col min="4083" max="4083" width="2.625" style="93" customWidth="1"/>
    <col min="4084" max="4084" width="19.625" style="93" customWidth="1"/>
    <col min="4085" max="4090" width="11.625" style="93" customWidth="1"/>
    <col min="4091" max="4093" width="10.25" style="93" bestFit="1" customWidth="1"/>
    <col min="4094" max="4094" width="13.75" style="93" customWidth="1"/>
    <col min="4095" max="4095" width="9.375" style="93" bestFit="1" customWidth="1"/>
    <col min="4096" max="4096" width="11.125" style="93" customWidth="1"/>
    <col min="4097" max="4338" width="9" style="93" customWidth="1"/>
    <col min="4339" max="4339" width="2.625" style="93" customWidth="1"/>
    <col min="4340" max="4340" width="19.625" style="93" customWidth="1"/>
    <col min="4341" max="4346" width="11.625" style="93" customWidth="1"/>
    <col min="4347" max="4349" width="10.25" style="93" bestFit="1" customWidth="1"/>
    <col min="4350" max="4350" width="13.75" style="93" customWidth="1"/>
    <col min="4351" max="4351" width="9.375" style="93" bestFit="1" customWidth="1"/>
    <col min="4352" max="4352" width="11.125" style="93" customWidth="1"/>
    <col min="4353" max="4594" width="9" style="93" customWidth="1"/>
    <col min="4595" max="4595" width="2.625" style="93" customWidth="1"/>
    <col min="4596" max="4596" width="19.625" style="93" customWidth="1"/>
    <col min="4597" max="4602" width="11.625" style="93" customWidth="1"/>
    <col min="4603" max="4605" width="10.25" style="93" bestFit="1" customWidth="1"/>
    <col min="4606" max="4606" width="13.75" style="93" customWidth="1"/>
    <col min="4607" max="4607" width="9.375" style="93" bestFit="1" customWidth="1"/>
    <col min="4608" max="4608" width="11.125" style="93" customWidth="1"/>
    <col min="4609" max="4850" width="9" style="93" customWidth="1"/>
    <col min="4851" max="4851" width="2.625" style="93" customWidth="1"/>
    <col min="4852" max="4852" width="19.625" style="93" customWidth="1"/>
    <col min="4853" max="4858" width="11.625" style="93" customWidth="1"/>
    <col min="4859" max="4861" width="10.25" style="93" bestFit="1" customWidth="1"/>
    <col min="4862" max="4862" width="13.75" style="93" customWidth="1"/>
    <col min="4863" max="4863" width="9.375" style="93" bestFit="1" customWidth="1"/>
    <col min="4864" max="4864" width="11.125" style="93" customWidth="1"/>
    <col min="4865" max="5106" width="9" style="93" customWidth="1"/>
    <col min="5107" max="5107" width="2.625" style="93" customWidth="1"/>
    <col min="5108" max="5108" width="19.625" style="93" customWidth="1"/>
    <col min="5109" max="5114" width="11.625" style="93" customWidth="1"/>
    <col min="5115" max="5117" width="10.25" style="93" bestFit="1" customWidth="1"/>
    <col min="5118" max="5118" width="13.75" style="93" customWidth="1"/>
    <col min="5119" max="5119" width="9.375" style="93" bestFit="1" customWidth="1"/>
    <col min="5120" max="5120" width="11.125" style="93" customWidth="1"/>
    <col min="5121" max="5362" width="9" style="93" customWidth="1"/>
    <col min="5363" max="5363" width="2.625" style="93" customWidth="1"/>
    <col min="5364" max="5364" width="19.625" style="93" customWidth="1"/>
    <col min="5365" max="5370" width="11.625" style="93" customWidth="1"/>
    <col min="5371" max="5373" width="10.25" style="93" bestFit="1" customWidth="1"/>
    <col min="5374" max="5374" width="13.75" style="93" customWidth="1"/>
    <col min="5375" max="5375" width="9.375" style="93" bestFit="1" customWidth="1"/>
    <col min="5376" max="5376" width="11.125" style="93" customWidth="1"/>
    <col min="5377" max="5618" width="9" style="93" customWidth="1"/>
    <col min="5619" max="5619" width="2.625" style="93" customWidth="1"/>
    <col min="5620" max="5620" width="19.625" style="93" customWidth="1"/>
    <col min="5621" max="5626" width="11.625" style="93" customWidth="1"/>
    <col min="5627" max="5629" width="10.25" style="93" bestFit="1" customWidth="1"/>
    <col min="5630" max="5630" width="13.75" style="93" customWidth="1"/>
    <col min="5631" max="5631" width="9.375" style="93" bestFit="1" customWidth="1"/>
    <col min="5632" max="5632" width="11.125" style="93" customWidth="1"/>
    <col min="5633" max="5874" width="9" style="93" customWidth="1"/>
    <col min="5875" max="5875" width="2.625" style="93" customWidth="1"/>
    <col min="5876" max="5876" width="19.625" style="93" customWidth="1"/>
    <col min="5877" max="5882" width="11.625" style="93" customWidth="1"/>
    <col min="5883" max="5885" width="10.25" style="93" bestFit="1" customWidth="1"/>
    <col min="5886" max="5886" width="13.75" style="93" customWidth="1"/>
    <col min="5887" max="5887" width="9.375" style="93" bestFit="1" customWidth="1"/>
    <col min="5888" max="5888" width="11.125" style="93" customWidth="1"/>
    <col min="5889" max="6130" width="9" style="93" customWidth="1"/>
    <col min="6131" max="6131" width="2.625" style="93" customWidth="1"/>
    <col min="6132" max="6132" width="19.625" style="93" customWidth="1"/>
    <col min="6133" max="6138" width="11.625" style="93" customWidth="1"/>
    <col min="6139" max="6141" width="10.25" style="93" bestFit="1" customWidth="1"/>
    <col min="6142" max="6142" width="13.75" style="93" customWidth="1"/>
    <col min="6143" max="6143" width="9.375" style="93" bestFit="1" customWidth="1"/>
    <col min="6144" max="6144" width="11.125" style="93" customWidth="1"/>
    <col min="6145" max="6386" width="9" style="93" customWidth="1"/>
    <col min="6387" max="6387" width="2.625" style="93" customWidth="1"/>
    <col min="6388" max="6388" width="19.625" style="93" customWidth="1"/>
    <col min="6389" max="6394" width="11.625" style="93" customWidth="1"/>
    <col min="6395" max="6397" width="10.25" style="93" bestFit="1" customWidth="1"/>
    <col min="6398" max="6398" width="13.75" style="93" customWidth="1"/>
    <col min="6399" max="6399" width="9.375" style="93" bestFit="1" customWidth="1"/>
    <col min="6400" max="6400" width="11.125" style="93" customWidth="1"/>
    <col min="6401" max="6642" width="9" style="93" customWidth="1"/>
    <col min="6643" max="6643" width="2.625" style="93" customWidth="1"/>
    <col min="6644" max="6644" width="19.625" style="93" customWidth="1"/>
    <col min="6645" max="6650" width="11.625" style="93" customWidth="1"/>
    <col min="6651" max="6653" width="10.25" style="93" bestFit="1" customWidth="1"/>
    <col min="6654" max="6654" width="13.75" style="93" customWidth="1"/>
    <col min="6655" max="6655" width="9.375" style="93" bestFit="1" customWidth="1"/>
    <col min="6656" max="6656" width="11.125" style="93" customWidth="1"/>
    <col min="6657" max="6898" width="9" style="93" customWidth="1"/>
    <col min="6899" max="6899" width="2.625" style="93" customWidth="1"/>
    <col min="6900" max="6900" width="19.625" style="93" customWidth="1"/>
    <col min="6901" max="6906" width="11.625" style="93" customWidth="1"/>
    <col min="6907" max="6909" width="10.25" style="93" bestFit="1" customWidth="1"/>
    <col min="6910" max="6910" width="13.75" style="93" customWidth="1"/>
    <col min="6911" max="6911" width="9.375" style="93" bestFit="1" customWidth="1"/>
    <col min="6912" max="6912" width="11.125" style="93" customWidth="1"/>
    <col min="6913" max="7154" width="9" style="93" customWidth="1"/>
    <col min="7155" max="7155" width="2.625" style="93" customWidth="1"/>
    <col min="7156" max="7156" width="19.625" style="93" customWidth="1"/>
    <col min="7157" max="7162" width="11.625" style="93" customWidth="1"/>
    <col min="7163" max="7165" width="10.25" style="93" bestFit="1" customWidth="1"/>
    <col min="7166" max="7166" width="13.75" style="93" customWidth="1"/>
    <col min="7167" max="7167" width="9.375" style="93" bestFit="1" customWidth="1"/>
    <col min="7168" max="7168" width="11.125" style="93" customWidth="1"/>
    <col min="7169" max="7410" width="9" style="93" customWidth="1"/>
    <col min="7411" max="7411" width="2.625" style="93" customWidth="1"/>
    <col min="7412" max="7412" width="19.625" style="93" customWidth="1"/>
    <col min="7413" max="7418" width="11.625" style="93" customWidth="1"/>
    <col min="7419" max="7421" width="10.25" style="93" bestFit="1" customWidth="1"/>
    <col min="7422" max="7422" width="13.75" style="93" customWidth="1"/>
    <col min="7423" max="7423" width="9.375" style="93" bestFit="1" customWidth="1"/>
    <col min="7424" max="7424" width="11.125" style="93" customWidth="1"/>
    <col min="7425" max="7666" width="9" style="93" customWidth="1"/>
    <col min="7667" max="7667" width="2.625" style="93" customWidth="1"/>
    <col min="7668" max="7668" width="19.625" style="93" customWidth="1"/>
    <col min="7669" max="7674" width="11.625" style="93" customWidth="1"/>
    <col min="7675" max="7677" width="10.25" style="93" bestFit="1" customWidth="1"/>
    <col min="7678" max="7678" width="13.75" style="93" customWidth="1"/>
    <col min="7679" max="7679" width="9.375" style="93" bestFit="1" customWidth="1"/>
    <col min="7680" max="7680" width="11.125" style="93" customWidth="1"/>
    <col min="7681" max="7922" width="9" style="93" customWidth="1"/>
    <col min="7923" max="7923" width="2.625" style="93" customWidth="1"/>
    <col min="7924" max="7924" width="19.625" style="93" customWidth="1"/>
    <col min="7925" max="7930" width="11.625" style="93" customWidth="1"/>
    <col min="7931" max="7933" width="10.25" style="93" bestFit="1" customWidth="1"/>
    <col min="7934" max="7934" width="13.75" style="93" customWidth="1"/>
    <col min="7935" max="7935" width="9.375" style="93" bestFit="1" customWidth="1"/>
    <col min="7936" max="7936" width="11.125" style="93" customWidth="1"/>
    <col min="7937" max="8178" width="9" style="93" customWidth="1"/>
    <col min="8179" max="8179" width="2.625" style="93" customWidth="1"/>
    <col min="8180" max="8180" width="19.625" style="93" customWidth="1"/>
    <col min="8181" max="8186" width="11.625" style="93" customWidth="1"/>
    <col min="8187" max="8189" width="10.25" style="93" bestFit="1" customWidth="1"/>
    <col min="8190" max="8190" width="13.75" style="93" customWidth="1"/>
    <col min="8191" max="8191" width="9.375" style="93" bestFit="1" customWidth="1"/>
    <col min="8192" max="8192" width="11.125" style="93" customWidth="1"/>
    <col min="8193" max="8434" width="9" style="93" customWidth="1"/>
    <col min="8435" max="8435" width="2.625" style="93" customWidth="1"/>
    <col min="8436" max="8436" width="19.625" style="93" customWidth="1"/>
    <col min="8437" max="8442" width="11.625" style="93" customWidth="1"/>
    <col min="8443" max="8445" width="10.25" style="93" bestFit="1" customWidth="1"/>
    <col min="8446" max="8446" width="13.75" style="93" customWidth="1"/>
    <col min="8447" max="8447" width="9.375" style="93" bestFit="1" customWidth="1"/>
    <col min="8448" max="8448" width="11.125" style="93" customWidth="1"/>
    <col min="8449" max="8690" width="9" style="93" customWidth="1"/>
    <col min="8691" max="8691" width="2.625" style="93" customWidth="1"/>
    <col min="8692" max="8692" width="19.625" style="93" customWidth="1"/>
    <col min="8693" max="8698" width="11.625" style="93" customWidth="1"/>
    <col min="8699" max="8701" width="10.25" style="93" bestFit="1" customWidth="1"/>
    <col min="8702" max="8702" width="13.75" style="93" customWidth="1"/>
    <col min="8703" max="8703" width="9.375" style="93" bestFit="1" customWidth="1"/>
    <col min="8704" max="8704" width="11.125" style="93" customWidth="1"/>
    <col min="8705" max="8946" width="9" style="93" customWidth="1"/>
    <col min="8947" max="8947" width="2.625" style="93" customWidth="1"/>
    <col min="8948" max="8948" width="19.625" style="93" customWidth="1"/>
    <col min="8949" max="8954" width="11.625" style="93" customWidth="1"/>
    <col min="8955" max="8957" width="10.25" style="93" bestFit="1" customWidth="1"/>
    <col min="8958" max="8958" width="13.75" style="93" customWidth="1"/>
    <col min="8959" max="8959" width="9.375" style="93" bestFit="1" customWidth="1"/>
    <col min="8960" max="8960" width="11.125" style="93" customWidth="1"/>
    <col min="8961" max="9202" width="9" style="93" customWidth="1"/>
    <col min="9203" max="9203" width="2.625" style="93" customWidth="1"/>
    <col min="9204" max="9204" width="19.625" style="93" customWidth="1"/>
    <col min="9205" max="9210" width="11.625" style="93" customWidth="1"/>
    <col min="9211" max="9213" width="10.25" style="93" bestFit="1" customWidth="1"/>
    <col min="9214" max="9214" width="13.75" style="93" customWidth="1"/>
    <col min="9215" max="9215" width="9.375" style="93" bestFit="1" customWidth="1"/>
    <col min="9216" max="9216" width="11.125" style="93" customWidth="1"/>
    <col min="9217" max="9458" width="9" style="93" customWidth="1"/>
    <col min="9459" max="9459" width="2.625" style="93" customWidth="1"/>
    <col min="9460" max="9460" width="19.625" style="93" customWidth="1"/>
    <col min="9461" max="9466" width="11.625" style="93" customWidth="1"/>
    <col min="9467" max="9469" width="10.25" style="93" bestFit="1" customWidth="1"/>
    <col min="9470" max="9470" width="13.75" style="93" customWidth="1"/>
    <col min="9471" max="9471" width="9.375" style="93" bestFit="1" customWidth="1"/>
    <col min="9472" max="9472" width="11.125" style="93" customWidth="1"/>
    <col min="9473" max="9714" width="9" style="93" customWidth="1"/>
    <col min="9715" max="9715" width="2.625" style="93" customWidth="1"/>
    <col min="9716" max="9716" width="19.625" style="93" customWidth="1"/>
    <col min="9717" max="9722" width="11.625" style="93" customWidth="1"/>
    <col min="9723" max="9725" width="10.25" style="93" bestFit="1" customWidth="1"/>
    <col min="9726" max="9726" width="13.75" style="93" customWidth="1"/>
    <col min="9727" max="9727" width="9.375" style="93" bestFit="1" customWidth="1"/>
    <col min="9728" max="9728" width="11.125" style="93" customWidth="1"/>
    <col min="9729" max="9970" width="9" style="93" customWidth="1"/>
    <col min="9971" max="9971" width="2.625" style="93" customWidth="1"/>
    <col min="9972" max="9972" width="19.625" style="93" customWidth="1"/>
    <col min="9973" max="9978" width="11.625" style="93" customWidth="1"/>
    <col min="9979" max="9981" width="10.25" style="93" bestFit="1" customWidth="1"/>
    <col min="9982" max="9982" width="13.75" style="93" customWidth="1"/>
    <col min="9983" max="9983" width="9.375" style="93" bestFit="1" customWidth="1"/>
    <col min="9984" max="9984" width="11.125" style="93" customWidth="1"/>
    <col min="9985" max="10226" width="9" style="93" customWidth="1"/>
    <col min="10227" max="10227" width="2.625" style="93" customWidth="1"/>
    <col min="10228" max="10228" width="19.625" style="93" customWidth="1"/>
    <col min="10229" max="10234" width="11.625" style="93" customWidth="1"/>
    <col min="10235" max="10237" width="10.25" style="93" bestFit="1" customWidth="1"/>
    <col min="10238" max="10238" width="13.75" style="93" customWidth="1"/>
    <col min="10239" max="10239" width="9.375" style="93" bestFit="1" customWidth="1"/>
    <col min="10240" max="10240" width="11.125" style="93" customWidth="1"/>
    <col min="10241" max="10482" width="9" style="93" customWidth="1"/>
    <col min="10483" max="10483" width="2.625" style="93" customWidth="1"/>
    <col min="10484" max="10484" width="19.625" style="93" customWidth="1"/>
    <col min="10485" max="10490" width="11.625" style="93" customWidth="1"/>
    <col min="10491" max="10493" width="10.25" style="93" bestFit="1" customWidth="1"/>
    <col min="10494" max="10494" width="13.75" style="93" customWidth="1"/>
    <col min="10495" max="10495" width="9.375" style="93" bestFit="1" customWidth="1"/>
    <col min="10496" max="10496" width="11.125" style="93" customWidth="1"/>
    <col min="10497" max="10738" width="9" style="93" customWidth="1"/>
    <col min="10739" max="10739" width="2.625" style="93" customWidth="1"/>
    <col min="10740" max="10740" width="19.625" style="93" customWidth="1"/>
    <col min="10741" max="10746" width="11.625" style="93" customWidth="1"/>
    <col min="10747" max="10749" width="10.25" style="93" bestFit="1" customWidth="1"/>
    <col min="10750" max="10750" width="13.75" style="93" customWidth="1"/>
    <col min="10751" max="10751" width="9.375" style="93" bestFit="1" customWidth="1"/>
    <col min="10752" max="10752" width="11.125" style="93" customWidth="1"/>
    <col min="10753" max="10994" width="9" style="93" customWidth="1"/>
    <col min="10995" max="10995" width="2.625" style="93" customWidth="1"/>
    <col min="10996" max="10996" width="19.625" style="93" customWidth="1"/>
    <col min="10997" max="11002" width="11.625" style="93" customWidth="1"/>
    <col min="11003" max="11005" width="10.25" style="93" bestFit="1" customWidth="1"/>
    <col min="11006" max="11006" width="13.75" style="93" customWidth="1"/>
    <col min="11007" max="11007" width="9.375" style="93" bestFit="1" customWidth="1"/>
    <col min="11008" max="11008" width="11.125" style="93" customWidth="1"/>
    <col min="11009" max="11250" width="9" style="93" customWidth="1"/>
    <col min="11251" max="11251" width="2.625" style="93" customWidth="1"/>
    <col min="11252" max="11252" width="19.625" style="93" customWidth="1"/>
    <col min="11253" max="11258" width="11.625" style="93" customWidth="1"/>
    <col min="11259" max="11261" width="10.25" style="93" bestFit="1" customWidth="1"/>
    <col min="11262" max="11262" width="13.75" style="93" customWidth="1"/>
    <col min="11263" max="11263" width="9.375" style="93" bestFit="1" customWidth="1"/>
    <col min="11264" max="11264" width="11.125" style="93" customWidth="1"/>
    <col min="11265" max="11506" width="9" style="93" customWidth="1"/>
    <col min="11507" max="11507" width="2.625" style="93" customWidth="1"/>
    <col min="11508" max="11508" width="19.625" style="93" customWidth="1"/>
    <col min="11509" max="11514" width="11.625" style="93" customWidth="1"/>
    <col min="11515" max="11517" width="10.25" style="93" bestFit="1" customWidth="1"/>
    <col min="11518" max="11518" width="13.75" style="93" customWidth="1"/>
    <col min="11519" max="11519" width="9.375" style="93" bestFit="1" customWidth="1"/>
    <col min="11520" max="11520" width="11.125" style="93" customWidth="1"/>
    <col min="11521" max="11762" width="9" style="93" customWidth="1"/>
    <col min="11763" max="11763" width="2.625" style="93" customWidth="1"/>
    <col min="11764" max="11764" width="19.625" style="93" customWidth="1"/>
    <col min="11765" max="11770" width="11.625" style="93" customWidth="1"/>
    <col min="11771" max="11773" width="10.25" style="93" bestFit="1" customWidth="1"/>
    <col min="11774" max="11774" width="13.75" style="93" customWidth="1"/>
    <col min="11775" max="11775" width="9.375" style="93" bestFit="1" customWidth="1"/>
    <col min="11776" max="11776" width="11.125" style="93" customWidth="1"/>
    <col min="11777" max="12018" width="9" style="93" customWidth="1"/>
    <col min="12019" max="12019" width="2.625" style="93" customWidth="1"/>
    <col min="12020" max="12020" width="19.625" style="93" customWidth="1"/>
    <col min="12021" max="12026" width="11.625" style="93" customWidth="1"/>
    <col min="12027" max="12029" width="10.25" style="93" bestFit="1" customWidth="1"/>
    <col min="12030" max="12030" width="13.75" style="93" customWidth="1"/>
    <col min="12031" max="12031" width="9.375" style="93" bestFit="1" customWidth="1"/>
    <col min="12032" max="12032" width="11.125" style="93" customWidth="1"/>
    <col min="12033" max="12274" width="9" style="93" customWidth="1"/>
    <col min="12275" max="12275" width="2.625" style="93" customWidth="1"/>
    <col min="12276" max="12276" width="19.625" style="93" customWidth="1"/>
    <col min="12277" max="12282" width="11.625" style="93" customWidth="1"/>
    <col min="12283" max="12285" width="10.25" style="93" bestFit="1" customWidth="1"/>
    <col min="12286" max="12286" width="13.75" style="93" customWidth="1"/>
    <col min="12287" max="12287" width="9.375" style="93" bestFit="1" customWidth="1"/>
    <col min="12288" max="12288" width="11.125" style="93" customWidth="1"/>
    <col min="12289" max="12530" width="9" style="93" customWidth="1"/>
    <col min="12531" max="12531" width="2.625" style="93" customWidth="1"/>
    <col min="12532" max="12532" width="19.625" style="93" customWidth="1"/>
    <col min="12533" max="12538" width="11.625" style="93" customWidth="1"/>
    <col min="12539" max="12541" width="10.25" style="93" bestFit="1" customWidth="1"/>
    <col min="12542" max="12542" width="13.75" style="93" customWidth="1"/>
    <col min="12543" max="12543" width="9.375" style="93" bestFit="1" customWidth="1"/>
    <col min="12544" max="12544" width="11.125" style="93" customWidth="1"/>
    <col min="12545" max="12786" width="9" style="93" customWidth="1"/>
    <col min="12787" max="12787" width="2.625" style="93" customWidth="1"/>
    <col min="12788" max="12788" width="19.625" style="93" customWidth="1"/>
    <col min="12789" max="12794" width="11.625" style="93" customWidth="1"/>
    <col min="12795" max="12797" width="10.25" style="93" bestFit="1" customWidth="1"/>
    <col min="12798" max="12798" width="13.75" style="93" customWidth="1"/>
    <col min="12799" max="12799" width="9.375" style="93" bestFit="1" customWidth="1"/>
    <col min="12800" max="12800" width="11.125" style="93" customWidth="1"/>
    <col min="12801" max="13042" width="9" style="93" customWidth="1"/>
    <col min="13043" max="13043" width="2.625" style="93" customWidth="1"/>
    <col min="13044" max="13044" width="19.625" style="93" customWidth="1"/>
    <col min="13045" max="13050" width="11.625" style="93" customWidth="1"/>
    <col min="13051" max="13053" width="10.25" style="93" bestFit="1" customWidth="1"/>
    <col min="13054" max="13054" width="13.75" style="93" customWidth="1"/>
    <col min="13055" max="13055" width="9.375" style="93" bestFit="1" customWidth="1"/>
    <col min="13056" max="13056" width="11.125" style="93" customWidth="1"/>
    <col min="13057" max="13298" width="9" style="93" customWidth="1"/>
    <col min="13299" max="13299" width="2.625" style="93" customWidth="1"/>
    <col min="13300" max="13300" width="19.625" style="93" customWidth="1"/>
    <col min="13301" max="13306" width="11.625" style="93" customWidth="1"/>
    <col min="13307" max="13309" width="10.25" style="93" bestFit="1" customWidth="1"/>
    <col min="13310" max="13310" width="13.75" style="93" customWidth="1"/>
    <col min="13311" max="13311" width="9.375" style="93" bestFit="1" customWidth="1"/>
    <col min="13312" max="13312" width="11.125" style="93" customWidth="1"/>
    <col min="13313" max="13554" width="9" style="93" customWidth="1"/>
    <col min="13555" max="13555" width="2.625" style="93" customWidth="1"/>
    <col min="13556" max="13556" width="19.625" style="93" customWidth="1"/>
    <col min="13557" max="13562" width="11.625" style="93" customWidth="1"/>
    <col min="13563" max="13565" width="10.25" style="93" bestFit="1" customWidth="1"/>
    <col min="13566" max="13566" width="13.75" style="93" customWidth="1"/>
    <col min="13567" max="13567" width="9.375" style="93" bestFit="1" customWidth="1"/>
    <col min="13568" max="13568" width="11.125" style="93" customWidth="1"/>
    <col min="13569" max="13810" width="9" style="93" customWidth="1"/>
    <col min="13811" max="13811" width="2.625" style="93" customWidth="1"/>
    <col min="13812" max="13812" width="19.625" style="93" customWidth="1"/>
    <col min="13813" max="13818" width="11.625" style="93" customWidth="1"/>
    <col min="13819" max="13821" width="10.25" style="93" bestFit="1" customWidth="1"/>
    <col min="13822" max="13822" width="13.75" style="93" customWidth="1"/>
    <col min="13823" max="13823" width="9.375" style="93" bestFit="1" customWidth="1"/>
    <col min="13824" max="13824" width="11.125" style="93" customWidth="1"/>
    <col min="13825" max="14066" width="9" style="93" customWidth="1"/>
    <col min="14067" max="14067" width="2.625" style="93" customWidth="1"/>
    <col min="14068" max="14068" width="19.625" style="93" customWidth="1"/>
    <col min="14069" max="14074" width="11.625" style="93" customWidth="1"/>
    <col min="14075" max="14077" width="10.25" style="93" bestFit="1" customWidth="1"/>
    <col min="14078" max="14078" width="13.75" style="93" customWidth="1"/>
    <col min="14079" max="14079" width="9.375" style="93" bestFit="1" customWidth="1"/>
    <col min="14080" max="14080" width="11.125" style="93" customWidth="1"/>
    <col min="14081" max="14322" width="9" style="93" customWidth="1"/>
    <col min="14323" max="14323" width="2.625" style="93" customWidth="1"/>
    <col min="14324" max="14324" width="19.625" style="93" customWidth="1"/>
    <col min="14325" max="14330" width="11.625" style="93" customWidth="1"/>
    <col min="14331" max="14333" width="10.25" style="93" bestFit="1" customWidth="1"/>
    <col min="14334" max="14334" width="13.75" style="93" customWidth="1"/>
    <col min="14335" max="14335" width="9.375" style="93" bestFit="1" customWidth="1"/>
    <col min="14336" max="14336" width="11.125" style="93" customWidth="1"/>
    <col min="14337" max="14578" width="9" style="93" customWidth="1"/>
    <col min="14579" max="14579" width="2.625" style="93" customWidth="1"/>
    <col min="14580" max="14580" width="19.625" style="93" customWidth="1"/>
    <col min="14581" max="14586" width="11.625" style="93" customWidth="1"/>
    <col min="14587" max="14589" width="10.25" style="93" bestFit="1" customWidth="1"/>
    <col min="14590" max="14590" width="13.75" style="93" customWidth="1"/>
    <col min="14591" max="14591" width="9.375" style="93" bestFit="1" customWidth="1"/>
    <col min="14592" max="14592" width="11.125" style="93" customWidth="1"/>
    <col min="14593" max="14834" width="9" style="93" customWidth="1"/>
    <col min="14835" max="14835" width="2.625" style="93" customWidth="1"/>
    <col min="14836" max="14836" width="19.625" style="93" customWidth="1"/>
    <col min="14837" max="14842" width="11.625" style="93" customWidth="1"/>
    <col min="14843" max="14845" width="10.25" style="93" bestFit="1" customWidth="1"/>
    <col min="14846" max="14846" width="13.75" style="93" customWidth="1"/>
    <col min="14847" max="14847" width="9.375" style="93" bestFit="1" customWidth="1"/>
    <col min="14848" max="14848" width="11.125" style="93" customWidth="1"/>
    <col min="14849" max="15090" width="9" style="93" customWidth="1"/>
    <col min="15091" max="15091" width="2.625" style="93" customWidth="1"/>
    <col min="15092" max="15092" width="19.625" style="93" customWidth="1"/>
    <col min="15093" max="15098" width="11.625" style="93" customWidth="1"/>
    <col min="15099" max="15101" width="10.25" style="93" bestFit="1" customWidth="1"/>
    <col min="15102" max="15102" width="13.75" style="93" customWidth="1"/>
    <col min="15103" max="15103" width="9.375" style="93" bestFit="1" customWidth="1"/>
    <col min="15104" max="15104" width="11.125" style="93" customWidth="1"/>
    <col min="15105" max="15346" width="9" style="93" customWidth="1"/>
    <col min="15347" max="15347" width="2.625" style="93" customWidth="1"/>
    <col min="15348" max="15348" width="19.625" style="93" customWidth="1"/>
    <col min="15349" max="15354" width="11.625" style="93" customWidth="1"/>
    <col min="15355" max="15357" width="10.25" style="93" bestFit="1" customWidth="1"/>
    <col min="15358" max="15358" width="13.75" style="93" customWidth="1"/>
    <col min="15359" max="15359" width="9.375" style="93" bestFit="1" customWidth="1"/>
    <col min="15360" max="15360" width="11.125" style="93" customWidth="1"/>
    <col min="15361" max="15602" width="9" style="93" customWidth="1"/>
    <col min="15603" max="15603" width="2.625" style="93" customWidth="1"/>
    <col min="15604" max="15604" width="19.625" style="93" customWidth="1"/>
    <col min="15605" max="15610" width="11.625" style="93" customWidth="1"/>
    <col min="15611" max="15613" width="10.25" style="93" bestFit="1" customWidth="1"/>
    <col min="15614" max="15614" width="13.75" style="93" customWidth="1"/>
    <col min="15615" max="15615" width="9.375" style="93" bestFit="1" customWidth="1"/>
    <col min="15616" max="15616" width="11.125" style="93" customWidth="1"/>
    <col min="15617" max="15858" width="9" style="93" customWidth="1"/>
    <col min="15859" max="15859" width="2.625" style="93" customWidth="1"/>
    <col min="15860" max="15860" width="19.625" style="93" customWidth="1"/>
    <col min="15861" max="15866" width="11.625" style="93" customWidth="1"/>
    <col min="15867" max="15869" width="10.25" style="93" bestFit="1" customWidth="1"/>
    <col min="15870" max="15870" width="13.75" style="93" customWidth="1"/>
    <col min="15871" max="15871" width="9.375" style="93" bestFit="1" customWidth="1"/>
    <col min="15872" max="15872" width="11.125" style="93" customWidth="1"/>
    <col min="15873" max="16114" width="9" style="93" customWidth="1"/>
    <col min="16115" max="16115" width="2.625" style="93" customWidth="1"/>
    <col min="16116" max="16116" width="19.625" style="93" customWidth="1"/>
    <col min="16117" max="16122" width="11.625" style="93" customWidth="1"/>
    <col min="16123" max="16125" width="10.25" style="93" bestFit="1" customWidth="1"/>
    <col min="16126" max="16126" width="13.75" style="93" customWidth="1"/>
    <col min="16127" max="16127" width="9.375" style="93" bestFit="1" customWidth="1"/>
    <col min="16128" max="16128" width="11.125" style="93" customWidth="1"/>
    <col min="16129" max="16384" width="9" style="93" customWidth="1"/>
  </cols>
  <sheetData>
    <row r="1" spans="1:10" ht="20.100000000000001" customHeight="1">
      <c r="A1" s="265" t="s">
        <v>62</v>
      </c>
      <c r="B1" s="323"/>
      <c r="G1" s="347" t="s">
        <v>388</v>
      </c>
      <c r="H1" s="347"/>
    </row>
    <row r="2" spans="1:10" s="314" customFormat="1" ht="15.95" customHeight="1">
      <c r="A2" s="316" t="s">
        <v>71</v>
      </c>
      <c r="B2" s="324"/>
      <c r="C2" s="332" t="s">
        <v>548</v>
      </c>
      <c r="D2" s="340"/>
      <c r="E2" s="332" t="s">
        <v>553</v>
      </c>
      <c r="F2" s="340"/>
      <c r="G2" s="332" t="s">
        <v>560</v>
      </c>
      <c r="H2" s="340"/>
    </row>
    <row r="3" spans="1:10" s="314" customFormat="1" ht="15.95" customHeight="1">
      <c r="A3" s="317"/>
      <c r="B3" s="325"/>
      <c r="C3" s="332" t="s">
        <v>292</v>
      </c>
      <c r="D3" s="341" t="s">
        <v>109</v>
      </c>
      <c r="E3" s="332" t="s">
        <v>292</v>
      </c>
      <c r="F3" s="341" t="s">
        <v>109</v>
      </c>
      <c r="G3" s="332" t="s">
        <v>292</v>
      </c>
      <c r="H3" s="341" t="s">
        <v>109</v>
      </c>
    </row>
    <row r="4" spans="1:10" s="315" customFormat="1" ht="15.95" customHeight="1">
      <c r="A4" s="318" t="s">
        <v>211</v>
      </c>
      <c r="B4" s="326"/>
      <c r="C4" s="333">
        <v>4091453</v>
      </c>
      <c r="D4" s="342">
        <v>55019506</v>
      </c>
      <c r="E4" s="333">
        <f>E5+E18+E29+E30</f>
        <v>4115748</v>
      </c>
      <c r="F4" s="342">
        <f>F5+F18+F29+F30</f>
        <v>55345529.732999995</v>
      </c>
      <c r="G4" s="333">
        <f>G5+G18+G29+G30</f>
        <v>4155959</v>
      </c>
      <c r="H4" s="342">
        <f>H5+H18+H29+H30</f>
        <v>55229872.743000008</v>
      </c>
    </row>
    <row r="5" spans="1:10" s="315" customFormat="1" ht="15.95" customHeight="1">
      <c r="A5" s="319" t="s">
        <v>291</v>
      </c>
      <c r="B5" s="327"/>
      <c r="C5" s="334">
        <v>2476477</v>
      </c>
      <c r="D5" s="343">
        <v>32750682</v>
      </c>
      <c r="E5" s="334">
        <f>SUM(E6:E17)</f>
        <v>2498833</v>
      </c>
      <c r="F5" s="343">
        <v>32931054</v>
      </c>
      <c r="G5" s="334">
        <f>SUM(G6:G17)</f>
        <v>2499108</v>
      </c>
      <c r="H5" s="343">
        <f>SUM(H6:H17)</f>
        <v>32998148.793000001</v>
      </c>
      <c r="J5" s="348"/>
    </row>
    <row r="6" spans="1:10" s="315" customFormat="1" ht="15.95" customHeight="1">
      <c r="A6" s="320"/>
      <c r="B6" s="327" t="s">
        <v>95</v>
      </c>
      <c r="C6" s="335">
        <v>1540723</v>
      </c>
      <c r="D6" s="344">
        <v>22726222</v>
      </c>
      <c r="E6" s="335">
        <v>1553154</v>
      </c>
      <c r="F6" s="344">
        <v>22853710.361000001</v>
      </c>
      <c r="G6" s="335">
        <v>1543898</v>
      </c>
      <c r="H6" s="344">
        <v>22617775.295000002</v>
      </c>
    </row>
    <row r="7" spans="1:10" s="315" customFormat="1" ht="15.95" customHeight="1">
      <c r="A7" s="320"/>
      <c r="B7" s="327" t="s">
        <v>16</v>
      </c>
      <c r="C7" s="335">
        <v>839820</v>
      </c>
      <c r="D7" s="344">
        <v>6510085</v>
      </c>
      <c r="E7" s="335">
        <v>849283</v>
      </c>
      <c r="F7" s="344">
        <v>6565578.4610000001</v>
      </c>
      <c r="G7" s="335">
        <v>863044</v>
      </c>
      <c r="H7" s="344">
        <v>6806962.2319999998</v>
      </c>
    </row>
    <row r="8" spans="1:10" s="315" customFormat="1" ht="15.95" customHeight="1">
      <c r="A8" s="320"/>
      <c r="B8" s="327" t="s">
        <v>164</v>
      </c>
      <c r="C8" s="336">
        <v>16403</v>
      </c>
      <c r="D8" s="88">
        <v>82428</v>
      </c>
      <c r="E8" s="336">
        <v>15028</v>
      </c>
      <c r="F8" s="88">
        <v>74188.084000000003</v>
      </c>
      <c r="G8" s="336">
        <v>15119</v>
      </c>
      <c r="H8" s="88">
        <v>73981.380999999994</v>
      </c>
    </row>
    <row r="9" spans="1:10" s="315" customFormat="1" ht="15.95" customHeight="1">
      <c r="A9" s="320"/>
      <c r="B9" s="327" t="s">
        <v>166</v>
      </c>
      <c r="C9" s="335">
        <v>143</v>
      </c>
      <c r="D9" s="344">
        <v>6505</v>
      </c>
      <c r="E9" s="335">
        <v>245</v>
      </c>
      <c r="F9" s="344">
        <v>15625.71</v>
      </c>
      <c r="G9" s="335">
        <v>296</v>
      </c>
      <c r="H9" s="344">
        <v>17478.071</v>
      </c>
    </row>
    <row r="10" spans="1:10" s="315" customFormat="1" ht="15.95" customHeight="1">
      <c r="A10" s="320"/>
      <c r="B10" s="327" t="s">
        <v>168</v>
      </c>
      <c r="C10" s="335">
        <v>6</v>
      </c>
      <c r="D10" s="344">
        <v>120</v>
      </c>
      <c r="E10" s="335">
        <v>3</v>
      </c>
      <c r="F10" s="344">
        <v>87</v>
      </c>
      <c r="G10" s="335">
        <v>6</v>
      </c>
      <c r="H10" s="344">
        <v>91.8</v>
      </c>
    </row>
    <row r="11" spans="1:10" s="315" customFormat="1" ht="15.95" customHeight="1">
      <c r="A11" s="320"/>
      <c r="B11" s="327" t="s">
        <v>169</v>
      </c>
      <c r="C11" s="336">
        <v>62181</v>
      </c>
      <c r="D11" s="88">
        <v>294306</v>
      </c>
      <c r="E11" s="336">
        <v>60747</v>
      </c>
      <c r="F11" s="88">
        <v>282437.071</v>
      </c>
      <c r="G11" s="336">
        <v>58672</v>
      </c>
      <c r="H11" s="88">
        <v>273433.16399999999</v>
      </c>
    </row>
    <row r="12" spans="1:10" s="315" customFormat="1" ht="15.95" customHeight="1">
      <c r="A12" s="320"/>
      <c r="B12" s="327" t="s">
        <v>82</v>
      </c>
      <c r="C12" s="337" t="s">
        <v>58</v>
      </c>
      <c r="D12" s="345" t="s">
        <v>58</v>
      </c>
      <c r="E12" s="337" t="s">
        <v>58</v>
      </c>
      <c r="F12" s="345" t="s">
        <v>58</v>
      </c>
      <c r="G12" s="337" t="s">
        <v>58</v>
      </c>
      <c r="H12" s="345" t="s">
        <v>58</v>
      </c>
    </row>
    <row r="13" spans="1:10" s="315" customFormat="1" ht="15.95" customHeight="1">
      <c r="A13" s="320"/>
      <c r="B13" s="327" t="s">
        <v>172</v>
      </c>
      <c r="C13" s="336">
        <v>462</v>
      </c>
      <c r="D13" s="88">
        <v>22554</v>
      </c>
      <c r="E13" s="336">
        <f>102+122+58+24</f>
        <v>306</v>
      </c>
      <c r="F13" s="88">
        <f>5509+4540+1585+394</f>
        <v>12028</v>
      </c>
      <c r="G13" s="336">
        <v>413</v>
      </c>
      <c r="H13" s="88">
        <v>14951.283000000001</v>
      </c>
    </row>
    <row r="14" spans="1:10" s="315" customFormat="1" ht="15.95" customHeight="1">
      <c r="A14" s="320"/>
      <c r="B14" s="327" t="s">
        <v>173</v>
      </c>
      <c r="C14" s="335">
        <v>13194</v>
      </c>
      <c r="D14" s="344">
        <v>1859200</v>
      </c>
      <c r="E14" s="335">
        <v>17101</v>
      </c>
      <c r="F14" s="344">
        <v>2070254.044</v>
      </c>
      <c r="G14" s="335">
        <v>14921</v>
      </c>
      <c r="H14" s="344">
        <v>2135963.764</v>
      </c>
    </row>
    <row r="15" spans="1:10" s="315" customFormat="1" ht="15.95" customHeight="1">
      <c r="A15" s="320"/>
      <c r="B15" s="327" t="s">
        <v>174</v>
      </c>
      <c r="C15" s="338">
        <v>261</v>
      </c>
      <c r="D15" s="345">
        <v>13050</v>
      </c>
      <c r="E15" s="338">
        <v>240</v>
      </c>
      <c r="F15" s="345">
        <v>12000</v>
      </c>
      <c r="G15" s="338">
        <v>253</v>
      </c>
      <c r="H15" s="345">
        <v>12650</v>
      </c>
    </row>
    <row r="16" spans="1:10" s="315" customFormat="1" ht="15.95" customHeight="1">
      <c r="A16" s="320"/>
      <c r="B16" s="327" t="s">
        <v>175</v>
      </c>
      <c r="C16" s="338">
        <v>1696</v>
      </c>
      <c r="D16" s="345">
        <v>711688</v>
      </c>
      <c r="E16" s="338">
        <v>1381</v>
      </c>
      <c r="F16" s="345">
        <v>579780</v>
      </c>
      <c r="G16" s="338">
        <v>1254</v>
      </c>
      <c r="H16" s="345">
        <v>610096</v>
      </c>
    </row>
    <row r="17" spans="1:8" s="315" customFormat="1" ht="15.95" customHeight="1">
      <c r="A17" s="320"/>
      <c r="B17" s="327" t="s">
        <v>178</v>
      </c>
      <c r="C17" s="335">
        <v>1588</v>
      </c>
      <c r="D17" s="344">
        <v>524524</v>
      </c>
      <c r="E17" s="335">
        <v>1345</v>
      </c>
      <c r="F17" s="344">
        <v>465365.95699999999</v>
      </c>
      <c r="G17" s="335">
        <v>1232</v>
      </c>
      <c r="H17" s="344">
        <v>434765.80300000001</v>
      </c>
    </row>
    <row r="18" spans="1:8" s="315" customFormat="1" ht="15.95" customHeight="1">
      <c r="A18" s="319" t="s">
        <v>111</v>
      </c>
      <c r="B18" s="327"/>
      <c r="C18" s="335">
        <v>1424159</v>
      </c>
      <c r="D18" s="344">
        <v>17757925</v>
      </c>
      <c r="E18" s="335">
        <f>SUM(E19:E28)</f>
        <v>1422336</v>
      </c>
      <c r="F18" s="344">
        <f>SUM(F19:F28)</f>
        <v>17830331.649999999</v>
      </c>
      <c r="G18" s="335">
        <f>SUM(G19:G28)</f>
        <v>1459328</v>
      </c>
      <c r="H18" s="344">
        <f>SUM(H19:H28)</f>
        <v>17307383.562000003</v>
      </c>
    </row>
    <row r="19" spans="1:8" s="315" customFormat="1" ht="15.95" customHeight="1">
      <c r="A19" s="320"/>
      <c r="B19" s="327" t="s">
        <v>95</v>
      </c>
      <c r="C19" s="335">
        <v>878804</v>
      </c>
      <c r="D19" s="344">
        <v>13384082</v>
      </c>
      <c r="E19" s="335">
        <v>873079</v>
      </c>
      <c r="F19" s="344">
        <v>13587330.512</v>
      </c>
      <c r="G19" s="335">
        <v>879542</v>
      </c>
      <c r="H19" s="344">
        <v>12890042.159</v>
      </c>
    </row>
    <row r="20" spans="1:8" s="315" customFormat="1" ht="15.95" customHeight="1">
      <c r="A20" s="320"/>
      <c r="B20" s="327" t="s">
        <v>16</v>
      </c>
      <c r="C20" s="335">
        <v>503214</v>
      </c>
      <c r="D20" s="344">
        <v>3785270</v>
      </c>
      <c r="E20" s="335">
        <v>509789</v>
      </c>
      <c r="F20" s="344">
        <v>3728478.8139999998</v>
      </c>
      <c r="G20" s="335">
        <v>540187</v>
      </c>
      <c r="H20" s="344">
        <v>3896781.9670000002</v>
      </c>
    </row>
    <row r="21" spans="1:8" s="315" customFormat="1" ht="15.95" customHeight="1">
      <c r="A21" s="320"/>
      <c r="B21" s="327" t="s">
        <v>164</v>
      </c>
      <c r="C21" s="336">
        <v>11057</v>
      </c>
      <c r="D21" s="88">
        <v>78536</v>
      </c>
      <c r="E21" s="336">
        <v>10364</v>
      </c>
      <c r="F21" s="88">
        <v>73925.637000000002</v>
      </c>
      <c r="G21" s="336">
        <v>9924</v>
      </c>
      <c r="H21" s="88">
        <v>71825.789000000004</v>
      </c>
    </row>
    <row r="22" spans="1:8" s="315" customFormat="1" ht="15.95" customHeight="1">
      <c r="A22" s="320"/>
      <c r="B22" s="327" t="s">
        <v>179</v>
      </c>
      <c r="C22" s="335">
        <v>1051</v>
      </c>
      <c r="D22" s="344">
        <v>54418</v>
      </c>
      <c r="E22" s="335">
        <v>1342</v>
      </c>
      <c r="F22" s="344">
        <v>74358.953999999998</v>
      </c>
      <c r="G22" s="335">
        <v>1554</v>
      </c>
      <c r="H22" s="344">
        <v>88949.607999999993</v>
      </c>
    </row>
    <row r="23" spans="1:8" s="315" customFormat="1" ht="15.95" customHeight="1">
      <c r="A23" s="320"/>
      <c r="B23" s="327" t="s">
        <v>168</v>
      </c>
      <c r="C23" s="336">
        <v>2</v>
      </c>
      <c r="D23" s="88">
        <v>76</v>
      </c>
      <c r="E23" s="336">
        <v>4</v>
      </c>
      <c r="F23" s="88">
        <v>53.77</v>
      </c>
      <c r="G23" s="336">
        <v>7</v>
      </c>
      <c r="H23" s="88">
        <v>160.05000000000001</v>
      </c>
    </row>
    <row r="24" spans="1:8" s="315" customFormat="1" ht="15.95" customHeight="1">
      <c r="A24" s="320"/>
      <c r="B24" s="327" t="s">
        <v>181</v>
      </c>
      <c r="C24" s="336">
        <v>29011</v>
      </c>
      <c r="D24" s="88">
        <v>165838</v>
      </c>
      <c r="E24" s="336">
        <v>26946</v>
      </c>
      <c r="F24" s="88">
        <v>153385.96299999999</v>
      </c>
      <c r="G24" s="336">
        <v>27362</v>
      </c>
      <c r="H24" s="88">
        <v>153722.609</v>
      </c>
    </row>
    <row r="25" spans="1:8" s="315" customFormat="1" ht="15.95" customHeight="1">
      <c r="A25" s="321"/>
      <c r="B25" s="328" t="s">
        <v>157</v>
      </c>
      <c r="C25" s="337" t="s">
        <v>58</v>
      </c>
      <c r="D25" s="88" t="s">
        <v>58</v>
      </c>
      <c r="E25" s="337" t="s">
        <v>58</v>
      </c>
      <c r="F25" s="88" t="s">
        <v>58</v>
      </c>
      <c r="G25" s="337" t="s">
        <v>58</v>
      </c>
      <c r="H25" s="88" t="s">
        <v>58</v>
      </c>
    </row>
    <row r="26" spans="1:8" s="315" customFormat="1" ht="15.95" customHeight="1">
      <c r="A26" s="320"/>
      <c r="B26" s="327" t="s">
        <v>172</v>
      </c>
      <c r="C26" s="335">
        <v>190</v>
      </c>
      <c r="D26" s="344">
        <v>7801</v>
      </c>
      <c r="E26" s="335">
        <v>150</v>
      </c>
      <c r="F26" s="344">
        <v>7768</v>
      </c>
      <c r="G26" s="335">
        <v>193</v>
      </c>
      <c r="H26" s="344">
        <v>6733.38</v>
      </c>
    </row>
    <row r="27" spans="1:8" s="315" customFormat="1" ht="15.95" customHeight="1">
      <c r="A27" s="320"/>
      <c r="B27" s="327" t="s">
        <v>182</v>
      </c>
      <c r="C27" s="335">
        <v>180</v>
      </c>
      <c r="D27" s="344">
        <v>9000</v>
      </c>
      <c r="E27" s="335">
        <v>197</v>
      </c>
      <c r="F27" s="344">
        <v>9850</v>
      </c>
      <c r="G27" s="335">
        <v>166</v>
      </c>
      <c r="H27" s="344">
        <v>8300</v>
      </c>
    </row>
    <row r="28" spans="1:8" s="315" customFormat="1" ht="15.95" customHeight="1">
      <c r="A28" s="320"/>
      <c r="B28" s="327" t="s">
        <v>137</v>
      </c>
      <c r="C28" s="338">
        <v>650</v>
      </c>
      <c r="D28" s="345">
        <v>272904</v>
      </c>
      <c r="E28" s="338">
        <v>465</v>
      </c>
      <c r="F28" s="345">
        <v>195180</v>
      </c>
      <c r="G28" s="338">
        <v>393</v>
      </c>
      <c r="H28" s="345">
        <v>190868</v>
      </c>
    </row>
    <row r="29" spans="1:8" s="315" customFormat="1" ht="15.95" customHeight="1">
      <c r="A29" s="319" t="s">
        <v>39</v>
      </c>
      <c r="B29" s="329"/>
      <c r="C29" s="338">
        <v>184494</v>
      </c>
      <c r="D29" s="345">
        <v>4385081</v>
      </c>
      <c r="E29" s="338">
        <v>188793</v>
      </c>
      <c r="F29" s="345">
        <v>4466335.0829999996</v>
      </c>
      <c r="G29" s="338">
        <v>189700</v>
      </c>
      <c r="H29" s="345">
        <v>4778861.4160000002</v>
      </c>
    </row>
    <row r="30" spans="1:8" s="315" customFormat="1" ht="15.95" customHeight="1">
      <c r="A30" s="322" t="s">
        <v>186</v>
      </c>
      <c r="B30" s="330"/>
      <c r="C30" s="339">
        <v>6323</v>
      </c>
      <c r="D30" s="346">
        <v>125818</v>
      </c>
      <c r="E30" s="339">
        <f>2903+2883</f>
        <v>5786</v>
      </c>
      <c r="F30" s="346">
        <f>53275+64534</f>
        <v>117809</v>
      </c>
      <c r="G30" s="339">
        <v>7823</v>
      </c>
      <c r="H30" s="346">
        <v>145478.97200000001</v>
      </c>
    </row>
    <row r="31" spans="1:8" s="314" customFormat="1" ht="15" customHeight="1">
      <c r="A31" s="306" t="s">
        <v>154</v>
      </c>
      <c r="B31" s="331"/>
      <c r="G31" s="97"/>
    </row>
    <row r="32" spans="1:8" s="314" customFormat="1" ht="15" customHeight="1">
      <c r="A32" s="306" t="s">
        <v>477</v>
      </c>
      <c r="B32" s="331"/>
      <c r="C32" s="306"/>
    </row>
    <row r="33" spans="1:3" s="314" customFormat="1" ht="15" customHeight="1">
      <c r="A33" s="306" t="s">
        <v>36</v>
      </c>
      <c r="B33" s="331"/>
      <c r="C33" s="306"/>
    </row>
    <row r="34" spans="1:3" ht="12.75" customHeight="1">
      <c r="B34" s="93"/>
    </row>
    <row r="35" spans="1:3" ht="18" customHeight="1"/>
    <row r="36" spans="1:3" ht="18" customHeight="1"/>
    <row r="37" spans="1:3" ht="18" customHeight="1"/>
    <row r="38" spans="1:3" ht="18" customHeight="1"/>
    <row r="39" spans="1:3" ht="18" customHeight="1"/>
    <row r="40" spans="1:3" ht="18" customHeight="1"/>
    <row r="41" spans="1:3" ht="18" customHeight="1"/>
    <row r="42" spans="1:3" ht="18" customHeight="1"/>
    <row r="43" spans="1:3" ht="18" customHeight="1"/>
    <row r="44" spans="1:3" ht="18" customHeight="1"/>
    <row r="45" spans="1:3" ht="18" customHeight="1"/>
    <row r="46" spans="1:3" ht="18" customHeight="1"/>
    <row r="47" spans="1:3" ht="18" customHeight="1">
      <c r="B47" s="93"/>
    </row>
    <row r="48" spans="1:3" ht="18" customHeight="1">
      <c r="B48" s="93"/>
    </row>
    <row r="49" s="93" customFormat="1" ht="18" customHeight="1"/>
    <row r="50" s="93" customFormat="1" ht="18" customHeight="1"/>
    <row r="51" s="93" customFormat="1" ht="18" customHeight="1"/>
    <row r="52" s="93" customFormat="1" ht="18" customHeight="1"/>
    <row r="53" s="93" customFormat="1" ht="18" customHeight="1"/>
    <row r="54" s="93" customFormat="1" ht="18" customHeight="1"/>
    <row r="55" s="93" customFormat="1" ht="18" customHeight="1"/>
    <row r="56" s="93" customFormat="1" ht="18" customHeight="1"/>
    <row r="57" s="93" customFormat="1" ht="18" customHeight="1"/>
    <row r="58" s="93" customFormat="1" ht="18" customHeight="1"/>
    <row r="59" s="93" customFormat="1" ht="18" customHeight="1"/>
    <row r="60" s="93" customFormat="1" ht="18" customHeight="1"/>
    <row r="61" s="93" customFormat="1" ht="18" customHeight="1"/>
    <row r="62" s="93" customFormat="1" ht="18" customHeight="1"/>
    <row r="63" s="93" customFormat="1" ht="18" customHeight="1"/>
  </sheetData>
  <mergeCells count="10">
    <mergeCell ref="G1:H1"/>
    <mergeCell ref="C2:D2"/>
    <mergeCell ref="E2:F2"/>
    <mergeCell ref="G2:H2"/>
    <mergeCell ref="A4:B4"/>
    <mergeCell ref="A5:B5"/>
    <mergeCell ref="A18:B18"/>
    <mergeCell ref="A29:B29"/>
    <mergeCell ref="A30:B30"/>
    <mergeCell ref="A2:B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2" fitToWidth="1" fitToHeight="1" orientation="portrait" usePrinterDefaults="1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K7"/>
  <sheetViews>
    <sheetView showGridLines="0" view="pageBreakPreview" zoomScaleSheetLayoutView="100" workbookViewId="0">
      <pane xSplit="1" ySplit="3" topLeftCell="B4" activePane="bottomRight" state="frozen"/>
      <selection pane="topRight"/>
      <selection pane="bottomLeft"/>
      <selection pane="bottomRight" activeCell="F14" sqref="F14"/>
    </sheetView>
  </sheetViews>
  <sheetFormatPr defaultRowHeight="15.75" customHeight="1"/>
  <cols>
    <col min="1" max="1" width="9.625" style="1" customWidth="1"/>
    <col min="2" max="4" width="7.625" style="1" customWidth="1"/>
    <col min="5" max="6" width="8.625" style="1" bestFit="1" customWidth="1"/>
    <col min="7" max="7" width="7.625" style="1" customWidth="1"/>
    <col min="8" max="8" width="8.625" style="1" bestFit="1" customWidth="1"/>
    <col min="9" max="9" width="7.875" style="1" customWidth="1"/>
    <col min="10" max="11" width="7.625" style="1" customWidth="1"/>
    <col min="12" max="16384" width="9" style="1" customWidth="1"/>
  </cols>
  <sheetData>
    <row r="1" spans="1:11" ht="20.100000000000001" customHeight="1">
      <c r="A1" s="2" t="s">
        <v>255</v>
      </c>
      <c r="B1" s="54"/>
      <c r="C1" s="54"/>
      <c r="D1" s="69"/>
      <c r="K1" s="19" t="s">
        <v>463</v>
      </c>
    </row>
    <row r="2" spans="1:11" ht="15.95" customHeight="1">
      <c r="A2" s="71" t="s">
        <v>399</v>
      </c>
      <c r="B2" s="78" t="s">
        <v>188</v>
      </c>
      <c r="C2" s="81"/>
      <c r="D2" s="87"/>
      <c r="E2" s="78" t="s">
        <v>190</v>
      </c>
      <c r="F2" s="81"/>
      <c r="G2" s="87"/>
      <c r="H2" s="78" t="s">
        <v>195</v>
      </c>
      <c r="I2" s="81"/>
      <c r="J2" s="81"/>
      <c r="K2" s="87"/>
    </row>
    <row r="3" spans="1:11" ht="30" customHeight="1">
      <c r="A3" s="349"/>
      <c r="B3" s="350" t="s">
        <v>163</v>
      </c>
      <c r="C3" s="350" t="s">
        <v>196</v>
      </c>
      <c r="D3" s="354" t="s">
        <v>234</v>
      </c>
      <c r="E3" s="357" t="s">
        <v>163</v>
      </c>
      <c r="F3" s="350" t="s">
        <v>196</v>
      </c>
      <c r="G3" s="354" t="s">
        <v>234</v>
      </c>
      <c r="H3" s="357" t="s">
        <v>163</v>
      </c>
      <c r="I3" s="350" t="s">
        <v>196</v>
      </c>
      <c r="J3" s="350" t="s">
        <v>234</v>
      </c>
      <c r="K3" s="354" t="s">
        <v>199</v>
      </c>
    </row>
    <row r="4" spans="1:11" ht="15.95" customHeight="1">
      <c r="A4" s="55" t="s">
        <v>548</v>
      </c>
      <c r="B4" s="351">
        <v>27</v>
      </c>
      <c r="C4" s="9">
        <v>25</v>
      </c>
      <c r="D4" s="355">
        <v>2</v>
      </c>
      <c r="E4" s="358">
        <v>133528</v>
      </c>
      <c r="F4" s="358">
        <v>131260</v>
      </c>
      <c r="G4" s="360">
        <v>2268</v>
      </c>
      <c r="H4" s="358">
        <v>201413</v>
      </c>
      <c r="I4" s="358">
        <v>197827</v>
      </c>
      <c r="J4" s="358">
        <v>3586</v>
      </c>
      <c r="K4" s="355">
        <v>21.53</v>
      </c>
    </row>
    <row r="5" spans="1:11" ht="15.95" customHeight="1">
      <c r="A5" s="55" t="s">
        <v>553</v>
      </c>
      <c r="B5" s="351">
        <v>27</v>
      </c>
      <c r="C5" s="9">
        <v>25</v>
      </c>
      <c r="D5" s="355">
        <v>2</v>
      </c>
      <c r="E5" s="358">
        <v>128847</v>
      </c>
      <c r="F5" s="358">
        <v>126645</v>
      </c>
      <c r="G5" s="360">
        <v>2202</v>
      </c>
      <c r="H5" s="358">
        <v>190944</v>
      </c>
      <c r="I5" s="358">
        <v>187499</v>
      </c>
      <c r="J5" s="358">
        <v>3445</v>
      </c>
      <c r="K5" s="355">
        <v>20.78</v>
      </c>
    </row>
    <row r="6" spans="1:11" ht="15.95" customHeight="1">
      <c r="A6" s="56" t="s">
        <v>560</v>
      </c>
      <c r="B6" s="352">
        <v>27</v>
      </c>
      <c r="C6" s="353">
        <v>25</v>
      </c>
      <c r="D6" s="356">
        <v>2</v>
      </c>
      <c r="E6" s="359">
        <v>124556</v>
      </c>
      <c r="F6" s="359">
        <v>122394</v>
      </c>
      <c r="G6" s="361">
        <v>2162</v>
      </c>
      <c r="H6" s="359">
        <v>182036</v>
      </c>
      <c r="I6" s="359">
        <v>178698</v>
      </c>
      <c r="J6" s="359">
        <v>3338</v>
      </c>
      <c r="K6" s="356">
        <v>20.18</v>
      </c>
    </row>
    <row r="7" spans="1:11" ht="15" customHeight="1">
      <c r="A7" s="9" t="s">
        <v>557</v>
      </c>
      <c r="B7" s="9"/>
      <c r="C7" s="9"/>
      <c r="D7" s="9"/>
      <c r="E7" s="9"/>
      <c r="F7" s="9"/>
      <c r="G7" s="9"/>
      <c r="H7" s="9"/>
      <c r="I7" s="358"/>
      <c r="J7" s="15"/>
      <c r="K7" s="15"/>
    </row>
  </sheetData>
  <mergeCells count="4">
    <mergeCell ref="B2:D2"/>
    <mergeCell ref="E2:G2"/>
    <mergeCell ref="H2:K2"/>
    <mergeCell ref="A2:A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6" fitToWidth="1" fitToHeight="1" orientation="portrait" usePrinterDefaults="1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G78"/>
  <sheetViews>
    <sheetView showGridLines="0" view="pageBreakPreview" zoomScaleSheetLayoutView="100" workbookViewId="0">
      <pane xSplit="4" ySplit="2" topLeftCell="E3" activePane="bottomRight" state="frozen"/>
      <selection pane="topRight"/>
      <selection pane="bottomLeft"/>
      <selection pane="bottomRight"/>
    </sheetView>
  </sheetViews>
  <sheetFormatPr defaultRowHeight="17.100000000000001" customHeight="1"/>
  <cols>
    <col min="1" max="1" width="6.625" style="1" customWidth="1"/>
    <col min="2" max="2" width="14.625" style="1" customWidth="1"/>
    <col min="3" max="3" width="18.625" style="1" customWidth="1"/>
    <col min="4" max="4" width="30.625" style="362" customWidth="1"/>
    <col min="5" max="5" width="20.625" style="196" customWidth="1"/>
    <col min="6" max="6" width="9" style="1" customWidth="1"/>
    <col min="7" max="7" width="11.81640625" style="1" customWidth="1"/>
    <col min="8" max="16384" width="9" style="1" customWidth="1"/>
  </cols>
  <sheetData>
    <row r="1" spans="1:5" ht="20.100000000000001" customHeight="1">
      <c r="A1" s="2" t="s">
        <v>201</v>
      </c>
      <c r="E1" s="398" t="s">
        <v>256</v>
      </c>
    </row>
    <row r="2" spans="1:5" s="363" customFormat="1" ht="10.5" customHeight="1">
      <c r="A2" s="366" t="s">
        <v>508</v>
      </c>
      <c r="B2" s="366"/>
      <c r="C2" s="366"/>
      <c r="D2" s="366"/>
      <c r="E2" s="399" t="s">
        <v>261</v>
      </c>
    </row>
    <row r="3" spans="1:5" s="364" customFormat="1" ht="10.5" customHeight="1">
      <c r="A3" s="367" t="s">
        <v>210</v>
      </c>
      <c r="B3" s="370" t="s">
        <v>499</v>
      </c>
      <c r="C3" s="378" t="s">
        <v>68</v>
      </c>
      <c r="D3" s="388" t="s">
        <v>76</v>
      </c>
      <c r="E3" s="400">
        <v>17548013</v>
      </c>
    </row>
    <row r="4" spans="1:5" s="364" customFormat="1" ht="10.5" customHeight="1">
      <c r="A4" s="367"/>
      <c r="B4" s="371"/>
      <c r="C4" s="379"/>
      <c r="D4" s="389" t="s">
        <v>411</v>
      </c>
      <c r="E4" s="401">
        <v>0</v>
      </c>
    </row>
    <row r="5" spans="1:5" s="364" customFormat="1" ht="10.5" customHeight="1">
      <c r="A5" s="367"/>
      <c r="B5" s="371"/>
      <c r="C5" s="379"/>
      <c r="D5" s="389" t="s">
        <v>147</v>
      </c>
      <c r="E5" s="402">
        <v>17548013</v>
      </c>
    </row>
    <row r="6" spans="1:5" s="364" customFormat="1" ht="10.5" customHeight="1">
      <c r="A6" s="367"/>
      <c r="B6" s="371"/>
      <c r="C6" s="379" t="s">
        <v>202</v>
      </c>
      <c r="D6" s="389" t="s">
        <v>76</v>
      </c>
      <c r="E6" s="402">
        <v>6061825</v>
      </c>
    </row>
    <row r="7" spans="1:5" s="364" customFormat="1" ht="10.5" customHeight="1">
      <c r="A7" s="367"/>
      <c r="B7" s="371"/>
      <c r="C7" s="379"/>
      <c r="D7" s="389" t="s">
        <v>411</v>
      </c>
      <c r="E7" s="402">
        <v>0</v>
      </c>
    </row>
    <row r="8" spans="1:5" s="364" customFormat="1" ht="10.5" customHeight="1">
      <c r="A8" s="367"/>
      <c r="B8" s="371"/>
      <c r="C8" s="379"/>
      <c r="D8" s="389" t="s">
        <v>484</v>
      </c>
      <c r="E8" s="402">
        <v>6061825</v>
      </c>
    </row>
    <row r="9" spans="1:5" s="364" customFormat="1" ht="10.5" customHeight="1">
      <c r="A9" s="367"/>
      <c r="B9" s="371"/>
      <c r="C9" s="380" t="s">
        <v>72</v>
      </c>
      <c r="D9" s="389"/>
      <c r="E9" s="402">
        <v>1869956</v>
      </c>
    </row>
    <row r="10" spans="1:5" s="364" customFormat="1" ht="10.5" customHeight="1">
      <c r="A10" s="367"/>
      <c r="B10" s="371"/>
      <c r="C10" s="380" t="s">
        <v>243</v>
      </c>
      <c r="D10" s="389"/>
      <c r="E10" s="402">
        <v>25479793</v>
      </c>
    </row>
    <row r="11" spans="1:5" s="364" customFormat="1" ht="10.5" customHeight="1">
      <c r="A11" s="367"/>
      <c r="B11" s="371"/>
      <c r="C11" s="380" t="s">
        <v>451</v>
      </c>
      <c r="D11" s="389"/>
      <c r="E11" s="402">
        <v>0</v>
      </c>
    </row>
    <row r="12" spans="1:5" s="364" customFormat="1" ht="10.5" customHeight="1">
      <c r="A12" s="367"/>
      <c r="B12" s="371"/>
      <c r="C12" s="381" t="s">
        <v>481</v>
      </c>
      <c r="D12" s="390"/>
      <c r="E12" s="402">
        <v>25479793</v>
      </c>
    </row>
    <row r="13" spans="1:5" s="364" customFormat="1" ht="10.5" customHeight="1">
      <c r="A13" s="367"/>
      <c r="B13" s="372" t="s">
        <v>480</v>
      </c>
      <c r="C13" s="380" t="s">
        <v>482</v>
      </c>
      <c r="D13" s="389" t="s">
        <v>523</v>
      </c>
      <c r="E13" s="402">
        <v>14787087</v>
      </c>
    </row>
    <row r="14" spans="1:5" s="364" customFormat="1" ht="10.5" customHeight="1">
      <c r="A14" s="367"/>
      <c r="B14" s="372"/>
      <c r="C14" s="380"/>
      <c r="D14" s="389" t="s">
        <v>87</v>
      </c>
      <c r="E14" s="402">
        <v>714506</v>
      </c>
    </row>
    <row r="15" spans="1:5" s="364" customFormat="1" ht="10.5" customHeight="1">
      <c r="A15" s="367"/>
      <c r="B15" s="372"/>
      <c r="C15" s="380"/>
      <c r="D15" s="389" t="s">
        <v>524</v>
      </c>
      <c r="E15" s="402">
        <v>38430</v>
      </c>
    </row>
    <row r="16" spans="1:5" s="364" customFormat="1" ht="10.5" customHeight="1">
      <c r="A16" s="367"/>
      <c r="B16" s="372"/>
      <c r="C16" s="380"/>
      <c r="D16" s="389" t="s">
        <v>419</v>
      </c>
      <c r="E16" s="402">
        <v>111794</v>
      </c>
    </row>
    <row r="17" spans="1:5" s="364" customFormat="1" ht="10.5" customHeight="1">
      <c r="A17" s="367"/>
      <c r="B17" s="372"/>
      <c r="C17" s="380"/>
      <c r="D17" s="389" t="s">
        <v>485</v>
      </c>
      <c r="E17" s="402">
        <v>0</v>
      </c>
    </row>
    <row r="18" spans="1:5" s="364" customFormat="1" ht="10.5" customHeight="1">
      <c r="A18" s="367"/>
      <c r="B18" s="372"/>
      <c r="C18" s="380"/>
      <c r="D18" s="389" t="s">
        <v>322</v>
      </c>
      <c r="E18" s="402">
        <f>SUM(E13:E17)</f>
        <v>15651817</v>
      </c>
    </row>
    <row r="19" spans="1:5" s="364" customFormat="1" ht="10.5" customHeight="1">
      <c r="A19" s="367"/>
      <c r="B19" s="372"/>
      <c r="C19" s="380" t="s">
        <v>483</v>
      </c>
      <c r="D19" s="389" t="s">
        <v>348</v>
      </c>
      <c r="E19" s="402">
        <v>6791525</v>
      </c>
    </row>
    <row r="20" spans="1:5" s="364" customFormat="1" ht="10.5" customHeight="1">
      <c r="A20" s="367"/>
      <c r="B20" s="372"/>
      <c r="C20" s="380"/>
      <c r="D20" s="389" t="s">
        <v>212</v>
      </c>
      <c r="E20" s="402">
        <v>619409</v>
      </c>
    </row>
    <row r="21" spans="1:5" s="364" customFormat="1" ht="10.5" customHeight="1">
      <c r="A21" s="367"/>
      <c r="B21" s="372"/>
      <c r="C21" s="380"/>
      <c r="D21" s="389" t="s">
        <v>486</v>
      </c>
      <c r="E21" s="402">
        <v>288802</v>
      </c>
    </row>
    <row r="22" spans="1:5" s="364" customFormat="1" ht="10.5" customHeight="1">
      <c r="A22" s="367"/>
      <c r="B22" s="372"/>
      <c r="C22" s="380"/>
      <c r="D22" s="389" t="s">
        <v>487</v>
      </c>
      <c r="E22" s="402">
        <v>0</v>
      </c>
    </row>
    <row r="23" spans="1:5" s="364" customFormat="1" ht="10.5" customHeight="1">
      <c r="A23" s="367"/>
      <c r="B23" s="372"/>
      <c r="C23" s="380"/>
      <c r="D23" s="389" t="s">
        <v>165</v>
      </c>
      <c r="E23" s="402">
        <v>0</v>
      </c>
    </row>
    <row r="24" spans="1:5" s="364" customFormat="1" ht="10.5" customHeight="1">
      <c r="A24" s="367"/>
      <c r="B24" s="372"/>
      <c r="C24" s="380"/>
      <c r="D24" s="389" t="s">
        <v>450</v>
      </c>
      <c r="E24" s="402">
        <f>SUM(E19:E23)</f>
        <v>7699736</v>
      </c>
    </row>
    <row r="25" spans="1:5" s="364" customFormat="1" ht="10.5" customHeight="1">
      <c r="A25" s="367"/>
      <c r="B25" s="372"/>
      <c r="C25" s="381" t="s">
        <v>269</v>
      </c>
      <c r="D25" s="390"/>
      <c r="E25" s="402">
        <f>+E18+E24</f>
        <v>23351553</v>
      </c>
    </row>
    <row r="26" spans="1:5" s="364" customFormat="1" ht="10.5" customHeight="1">
      <c r="A26" s="367"/>
      <c r="B26" s="373" t="s">
        <v>94</v>
      </c>
      <c r="C26" s="382"/>
      <c r="D26" s="391"/>
      <c r="E26" s="402">
        <v>0</v>
      </c>
    </row>
    <row r="27" spans="1:5" s="364" customFormat="1" ht="10.5" customHeight="1">
      <c r="A27" s="367"/>
      <c r="B27" s="373" t="s">
        <v>300</v>
      </c>
      <c r="C27" s="382"/>
      <c r="D27" s="391"/>
      <c r="E27" s="402">
        <v>39237149</v>
      </c>
    </row>
    <row r="28" spans="1:5" s="364" customFormat="1" ht="10.5" customHeight="1">
      <c r="A28" s="367"/>
      <c r="B28" s="373" t="s">
        <v>324</v>
      </c>
      <c r="C28" s="382"/>
      <c r="D28" s="391"/>
      <c r="E28" s="402">
        <v>147157</v>
      </c>
    </row>
    <row r="29" spans="1:5" s="364" customFormat="1" ht="10.5" customHeight="1">
      <c r="A29" s="367"/>
      <c r="B29" s="374" t="s">
        <v>320</v>
      </c>
      <c r="C29" s="379"/>
      <c r="D29" s="389" t="s">
        <v>488</v>
      </c>
      <c r="E29" s="402">
        <v>111794</v>
      </c>
    </row>
    <row r="30" spans="1:5" s="364" customFormat="1" ht="10.5" customHeight="1">
      <c r="A30" s="367"/>
      <c r="B30" s="374"/>
      <c r="C30" s="379"/>
      <c r="D30" s="389" t="s">
        <v>90</v>
      </c>
      <c r="E30" s="402">
        <v>4427969</v>
      </c>
    </row>
    <row r="31" spans="1:5" s="364" customFormat="1" ht="10.5" customHeight="1">
      <c r="A31" s="367"/>
      <c r="B31" s="374"/>
      <c r="C31" s="379"/>
      <c r="D31" s="389" t="s">
        <v>131</v>
      </c>
      <c r="E31" s="403">
        <v>714506</v>
      </c>
    </row>
    <row r="32" spans="1:5" s="364" customFormat="1" ht="10.5" customHeight="1">
      <c r="A32" s="367"/>
      <c r="B32" s="374"/>
      <c r="C32" s="379"/>
      <c r="D32" s="389" t="s">
        <v>489</v>
      </c>
      <c r="E32" s="403">
        <v>8746</v>
      </c>
    </row>
    <row r="33" spans="1:5" s="364" customFormat="1" ht="10.5" customHeight="1">
      <c r="A33" s="367"/>
      <c r="B33" s="374"/>
      <c r="C33" s="379"/>
      <c r="D33" s="389" t="s">
        <v>490</v>
      </c>
      <c r="E33" s="403">
        <v>0</v>
      </c>
    </row>
    <row r="34" spans="1:5" s="364" customFormat="1" ht="10.5" customHeight="1">
      <c r="A34" s="367"/>
      <c r="B34" s="374"/>
      <c r="C34" s="379"/>
      <c r="D34" s="389" t="s">
        <v>355</v>
      </c>
      <c r="E34" s="403">
        <v>0</v>
      </c>
    </row>
    <row r="35" spans="1:5" s="364" customFormat="1" ht="10.5" customHeight="1">
      <c r="A35" s="367"/>
      <c r="B35" s="374"/>
      <c r="C35" s="379"/>
      <c r="D35" s="389" t="s">
        <v>204</v>
      </c>
      <c r="E35" s="402">
        <f>SUM(E29:E34)</f>
        <v>5263015</v>
      </c>
    </row>
    <row r="36" spans="1:5" s="364" customFormat="1" ht="10.5" customHeight="1">
      <c r="A36" s="367"/>
      <c r="B36" s="373" t="s">
        <v>353</v>
      </c>
      <c r="C36" s="382"/>
      <c r="D36" s="391"/>
      <c r="E36" s="402">
        <v>0</v>
      </c>
    </row>
    <row r="37" spans="1:5" s="364" customFormat="1" ht="10.5" customHeight="1">
      <c r="A37" s="367"/>
      <c r="B37" s="373" t="s">
        <v>303</v>
      </c>
      <c r="C37" s="382"/>
      <c r="D37" s="391"/>
      <c r="E37" s="402">
        <v>39982</v>
      </c>
    </row>
    <row r="38" spans="1:5" s="364" customFormat="1" ht="10.5" customHeight="1">
      <c r="A38" s="367"/>
      <c r="B38" s="373" t="s">
        <v>478</v>
      </c>
      <c r="C38" s="382"/>
      <c r="D38" s="391"/>
      <c r="E38" s="402">
        <v>46878</v>
      </c>
    </row>
    <row r="39" spans="1:5" s="364" customFormat="1" ht="10.5" customHeight="1">
      <c r="A39" s="367"/>
      <c r="B39" s="373" t="s">
        <v>216</v>
      </c>
      <c r="C39" s="382"/>
      <c r="D39" s="391"/>
      <c r="E39" s="402">
        <v>0</v>
      </c>
    </row>
    <row r="40" spans="1:5" s="364" customFormat="1" ht="10.5" customHeight="1">
      <c r="A40" s="367"/>
      <c r="B40" s="373" t="s">
        <v>522</v>
      </c>
      <c r="C40" s="382"/>
      <c r="D40" s="391"/>
      <c r="E40" s="402">
        <v>4325072</v>
      </c>
    </row>
    <row r="41" spans="1:5" s="364" customFormat="1" ht="10.5" customHeight="1">
      <c r="A41" s="367"/>
      <c r="B41" s="375" t="s">
        <v>392</v>
      </c>
      <c r="C41" s="383"/>
      <c r="D41" s="392"/>
      <c r="E41" s="404">
        <f>SUM(E12,E25,E27,E28,E35,E36:E40)</f>
        <v>97890599</v>
      </c>
    </row>
    <row r="42" spans="1:5" s="364" customFormat="1" ht="10.5" customHeight="1">
      <c r="A42" s="367" t="s">
        <v>252</v>
      </c>
      <c r="B42" s="376" t="s">
        <v>200</v>
      </c>
      <c r="C42" s="378" t="s">
        <v>76</v>
      </c>
      <c r="D42" s="393" t="s">
        <v>521</v>
      </c>
      <c r="E42" s="400">
        <v>10992004</v>
      </c>
    </row>
    <row r="43" spans="1:5" s="364" customFormat="1" ht="10.5" customHeight="1">
      <c r="A43" s="367"/>
      <c r="B43" s="377"/>
      <c r="C43" s="384"/>
      <c r="D43" s="394" t="s">
        <v>259</v>
      </c>
      <c r="E43" s="401">
        <v>3467691</v>
      </c>
    </row>
    <row r="44" spans="1:5" s="364" customFormat="1" ht="10.5" customHeight="1">
      <c r="A44" s="367"/>
      <c r="B44" s="377"/>
      <c r="C44" s="384"/>
      <c r="D44" s="394" t="s">
        <v>135</v>
      </c>
      <c r="E44" s="402">
        <v>1168953</v>
      </c>
    </row>
    <row r="45" spans="1:5" s="364" customFormat="1" ht="10.5" customHeight="1">
      <c r="A45" s="367"/>
      <c r="B45" s="377"/>
      <c r="C45" s="384"/>
      <c r="D45" s="394" t="s">
        <v>204</v>
      </c>
      <c r="E45" s="402">
        <f>SUM(E42:E44)</f>
        <v>15628648</v>
      </c>
    </row>
    <row r="46" spans="1:5" s="364" customFormat="1" ht="10.5" customHeight="1">
      <c r="A46" s="367"/>
      <c r="B46" s="377"/>
      <c r="C46" s="385" t="s">
        <v>206</v>
      </c>
      <c r="D46" s="394" t="s">
        <v>521</v>
      </c>
      <c r="E46" s="402">
        <v>2271</v>
      </c>
    </row>
    <row r="47" spans="1:5" s="364" customFormat="1" ht="10.5" customHeight="1">
      <c r="A47" s="367"/>
      <c r="B47" s="377"/>
      <c r="C47" s="386"/>
      <c r="D47" s="394" t="s">
        <v>259</v>
      </c>
      <c r="E47" s="402">
        <v>621</v>
      </c>
    </row>
    <row r="48" spans="1:5" s="364" customFormat="1" ht="10.5" customHeight="1">
      <c r="A48" s="367"/>
      <c r="B48" s="377"/>
      <c r="C48" s="386"/>
      <c r="D48" s="394" t="s">
        <v>135</v>
      </c>
      <c r="E48" s="402">
        <v>669</v>
      </c>
    </row>
    <row r="49" spans="1:5" s="364" customFormat="1" ht="10.5" customHeight="1">
      <c r="A49" s="367"/>
      <c r="B49" s="377"/>
      <c r="C49" s="386"/>
      <c r="D49" s="394" t="s">
        <v>204</v>
      </c>
      <c r="E49" s="402">
        <f>SUM(E46:E48)</f>
        <v>3561</v>
      </c>
    </row>
    <row r="50" spans="1:5" s="364" customFormat="1" ht="10.5" customHeight="1">
      <c r="A50" s="367"/>
      <c r="B50" s="377"/>
      <c r="C50" s="380" t="s">
        <v>269</v>
      </c>
      <c r="D50" s="389"/>
      <c r="E50" s="402">
        <f>SUM(E45,E49)</f>
        <v>15632209</v>
      </c>
    </row>
    <row r="51" spans="1:5" s="364" customFormat="1" ht="10.5" customHeight="1">
      <c r="A51" s="367"/>
      <c r="B51" s="373" t="s">
        <v>480</v>
      </c>
      <c r="C51" s="382"/>
      <c r="D51" s="391"/>
      <c r="E51" s="402">
        <v>2367</v>
      </c>
    </row>
    <row r="52" spans="1:5" s="364" customFormat="1" ht="10.5" customHeight="1">
      <c r="A52" s="367"/>
      <c r="B52" s="374" t="s">
        <v>512</v>
      </c>
      <c r="C52" s="379" t="s">
        <v>494</v>
      </c>
      <c r="D52" s="395"/>
      <c r="E52" s="402">
        <v>73335083</v>
      </c>
    </row>
    <row r="53" spans="1:5" s="364" customFormat="1" ht="10.5" customHeight="1">
      <c r="A53" s="367"/>
      <c r="B53" s="374"/>
      <c r="C53" s="385" t="s">
        <v>99</v>
      </c>
      <c r="D53" s="389" t="s">
        <v>92</v>
      </c>
      <c r="E53" s="402">
        <v>408845</v>
      </c>
    </row>
    <row r="54" spans="1:5" s="364" customFormat="1" ht="10.5" customHeight="1">
      <c r="A54" s="367"/>
      <c r="B54" s="374"/>
      <c r="C54" s="385"/>
      <c r="D54" s="389" t="s">
        <v>495</v>
      </c>
      <c r="E54" s="402">
        <v>471081</v>
      </c>
    </row>
    <row r="55" spans="1:5" s="364" customFormat="1" ht="10.5" customHeight="1">
      <c r="A55" s="367"/>
      <c r="B55" s="374"/>
      <c r="C55" s="385"/>
      <c r="D55" s="389" t="s">
        <v>294</v>
      </c>
      <c r="E55" s="402">
        <v>1475990</v>
      </c>
    </row>
    <row r="56" spans="1:5" s="364" customFormat="1" ht="10.5" customHeight="1">
      <c r="A56" s="367"/>
      <c r="B56" s="374"/>
      <c r="C56" s="385"/>
      <c r="D56" s="389" t="s">
        <v>114</v>
      </c>
      <c r="E56" s="402">
        <v>223628</v>
      </c>
    </row>
    <row r="57" spans="1:5" s="364" customFormat="1" ht="10.5" customHeight="1">
      <c r="A57" s="367"/>
      <c r="B57" s="374"/>
      <c r="C57" s="385"/>
      <c r="D57" s="389" t="s">
        <v>204</v>
      </c>
      <c r="E57" s="402">
        <f>SUM(E53:E56)</f>
        <v>2579544</v>
      </c>
    </row>
    <row r="58" spans="1:5" s="364" customFormat="1" ht="10.5" customHeight="1">
      <c r="A58" s="367"/>
      <c r="B58" s="374"/>
      <c r="C58" s="379" t="s">
        <v>112</v>
      </c>
      <c r="D58" s="395"/>
      <c r="E58" s="403">
        <v>0</v>
      </c>
    </row>
    <row r="59" spans="1:5" s="364" customFormat="1" ht="10.5" customHeight="1">
      <c r="A59" s="367"/>
      <c r="B59" s="374"/>
      <c r="C59" s="380" t="s">
        <v>355</v>
      </c>
      <c r="D59" s="389"/>
      <c r="E59" s="403">
        <v>308257</v>
      </c>
    </row>
    <row r="60" spans="1:5" s="364" customFormat="1" ht="10.5" customHeight="1">
      <c r="A60" s="367"/>
      <c r="B60" s="374"/>
      <c r="C60" s="380" t="s">
        <v>269</v>
      </c>
      <c r="D60" s="389"/>
      <c r="E60" s="402">
        <f>SUM(E52,E57,E58:E59)</f>
        <v>76222884</v>
      </c>
    </row>
    <row r="61" spans="1:5" s="364" customFormat="1" ht="10.5" customHeight="1">
      <c r="A61" s="367"/>
      <c r="B61" s="373" t="s">
        <v>458</v>
      </c>
      <c r="C61" s="382"/>
      <c r="D61" s="391"/>
      <c r="E61" s="402">
        <v>0</v>
      </c>
    </row>
    <row r="62" spans="1:5" s="364" customFormat="1" ht="10.5" customHeight="1">
      <c r="A62" s="367"/>
      <c r="B62" s="372" t="s">
        <v>497</v>
      </c>
      <c r="C62" s="387" t="s">
        <v>343</v>
      </c>
      <c r="D62" s="396" t="s">
        <v>220</v>
      </c>
      <c r="E62" s="402">
        <v>3619571</v>
      </c>
    </row>
    <row r="63" spans="1:5" s="364" customFormat="1" ht="10.5" customHeight="1">
      <c r="A63" s="367"/>
      <c r="B63" s="372"/>
      <c r="C63" s="387"/>
      <c r="D63" s="396" t="s">
        <v>222</v>
      </c>
      <c r="E63" s="402">
        <v>1844769</v>
      </c>
    </row>
    <row r="64" spans="1:5" s="364" customFormat="1" ht="10.5" customHeight="1">
      <c r="A64" s="367"/>
      <c r="B64" s="372"/>
      <c r="C64" s="387"/>
      <c r="D64" s="396" t="s">
        <v>562</v>
      </c>
      <c r="E64" s="402">
        <v>20986</v>
      </c>
    </row>
    <row r="65" spans="1:7" s="364" customFormat="1" ht="10.5" customHeight="1">
      <c r="A65" s="367"/>
      <c r="B65" s="372"/>
      <c r="C65" s="387"/>
      <c r="D65" s="389" t="s">
        <v>531</v>
      </c>
      <c r="E65" s="402">
        <v>1032084</v>
      </c>
    </row>
    <row r="66" spans="1:7" s="364" customFormat="1" ht="10.5" customHeight="1">
      <c r="A66" s="367"/>
      <c r="B66" s="372"/>
      <c r="C66" s="387"/>
      <c r="D66" s="389" t="s">
        <v>563</v>
      </c>
      <c r="E66" s="402">
        <v>1046</v>
      </c>
    </row>
    <row r="67" spans="1:7" s="364" customFormat="1" ht="10.5" customHeight="1">
      <c r="A67" s="367"/>
      <c r="B67" s="372"/>
      <c r="C67" s="387"/>
      <c r="D67" s="389" t="s">
        <v>240</v>
      </c>
      <c r="E67" s="402">
        <v>80466</v>
      </c>
    </row>
    <row r="68" spans="1:7" s="364" customFormat="1" ht="10.5" customHeight="1">
      <c r="A68" s="367"/>
      <c r="B68" s="372"/>
      <c r="C68" s="387"/>
      <c r="D68" s="389" t="s">
        <v>532</v>
      </c>
      <c r="E68" s="402">
        <v>1749848</v>
      </c>
    </row>
    <row r="69" spans="1:7" s="364" customFormat="1" ht="10.5" customHeight="1">
      <c r="A69" s="367"/>
      <c r="B69" s="372"/>
      <c r="C69" s="387"/>
      <c r="D69" s="389" t="s">
        <v>52</v>
      </c>
      <c r="E69" s="402">
        <v>54599</v>
      </c>
    </row>
    <row r="70" spans="1:7" s="364" customFormat="1" ht="10.5" customHeight="1">
      <c r="A70" s="367"/>
      <c r="B70" s="372"/>
      <c r="C70" s="380" t="s">
        <v>237</v>
      </c>
      <c r="D70" s="389"/>
      <c r="E70" s="402">
        <f>SUM(E62:E69)</f>
        <v>8403369</v>
      </c>
    </row>
    <row r="71" spans="1:7" s="364" customFormat="1" ht="10.5" customHeight="1">
      <c r="A71" s="367"/>
      <c r="B71" s="373" t="s">
        <v>493</v>
      </c>
      <c r="C71" s="382"/>
      <c r="D71" s="391"/>
      <c r="E71" s="402">
        <v>0</v>
      </c>
    </row>
    <row r="72" spans="1:7" s="364" customFormat="1" ht="10.5" customHeight="1">
      <c r="A72" s="367"/>
      <c r="B72" s="373" t="s">
        <v>303</v>
      </c>
      <c r="C72" s="382"/>
      <c r="D72" s="391"/>
      <c r="E72" s="402">
        <v>140480</v>
      </c>
    </row>
    <row r="73" spans="1:7" s="364" customFormat="1" ht="10.5" customHeight="1">
      <c r="A73" s="367"/>
      <c r="B73" s="373" t="s">
        <v>230</v>
      </c>
      <c r="C73" s="382"/>
      <c r="D73" s="391"/>
      <c r="E73" s="402">
        <v>914427</v>
      </c>
    </row>
    <row r="74" spans="1:7" s="364" customFormat="1" ht="10.5" customHeight="1">
      <c r="A74" s="367"/>
      <c r="B74" s="373" t="s">
        <v>522</v>
      </c>
      <c r="C74" s="382"/>
      <c r="D74" s="391"/>
      <c r="E74" s="402">
        <v>2444694</v>
      </c>
    </row>
    <row r="75" spans="1:7" s="364" customFormat="1" ht="10.5" customHeight="1">
      <c r="A75" s="367"/>
      <c r="B75" s="375" t="s">
        <v>392</v>
      </c>
      <c r="C75" s="383"/>
      <c r="D75" s="392"/>
      <c r="E75" s="404">
        <f>SUM(E50,E51,E60,E61,E70,E71:E74)</f>
        <v>103760430</v>
      </c>
    </row>
    <row r="76" spans="1:7" s="364" customFormat="1" ht="10.5" customHeight="1">
      <c r="A76" s="368" t="s">
        <v>498</v>
      </c>
      <c r="B76" s="368"/>
      <c r="C76" s="368"/>
      <c r="D76" s="368"/>
      <c r="E76" s="405">
        <v>201651029</v>
      </c>
      <c r="G76" s="407">
        <f>E41+E75</f>
        <v>201651029</v>
      </c>
    </row>
    <row r="77" spans="1:7" s="365" customFormat="1" ht="10.5" customHeight="1">
      <c r="B77" s="369" t="s">
        <v>556</v>
      </c>
      <c r="D77" s="397"/>
      <c r="E77" s="406"/>
    </row>
    <row r="78" spans="1:7" ht="17.100000000000001" customHeight="1">
      <c r="A78" s="369"/>
    </row>
  </sheetData>
  <mergeCells count="45">
    <mergeCell ref="A2:D2"/>
    <mergeCell ref="C9:D9"/>
    <mergeCell ref="C10:D10"/>
    <mergeCell ref="C11:D11"/>
    <mergeCell ref="C12:D12"/>
    <mergeCell ref="C25:D25"/>
    <mergeCell ref="B26:D26"/>
    <mergeCell ref="B27:D27"/>
    <mergeCell ref="B28:D28"/>
    <mergeCell ref="B36:D36"/>
    <mergeCell ref="B37:D37"/>
    <mergeCell ref="B38:D38"/>
    <mergeCell ref="B39:D39"/>
    <mergeCell ref="B40:D40"/>
    <mergeCell ref="B41:D41"/>
    <mergeCell ref="C50:D50"/>
    <mergeCell ref="B51:D51"/>
    <mergeCell ref="C52:D52"/>
    <mergeCell ref="C58:D58"/>
    <mergeCell ref="C59:D59"/>
    <mergeCell ref="C60:D60"/>
    <mergeCell ref="B61:D61"/>
    <mergeCell ref="C70:D70"/>
    <mergeCell ref="B71:D71"/>
    <mergeCell ref="B72:D72"/>
    <mergeCell ref="B73:D73"/>
    <mergeCell ref="B74:D74"/>
    <mergeCell ref="B75:D75"/>
    <mergeCell ref="A76:D76"/>
    <mergeCell ref="C3:C5"/>
    <mergeCell ref="C6:C8"/>
    <mergeCell ref="C13:C18"/>
    <mergeCell ref="C19:C24"/>
    <mergeCell ref="C42:C45"/>
    <mergeCell ref="C46:C49"/>
    <mergeCell ref="C53:C57"/>
    <mergeCell ref="A3:A41"/>
    <mergeCell ref="B3:B12"/>
    <mergeCell ref="B13:B25"/>
    <mergeCell ref="B29:C35"/>
    <mergeCell ref="A42:A75"/>
    <mergeCell ref="B42:B50"/>
    <mergeCell ref="B52:B60"/>
    <mergeCell ref="B62:B70"/>
    <mergeCell ref="C62:C69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4" fitToWidth="1" fitToHeight="1" orientation="portrait" usePrinterDefaults="1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71"/>
  <sheetViews>
    <sheetView showGridLines="0" view="pageBreakPreview" zoomScaleSheetLayoutView="100" workbookViewId="0">
      <pane xSplit="4" ySplit="2" topLeftCell="E3" activePane="bottomRight" state="frozen"/>
      <selection pane="topRight"/>
      <selection pane="bottomLeft"/>
      <selection pane="bottomRight"/>
    </sheetView>
  </sheetViews>
  <sheetFormatPr defaultRowHeight="17.100000000000001" customHeight="1"/>
  <cols>
    <col min="1" max="1" width="6.625" style="1" customWidth="1"/>
    <col min="2" max="2" width="14.625" style="1" customWidth="1"/>
    <col min="3" max="3" width="18.625" style="1" customWidth="1"/>
    <col min="4" max="4" width="30.625" style="362" customWidth="1"/>
    <col min="5" max="5" width="20.625" style="196" customWidth="1"/>
    <col min="6" max="16384" width="9" style="1" customWidth="1"/>
  </cols>
  <sheetData>
    <row r="1" spans="1:5" ht="20.100000000000001" customHeight="1">
      <c r="A1" s="2" t="s">
        <v>177</v>
      </c>
      <c r="E1" s="398" t="s">
        <v>256</v>
      </c>
    </row>
    <row r="2" spans="1:5" s="408" customFormat="1" ht="11.45" customHeight="1">
      <c r="A2" s="409" t="s">
        <v>508</v>
      </c>
      <c r="B2" s="409"/>
      <c r="C2" s="409"/>
      <c r="D2" s="409"/>
      <c r="E2" s="438" t="s">
        <v>261</v>
      </c>
    </row>
    <row r="3" spans="1:5" s="96" customFormat="1" ht="11.45" customHeight="1">
      <c r="A3" s="410" t="s">
        <v>210</v>
      </c>
      <c r="B3" s="412" t="s">
        <v>423</v>
      </c>
      <c r="C3" s="422"/>
      <c r="D3" s="431"/>
      <c r="E3" s="439">
        <v>8553</v>
      </c>
    </row>
    <row r="4" spans="1:5" s="96" customFormat="1" ht="11.45" customHeight="1">
      <c r="A4" s="410"/>
      <c r="B4" s="413" t="s">
        <v>502</v>
      </c>
      <c r="C4" s="423"/>
      <c r="D4" s="432" t="s">
        <v>89</v>
      </c>
      <c r="E4" s="440">
        <v>73335083</v>
      </c>
    </row>
    <row r="5" spans="1:5" s="96" customFormat="1" ht="11.45" customHeight="1">
      <c r="A5" s="410"/>
      <c r="B5" s="413"/>
      <c r="C5" s="423"/>
      <c r="D5" s="432" t="s">
        <v>447</v>
      </c>
      <c r="E5" s="440">
        <v>2579544</v>
      </c>
    </row>
    <row r="6" spans="1:5" s="96" customFormat="1" ht="11.45" customHeight="1">
      <c r="A6" s="410"/>
      <c r="B6" s="413"/>
      <c r="C6" s="423"/>
      <c r="D6" s="432" t="s">
        <v>237</v>
      </c>
      <c r="E6" s="440">
        <f>SUM(E4,E5)</f>
        <v>75914627</v>
      </c>
    </row>
    <row r="7" spans="1:5" s="96" customFormat="1" ht="11.45" customHeight="1">
      <c r="A7" s="410"/>
      <c r="B7" s="413" t="s">
        <v>459</v>
      </c>
      <c r="C7" s="423"/>
      <c r="D7" s="432" t="s">
        <v>235</v>
      </c>
      <c r="E7" s="440">
        <v>12812080</v>
      </c>
    </row>
    <row r="8" spans="1:5" s="96" customFormat="1" ht="11.45" customHeight="1">
      <c r="A8" s="410"/>
      <c r="B8" s="413"/>
      <c r="C8" s="423"/>
      <c r="D8" s="432" t="s">
        <v>429</v>
      </c>
      <c r="E8" s="440">
        <v>773</v>
      </c>
    </row>
    <row r="9" spans="1:5" s="96" customFormat="1" ht="11.45" customHeight="1">
      <c r="A9" s="410"/>
      <c r="B9" s="413"/>
      <c r="C9" s="423"/>
      <c r="D9" s="432" t="s">
        <v>269</v>
      </c>
      <c r="E9" s="440">
        <v>12812852</v>
      </c>
    </row>
    <row r="10" spans="1:5" s="96" customFormat="1" ht="11.45" customHeight="1">
      <c r="A10" s="410"/>
      <c r="B10" s="414" t="s">
        <v>465</v>
      </c>
      <c r="C10" s="424"/>
      <c r="D10" s="432" t="s">
        <v>238</v>
      </c>
      <c r="E10" s="440">
        <v>30734</v>
      </c>
    </row>
    <row r="11" spans="1:5" s="96" customFormat="1" ht="11.45" customHeight="1">
      <c r="A11" s="410"/>
      <c r="B11" s="414"/>
      <c r="C11" s="424"/>
      <c r="D11" s="432" t="s">
        <v>429</v>
      </c>
      <c r="E11" s="440">
        <v>654</v>
      </c>
    </row>
    <row r="12" spans="1:5" s="96" customFormat="1" ht="11.45" customHeight="1">
      <c r="A12" s="410"/>
      <c r="B12" s="414"/>
      <c r="C12" s="424"/>
      <c r="D12" s="432" t="s">
        <v>269</v>
      </c>
      <c r="E12" s="440">
        <v>31388</v>
      </c>
    </row>
    <row r="13" spans="1:5" s="96" customFormat="1" ht="11.45" customHeight="1">
      <c r="A13" s="410"/>
      <c r="B13" s="415" t="s">
        <v>264</v>
      </c>
      <c r="C13" s="425"/>
      <c r="D13" s="433"/>
      <c r="E13" s="440">
        <v>3854084</v>
      </c>
    </row>
    <row r="14" spans="1:5" s="96" customFormat="1" ht="11.45" customHeight="1">
      <c r="A14" s="410"/>
      <c r="B14" s="414" t="s">
        <v>455</v>
      </c>
      <c r="C14" s="423"/>
      <c r="D14" s="432" t="s">
        <v>500</v>
      </c>
      <c r="E14" s="440">
        <v>0</v>
      </c>
    </row>
    <row r="15" spans="1:5" s="96" customFormat="1" ht="11.45" customHeight="1">
      <c r="A15" s="410"/>
      <c r="B15" s="413"/>
      <c r="C15" s="423"/>
      <c r="D15" s="432" t="s">
        <v>429</v>
      </c>
      <c r="E15" s="440">
        <v>20</v>
      </c>
    </row>
    <row r="16" spans="1:5" s="96" customFormat="1" ht="11.45" customHeight="1">
      <c r="A16" s="410"/>
      <c r="B16" s="413"/>
      <c r="C16" s="423"/>
      <c r="D16" s="432" t="s">
        <v>269</v>
      </c>
      <c r="E16" s="440">
        <v>20</v>
      </c>
    </row>
    <row r="17" spans="1:5" s="96" customFormat="1" ht="11.45" customHeight="1">
      <c r="A17" s="410"/>
      <c r="B17" s="414" t="s">
        <v>503</v>
      </c>
      <c r="C17" s="426"/>
      <c r="D17" s="432" t="s">
        <v>444</v>
      </c>
      <c r="E17" s="440">
        <v>131840</v>
      </c>
    </row>
    <row r="18" spans="1:5" s="96" customFormat="1" ht="11.45" customHeight="1">
      <c r="A18" s="410"/>
      <c r="B18" s="416"/>
      <c r="C18" s="426"/>
      <c r="D18" s="432" t="s">
        <v>429</v>
      </c>
      <c r="E18" s="440">
        <v>90</v>
      </c>
    </row>
    <row r="19" spans="1:5" s="96" customFormat="1" ht="11.45" customHeight="1">
      <c r="A19" s="410"/>
      <c r="B19" s="416"/>
      <c r="C19" s="426"/>
      <c r="D19" s="432" t="s">
        <v>269</v>
      </c>
      <c r="E19" s="440">
        <v>131930</v>
      </c>
    </row>
    <row r="20" spans="1:5" s="96" customFormat="1" ht="11.45" customHeight="1">
      <c r="A20" s="410"/>
      <c r="B20" s="415" t="s">
        <v>504</v>
      </c>
      <c r="C20" s="427"/>
      <c r="D20" s="434"/>
      <c r="E20" s="440">
        <v>0</v>
      </c>
    </row>
    <row r="21" spans="1:5" s="96" customFormat="1" ht="11.45" customHeight="1">
      <c r="A21" s="410"/>
      <c r="B21" s="415" t="s">
        <v>183</v>
      </c>
      <c r="C21" s="427"/>
      <c r="D21" s="434"/>
      <c r="E21" s="440">
        <v>7358</v>
      </c>
    </row>
    <row r="22" spans="1:5" s="96" customFormat="1" ht="11.45" customHeight="1">
      <c r="A22" s="410"/>
      <c r="B22" s="414" t="s">
        <v>194</v>
      </c>
      <c r="C22" s="426"/>
      <c r="D22" s="432" t="s">
        <v>205</v>
      </c>
      <c r="E22" s="440">
        <v>414902</v>
      </c>
    </row>
    <row r="23" spans="1:5" s="96" customFormat="1" ht="11.45" customHeight="1">
      <c r="A23" s="410"/>
      <c r="B23" s="414"/>
      <c r="C23" s="426"/>
      <c r="D23" s="432" t="s">
        <v>138</v>
      </c>
      <c r="E23" s="440">
        <v>0</v>
      </c>
    </row>
    <row r="24" spans="1:5" s="96" customFormat="1" ht="11.45" customHeight="1">
      <c r="A24" s="410"/>
      <c r="B24" s="416"/>
      <c r="C24" s="426"/>
      <c r="D24" s="432" t="s">
        <v>501</v>
      </c>
      <c r="E24" s="440">
        <v>0</v>
      </c>
    </row>
    <row r="25" spans="1:5" s="96" customFormat="1" ht="11.45" customHeight="1">
      <c r="A25" s="410"/>
      <c r="B25" s="416"/>
      <c r="C25" s="426"/>
      <c r="D25" s="432" t="s">
        <v>204</v>
      </c>
      <c r="E25" s="440">
        <v>414902</v>
      </c>
    </row>
    <row r="26" spans="1:5" s="96" customFormat="1" ht="11.45" customHeight="1">
      <c r="A26" s="410"/>
      <c r="B26" s="415" t="s">
        <v>517</v>
      </c>
      <c r="C26" s="425"/>
      <c r="D26" s="433"/>
      <c r="E26" s="440">
        <v>41797</v>
      </c>
    </row>
    <row r="27" spans="1:5" s="96" customFormat="1" ht="11.45" customHeight="1">
      <c r="A27" s="410"/>
      <c r="B27" s="415" t="s">
        <v>250</v>
      </c>
      <c r="C27" s="427"/>
      <c r="D27" s="434"/>
      <c r="E27" s="440">
        <v>6579</v>
      </c>
    </row>
    <row r="28" spans="1:5" s="96" customFormat="1" ht="11.45" customHeight="1">
      <c r="A28" s="410"/>
      <c r="B28" s="415" t="s">
        <v>267</v>
      </c>
      <c r="C28" s="425"/>
      <c r="D28" s="433"/>
      <c r="E28" s="440">
        <v>0</v>
      </c>
    </row>
    <row r="29" spans="1:5" s="96" customFormat="1" ht="11.45" customHeight="1">
      <c r="A29" s="410"/>
      <c r="B29" s="415" t="s">
        <v>325</v>
      </c>
      <c r="C29" s="425"/>
      <c r="D29" s="433"/>
      <c r="E29" s="440">
        <v>0</v>
      </c>
    </row>
    <row r="30" spans="1:5" s="96" customFormat="1" ht="11.45" customHeight="1">
      <c r="A30" s="410"/>
      <c r="B30" s="417" t="s">
        <v>518</v>
      </c>
      <c r="C30" s="428"/>
      <c r="D30" s="435"/>
      <c r="E30" s="441">
        <f>SUM(E3,E6,E9,E12,E13,E16,E19,E21,E25,E26:E29)</f>
        <v>93224090</v>
      </c>
    </row>
    <row r="31" spans="1:5" s="96" customFormat="1" ht="11.45" customHeight="1">
      <c r="A31" s="410" t="s">
        <v>252</v>
      </c>
      <c r="B31" s="412" t="s">
        <v>423</v>
      </c>
      <c r="C31" s="422"/>
      <c r="D31" s="431"/>
      <c r="E31" s="439">
        <v>1253265</v>
      </c>
    </row>
    <row r="32" spans="1:5" s="96" customFormat="1" ht="11.45" customHeight="1">
      <c r="A32" s="410"/>
      <c r="B32" s="418" t="s">
        <v>306</v>
      </c>
      <c r="C32" s="429" t="s">
        <v>76</v>
      </c>
      <c r="D32" s="432" t="s">
        <v>533</v>
      </c>
      <c r="E32" s="440">
        <v>62717630</v>
      </c>
    </row>
    <row r="33" spans="1:5" s="96" customFormat="1" ht="11.45" customHeight="1">
      <c r="A33" s="410"/>
      <c r="B33" s="418"/>
      <c r="C33" s="430"/>
      <c r="D33" s="432" t="s">
        <v>197</v>
      </c>
      <c r="E33" s="440">
        <v>376116</v>
      </c>
    </row>
    <row r="34" spans="1:5" s="96" customFormat="1" ht="11.45" customHeight="1">
      <c r="A34" s="410"/>
      <c r="B34" s="418"/>
      <c r="C34" s="430"/>
      <c r="D34" s="432" t="s">
        <v>534</v>
      </c>
      <c r="E34" s="440">
        <v>63093746</v>
      </c>
    </row>
    <row r="35" spans="1:5" s="96" customFormat="1" ht="11.45" customHeight="1">
      <c r="A35" s="410"/>
      <c r="B35" s="418"/>
      <c r="C35" s="430"/>
      <c r="D35" s="432" t="s">
        <v>535</v>
      </c>
      <c r="E35" s="440">
        <v>9972221</v>
      </c>
    </row>
    <row r="36" spans="1:5" s="96" customFormat="1" ht="11.45" customHeight="1">
      <c r="A36" s="410"/>
      <c r="B36" s="418"/>
      <c r="C36" s="430"/>
      <c r="D36" s="432" t="s">
        <v>229</v>
      </c>
      <c r="E36" s="440">
        <v>10356</v>
      </c>
    </row>
    <row r="37" spans="1:5" s="96" customFormat="1" ht="11.45" customHeight="1">
      <c r="A37" s="410"/>
      <c r="B37" s="418"/>
      <c r="C37" s="430"/>
      <c r="D37" s="432" t="s">
        <v>536</v>
      </c>
      <c r="E37" s="440">
        <v>0</v>
      </c>
    </row>
    <row r="38" spans="1:5" s="96" customFormat="1" ht="11.45" customHeight="1">
      <c r="A38" s="410"/>
      <c r="B38" s="418"/>
      <c r="C38" s="430"/>
      <c r="D38" s="432" t="s">
        <v>537</v>
      </c>
      <c r="E38" s="440">
        <v>118003</v>
      </c>
    </row>
    <row r="39" spans="1:5" s="96" customFormat="1" ht="11.45" customHeight="1">
      <c r="A39" s="410"/>
      <c r="B39" s="418"/>
      <c r="C39" s="430"/>
      <c r="D39" s="432" t="s">
        <v>519</v>
      </c>
      <c r="E39" s="440">
        <v>90230</v>
      </c>
    </row>
    <row r="40" spans="1:5" s="96" customFormat="1" ht="11.45" customHeight="1">
      <c r="A40" s="410"/>
      <c r="B40" s="418"/>
      <c r="C40" s="430"/>
      <c r="D40" s="432" t="s">
        <v>52</v>
      </c>
      <c r="E40" s="440">
        <v>493</v>
      </c>
    </row>
    <row r="41" spans="1:5" s="96" customFormat="1" ht="11.45" customHeight="1">
      <c r="A41" s="410"/>
      <c r="B41" s="418"/>
      <c r="C41" s="430"/>
      <c r="D41" s="432" t="s">
        <v>269</v>
      </c>
      <c r="E41" s="440">
        <v>73285048</v>
      </c>
    </row>
    <row r="42" spans="1:5" s="96" customFormat="1" ht="11.45" customHeight="1">
      <c r="A42" s="410"/>
      <c r="B42" s="418"/>
      <c r="C42" s="424" t="s">
        <v>360</v>
      </c>
      <c r="D42" s="432" t="s">
        <v>374</v>
      </c>
      <c r="E42" s="440">
        <v>0</v>
      </c>
    </row>
    <row r="43" spans="1:5" s="96" customFormat="1" ht="11.45" customHeight="1">
      <c r="A43" s="410"/>
      <c r="B43" s="418"/>
      <c r="C43" s="426"/>
      <c r="D43" s="432" t="s">
        <v>535</v>
      </c>
      <c r="E43" s="440">
        <v>0</v>
      </c>
    </row>
    <row r="44" spans="1:5" s="96" customFormat="1" ht="11.45" customHeight="1">
      <c r="A44" s="410"/>
      <c r="B44" s="418"/>
      <c r="C44" s="426"/>
      <c r="D44" s="432" t="s">
        <v>229</v>
      </c>
      <c r="E44" s="440">
        <v>0</v>
      </c>
    </row>
    <row r="45" spans="1:5" s="96" customFormat="1" ht="11.45" customHeight="1">
      <c r="A45" s="410"/>
      <c r="B45" s="418"/>
      <c r="C45" s="426"/>
      <c r="D45" s="432" t="s">
        <v>536</v>
      </c>
      <c r="E45" s="440">
        <v>0</v>
      </c>
    </row>
    <row r="46" spans="1:5" s="96" customFormat="1" ht="11.45" customHeight="1">
      <c r="A46" s="410"/>
      <c r="B46" s="418"/>
      <c r="C46" s="426"/>
      <c r="D46" s="432" t="s">
        <v>269</v>
      </c>
      <c r="E46" s="440">
        <v>0</v>
      </c>
    </row>
    <row r="47" spans="1:5" s="96" customFormat="1" ht="11.45" customHeight="1">
      <c r="A47" s="410"/>
      <c r="B47" s="418"/>
      <c r="C47" s="429" t="s">
        <v>395</v>
      </c>
      <c r="D47" s="436"/>
      <c r="E47" s="440">
        <v>240252</v>
      </c>
    </row>
    <row r="48" spans="1:5" s="96" customFormat="1" ht="11.45" customHeight="1">
      <c r="A48" s="410"/>
      <c r="B48" s="418"/>
      <c r="C48" s="429" t="s">
        <v>269</v>
      </c>
      <c r="D48" s="436"/>
      <c r="E48" s="440">
        <f>SUM(E41,E47)</f>
        <v>73525300</v>
      </c>
    </row>
    <row r="49" spans="1:5" s="96" customFormat="1" ht="11.45" customHeight="1">
      <c r="A49" s="410"/>
      <c r="B49" s="419" t="s">
        <v>507</v>
      </c>
      <c r="C49" s="424" t="s">
        <v>68</v>
      </c>
      <c r="D49" s="432" t="s">
        <v>254</v>
      </c>
      <c r="E49" s="440">
        <v>17548013</v>
      </c>
    </row>
    <row r="50" spans="1:5" s="96" customFormat="1" ht="11.45" customHeight="1">
      <c r="A50" s="410"/>
      <c r="B50" s="420"/>
      <c r="C50" s="426"/>
      <c r="D50" s="432" t="s">
        <v>505</v>
      </c>
      <c r="E50" s="440">
        <v>0</v>
      </c>
    </row>
    <row r="51" spans="1:5" s="96" customFormat="1" ht="11.45" customHeight="1">
      <c r="A51" s="410"/>
      <c r="B51" s="420"/>
      <c r="C51" s="426"/>
      <c r="D51" s="432" t="s">
        <v>269</v>
      </c>
      <c r="E51" s="440">
        <f>SUM(E49,E50)</f>
        <v>17548013</v>
      </c>
    </row>
    <row r="52" spans="1:5" s="96" customFormat="1" ht="11.45" customHeight="1">
      <c r="A52" s="410"/>
      <c r="B52" s="420"/>
      <c r="C52" s="424" t="s">
        <v>506</v>
      </c>
      <c r="D52" s="432" t="s">
        <v>254</v>
      </c>
      <c r="E52" s="440">
        <v>6061825</v>
      </c>
    </row>
    <row r="53" spans="1:5" s="96" customFormat="1" ht="11.45" customHeight="1">
      <c r="A53" s="410"/>
      <c r="B53" s="420"/>
      <c r="C53" s="426"/>
      <c r="D53" s="432" t="s">
        <v>505</v>
      </c>
      <c r="E53" s="440">
        <v>0</v>
      </c>
    </row>
    <row r="54" spans="1:5" s="96" customFormat="1" ht="11.45" customHeight="1">
      <c r="A54" s="410"/>
      <c r="B54" s="420"/>
      <c r="C54" s="426"/>
      <c r="D54" s="432" t="s">
        <v>269</v>
      </c>
      <c r="E54" s="440">
        <f>SUM(E52:E53)</f>
        <v>6061825</v>
      </c>
    </row>
    <row r="55" spans="1:5" s="96" customFormat="1" ht="11.45" customHeight="1">
      <c r="A55" s="410"/>
      <c r="B55" s="420"/>
      <c r="C55" s="429" t="s">
        <v>219</v>
      </c>
      <c r="D55" s="436"/>
      <c r="E55" s="440">
        <v>1869956</v>
      </c>
    </row>
    <row r="56" spans="1:5" s="96" customFormat="1" ht="11.45" customHeight="1">
      <c r="A56" s="410"/>
      <c r="B56" s="420"/>
      <c r="C56" s="429" t="s">
        <v>269</v>
      </c>
      <c r="D56" s="436"/>
      <c r="E56" s="440">
        <f>SUM(E51,E54,E55)</f>
        <v>25479794</v>
      </c>
    </row>
    <row r="57" spans="1:5" s="96" customFormat="1" ht="11.45" customHeight="1">
      <c r="A57" s="410"/>
      <c r="B57" s="415" t="s">
        <v>363</v>
      </c>
      <c r="C57" s="427"/>
      <c r="D57" s="434"/>
      <c r="E57" s="440">
        <v>0</v>
      </c>
    </row>
    <row r="58" spans="1:5" s="96" customFormat="1" ht="11.45" customHeight="1">
      <c r="A58" s="410"/>
      <c r="B58" s="414" t="s">
        <v>183</v>
      </c>
      <c r="C58" s="426"/>
      <c r="D58" s="432" t="s">
        <v>242</v>
      </c>
      <c r="E58" s="440">
        <v>302310</v>
      </c>
    </row>
    <row r="59" spans="1:5" s="96" customFormat="1" ht="11.45" customHeight="1">
      <c r="A59" s="410"/>
      <c r="B59" s="414"/>
      <c r="C59" s="426"/>
      <c r="D59" s="432" t="s">
        <v>241</v>
      </c>
      <c r="E59" s="440">
        <v>659399</v>
      </c>
    </row>
    <row r="60" spans="1:5" s="96" customFormat="1" ht="11.45" customHeight="1">
      <c r="A60" s="410"/>
      <c r="B60" s="416"/>
      <c r="C60" s="426"/>
      <c r="D60" s="432" t="s">
        <v>245</v>
      </c>
      <c r="E60" s="440">
        <v>2662</v>
      </c>
    </row>
    <row r="61" spans="1:5" s="96" customFormat="1" ht="11.45" customHeight="1">
      <c r="A61" s="410"/>
      <c r="B61" s="416"/>
      <c r="C61" s="426"/>
      <c r="D61" s="432" t="s">
        <v>204</v>
      </c>
      <c r="E61" s="440">
        <f>SUM(E58:E60)</f>
        <v>964371</v>
      </c>
    </row>
    <row r="62" spans="1:5" s="96" customFormat="1" ht="11.45" customHeight="1">
      <c r="A62" s="410"/>
      <c r="B62" s="415" t="s">
        <v>180</v>
      </c>
      <c r="C62" s="427"/>
      <c r="D62" s="434"/>
      <c r="E62" s="440">
        <v>7798</v>
      </c>
    </row>
    <row r="63" spans="1:5" s="96" customFormat="1" ht="11.45" customHeight="1">
      <c r="A63" s="410"/>
      <c r="B63" s="415" t="s">
        <v>404</v>
      </c>
      <c r="C63" s="427"/>
      <c r="D63" s="434"/>
      <c r="E63" s="440">
        <v>30837</v>
      </c>
    </row>
    <row r="64" spans="1:5" s="95" customFormat="1" ht="11.45" customHeight="1">
      <c r="A64" s="410"/>
      <c r="B64" s="415" t="s">
        <v>517</v>
      </c>
      <c r="C64" s="425"/>
      <c r="D64" s="433"/>
      <c r="E64" s="440">
        <v>97478</v>
      </c>
    </row>
    <row r="65" spans="1:5" s="95" customFormat="1" ht="11.45" customHeight="1">
      <c r="A65" s="410"/>
      <c r="B65" s="415" t="s">
        <v>250</v>
      </c>
      <c r="C65" s="427"/>
      <c r="D65" s="434"/>
      <c r="E65" s="440">
        <v>52482</v>
      </c>
    </row>
    <row r="66" spans="1:5" s="95" customFormat="1" ht="11.45" customHeight="1">
      <c r="A66" s="410"/>
      <c r="B66" s="415" t="s">
        <v>325</v>
      </c>
      <c r="C66" s="425"/>
      <c r="D66" s="433"/>
      <c r="E66" s="440">
        <v>0</v>
      </c>
    </row>
    <row r="67" spans="1:5" s="95" customFormat="1" ht="11.45" customHeight="1">
      <c r="A67" s="410"/>
      <c r="B67" s="415" t="s">
        <v>491</v>
      </c>
      <c r="C67" s="425"/>
      <c r="D67" s="433"/>
      <c r="E67" s="440">
        <v>6543</v>
      </c>
    </row>
    <row r="68" spans="1:5" s="95" customFormat="1" ht="11.45" customHeight="1">
      <c r="A68" s="410"/>
      <c r="B68" s="417" t="s">
        <v>518</v>
      </c>
      <c r="C68" s="428"/>
      <c r="D68" s="435"/>
      <c r="E68" s="441">
        <f>SUM(E31,E48,E56,E57,E61,,,E62:E67)</f>
        <v>101417868</v>
      </c>
    </row>
    <row r="69" spans="1:5" s="95" customFormat="1" ht="11.45" customHeight="1">
      <c r="A69" s="411" t="s">
        <v>498</v>
      </c>
      <c r="B69" s="421"/>
      <c r="C69" s="421"/>
      <c r="D69" s="437"/>
      <c r="E69" s="442">
        <f>SUM(E30,E68)</f>
        <v>194641958</v>
      </c>
    </row>
    <row r="70" spans="1:5" ht="11.45" customHeight="1">
      <c r="A70" s="369" t="s">
        <v>556</v>
      </c>
    </row>
    <row r="71" spans="1:5" ht="17.100000000000001" customHeight="1">
      <c r="A71" s="369"/>
    </row>
  </sheetData>
  <mergeCells count="39">
    <mergeCell ref="A2:D2"/>
    <mergeCell ref="B3:D3"/>
    <mergeCell ref="B13:D13"/>
    <mergeCell ref="B20:D20"/>
    <mergeCell ref="B21:D21"/>
    <mergeCell ref="B26:D26"/>
    <mergeCell ref="B27:D27"/>
    <mergeCell ref="B28:D28"/>
    <mergeCell ref="B29:D29"/>
    <mergeCell ref="B30:D30"/>
    <mergeCell ref="B31:D31"/>
    <mergeCell ref="C47:D47"/>
    <mergeCell ref="C48:D48"/>
    <mergeCell ref="C55:D55"/>
    <mergeCell ref="C56:D56"/>
    <mergeCell ref="B57:D57"/>
    <mergeCell ref="B62:D62"/>
    <mergeCell ref="B63:D63"/>
    <mergeCell ref="B64:D64"/>
    <mergeCell ref="B65:D65"/>
    <mergeCell ref="B66:D66"/>
    <mergeCell ref="B67:D67"/>
    <mergeCell ref="B68:D68"/>
    <mergeCell ref="A69:D69"/>
    <mergeCell ref="B4:C6"/>
    <mergeCell ref="B7:C9"/>
    <mergeCell ref="B10:C12"/>
    <mergeCell ref="B14:C16"/>
    <mergeCell ref="B17:C19"/>
    <mergeCell ref="B22:C25"/>
    <mergeCell ref="C42:C46"/>
    <mergeCell ref="C49:C51"/>
    <mergeCell ref="C52:C54"/>
    <mergeCell ref="B58:C61"/>
    <mergeCell ref="A3:A30"/>
    <mergeCell ref="A31:A68"/>
    <mergeCell ref="B32:B48"/>
    <mergeCell ref="C32:C41"/>
    <mergeCell ref="B49:B56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4" fitToWidth="1" fitToHeight="1" orientation="portrait" usePrinterDefaults="1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69"/>
  <sheetViews>
    <sheetView showGridLines="0" view="pageBreakPreview" zoomScaleSheetLayoutView="100" workbookViewId="0">
      <pane xSplit="2" ySplit="2" topLeftCell="C3" activePane="bottomRight" state="frozen"/>
      <selection pane="topRight"/>
      <selection pane="bottomLeft"/>
      <selection pane="bottomRight"/>
    </sheetView>
  </sheetViews>
  <sheetFormatPr defaultRowHeight="14.1" customHeight="1"/>
  <cols>
    <col min="1" max="1" width="16.625" style="1" customWidth="1"/>
    <col min="2" max="2" width="16.625" style="20" customWidth="1"/>
    <col min="3" max="5" width="18.625" style="1" customWidth="1"/>
    <col min="6" max="6" width="16.375" style="1" customWidth="1"/>
    <col min="7" max="7" width="12.25" style="1" customWidth="1"/>
    <col min="8" max="13" width="9" style="1" customWidth="1"/>
    <col min="14" max="14" width="9.125" style="1" bestFit="1" customWidth="1"/>
    <col min="15" max="255" width="9" style="1" customWidth="1"/>
    <col min="256" max="256" width="7.625" style="1" customWidth="1"/>
    <col min="257" max="257" width="9.625" style="1" customWidth="1"/>
    <col min="258" max="260" width="10.25" style="1" bestFit="1" customWidth="1"/>
    <col min="261" max="261" width="9" style="1" customWidth="1"/>
    <col min="262" max="262" width="4" style="1" customWidth="1"/>
    <col min="263" max="511" width="9" style="1" customWidth="1"/>
    <col min="512" max="512" width="7.625" style="1" customWidth="1"/>
    <col min="513" max="513" width="9.625" style="1" customWidth="1"/>
    <col min="514" max="516" width="10.25" style="1" bestFit="1" customWidth="1"/>
    <col min="517" max="517" width="9" style="1" customWidth="1"/>
    <col min="518" max="518" width="4" style="1" customWidth="1"/>
    <col min="519" max="767" width="9" style="1" customWidth="1"/>
    <col min="768" max="768" width="7.625" style="1" customWidth="1"/>
    <col min="769" max="769" width="9.625" style="1" customWidth="1"/>
    <col min="770" max="772" width="10.25" style="1" bestFit="1" customWidth="1"/>
    <col min="773" max="773" width="9" style="1" customWidth="1"/>
    <col min="774" max="774" width="4" style="1" customWidth="1"/>
    <col min="775" max="1023" width="9" style="1" customWidth="1"/>
    <col min="1024" max="1024" width="7.625" style="1" customWidth="1"/>
    <col min="1025" max="1025" width="9.625" style="1" customWidth="1"/>
    <col min="1026" max="1028" width="10.25" style="1" bestFit="1" customWidth="1"/>
    <col min="1029" max="1029" width="9" style="1" customWidth="1"/>
    <col min="1030" max="1030" width="4" style="1" customWidth="1"/>
    <col min="1031" max="1279" width="9" style="1" customWidth="1"/>
    <col min="1280" max="1280" width="7.625" style="1" customWidth="1"/>
    <col min="1281" max="1281" width="9.625" style="1" customWidth="1"/>
    <col min="1282" max="1284" width="10.25" style="1" bestFit="1" customWidth="1"/>
    <col min="1285" max="1285" width="9" style="1" customWidth="1"/>
    <col min="1286" max="1286" width="4" style="1" customWidth="1"/>
    <col min="1287" max="1535" width="9" style="1" customWidth="1"/>
    <col min="1536" max="1536" width="7.625" style="1" customWidth="1"/>
    <col min="1537" max="1537" width="9.625" style="1" customWidth="1"/>
    <col min="1538" max="1540" width="10.25" style="1" bestFit="1" customWidth="1"/>
    <col min="1541" max="1541" width="9" style="1" customWidth="1"/>
    <col min="1542" max="1542" width="4" style="1" customWidth="1"/>
    <col min="1543" max="1791" width="9" style="1" customWidth="1"/>
    <col min="1792" max="1792" width="7.625" style="1" customWidth="1"/>
    <col min="1793" max="1793" width="9.625" style="1" customWidth="1"/>
    <col min="1794" max="1796" width="10.25" style="1" bestFit="1" customWidth="1"/>
    <col min="1797" max="1797" width="9" style="1" customWidth="1"/>
    <col min="1798" max="1798" width="4" style="1" customWidth="1"/>
    <col min="1799" max="2047" width="9" style="1" customWidth="1"/>
    <col min="2048" max="2048" width="7.625" style="1" customWidth="1"/>
    <col min="2049" max="2049" width="9.625" style="1" customWidth="1"/>
    <col min="2050" max="2052" width="10.25" style="1" bestFit="1" customWidth="1"/>
    <col min="2053" max="2053" width="9" style="1" customWidth="1"/>
    <col min="2054" max="2054" width="4" style="1" customWidth="1"/>
    <col min="2055" max="2303" width="9" style="1" customWidth="1"/>
    <col min="2304" max="2304" width="7.625" style="1" customWidth="1"/>
    <col min="2305" max="2305" width="9.625" style="1" customWidth="1"/>
    <col min="2306" max="2308" width="10.25" style="1" bestFit="1" customWidth="1"/>
    <col min="2309" max="2309" width="9" style="1" customWidth="1"/>
    <col min="2310" max="2310" width="4" style="1" customWidth="1"/>
    <col min="2311" max="2559" width="9" style="1" customWidth="1"/>
    <col min="2560" max="2560" width="7.625" style="1" customWidth="1"/>
    <col min="2561" max="2561" width="9.625" style="1" customWidth="1"/>
    <col min="2562" max="2564" width="10.25" style="1" bestFit="1" customWidth="1"/>
    <col min="2565" max="2565" width="9" style="1" customWidth="1"/>
    <col min="2566" max="2566" width="4" style="1" customWidth="1"/>
    <col min="2567" max="2815" width="9" style="1" customWidth="1"/>
    <col min="2816" max="2816" width="7.625" style="1" customWidth="1"/>
    <col min="2817" max="2817" width="9.625" style="1" customWidth="1"/>
    <col min="2818" max="2820" width="10.25" style="1" bestFit="1" customWidth="1"/>
    <col min="2821" max="2821" width="9" style="1" customWidth="1"/>
    <col min="2822" max="2822" width="4" style="1" customWidth="1"/>
    <col min="2823" max="3071" width="9" style="1" customWidth="1"/>
    <col min="3072" max="3072" width="7.625" style="1" customWidth="1"/>
    <col min="3073" max="3073" width="9.625" style="1" customWidth="1"/>
    <col min="3074" max="3076" width="10.25" style="1" bestFit="1" customWidth="1"/>
    <col min="3077" max="3077" width="9" style="1" customWidth="1"/>
    <col min="3078" max="3078" width="4" style="1" customWidth="1"/>
    <col min="3079" max="3327" width="9" style="1" customWidth="1"/>
    <col min="3328" max="3328" width="7.625" style="1" customWidth="1"/>
    <col min="3329" max="3329" width="9.625" style="1" customWidth="1"/>
    <col min="3330" max="3332" width="10.25" style="1" bestFit="1" customWidth="1"/>
    <col min="3333" max="3333" width="9" style="1" customWidth="1"/>
    <col min="3334" max="3334" width="4" style="1" customWidth="1"/>
    <col min="3335" max="3583" width="9" style="1" customWidth="1"/>
    <col min="3584" max="3584" width="7.625" style="1" customWidth="1"/>
    <col min="3585" max="3585" width="9.625" style="1" customWidth="1"/>
    <col min="3586" max="3588" width="10.25" style="1" bestFit="1" customWidth="1"/>
    <col min="3589" max="3589" width="9" style="1" customWidth="1"/>
    <col min="3590" max="3590" width="4" style="1" customWidth="1"/>
    <col min="3591" max="3839" width="9" style="1" customWidth="1"/>
    <col min="3840" max="3840" width="7.625" style="1" customWidth="1"/>
    <col min="3841" max="3841" width="9.625" style="1" customWidth="1"/>
    <col min="3842" max="3844" width="10.25" style="1" bestFit="1" customWidth="1"/>
    <col min="3845" max="3845" width="9" style="1" customWidth="1"/>
    <col min="3846" max="3846" width="4" style="1" customWidth="1"/>
    <col min="3847" max="4095" width="9" style="1" customWidth="1"/>
    <col min="4096" max="4096" width="7.625" style="1" customWidth="1"/>
    <col min="4097" max="4097" width="9.625" style="1" customWidth="1"/>
    <col min="4098" max="4100" width="10.25" style="1" bestFit="1" customWidth="1"/>
    <col min="4101" max="4101" width="9" style="1" customWidth="1"/>
    <col min="4102" max="4102" width="4" style="1" customWidth="1"/>
    <col min="4103" max="4351" width="9" style="1" customWidth="1"/>
    <col min="4352" max="4352" width="7.625" style="1" customWidth="1"/>
    <col min="4353" max="4353" width="9.625" style="1" customWidth="1"/>
    <col min="4354" max="4356" width="10.25" style="1" bestFit="1" customWidth="1"/>
    <col min="4357" max="4357" width="9" style="1" customWidth="1"/>
    <col min="4358" max="4358" width="4" style="1" customWidth="1"/>
    <col min="4359" max="4607" width="9" style="1" customWidth="1"/>
    <col min="4608" max="4608" width="7.625" style="1" customWidth="1"/>
    <col min="4609" max="4609" width="9.625" style="1" customWidth="1"/>
    <col min="4610" max="4612" width="10.25" style="1" bestFit="1" customWidth="1"/>
    <col min="4613" max="4613" width="9" style="1" customWidth="1"/>
    <col min="4614" max="4614" width="4" style="1" customWidth="1"/>
    <col min="4615" max="4863" width="9" style="1" customWidth="1"/>
    <col min="4864" max="4864" width="7.625" style="1" customWidth="1"/>
    <col min="4865" max="4865" width="9.625" style="1" customWidth="1"/>
    <col min="4866" max="4868" width="10.25" style="1" bestFit="1" customWidth="1"/>
    <col min="4869" max="4869" width="9" style="1" customWidth="1"/>
    <col min="4870" max="4870" width="4" style="1" customWidth="1"/>
    <col min="4871" max="5119" width="9" style="1" customWidth="1"/>
    <col min="5120" max="5120" width="7.625" style="1" customWidth="1"/>
    <col min="5121" max="5121" width="9.625" style="1" customWidth="1"/>
    <col min="5122" max="5124" width="10.25" style="1" bestFit="1" customWidth="1"/>
    <col min="5125" max="5125" width="9" style="1" customWidth="1"/>
    <col min="5126" max="5126" width="4" style="1" customWidth="1"/>
    <col min="5127" max="5375" width="9" style="1" customWidth="1"/>
    <col min="5376" max="5376" width="7.625" style="1" customWidth="1"/>
    <col min="5377" max="5377" width="9.625" style="1" customWidth="1"/>
    <col min="5378" max="5380" width="10.25" style="1" bestFit="1" customWidth="1"/>
    <col min="5381" max="5381" width="9" style="1" customWidth="1"/>
    <col min="5382" max="5382" width="4" style="1" customWidth="1"/>
    <col min="5383" max="5631" width="9" style="1" customWidth="1"/>
    <col min="5632" max="5632" width="7.625" style="1" customWidth="1"/>
    <col min="5633" max="5633" width="9.625" style="1" customWidth="1"/>
    <col min="5634" max="5636" width="10.25" style="1" bestFit="1" customWidth="1"/>
    <col min="5637" max="5637" width="9" style="1" customWidth="1"/>
    <col min="5638" max="5638" width="4" style="1" customWidth="1"/>
    <col min="5639" max="5887" width="9" style="1" customWidth="1"/>
    <col min="5888" max="5888" width="7.625" style="1" customWidth="1"/>
    <col min="5889" max="5889" width="9.625" style="1" customWidth="1"/>
    <col min="5890" max="5892" width="10.25" style="1" bestFit="1" customWidth="1"/>
    <col min="5893" max="5893" width="9" style="1" customWidth="1"/>
    <col min="5894" max="5894" width="4" style="1" customWidth="1"/>
    <col min="5895" max="6143" width="9" style="1" customWidth="1"/>
    <col min="6144" max="6144" width="7.625" style="1" customWidth="1"/>
    <col min="6145" max="6145" width="9.625" style="1" customWidth="1"/>
    <col min="6146" max="6148" width="10.25" style="1" bestFit="1" customWidth="1"/>
    <col min="6149" max="6149" width="9" style="1" customWidth="1"/>
    <col min="6150" max="6150" width="4" style="1" customWidth="1"/>
    <col min="6151" max="6399" width="9" style="1" customWidth="1"/>
    <col min="6400" max="6400" width="7.625" style="1" customWidth="1"/>
    <col min="6401" max="6401" width="9.625" style="1" customWidth="1"/>
    <col min="6402" max="6404" width="10.25" style="1" bestFit="1" customWidth="1"/>
    <col min="6405" max="6405" width="9" style="1" customWidth="1"/>
    <col min="6406" max="6406" width="4" style="1" customWidth="1"/>
    <col min="6407" max="6655" width="9" style="1" customWidth="1"/>
    <col min="6656" max="6656" width="7.625" style="1" customWidth="1"/>
    <col min="6657" max="6657" width="9.625" style="1" customWidth="1"/>
    <col min="6658" max="6660" width="10.25" style="1" bestFit="1" customWidth="1"/>
    <col min="6661" max="6661" width="9" style="1" customWidth="1"/>
    <col min="6662" max="6662" width="4" style="1" customWidth="1"/>
    <col min="6663" max="6911" width="9" style="1" customWidth="1"/>
    <col min="6912" max="6912" width="7.625" style="1" customWidth="1"/>
    <col min="6913" max="6913" width="9.625" style="1" customWidth="1"/>
    <col min="6914" max="6916" width="10.25" style="1" bestFit="1" customWidth="1"/>
    <col min="6917" max="6917" width="9" style="1" customWidth="1"/>
    <col min="6918" max="6918" width="4" style="1" customWidth="1"/>
    <col min="6919" max="7167" width="9" style="1" customWidth="1"/>
    <col min="7168" max="7168" width="7.625" style="1" customWidth="1"/>
    <col min="7169" max="7169" width="9.625" style="1" customWidth="1"/>
    <col min="7170" max="7172" width="10.25" style="1" bestFit="1" customWidth="1"/>
    <col min="7173" max="7173" width="9" style="1" customWidth="1"/>
    <col min="7174" max="7174" width="4" style="1" customWidth="1"/>
    <col min="7175" max="7423" width="9" style="1" customWidth="1"/>
    <col min="7424" max="7424" width="7.625" style="1" customWidth="1"/>
    <col min="7425" max="7425" width="9.625" style="1" customWidth="1"/>
    <col min="7426" max="7428" width="10.25" style="1" bestFit="1" customWidth="1"/>
    <col min="7429" max="7429" width="9" style="1" customWidth="1"/>
    <col min="7430" max="7430" width="4" style="1" customWidth="1"/>
    <col min="7431" max="7679" width="9" style="1" customWidth="1"/>
    <col min="7680" max="7680" width="7.625" style="1" customWidth="1"/>
    <col min="7681" max="7681" width="9.625" style="1" customWidth="1"/>
    <col min="7682" max="7684" width="10.25" style="1" bestFit="1" customWidth="1"/>
    <col min="7685" max="7685" width="9" style="1" customWidth="1"/>
    <col min="7686" max="7686" width="4" style="1" customWidth="1"/>
    <col min="7687" max="7935" width="9" style="1" customWidth="1"/>
    <col min="7936" max="7936" width="7.625" style="1" customWidth="1"/>
    <col min="7937" max="7937" width="9.625" style="1" customWidth="1"/>
    <col min="7938" max="7940" width="10.25" style="1" bestFit="1" customWidth="1"/>
    <col min="7941" max="7941" width="9" style="1" customWidth="1"/>
    <col min="7942" max="7942" width="4" style="1" customWidth="1"/>
    <col min="7943" max="8191" width="9" style="1" customWidth="1"/>
    <col min="8192" max="8192" width="7.625" style="1" customWidth="1"/>
    <col min="8193" max="8193" width="9.625" style="1" customWidth="1"/>
    <col min="8194" max="8196" width="10.25" style="1" bestFit="1" customWidth="1"/>
    <col min="8197" max="8197" width="9" style="1" customWidth="1"/>
    <col min="8198" max="8198" width="4" style="1" customWidth="1"/>
    <col min="8199" max="8447" width="9" style="1" customWidth="1"/>
    <col min="8448" max="8448" width="7.625" style="1" customWidth="1"/>
    <col min="8449" max="8449" width="9.625" style="1" customWidth="1"/>
    <col min="8450" max="8452" width="10.25" style="1" bestFit="1" customWidth="1"/>
    <col min="8453" max="8453" width="9" style="1" customWidth="1"/>
    <col min="8454" max="8454" width="4" style="1" customWidth="1"/>
    <col min="8455" max="8703" width="9" style="1" customWidth="1"/>
    <col min="8704" max="8704" width="7.625" style="1" customWidth="1"/>
    <col min="8705" max="8705" width="9.625" style="1" customWidth="1"/>
    <col min="8706" max="8708" width="10.25" style="1" bestFit="1" customWidth="1"/>
    <col min="8709" max="8709" width="9" style="1" customWidth="1"/>
    <col min="8710" max="8710" width="4" style="1" customWidth="1"/>
    <col min="8711" max="8959" width="9" style="1" customWidth="1"/>
    <col min="8960" max="8960" width="7.625" style="1" customWidth="1"/>
    <col min="8961" max="8961" width="9.625" style="1" customWidth="1"/>
    <col min="8962" max="8964" width="10.25" style="1" bestFit="1" customWidth="1"/>
    <col min="8965" max="8965" width="9" style="1" customWidth="1"/>
    <col min="8966" max="8966" width="4" style="1" customWidth="1"/>
    <col min="8967" max="9215" width="9" style="1" customWidth="1"/>
    <col min="9216" max="9216" width="7.625" style="1" customWidth="1"/>
    <col min="9217" max="9217" width="9.625" style="1" customWidth="1"/>
    <col min="9218" max="9220" width="10.25" style="1" bestFit="1" customWidth="1"/>
    <col min="9221" max="9221" width="9" style="1" customWidth="1"/>
    <col min="9222" max="9222" width="4" style="1" customWidth="1"/>
    <col min="9223" max="9471" width="9" style="1" customWidth="1"/>
    <col min="9472" max="9472" width="7.625" style="1" customWidth="1"/>
    <col min="9473" max="9473" width="9.625" style="1" customWidth="1"/>
    <col min="9474" max="9476" width="10.25" style="1" bestFit="1" customWidth="1"/>
    <col min="9477" max="9477" width="9" style="1" customWidth="1"/>
    <col min="9478" max="9478" width="4" style="1" customWidth="1"/>
    <col min="9479" max="9727" width="9" style="1" customWidth="1"/>
    <col min="9728" max="9728" width="7.625" style="1" customWidth="1"/>
    <col min="9729" max="9729" width="9.625" style="1" customWidth="1"/>
    <col min="9730" max="9732" width="10.25" style="1" bestFit="1" customWidth="1"/>
    <col min="9733" max="9733" width="9" style="1" customWidth="1"/>
    <col min="9734" max="9734" width="4" style="1" customWidth="1"/>
    <col min="9735" max="9983" width="9" style="1" customWidth="1"/>
    <col min="9984" max="9984" width="7.625" style="1" customWidth="1"/>
    <col min="9985" max="9985" width="9.625" style="1" customWidth="1"/>
    <col min="9986" max="9988" width="10.25" style="1" bestFit="1" customWidth="1"/>
    <col min="9989" max="9989" width="9" style="1" customWidth="1"/>
    <col min="9990" max="9990" width="4" style="1" customWidth="1"/>
    <col min="9991" max="10239" width="9" style="1" customWidth="1"/>
    <col min="10240" max="10240" width="7.625" style="1" customWidth="1"/>
    <col min="10241" max="10241" width="9.625" style="1" customWidth="1"/>
    <col min="10242" max="10244" width="10.25" style="1" bestFit="1" customWidth="1"/>
    <col min="10245" max="10245" width="9" style="1" customWidth="1"/>
    <col min="10246" max="10246" width="4" style="1" customWidth="1"/>
    <col min="10247" max="10495" width="9" style="1" customWidth="1"/>
    <col min="10496" max="10496" width="7.625" style="1" customWidth="1"/>
    <col min="10497" max="10497" width="9.625" style="1" customWidth="1"/>
    <col min="10498" max="10500" width="10.25" style="1" bestFit="1" customWidth="1"/>
    <col min="10501" max="10501" width="9" style="1" customWidth="1"/>
    <col min="10502" max="10502" width="4" style="1" customWidth="1"/>
    <col min="10503" max="10751" width="9" style="1" customWidth="1"/>
    <col min="10752" max="10752" width="7.625" style="1" customWidth="1"/>
    <col min="10753" max="10753" width="9.625" style="1" customWidth="1"/>
    <col min="10754" max="10756" width="10.25" style="1" bestFit="1" customWidth="1"/>
    <col min="10757" max="10757" width="9" style="1" customWidth="1"/>
    <col min="10758" max="10758" width="4" style="1" customWidth="1"/>
    <col min="10759" max="11007" width="9" style="1" customWidth="1"/>
    <col min="11008" max="11008" width="7.625" style="1" customWidth="1"/>
    <col min="11009" max="11009" width="9.625" style="1" customWidth="1"/>
    <col min="11010" max="11012" width="10.25" style="1" bestFit="1" customWidth="1"/>
    <col min="11013" max="11013" width="9" style="1" customWidth="1"/>
    <col min="11014" max="11014" width="4" style="1" customWidth="1"/>
    <col min="11015" max="11263" width="9" style="1" customWidth="1"/>
    <col min="11264" max="11264" width="7.625" style="1" customWidth="1"/>
    <col min="11265" max="11265" width="9.625" style="1" customWidth="1"/>
    <col min="11266" max="11268" width="10.25" style="1" bestFit="1" customWidth="1"/>
    <col min="11269" max="11269" width="9" style="1" customWidth="1"/>
    <col min="11270" max="11270" width="4" style="1" customWidth="1"/>
    <col min="11271" max="11519" width="9" style="1" customWidth="1"/>
    <col min="11520" max="11520" width="7.625" style="1" customWidth="1"/>
    <col min="11521" max="11521" width="9.625" style="1" customWidth="1"/>
    <col min="11522" max="11524" width="10.25" style="1" bestFit="1" customWidth="1"/>
    <col min="11525" max="11525" width="9" style="1" customWidth="1"/>
    <col min="11526" max="11526" width="4" style="1" customWidth="1"/>
    <col min="11527" max="11775" width="9" style="1" customWidth="1"/>
    <col min="11776" max="11776" width="7.625" style="1" customWidth="1"/>
    <col min="11777" max="11777" width="9.625" style="1" customWidth="1"/>
    <col min="11778" max="11780" width="10.25" style="1" bestFit="1" customWidth="1"/>
    <col min="11781" max="11781" width="9" style="1" customWidth="1"/>
    <col min="11782" max="11782" width="4" style="1" customWidth="1"/>
    <col min="11783" max="12031" width="9" style="1" customWidth="1"/>
    <col min="12032" max="12032" width="7.625" style="1" customWidth="1"/>
    <col min="12033" max="12033" width="9.625" style="1" customWidth="1"/>
    <col min="12034" max="12036" width="10.25" style="1" bestFit="1" customWidth="1"/>
    <col min="12037" max="12037" width="9" style="1" customWidth="1"/>
    <col min="12038" max="12038" width="4" style="1" customWidth="1"/>
    <col min="12039" max="12287" width="9" style="1" customWidth="1"/>
    <col min="12288" max="12288" width="7.625" style="1" customWidth="1"/>
    <col min="12289" max="12289" width="9.625" style="1" customWidth="1"/>
    <col min="12290" max="12292" width="10.25" style="1" bestFit="1" customWidth="1"/>
    <col min="12293" max="12293" width="9" style="1" customWidth="1"/>
    <col min="12294" max="12294" width="4" style="1" customWidth="1"/>
    <col min="12295" max="12543" width="9" style="1" customWidth="1"/>
    <col min="12544" max="12544" width="7.625" style="1" customWidth="1"/>
    <col min="12545" max="12545" width="9.625" style="1" customWidth="1"/>
    <col min="12546" max="12548" width="10.25" style="1" bestFit="1" customWidth="1"/>
    <col min="12549" max="12549" width="9" style="1" customWidth="1"/>
    <col min="12550" max="12550" width="4" style="1" customWidth="1"/>
    <col min="12551" max="12799" width="9" style="1" customWidth="1"/>
    <col min="12800" max="12800" width="7.625" style="1" customWidth="1"/>
    <col min="12801" max="12801" width="9.625" style="1" customWidth="1"/>
    <col min="12802" max="12804" width="10.25" style="1" bestFit="1" customWidth="1"/>
    <col min="12805" max="12805" width="9" style="1" customWidth="1"/>
    <col min="12806" max="12806" width="4" style="1" customWidth="1"/>
    <col min="12807" max="13055" width="9" style="1" customWidth="1"/>
    <col min="13056" max="13056" width="7.625" style="1" customWidth="1"/>
    <col min="13057" max="13057" width="9.625" style="1" customWidth="1"/>
    <col min="13058" max="13060" width="10.25" style="1" bestFit="1" customWidth="1"/>
    <col min="13061" max="13061" width="9" style="1" customWidth="1"/>
    <col min="13062" max="13062" width="4" style="1" customWidth="1"/>
    <col min="13063" max="13311" width="9" style="1" customWidth="1"/>
    <col min="13312" max="13312" width="7.625" style="1" customWidth="1"/>
    <col min="13313" max="13313" width="9.625" style="1" customWidth="1"/>
    <col min="13314" max="13316" width="10.25" style="1" bestFit="1" customWidth="1"/>
    <col min="13317" max="13317" width="9" style="1" customWidth="1"/>
    <col min="13318" max="13318" width="4" style="1" customWidth="1"/>
    <col min="13319" max="13567" width="9" style="1" customWidth="1"/>
    <col min="13568" max="13568" width="7.625" style="1" customWidth="1"/>
    <col min="13569" max="13569" width="9.625" style="1" customWidth="1"/>
    <col min="13570" max="13572" width="10.25" style="1" bestFit="1" customWidth="1"/>
    <col min="13573" max="13573" width="9" style="1" customWidth="1"/>
    <col min="13574" max="13574" width="4" style="1" customWidth="1"/>
    <col min="13575" max="13823" width="9" style="1" customWidth="1"/>
    <col min="13824" max="13824" width="7.625" style="1" customWidth="1"/>
    <col min="13825" max="13825" width="9.625" style="1" customWidth="1"/>
    <col min="13826" max="13828" width="10.25" style="1" bestFit="1" customWidth="1"/>
    <col min="13829" max="13829" width="9" style="1" customWidth="1"/>
    <col min="13830" max="13830" width="4" style="1" customWidth="1"/>
    <col min="13831" max="14079" width="9" style="1" customWidth="1"/>
    <col min="14080" max="14080" width="7.625" style="1" customWidth="1"/>
    <col min="14081" max="14081" width="9.625" style="1" customWidth="1"/>
    <col min="14082" max="14084" width="10.25" style="1" bestFit="1" customWidth="1"/>
    <col min="14085" max="14085" width="9" style="1" customWidth="1"/>
    <col min="14086" max="14086" width="4" style="1" customWidth="1"/>
    <col min="14087" max="14335" width="9" style="1" customWidth="1"/>
    <col min="14336" max="14336" width="7.625" style="1" customWidth="1"/>
    <col min="14337" max="14337" width="9.625" style="1" customWidth="1"/>
    <col min="14338" max="14340" width="10.25" style="1" bestFit="1" customWidth="1"/>
    <col min="14341" max="14341" width="9" style="1" customWidth="1"/>
    <col min="14342" max="14342" width="4" style="1" customWidth="1"/>
    <col min="14343" max="14591" width="9" style="1" customWidth="1"/>
    <col min="14592" max="14592" width="7.625" style="1" customWidth="1"/>
    <col min="14593" max="14593" width="9.625" style="1" customWidth="1"/>
    <col min="14594" max="14596" width="10.25" style="1" bestFit="1" customWidth="1"/>
    <col min="14597" max="14597" width="9" style="1" customWidth="1"/>
    <col min="14598" max="14598" width="4" style="1" customWidth="1"/>
    <col min="14599" max="14847" width="9" style="1" customWidth="1"/>
    <col min="14848" max="14848" width="7.625" style="1" customWidth="1"/>
    <col min="14849" max="14849" width="9.625" style="1" customWidth="1"/>
    <col min="14850" max="14852" width="10.25" style="1" bestFit="1" customWidth="1"/>
    <col min="14853" max="14853" width="9" style="1" customWidth="1"/>
    <col min="14854" max="14854" width="4" style="1" customWidth="1"/>
    <col min="14855" max="15103" width="9" style="1" customWidth="1"/>
    <col min="15104" max="15104" width="7.625" style="1" customWidth="1"/>
    <col min="15105" max="15105" width="9.625" style="1" customWidth="1"/>
    <col min="15106" max="15108" width="10.25" style="1" bestFit="1" customWidth="1"/>
    <col min="15109" max="15109" width="9" style="1" customWidth="1"/>
    <col min="15110" max="15110" width="4" style="1" customWidth="1"/>
    <col min="15111" max="15359" width="9" style="1" customWidth="1"/>
    <col min="15360" max="15360" width="7.625" style="1" customWidth="1"/>
    <col min="15361" max="15361" width="9.625" style="1" customWidth="1"/>
    <col min="15362" max="15364" width="10.25" style="1" bestFit="1" customWidth="1"/>
    <col min="15365" max="15365" width="9" style="1" customWidth="1"/>
    <col min="15366" max="15366" width="4" style="1" customWidth="1"/>
    <col min="15367" max="15615" width="9" style="1" customWidth="1"/>
    <col min="15616" max="15616" width="7.625" style="1" customWidth="1"/>
    <col min="15617" max="15617" width="9.625" style="1" customWidth="1"/>
    <col min="15618" max="15620" width="10.25" style="1" bestFit="1" customWidth="1"/>
    <col min="15621" max="15621" width="9" style="1" customWidth="1"/>
    <col min="15622" max="15622" width="4" style="1" customWidth="1"/>
    <col min="15623" max="15871" width="9" style="1" customWidth="1"/>
    <col min="15872" max="15872" width="7.625" style="1" customWidth="1"/>
    <col min="15873" max="15873" width="9.625" style="1" customWidth="1"/>
    <col min="15874" max="15876" width="10.25" style="1" bestFit="1" customWidth="1"/>
    <col min="15877" max="15877" width="9" style="1" customWidth="1"/>
    <col min="15878" max="15878" width="4" style="1" customWidth="1"/>
    <col min="15879" max="16127" width="9" style="1" customWidth="1"/>
    <col min="16128" max="16128" width="7.625" style="1" customWidth="1"/>
    <col min="16129" max="16129" width="9.625" style="1" customWidth="1"/>
    <col min="16130" max="16132" width="10.25" style="1" bestFit="1" customWidth="1"/>
    <col min="16133" max="16133" width="9" style="1" customWidth="1"/>
    <col min="16134" max="16134" width="4" style="1" customWidth="1"/>
    <col min="16135" max="16384" width="9" style="1" customWidth="1"/>
  </cols>
  <sheetData>
    <row r="1" spans="1:5" ht="20.100000000000001" customHeight="1">
      <c r="A1" s="2" t="s">
        <v>496</v>
      </c>
      <c r="B1" s="28"/>
    </row>
    <row r="2" spans="1:5" ht="20.100000000000001" customHeight="1">
      <c r="A2" s="3" t="s">
        <v>270</v>
      </c>
      <c r="B2" s="29"/>
      <c r="C2" s="34" t="s">
        <v>549</v>
      </c>
      <c r="D2" s="34" t="s">
        <v>552</v>
      </c>
      <c r="E2" s="34" t="s">
        <v>564</v>
      </c>
    </row>
    <row r="3" spans="1:5" ht="20.100000000000001" customHeight="1">
      <c r="A3" s="21" t="s">
        <v>253</v>
      </c>
      <c r="B3" s="30" t="s">
        <v>139</v>
      </c>
      <c r="C3" s="35">
        <v>1611526</v>
      </c>
      <c r="D3" s="35">
        <v>1641801</v>
      </c>
      <c r="E3" s="39">
        <v>1621679</v>
      </c>
    </row>
    <row r="4" spans="1:5" ht="20.100000000000001" customHeight="1">
      <c r="A4" s="22"/>
      <c r="B4" s="31" t="s">
        <v>11</v>
      </c>
      <c r="C4" s="36">
        <v>475880</v>
      </c>
      <c r="D4" s="36">
        <v>469539</v>
      </c>
      <c r="E4" s="40">
        <v>453007</v>
      </c>
    </row>
    <row r="5" spans="1:5" ht="20.100000000000001" customHeight="1">
      <c r="A5" s="22"/>
      <c r="B5" s="31" t="s">
        <v>14</v>
      </c>
      <c r="C5" s="36">
        <v>188500</v>
      </c>
      <c r="D5" s="36">
        <v>186652</v>
      </c>
      <c r="E5" s="40">
        <v>185465</v>
      </c>
    </row>
    <row r="6" spans="1:5" ht="20.100000000000001" customHeight="1">
      <c r="A6" s="22"/>
      <c r="B6" s="31" t="s">
        <v>3</v>
      </c>
      <c r="C6" s="36">
        <v>3676</v>
      </c>
      <c r="D6" s="36">
        <v>3467</v>
      </c>
      <c r="E6" s="40">
        <v>3477</v>
      </c>
    </row>
    <row r="7" spans="1:5" ht="20.100000000000001" customHeight="1">
      <c r="A7" s="22"/>
      <c r="B7" s="31" t="s">
        <v>17</v>
      </c>
      <c r="C7" s="36">
        <v>50505</v>
      </c>
      <c r="D7" s="36">
        <v>53069</v>
      </c>
      <c r="E7" s="40">
        <v>50622</v>
      </c>
    </row>
    <row r="8" spans="1:5" ht="20.100000000000001" customHeight="1">
      <c r="A8" s="22"/>
      <c r="B8" s="31" t="s">
        <v>5</v>
      </c>
      <c r="C8" s="36">
        <v>835636</v>
      </c>
      <c r="D8" s="36">
        <v>871344</v>
      </c>
      <c r="E8" s="40">
        <v>868150</v>
      </c>
    </row>
    <row r="9" spans="1:5" ht="20.100000000000001" customHeight="1">
      <c r="A9" s="22"/>
      <c r="B9" s="31" t="s">
        <v>22</v>
      </c>
      <c r="C9" s="36">
        <v>19</v>
      </c>
      <c r="D9" s="36">
        <v>41</v>
      </c>
      <c r="E9" s="40">
        <v>81</v>
      </c>
    </row>
    <row r="10" spans="1:5" ht="20.100000000000001" customHeight="1">
      <c r="A10" s="22"/>
      <c r="B10" s="31" t="s">
        <v>31</v>
      </c>
      <c r="C10" s="36">
        <v>2777</v>
      </c>
      <c r="D10" s="36">
        <v>2445</v>
      </c>
      <c r="E10" s="40">
        <v>2453</v>
      </c>
    </row>
    <row r="11" spans="1:5" ht="20.100000000000001" customHeight="1">
      <c r="A11" s="22"/>
      <c r="B11" s="31" t="s">
        <v>12</v>
      </c>
      <c r="C11" s="36">
        <v>3715</v>
      </c>
      <c r="D11" s="36">
        <v>4092</v>
      </c>
      <c r="E11" s="40">
        <v>4020</v>
      </c>
    </row>
    <row r="12" spans="1:5" ht="20.100000000000001" customHeight="1">
      <c r="A12" s="23"/>
      <c r="B12" s="32" t="s">
        <v>218</v>
      </c>
      <c r="C12" s="37">
        <v>50818</v>
      </c>
      <c r="D12" s="37">
        <v>51152</v>
      </c>
      <c r="E12" s="41">
        <v>54404</v>
      </c>
    </row>
    <row r="13" spans="1:5" ht="20.100000000000001" customHeight="1">
      <c r="A13" s="24" t="s">
        <v>468</v>
      </c>
      <c r="B13" s="31" t="s">
        <v>11</v>
      </c>
      <c r="C13" s="36">
        <v>43073.546210881359</v>
      </c>
      <c r="D13" s="36">
        <v>42499.582951794182</v>
      </c>
      <c r="E13" s="40">
        <v>42891.948082279327</v>
      </c>
    </row>
    <row r="14" spans="1:5" ht="20.100000000000001" customHeight="1">
      <c r="A14" s="25"/>
      <c r="B14" s="31" t="s">
        <v>14</v>
      </c>
      <c r="C14" s="36">
        <v>22709.054674323343</v>
      </c>
      <c r="D14" s="36">
        <v>22486.413320215241</v>
      </c>
      <c r="E14" s="40">
        <v>22825.566571627827</v>
      </c>
    </row>
    <row r="15" spans="1:5" ht="20.100000000000001" customHeight="1">
      <c r="A15" s="25"/>
      <c r="B15" s="31" t="s">
        <v>3</v>
      </c>
      <c r="C15" s="36">
        <v>10111.836542870245</v>
      </c>
      <c r="D15" s="36">
        <v>9538.4280146721703</v>
      </c>
      <c r="E15" s="40">
        <v>10101.063180827887</v>
      </c>
    </row>
    <row r="16" spans="1:5" ht="20.100000000000001" customHeight="1">
      <c r="A16" s="25"/>
      <c r="B16" s="31" t="s">
        <v>17</v>
      </c>
      <c r="C16" s="36">
        <v>15557.909459632909</v>
      </c>
      <c r="D16" s="36">
        <v>16347.885945321523</v>
      </c>
      <c r="E16" s="40">
        <v>15821.410183617658</v>
      </c>
    </row>
    <row r="17" spans="1:5" ht="20.100000000000001" customHeight="1">
      <c r="A17" s="26"/>
      <c r="B17" s="32" t="s">
        <v>5</v>
      </c>
      <c r="C17" s="37">
        <v>74453.039752309094</v>
      </c>
      <c r="D17" s="37">
        <v>77634.535720649801</v>
      </c>
      <c r="E17" s="41">
        <v>79383.985590514581</v>
      </c>
    </row>
    <row r="18" spans="1:5" ht="15" customHeight="1">
      <c r="A18" s="27" t="s">
        <v>296</v>
      </c>
      <c r="B18" s="33"/>
      <c r="C18" s="38"/>
      <c r="D18" s="38"/>
      <c r="E18" s="42"/>
    </row>
    <row r="19" spans="1:5" ht="15" customHeight="1">
      <c r="A19" s="9" t="s">
        <v>546</v>
      </c>
      <c r="B19" s="28"/>
    </row>
    <row r="20" spans="1:5" ht="18" customHeight="1"/>
    <row r="21" spans="1:5" ht="18" customHeight="1"/>
    <row r="22" spans="1:5" ht="18" customHeight="1"/>
    <row r="23" spans="1:5" ht="18" customHeight="1"/>
    <row r="24" spans="1:5" ht="18" customHeight="1"/>
    <row r="25" spans="1:5" ht="18" customHeight="1"/>
    <row r="26" spans="1:5" ht="18" customHeight="1"/>
    <row r="27" spans="1:5" ht="18" customHeight="1"/>
    <row r="28" spans="1:5" ht="18" customHeight="1"/>
    <row r="29" spans="1:5" ht="18" customHeight="1">
      <c r="B29" s="1"/>
    </row>
    <row r="30" spans="1:5" ht="18" customHeight="1">
      <c r="B30" s="1"/>
    </row>
    <row r="31" spans="1:5" ht="18" customHeight="1">
      <c r="B31" s="1"/>
    </row>
    <row r="32" spans="1:5" ht="18" customHeight="1">
      <c r="B32" s="1"/>
    </row>
    <row r="33" s="1" customFormat="1" ht="18" customHeight="1"/>
    <row r="34" s="1" customFormat="1" ht="18" customHeight="1"/>
    <row r="35" s="1" customFormat="1" ht="18" customHeight="1"/>
    <row r="36" s="1" customFormat="1" ht="18" customHeight="1"/>
    <row r="37" s="1" customFormat="1" ht="18" customHeight="1"/>
    <row r="38" s="1" customFormat="1" ht="18" customHeight="1"/>
    <row r="39" s="1" customFormat="1" ht="18" customHeight="1"/>
    <row r="40" s="1" customFormat="1" ht="18" customHeight="1"/>
    <row r="41" s="1" customFormat="1" ht="18" customHeight="1"/>
    <row r="42" s="1" customFormat="1" ht="18" customHeight="1"/>
    <row r="43" s="1" customFormat="1" ht="18" customHeight="1"/>
    <row r="44" s="1" customFormat="1" ht="18" customHeight="1"/>
    <row r="45" s="1" customFormat="1" ht="18" customHeight="1"/>
    <row r="46" s="1" customFormat="1" ht="18" customHeight="1"/>
    <row r="47" s="1" customFormat="1" ht="18" customHeight="1"/>
    <row r="48" s="1" customFormat="1" ht="18" customHeight="1"/>
    <row r="49" s="1" customFormat="1" ht="18" customHeight="1"/>
    <row r="50" s="1" customFormat="1" ht="18" customHeight="1"/>
    <row r="51" s="1" customFormat="1" ht="18" customHeight="1"/>
    <row r="52" s="1" customFormat="1" ht="18" customHeight="1"/>
    <row r="53" s="1" customFormat="1" ht="18" customHeight="1"/>
    <row r="54" s="1" customFormat="1" ht="18" customHeight="1"/>
    <row r="55" s="1" customFormat="1" ht="18" customHeight="1"/>
    <row r="56" s="1" customFormat="1" ht="18" customHeight="1"/>
    <row r="57" s="1" customFormat="1" ht="18" customHeight="1"/>
    <row r="58" s="1" customFormat="1" ht="18" customHeight="1"/>
    <row r="59" s="1" customFormat="1" ht="18" customHeight="1"/>
    <row r="60" s="1" customFormat="1" ht="18" customHeight="1"/>
    <row r="61" s="1" customFormat="1" ht="18" customHeight="1"/>
    <row r="62" s="1" customFormat="1" ht="18" customHeight="1"/>
    <row r="63" s="1" customFormat="1" ht="18" customHeight="1"/>
    <row r="64" s="1" customFormat="1" ht="18" customHeight="1"/>
    <row r="65" s="1" customFormat="1" ht="18" customHeight="1"/>
    <row r="66" s="1" customFormat="1" ht="18" customHeight="1"/>
    <row r="67" s="1" customFormat="1" ht="18" customHeight="1"/>
    <row r="68" s="1" customFormat="1" ht="18" customHeight="1"/>
    <row r="69" s="1" customFormat="1" ht="18" customHeight="1"/>
  </sheetData>
  <mergeCells count="3">
    <mergeCell ref="A2:B2"/>
    <mergeCell ref="A13:A17"/>
    <mergeCell ref="A3:A12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6" fitToWidth="1" fitToHeight="1" orientation="portrait" usePrinterDefaults="1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39"/>
  <sheetViews>
    <sheetView showGridLines="0" view="pageBreakPreview" zoomScaleSheetLayoutView="100" workbookViewId="0">
      <pane ySplit="1" topLeftCell="A2" activePane="bottomLeft" state="frozen"/>
      <selection pane="bottomLeft"/>
    </sheetView>
  </sheetViews>
  <sheetFormatPr defaultColWidth="9" defaultRowHeight="15.75" customHeight="1"/>
  <cols>
    <col min="1" max="1" width="7.625" style="369" customWidth="1"/>
    <col min="2" max="13" width="8.625" style="1" customWidth="1"/>
    <col min="14" max="14" width="7.125" style="1" customWidth="1"/>
    <col min="15" max="16384" width="9" style="1"/>
  </cols>
  <sheetData>
    <row r="1" spans="1:13" ht="20.100000000000001" customHeight="1">
      <c r="A1" s="2" t="s">
        <v>475</v>
      </c>
      <c r="C1" s="69"/>
      <c r="L1" s="143"/>
      <c r="M1" s="143" t="s">
        <v>43</v>
      </c>
    </row>
    <row r="2" spans="1:13" s="369" customFormat="1" ht="15" customHeight="1">
      <c r="A2" s="443" t="s">
        <v>298</v>
      </c>
      <c r="B2" s="449" t="s">
        <v>257</v>
      </c>
      <c r="C2" s="458"/>
      <c r="D2" s="458"/>
      <c r="E2" s="458"/>
      <c r="F2" s="468"/>
      <c r="G2" s="449" t="s">
        <v>258</v>
      </c>
      <c r="H2" s="458"/>
      <c r="I2" s="458"/>
      <c r="J2" s="458"/>
      <c r="K2" s="458"/>
      <c r="L2" s="458"/>
      <c r="M2" s="468"/>
    </row>
    <row r="3" spans="1:13" s="369" customFormat="1" ht="15" customHeight="1">
      <c r="A3" s="444"/>
      <c r="B3" s="450" t="s">
        <v>390</v>
      </c>
      <c r="C3" s="459" t="s">
        <v>260</v>
      </c>
      <c r="D3" s="464"/>
      <c r="E3" s="464"/>
      <c r="F3" s="473"/>
      <c r="G3" s="443" t="s">
        <v>104</v>
      </c>
      <c r="H3" s="457" t="s">
        <v>215</v>
      </c>
      <c r="I3" s="462"/>
      <c r="J3" s="482"/>
      <c r="K3" s="457" t="s">
        <v>262</v>
      </c>
      <c r="L3" s="462"/>
      <c r="M3" s="482"/>
    </row>
    <row r="4" spans="1:13" s="369" customFormat="1" ht="15" customHeight="1">
      <c r="A4" s="444"/>
      <c r="B4" s="451"/>
      <c r="C4" s="459" t="s">
        <v>160</v>
      </c>
      <c r="D4" s="465" t="s">
        <v>223</v>
      </c>
      <c r="E4" s="469" t="s">
        <v>514</v>
      </c>
      <c r="F4" s="474"/>
      <c r="G4" s="444"/>
      <c r="H4" s="478"/>
      <c r="I4" s="480"/>
      <c r="J4" s="483"/>
      <c r="K4" s="478"/>
      <c r="L4" s="480"/>
      <c r="M4" s="483"/>
    </row>
    <row r="5" spans="1:13" s="369" customFormat="1" ht="30" customHeight="1">
      <c r="A5" s="445"/>
      <c r="B5" s="452"/>
      <c r="C5" s="460"/>
      <c r="D5" s="466"/>
      <c r="E5" s="470"/>
      <c r="F5" s="475" t="s">
        <v>416</v>
      </c>
      <c r="G5" s="445"/>
      <c r="H5" s="455" t="s">
        <v>160</v>
      </c>
      <c r="I5" s="455" t="s">
        <v>265</v>
      </c>
      <c r="J5" s="455" t="s">
        <v>266</v>
      </c>
      <c r="K5" s="455" t="s">
        <v>160</v>
      </c>
      <c r="L5" s="455" t="s">
        <v>265</v>
      </c>
      <c r="M5" s="455" t="s">
        <v>266</v>
      </c>
    </row>
    <row r="6" spans="1:13" s="15" customFormat="1" ht="15" customHeight="1">
      <c r="A6" s="446" t="s">
        <v>492</v>
      </c>
      <c r="B6" s="453">
        <v>250485</v>
      </c>
      <c r="C6" s="453">
        <v>360525</v>
      </c>
      <c r="D6" s="461">
        <v>169658</v>
      </c>
      <c r="E6" s="461">
        <v>190867</v>
      </c>
      <c r="F6" s="344">
        <v>76986</v>
      </c>
      <c r="G6" s="461">
        <v>74174</v>
      </c>
      <c r="H6" s="270">
        <v>72954</v>
      </c>
      <c r="I6" s="461">
        <v>16160</v>
      </c>
      <c r="J6" s="270">
        <v>56794</v>
      </c>
      <c r="K6" s="461">
        <v>1220</v>
      </c>
      <c r="L6" s="270">
        <v>242</v>
      </c>
      <c r="M6" s="461">
        <v>978</v>
      </c>
    </row>
    <row r="7" spans="1:13" s="15" customFormat="1" ht="15" customHeight="1">
      <c r="A7" s="446" t="s">
        <v>420</v>
      </c>
      <c r="B7" s="453">
        <v>249582</v>
      </c>
      <c r="C7" s="453">
        <v>358678</v>
      </c>
      <c r="D7" s="461">
        <v>164630</v>
      </c>
      <c r="E7" s="270">
        <v>194048</v>
      </c>
      <c r="F7" s="456">
        <v>77322</v>
      </c>
      <c r="G7" s="461">
        <v>72883</v>
      </c>
      <c r="H7" s="270">
        <v>71697</v>
      </c>
      <c r="I7" s="461">
        <v>16074</v>
      </c>
      <c r="J7" s="270">
        <v>55623</v>
      </c>
      <c r="K7" s="461">
        <v>1186</v>
      </c>
      <c r="L7" s="270">
        <v>221</v>
      </c>
      <c r="M7" s="461">
        <v>965</v>
      </c>
    </row>
    <row r="8" spans="1:13" s="15" customFormat="1" ht="15" customHeight="1">
      <c r="A8" s="447" t="s">
        <v>542</v>
      </c>
      <c r="B8" s="454">
        <v>248721</v>
      </c>
      <c r="C8" s="454">
        <f>D8+E8</f>
        <v>356820</v>
      </c>
      <c r="D8" s="467">
        <v>160110</v>
      </c>
      <c r="E8" s="471">
        <v>196710</v>
      </c>
      <c r="F8" s="476">
        <v>76014</v>
      </c>
      <c r="G8" s="467">
        <f>H8+K8</f>
        <v>72875</v>
      </c>
      <c r="H8" s="471">
        <f>SUM(I8:J8)</f>
        <v>71717</v>
      </c>
      <c r="I8" s="467">
        <v>16509</v>
      </c>
      <c r="J8" s="471">
        <v>55208</v>
      </c>
      <c r="K8" s="467">
        <f>SUM(L8:M8)</f>
        <v>1158</v>
      </c>
      <c r="L8" s="471">
        <v>228</v>
      </c>
      <c r="M8" s="467">
        <v>930</v>
      </c>
    </row>
    <row r="9" spans="1:13" s="15" customFormat="1" ht="15" customHeight="1">
      <c r="A9" s="369"/>
      <c r="E9" s="68"/>
    </row>
    <row r="10" spans="1:13" s="369" customFormat="1" ht="15" customHeight="1">
      <c r="A10" s="443" t="s">
        <v>298</v>
      </c>
      <c r="B10" s="455" t="s">
        <v>297</v>
      </c>
      <c r="C10" s="455"/>
      <c r="D10" s="455"/>
      <c r="E10" s="455"/>
      <c r="F10" s="455"/>
      <c r="G10" s="455"/>
      <c r="H10" s="455"/>
      <c r="I10" s="455"/>
      <c r="J10" s="455"/>
      <c r="K10" s="364"/>
      <c r="L10" s="364"/>
    </row>
    <row r="11" spans="1:13" s="369" customFormat="1" ht="15" customHeight="1">
      <c r="A11" s="444"/>
      <c r="B11" s="449" t="s">
        <v>104</v>
      </c>
      <c r="C11" s="458"/>
      <c r="D11" s="468"/>
      <c r="E11" s="449" t="s">
        <v>236</v>
      </c>
      <c r="F11" s="458"/>
      <c r="G11" s="468"/>
      <c r="H11" s="449" t="s">
        <v>117</v>
      </c>
      <c r="I11" s="458"/>
      <c r="J11" s="468"/>
    </row>
    <row r="12" spans="1:13" s="369" customFormat="1" ht="15" customHeight="1">
      <c r="A12" s="445"/>
      <c r="B12" s="455" t="s">
        <v>160</v>
      </c>
      <c r="C12" s="455" t="s">
        <v>265</v>
      </c>
      <c r="D12" s="455" t="s">
        <v>266</v>
      </c>
      <c r="E12" s="455" t="s">
        <v>160</v>
      </c>
      <c r="F12" s="455" t="s">
        <v>265</v>
      </c>
      <c r="G12" s="455" t="s">
        <v>266</v>
      </c>
      <c r="H12" s="455" t="s">
        <v>160</v>
      </c>
      <c r="I12" s="455" t="s">
        <v>265</v>
      </c>
      <c r="J12" s="455" t="s">
        <v>266</v>
      </c>
    </row>
    <row r="13" spans="1:13" s="15" customFormat="1" ht="15" customHeight="1">
      <c r="A13" s="448" t="s">
        <v>492</v>
      </c>
      <c r="B13" s="456">
        <v>494006</v>
      </c>
      <c r="C13" s="461">
        <v>67463</v>
      </c>
      <c r="D13" s="270">
        <v>426543</v>
      </c>
      <c r="E13" s="461">
        <v>484186</v>
      </c>
      <c r="F13" s="270">
        <v>65934</v>
      </c>
      <c r="G13" s="461">
        <v>418252</v>
      </c>
      <c r="H13" s="270">
        <v>9820</v>
      </c>
      <c r="I13" s="461">
        <v>1529</v>
      </c>
      <c r="J13" s="344">
        <v>8291</v>
      </c>
    </row>
    <row r="14" spans="1:13" s="15" customFormat="1" ht="15" customHeight="1">
      <c r="A14" s="446" t="s">
        <v>420</v>
      </c>
      <c r="B14" s="456">
        <v>490594</v>
      </c>
      <c r="C14" s="461">
        <v>70199</v>
      </c>
      <c r="D14" s="68">
        <v>420395</v>
      </c>
      <c r="E14" s="461">
        <v>480891</v>
      </c>
      <c r="F14" s="68">
        <v>68797</v>
      </c>
      <c r="G14" s="461">
        <v>412094</v>
      </c>
      <c r="H14" s="68">
        <v>9703</v>
      </c>
      <c r="I14" s="461">
        <v>1402</v>
      </c>
      <c r="J14" s="344">
        <v>8301</v>
      </c>
    </row>
    <row r="15" spans="1:13" s="15" customFormat="1" ht="15" customHeight="1">
      <c r="A15" s="447" t="s">
        <v>542</v>
      </c>
      <c r="B15" s="454">
        <f>SUM(C15:D15)</f>
        <v>488068</v>
      </c>
      <c r="C15" s="454">
        <v>74951</v>
      </c>
      <c r="D15" s="467">
        <v>413117</v>
      </c>
      <c r="E15" s="454">
        <f>SUM(F15:G15)</f>
        <v>478831</v>
      </c>
      <c r="F15" s="467">
        <v>73524</v>
      </c>
      <c r="G15" s="471">
        <v>405307</v>
      </c>
      <c r="H15" s="479">
        <f>SUM(I15:J15)</f>
        <v>9237</v>
      </c>
      <c r="I15" s="471">
        <v>1427</v>
      </c>
      <c r="J15" s="467">
        <v>7810</v>
      </c>
      <c r="K15" s="68"/>
    </row>
    <row r="16" spans="1:13" s="15" customFormat="1" ht="15" customHeight="1">
      <c r="A16" s="369"/>
    </row>
    <row r="17" spans="1:15" s="369" customFormat="1" ht="15" customHeight="1">
      <c r="A17" s="443" t="s">
        <v>298</v>
      </c>
      <c r="B17" s="455" t="s">
        <v>397</v>
      </c>
      <c r="C17" s="455"/>
      <c r="D17" s="455"/>
      <c r="E17" s="455"/>
      <c r="F17" s="455"/>
      <c r="G17" s="455"/>
      <c r="H17" s="455"/>
      <c r="I17" s="455"/>
      <c r="J17" s="455"/>
    </row>
    <row r="18" spans="1:15" s="369" customFormat="1" ht="15" customHeight="1">
      <c r="A18" s="444"/>
      <c r="B18" s="449" t="s">
        <v>104</v>
      </c>
      <c r="C18" s="458"/>
      <c r="D18" s="468"/>
      <c r="E18" s="449" t="s">
        <v>236</v>
      </c>
      <c r="F18" s="458"/>
      <c r="G18" s="468"/>
      <c r="H18" s="449" t="s">
        <v>117</v>
      </c>
      <c r="I18" s="458"/>
      <c r="J18" s="468"/>
    </row>
    <row r="19" spans="1:15" s="369" customFormat="1" ht="15" customHeight="1">
      <c r="A19" s="445"/>
      <c r="B19" s="455" t="s">
        <v>160</v>
      </c>
      <c r="C19" s="455" t="s">
        <v>265</v>
      </c>
      <c r="D19" s="455" t="s">
        <v>266</v>
      </c>
      <c r="E19" s="455" t="s">
        <v>160</v>
      </c>
      <c r="F19" s="455" t="s">
        <v>265</v>
      </c>
      <c r="G19" s="455" t="s">
        <v>266</v>
      </c>
      <c r="H19" s="455" t="s">
        <v>160</v>
      </c>
      <c r="I19" s="455" t="s">
        <v>265</v>
      </c>
      <c r="J19" s="455" t="s">
        <v>266</v>
      </c>
      <c r="K19" s="364"/>
      <c r="L19" s="364"/>
    </row>
    <row r="20" spans="1:15" s="15" customFormat="1" ht="15" customHeight="1">
      <c r="A20" s="448" t="s">
        <v>492</v>
      </c>
      <c r="B20" s="456">
        <v>117669</v>
      </c>
      <c r="C20" s="461">
        <v>2563</v>
      </c>
      <c r="D20" s="270">
        <v>115106</v>
      </c>
      <c r="E20" s="461">
        <v>116272</v>
      </c>
      <c r="F20" s="270">
        <v>2544</v>
      </c>
      <c r="G20" s="461">
        <v>113728</v>
      </c>
      <c r="H20" s="270">
        <v>1397</v>
      </c>
      <c r="I20" s="461">
        <v>19</v>
      </c>
      <c r="J20" s="344">
        <v>1378</v>
      </c>
    </row>
    <row r="21" spans="1:15" s="15" customFormat="1" ht="15" customHeight="1">
      <c r="A21" s="446" t="s">
        <v>420</v>
      </c>
      <c r="B21" s="456">
        <v>117207</v>
      </c>
      <c r="C21" s="461">
        <v>2590</v>
      </c>
      <c r="D21" s="68">
        <v>114617</v>
      </c>
      <c r="E21" s="461">
        <v>115756</v>
      </c>
      <c r="F21" s="68">
        <v>2574</v>
      </c>
      <c r="G21" s="461">
        <v>113182</v>
      </c>
      <c r="H21" s="68">
        <v>1451</v>
      </c>
      <c r="I21" s="461">
        <v>16</v>
      </c>
      <c r="J21" s="344">
        <v>1435</v>
      </c>
    </row>
    <row r="22" spans="1:15" s="15" customFormat="1" ht="15" customHeight="1">
      <c r="A22" s="447" t="s">
        <v>542</v>
      </c>
      <c r="B22" s="454">
        <f>SUM(C22:D22)</f>
        <v>116886</v>
      </c>
      <c r="C22" s="454">
        <v>2351</v>
      </c>
      <c r="D22" s="467">
        <v>114535</v>
      </c>
      <c r="E22" s="454">
        <f>SUM(F22:G22)</f>
        <v>115487</v>
      </c>
      <c r="F22" s="467">
        <v>2331</v>
      </c>
      <c r="G22" s="471">
        <v>113156</v>
      </c>
      <c r="H22" s="479">
        <f>SUM(I22:J22)</f>
        <v>1399</v>
      </c>
      <c r="I22" s="471">
        <v>20</v>
      </c>
      <c r="J22" s="467">
        <v>1379</v>
      </c>
    </row>
    <row r="23" spans="1:15" s="15" customFormat="1" ht="15" customHeight="1">
      <c r="A23" s="369"/>
      <c r="I23" s="481"/>
    </row>
    <row r="24" spans="1:15" s="369" customFormat="1" ht="15" customHeight="1">
      <c r="A24" s="443" t="s">
        <v>298</v>
      </c>
      <c r="B24" s="457" t="s">
        <v>398</v>
      </c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462"/>
      <c r="N24" s="482"/>
    </row>
    <row r="25" spans="1:15" s="369" customFormat="1" ht="15" customHeight="1">
      <c r="A25" s="444"/>
      <c r="B25" s="449" t="s">
        <v>442</v>
      </c>
      <c r="C25" s="458"/>
      <c r="D25" s="458"/>
      <c r="E25" s="458"/>
      <c r="F25" s="468"/>
      <c r="G25" s="449" t="s">
        <v>236</v>
      </c>
      <c r="H25" s="458"/>
      <c r="I25" s="458"/>
      <c r="J25" s="468"/>
      <c r="K25" s="455" t="s">
        <v>117</v>
      </c>
      <c r="L25" s="455"/>
      <c r="M25" s="455"/>
      <c r="N25" s="455"/>
    </row>
    <row r="26" spans="1:15" s="369" customFormat="1" ht="30" customHeight="1">
      <c r="A26" s="445"/>
      <c r="B26" s="452" t="s">
        <v>160</v>
      </c>
      <c r="C26" s="463" t="s">
        <v>460</v>
      </c>
      <c r="D26" s="463" t="s">
        <v>35</v>
      </c>
      <c r="E26" s="472" t="s">
        <v>198</v>
      </c>
      <c r="F26" s="463" t="s">
        <v>510</v>
      </c>
      <c r="G26" s="463" t="s">
        <v>460</v>
      </c>
      <c r="H26" s="463" t="s">
        <v>35</v>
      </c>
      <c r="I26" s="472" t="s">
        <v>198</v>
      </c>
      <c r="J26" s="463" t="s">
        <v>510</v>
      </c>
      <c r="K26" s="463" t="s">
        <v>460</v>
      </c>
      <c r="L26" s="463" t="s">
        <v>35</v>
      </c>
      <c r="M26" s="472" t="s">
        <v>198</v>
      </c>
      <c r="N26" s="463" t="s">
        <v>510</v>
      </c>
    </row>
    <row r="27" spans="1:15" s="15" customFormat="1" ht="15" customHeight="1">
      <c r="A27" s="448" t="s">
        <v>492</v>
      </c>
      <c r="B27" s="456">
        <v>148521</v>
      </c>
      <c r="C27" s="461">
        <v>86137</v>
      </c>
      <c r="D27" s="270">
        <v>58399</v>
      </c>
      <c r="E27" s="461">
        <v>417</v>
      </c>
      <c r="F27" s="461">
        <v>3700</v>
      </c>
      <c r="G27" s="461">
        <v>85658</v>
      </c>
      <c r="H27" s="270">
        <v>57669</v>
      </c>
      <c r="I27" s="461">
        <v>410</v>
      </c>
      <c r="J27" s="344">
        <v>3640</v>
      </c>
      <c r="K27" s="270">
        <v>479</v>
      </c>
      <c r="L27" s="461">
        <v>729</v>
      </c>
      <c r="M27" s="485">
        <v>7</v>
      </c>
      <c r="N27" s="486">
        <v>60</v>
      </c>
    </row>
    <row r="28" spans="1:15" s="15" customFormat="1" ht="15" customHeight="1">
      <c r="A28" s="446" t="s">
        <v>420</v>
      </c>
      <c r="B28" s="456">
        <v>148722</v>
      </c>
      <c r="C28" s="461">
        <v>87234</v>
      </c>
      <c r="D28" s="68">
        <v>57127</v>
      </c>
      <c r="E28" s="461">
        <v>22</v>
      </c>
      <c r="F28" s="461">
        <v>4469</v>
      </c>
      <c r="G28" s="461">
        <v>86741</v>
      </c>
      <c r="H28" s="68">
        <v>56412</v>
      </c>
      <c r="I28" s="461">
        <v>22</v>
      </c>
      <c r="J28" s="344">
        <v>4407</v>
      </c>
      <c r="K28" s="68">
        <v>493</v>
      </c>
      <c r="L28" s="461">
        <v>715</v>
      </c>
      <c r="M28" s="456">
        <v>0</v>
      </c>
      <c r="N28" s="486">
        <v>62</v>
      </c>
    </row>
    <row r="29" spans="1:15" s="15" customFormat="1" ht="15" customHeight="1">
      <c r="A29" s="447" t="s">
        <v>542</v>
      </c>
      <c r="B29" s="454">
        <v>148803</v>
      </c>
      <c r="C29" s="454">
        <f>G29+K29</f>
        <v>87030</v>
      </c>
      <c r="D29" s="467">
        <f>H29+L29</f>
        <v>56948</v>
      </c>
      <c r="E29" s="471">
        <f>I29+M29</f>
        <v>15</v>
      </c>
      <c r="F29" s="476">
        <f>J29+N29</f>
        <v>4940</v>
      </c>
      <c r="G29" s="467">
        <v>86583</v>
      </c>
      <c r="H29" s="471">
        <v>56174</v>
      </c>
      <c r="I29" s="467">
        <v>15</v>
      </c>
      <c r="J29" s="346">
        <v>4899</v>
      </c>
      <c r="K29" s="471">
        <v>447</v>
      </c>
      <c r="L29" s="467">
        <v>774</v>
      </c>
      <c r="M29" s="467">
        <v>0</v>
      </c>
      <c r="N29" s="487">
        <v>41</v>
      </c>
      <c r="O29" s="68"/>
    </row>
    <row r="30" spans="1:15" s="369" customFormat="1" ht="13.5" customHeight="1">
      <c r="A30" s="369" t="s">
        <v>191</v>
      </c>
      <c r="F30" s="477"/>
    </row>
    <row r="31" spans="1:15" s="369" customFormat="1" ht="13.5" customHeight="1">
      <c r="A31" s="364" t="s">
        <v>436</v>
      </c>
      <c r="J31" s="484"/>
    </row>
    <row r="32" spans="1:15" s="369" customFormat="1" ht="13.5" customHeight="1">
      <c r="A32" s="369" t="s">
        <v>555</v>
      </c>
      <c r="J32" s="484"/>
    </row>
    <row r="33" spans="1:10" s="369" customFormat="1" ht="13.5" customHeight="1">
      <c r="A33" s="369" t="s">
        <v>214</v>
      </c>
      <c r="J33" s="484"/>
    </row>
    <row r="34" spans="1:10" s="369" customFormat="1" ht="13.5" customHeight="1">
      <c r="A34" s="364"/>
      <c r="J34" s="484"/>
    </row>
    <row r="35" spans="1:10" s="369" customFormat="1" ht="13.5" customHeight="1">
      <c r="A35" s="364"/>
      <c r="J35" s="484"/>
    </row>
    <row r="36" spans="1:10" s="369" customFormat="1" ht="13.5" customHeight="1">
      <c r="A36" s="364"/>
      <c r="J36" s="484"/>
    </row>
    <row r="37" spans="1:10" s="369" customFormat="1" ht="13.5" customHeight="1">
      <c r="J37" s="484"/>
    </row>
    <row r="38" spans="1:10" s="369" customFormat="1" ht="13.5" customHeight="1">
      <c r="J38" s="484"/>
    </row>
    <row r="39" spans="1:10" s="369" customFormat="1" ht="13.5" customHeight="1">
      <c r="J39" s="484"/>
    </row>
  </sheetData>
  <mergeCells count="26">
    <mergeCell ref="B2:F2"/>
    <mergeCell ref="G2:M2"/>
    <mergeCell ref="C3:F3"/>
    <mergeCell ref="B10:J10"/>
    <mergeCell ref="B11:D11"/>
    <mergeCell ref="E11:G11"/>
    <mergeCell ref="H11:J11"/>
    <mergeCell ref="B17:J17"/>
    <mergeCell ref="B18:D18"/>
    <mergeCell ref="E18:G18"/>
    <mergeCell ref="H18:J18"/>
    <mergeCell ref="B24:N24"/>
    <mergeCell ref="B25:F25"/>
    <mergeCell ref="G25:J25"/>
    <mergeCell ref="K25:N25"/>
    <mergeCell ref="A2:A5"/>
    <mergeCell ref="B3:B5"/>
    <mergeCell ref="G3:G5"/>
    <mergeCell ref="H3:J4"/>
    <mergeCell ref="K3:M4"/>
    <mergeCell ref="C4:C5"/>
    <mergeCell ref="D4:D5"/>
    <mergeCell ref="E4:E5"/>
    <mergeCell ref="A10:A12"/>
    <mergeCell ref="A17:A19"/>
    <mergeCell ref="A24:A26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72" fitToWidth="1" fitToHeight="1" orientation="portrait" usePrinterDefaults="1" r:id="rId1"/>
  <headerFooter scaleWithDoc="0"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showGridLines="0" view="pageBreakPreview" topLeftCell="G1" zoomScale="80" zoomScaleSheetLayoutView="80" workbookViewId="0">
      <selection activeCell="H1" sqref="H1"/>
    </sheetView>
  </sheetViews>
  <sheetFormatPr defaultColWidth="100.5" defaultRowHeight="13"/>
  <sheetData>
    <row r="60" ht="20.100000000000001" customHeight="1"/>
  </sheetData>
  <phoneticPr fontId="23" type="Hiragana"/>
  <pageMargins left="0.7" right="0.7" top="0.75" bottom="0.75" header="0.3" footer="0.3"/>
  <pageSetup paperSize="9" scale="94" fitToWidth="1" fitToHeight="1" orientation="portrait" usePrinterDefaults="1" r:id="rId1"/>
  <headerFooter>
    <oddHeader>&amp;R&amp;8&amp;A</oddHeader>
  </headerFooter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D10"/>
  <sheetViews>
    <sheetView showGridLines="0" zoomScaleSheetLayoutView="70" workbookViewId="0">
      <selection sqref="A1:M12"/>
    </sheetView>
  </sheetViews>
  <sheetFormatPr defaultColWidth="9" defaultRowHeight="13.5"/>
  <cols>
    <col min="1" max="1" width="32.5" style="1" customWidth="1"/>
    <col min="2" max="4" width="18.5" style="1" customWidth="1"/>
    <col min="5" max="16384" width="9" style="1"/>
  </cols>
  <sheetData>
    <row r="1" spans="1:4" ht="20.100000000000001" customHeight="1">
      <c r="A1" s="488" t="s">
        <v>467</v>
      </c>
      <c r="B1" s="497"/>
      <c r="C1" s="497"/>
      <c r="D1" s="506" t="s">
        <v>0</v>
      </c>
    </row>
    <row r="2" spans="1:4" ht="27" customHeight="1">
      <c r="A2" s="489" t="s">
        <v>71</v>
      </c>
      <c r="B2" s="498" t="s">
        <v>422</v>
      </c>
      <c r="C2" s="498" t="s">
        <v>402</v>
      </c>
      <c r="D2" s="498" t="s">
        <v>284</v>
      </c>
    </row>
    <row r="3" spans="1:4" ht="27" customHeight="1">
      <c r="A3" s="490" t="s">
        <v>356</v>
      </c>
      <c r="B3" s="499">
        <v>1090.9166666666663</v>
      </c>
      <c r="C3" s="503">
        <v>1014.2500000000001</v>
      </c>
      <c r="D3" s="503">
        <v>939.16666666666663</v>
      </c>
    </row>
    <row r="4" spans="1:4" ht="27" customHeight="1">
      <c r="A4" s="491" t="s">
        <v>239</v>
      </c>
      <c r="B4" s="500">
        <v>273.83333333333326</v>
      </c>
      <c r="C4" s="504">
        <v>263.33333333333331</v>
      </c>
      <c r="D4" s="504">
        <v>246.41666666666666</v>
      </c>
    </row>
    <row r="5" spans="1:4" ht="27" customHeight="1">
      <c r="A5" s="492" t="s">
        <v>357</v>
      </c>
      <c r="B5" s="500">
        <v>10018.5</v>
      </c>
      <c r="C5" s="504">
        <v>10013</v>
      </c>
      <c r="D5" s="504">
        <v>9819.8333333333339</v>
      </c>
    </row>
    <row r="6" spans="1:4" ht="27" customHeight="1">
      <c r="A6" s="493" t="s">
        <v>358</v>
      </c>
      <c r="B6" s="500">
        <v>11383.25</v>
      </c>
      <c r="C6" s="504">
        <v>11291.833333333334</v>
      </c>
      <c r="D6" s="504">
        <v>11005.416666666668</v>
      </c>
    </row>
    <row r="7" spans="1:4" ht="27" customHeight="1">
      <c r="A7" s="492" t="s">
        <v>466</v>
      </c>
      <c r="B7" s="500">
        <v>26.916666666666668</v>
      </c>
      <c r="C7" s="504">
        <v>25.5</v>
      </c>
      <c r="D7" s="504">
        <v>30.833333333333332</v>
      </c>
    </row>
    <row r="8" spans="1:4" ht="27" customHeight="1">
      <c r="A8" s="494" t="s">
        <v>156</v>
      </c>
      <c r="B8" s="501">
        <v>11410.166666666661</v>
      </c>
      <c r="C8" s="505">
        <v>11312.25</v>
      </c>
      <c r="D8" s="505">
        <v>11036.250000000002</v>
      </c>
    </row>
    <row r="9" spans="1:4" ht="15" customHeight="1">
      <c r="A9" s="495" t="s">
        <v>296</v>
      </c>
      <c r="B9" s="502"/>
      <c r="C9" s="502"/>
      <c r="D9" s="502"/>
    </row>
    <row r="10" spans="1:4" ht="15" customHeight="1">
      <c r="A10" s="496" t="s">
        <v>309</v>
      </c>
      <c r="B10" s="496"/>
      <c r="C10" s="496"/>
      <c r="D10" s="496"/>
    </row>
    <row r="11" spans="1:4" ht="15.75" customHeight="1"/>
    <row r="12" spans="1:4" ht="15.75" customHeight="1"/>
    <row r="13" spans="1:4" ht="15.75" customHeight="1"/>
    <row r="14" spans="1:4" ht="15.75" customHeight="1"/>
    <row r="15" spans="1:4" ht="15.75" customHeight="1"/>
    <row r="16" spans="1:4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</sheetData>
  <mergeCells count="1">
    <mergeCell ref="A10:D10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E70"/>
  <sheetViews>
    <sheetView showGridLines="0" zoomScaleSheetLayoutView="70" workbookViewId="0">
      <selection sqref="A1:M12"/>
    </sheetView>
  </sheetViews>
  <sheetFormatPr defaultRowHeight="14.1" customHeight="1"/>
  <cols>
    <col min="1" max="1" width="16.5" style="1" customWidth="1"/>
    <col min="2" max="2" width="16.5" style="20" customWidth="1"/>
    <col min="3" max="5" width="18.5" style="1" customWidth="1"/>
    <col min="6" max="6" width="16.5" style="1" customWidth="1"/>
    <col min="7" max="7" width="12.25" style="1" customWidth="1"/>
    <col min="8" max="13" width="9" style="1" customWidth="1"/>
    <col min="14" max="14" width="9.125" style="1" bestFit="1" customWidth="1"/>
    <col min="15" max="255" width="9" style="1" customWidth="1"/>
    <col min="256" max="256" width="7.5" style="1" customWidth="1"/>
    <col min="257" max="257" width="9.5" style="1" customWidth="1"/>
    <col min="258" max="260" width="10.25" style="1" bestFit="1" customWidth="1"/>
    <col min="261" max="261" width="9" style="1" customWidth="1"/>
    <col min="262" max="262" width="4" style="1" customWidth="1"/>
    <col min="263" max="511" width="9" style="1" customWidth="1"/>
    <col min="512" max="512" width="7.5" style="1" customWidth="1"/>
    <col min="513" max="513" width="9.5" style="1" customWidth="1"/>
    <col min="514" max="516" width="10.25" style="1" bestFit="1" customWidth="1"/>
    <col min="517" max="517" width="9" style="1" customWidth="1"/>
    <col min="518" max="518" width="4" style="1" customWidth="1"/>
    <col min="519" max="767" width="9" style="1" customWidth="1"/>
    <col min="768" max="768" width="7.5" style="1" customWidth="1"/>
    <col min="769" max="769" width="9.5" style="1" customWidth="1"/>
    <col min="770" max="772" width="10.25" style="1" bestFit="1" customWidth="1"/>
    <col min="773" max="773" width="9" style="1" customWidth="1"/>
    <col min="774" max="774" width="4" style="1" customWidth="1"/>
    <col min="775" max="1023" width="9" style="1" customWidth="1"/>
    <col min="1024" max="1024" width="7.5" style="1" customWidth="1"/>
    <col min="1025" max="1025" width="9.5" style="1" customWidth="1"/>
    <col min="1026" max="1028" width="10.25" style="1" bestFit="1" customWidth="1"/>
    <col min="1029" max="1029" width="9" style="1" customWidth="1"/>
    <col min="1030" max="1030" width="4" style="1" customWidth="1"/>
    <col min="1031" max="1279" width="9" style="1" customWidth="1"/>
    <col min="1280" max="1280" width="7.5" style="1" customWidth="1"/>
    <col min="1281" max="1281" width="9.5" style="1" customWidth="1"/>
    <col min="1282" max="1284" width="10.25" style="1" bestFit="1" customWidth="1"/>
    <col min="1285" max="1285" width="9" style="1" customWidth="1"/>
    <col min="1286" max="1286" width="4" style="1" customWidth="1"/>
    <col min="1287" max="1535" width="9" style="1" customWidth="1"/>
    <col min="1536" max="1536" width="7.5" style="1" customWidth="1"/>
    <col min="1537" max="1537" width="9.5" style="1" customWidth="1"/>
    <col min="1538" max="1540" width="10.25" style="1" bestFit="1" customWidth="1"/>
    <col min="1541" max="1541" width="9" style="1" customWidth="1"/>
    <col min="1542" max="1542" width="4" style="1" customWidth="1"/>
    <col min="1543" max="1791" width="9" style="1" customWidth="1"/>
    <col min="1792" max="1792" width="7.5" style="1" customWidth="1"/>
    <col min="1793" max="1793" width="9.5" style="1" customWidth="1"/>
    <col min="1794" max="1796" width="10.25" style="1" bestFit="1" customWidth="1"/>
    <col min="1797" max="1797" width="9" style="1" customWidth="1"/>
    <col min="1798" max="1798" width="4" style="1" customWidth="1"/>
    <col min="1799" max="2047" width="9" style="1" customWidth="1"/>
    <col min="2048" max="2048" width="7.5" style="1" customWidth="1"/>
    <col min="2049" max="2049" width="9.5" style="1" customWidth="1"/>
    <col min="2050" max="2052" width="10.25" style="1" bestFit="1" customWidth="1"/>
    <col min="2053" max="2053" width="9" style="1" customWidth="1"/>
    <col min="2054" max="2054" width="4" style="1" customWidth="1"/>
    <col min="2055" max="2303" width="9" style="1" customWidth="1"/>
    <col min="2304" max="2304" width="7.5" style="1" customWidth="1"/>
    <col min="2305" max="2305" width="9.5" style="1" customWidth="1"/>
    <col min="2306" max="2308" width="10.25" style="1" bestFit="1" customWidth="1"/>
    <col min="2309" max="2309" width="9" style="1" customWidth="1"/>
    <col min="2310" max="2310" width="4" style="1" customWidth="1"/>
    <col min="2311" max="2559" width="9" style="1" customWidth="1"/>
    <col min="2560" max="2560" width="7.5" style="1" customWidth="1"/>
    <col min="2561" max="2561" width="9.5" style="1" customWidth="1"/>
    <col min="2562" max="2564" width="10.25" style="1" bestFit="1" customWidth="1"/>
    <col min="2565" max="2565" width="9" style="1" customWidth="1"/>
    <col min="2566" max="2566" width="4" style="1" customWidth="1"/>
    <col min="2567" max="2815" width="9" style="1" customWidth="1"/>
    <col min="2816" max="2816" width="7.5" style="1" customWidth="1"/>
    <col min="2817" max="2817" width="9.5" style="1" customWidth="1"/>
    <col min="2818" max="2820" width="10.25" style="1" bestFit="1" customWidth="1"/>
    <col min="2821" max="2821" width="9" style="1" customWidth="1"/>
    <col min="2822" max="2822" width="4" style="1" customWidth="1"/>
    <col min="2823" max="3071" width="9" style="1" customWidth="1"/>
    <col min="3072" max="3072" width="7.5" style="1" customWidth="1"/>
    <col min="3073" max="3073" width="9.5" style="1" customWidth="1"/>
    <col min="3074" max="3076" width="10.25" style="1" bestFit="1" customWidth="1"/>
    <col min="3077" max="3077" width="9" style="1" customWidth="1"/>
    <col min="3078" max="3078" width="4" style="1" customWidth="1"/>
    <col min="3079" max="3327" width="9" style="1" customWidth="1"/>
    <col min="3328" max="3328" width="7.5" style="1" customWidth="1"/>
    <col min="3329" max="3329" width="9.5" style="1" customWidth="1"/>
    <col min="3330" max="3332" width="10.25" style="1" bestFit="1" customWidth="1"/>
    <col min="3333" max="3333" width="9" style="1" customWidth="1"/>
    <col min="3334" max="3334" width="4" style="1" customWidth="1"/>
    <col min="3335" max="3583" width="9" style="1" customWidth="1"/>
    <col min="3584" max="3584" width="7.5" style="1" customWidth="1"/>
    <col min="3585" max="3585" width="9.5" style="1" customWidth="1"/>
    <col min="3586" max="3588" width="10.25" style="1" bestFit="1" customWidth="1"/>
    <col min="3589" max="3589" width="9" style="1" customWidth="1"/>
    <col min="3590" max="3590" width="4" style="1" customWidth="1"/>
    <col min="3591" max="3839" width="9" style="1" customWidth="1"/>
    <col min="3840" max="3840" width="7.5" style="1" customWidth="1"/>
    <col min="3841" max="3841" width="9.5" style="1" customWidth="1"/>
    <col min="3842" max="3844" width="10.25" style="1" bestFit="1" customWidth="1"/>
    <col min="3845" max="3845" width="9" style="1" customWidth="1"/>
    <col min="3846" max="3846" width="4" style="1" customWidth="1"/>
    <col min="3847" max="4095" width="9" style="1" customWidth="1"/>
    <col min="4096" max="4096" width="7.5" style="1" customWidth="1"/>
    <col min="4097" max="4097" width="9.5" style="1" customWidth="1"/>
    <col min="4098" max="4100" width="10.25" style="1" bestFit="1" customWidth="1"/>
    <col min="4101" max="4101" width="9" style="1" customWidth="1"/>
    <col min="4102" max="4102" width="4" style="1" customWidth="1"/>
    <col min="4103" max="4351" width="9" style="1" customWidth="1"/>
    <col min="4352" max="4352" width="7.5" style="1" customWidth="1"/>
    <col min="4353" max="4353" width="9.5" style="1" customWidth="1"/>
    <col min="4354" max="4356" width="10.25" style="1" bestFit="1" customWidth="1"/>
    <col min="4357" max="4357" width="9" style="1" customWidth="1"/>
    <col min="4358" max="4358" width="4" style="1" customWidth="1"/>
    <col min="4359" max="4607" width="9" style="1" customWidth="1"/>
    <col min="4608" max="4608" width="7.5" style="1" customWidth="1"/>
    <col min="4609" max="4609" width="9.5" style="1" customWidth="1"/>
    <col min="4610" max="4612" width="10.25" style="1" bestFit="1" customWidth="1"/>
    <col min="4613" max="4613" width="9" style="1" customWidth="1"/>
    <col min="4614" max="4614" width="4" style="1" customWidth="1"/>
    <col min="4615" max="4863" width="9" style="1" customWidth="1"/>
    <col min="4864" max="4864" width="7.5" style="1" customWidth="1"/>
    <col min="4865" max="4865" width="9.5" style="1" customWidth="1"/>
    <col min="4866" max="4868" width="10.25" style="1" bestFit="1" customWidth="1"/>
    <col min="4869" max="4869" width="9" style="1" customWidth="1"/>
    <col min="4870" max="4870" width="4" style="1" customWidth="1"/>
    <col min="4871" max="5119" width="9" style="1" customWidth="1"/>
    <col min="5120" max="5120" width="7.5" style="1" customWidth="1"/>
    <col min="5121" max="5121" width="9.5" style="1" customWidth="1"/>
    <col min="5122" max="5124" width="10.25" style="1" bestFit="1" customWidth="1"/>
    <col min="5125" max="5125" width="9" style="1" customWidth="1"/>
    <col min="5126" max="5126" width="4" style="1" customWidth="1"/>
    <col min="5127" max="5375" width="9" style="1" customWidth="1"/>
    <col min="5376" max="5376" width="7.5" style="1" customWidth="1"/>
    <col min="5377" max="5377" width="9.5" style="1" customWidth="1"/>
    <col min="5378" max="5380" width="10.25" style="1" bestFit="1" customWidth="1"/>
    <col min="5381" max="5381" width="9" style="1" customWidth="1"/>
    <col min="5382" max="5382" width="4" style="1" customWidth="1"/>
    <col min="5383" max="5631" width="9" style="1" customWidth="1"/>
    <col min="5632" max="5632" width="7.5" style="1" customWidth="1"/>
    <col min="5633" max="5633" width="9.5" style="1" customWidth="1"/>
    <col min="5634" max="5636" width="10.25" style="1" bestFit="1" customWidth="1"/>
    <col min="5637" max="5637" width="9" style="1" customWidth="1"/>
    <col min="5638" max="5638" width="4" style="1" customWidth="1"/>
    <col min="5639" max="5887" width="9" style="1" customWidth="1"/>
    <col min="5888" max="5888" width="7.5" style="1" customWidth="1"/>
    <col min="5889" max="5889" width="9.5" style="1" customWidth="1"/>
    <col min="5890" max="5892" width="10.25" style="1" bestFit="1" customWidth="1"/>
    <col min="5893" max="5893" width="9" style="1" customWidth="1"/>
    <col min="5894" max="5894" width="4" style="1" customWidth="1"/>
    <col min="5895" max="6143" width="9" style="1" customWidth="1"/>
    <col min="6144" max="6144" width="7.5" style="1" customWidth="1"/>
    <col min="6145" max="6145" width="9.5" style="1" customWidth="1"/>
    <col min="6146" max="6148" width="10.25" style="1" bestFit="1" customWidth="1"/>
    <col min="6149" max="6149" width="9" style="1" customWidth="1"/>
    <col min="6150" max="6150" width="4" style="1" customWidth="1"/>
    <col min="6151" max="6399" width="9" style="1" customWidth="1"/>
    <col min="6400" max="6400" width="7.5" style="1" customWidth="1"/>
    <col min="6401" max="6401" width="9.5" style="1" customWidth="1"/>
    <col min="6402" max="6404" width="10.25" style="1" bestFit="1" customWidth="1"/>
    <col min="6405" max="6405" width="9" style="1" customWidth="1"/>
    <col min="6406" max="6406" width="4" style="1" customWidth="1"/>
    <col min="6407" max="6655" width="9" style="1" customWidth="1"/>
    <col min="6656" max="6656" width="7.5" style="1" customWidth="1"/>
    <col min="6657" max="6657" width="9.5" style="1" customWidth="1"/>
    <col min="6658" max="6660" width="10.25" style="1" bestFit="1" customWidth="1"/>
    <col min="6661" max="6661" width="9" style="1" customWidth="1"/>
    <col min="6662" max="6662" width="4" style="1" customWidth="1"/>
    <col min="6663" max="6911" width="9" style="1" customWidth="1"/>
    <col min="6912" max="6912" width="7.5" style="1" customWidth="1"/>
    <col min="6913" max="6913" width="9.5" style="1" customWidth="1"/>
    <col min="6914" max="6916" width="10.25" style="1" bestFit="1" customWidth="1"/>
    <col min="6917" max="6917" width="9" style="1" customWidth="1"/>
    <col min="6918" max="6918" width="4" style="1" customWidth="1"/>
    <col min="6919" max="7167" width="9" style="1" customWidth="1"/>
    <col min="7168" max="7168" width="7.5" style="1" customWidth="1"/>
    <col min="7169" max="7169" width="9.5" style="1" customWidth="1"/>
    <col min="7170" max="7172" width="10.25" style="1" bestFit="1" customWidth="1"/>
    <col min="7173" max="7173" width="9" style="1" customWidth="1"/>
    <col min="7174" max="7174" width="4" style="1" customWidth="1"/>
    <col min="7175" max="7423" width="9" style="1" customWidth="1"/>
    <col min="7424" max="7424" width="7.5" style="1" customWidth="1"/>
    <col min="7425" max="7425" width="9.5" style="1" customWidth="1"/>
    <col min="7426" max="7428" width="10.25" style="1" bestFit="1" customWidth="1"/>
    <col min="7429" max="7429" width="9" style="1" customWidth="1"/>
    <col min="7430" max="7430" width="4" style="1" customWidth="1"/>
    <col min="7431" max="7679" width="9" style="1" customWidth="1"/>
    <col min="7680" max="7680" width="7.5" style="1" customWidth="1"/>
    <col min="7681" max="7681" width="9.5" style="1" customWidth="1"/>
    <col min="7682" max="7684" width="10.25" style="1" bestFit="1" customWidth="1"/>
    <col min="7685" max="7685" width="9" style="1" customWidth="1"/>
    <col min="7686" max="7686" width="4" style="1" customWidth="1"/>
    <col min="7687" max="7935" width="9" style="1" customWidth="1"/>
    <col min="7936" max="7936" width="7.5" style="1" customWidth="1"/>
    <col min="7937" max="7937" width="9.5" style="1" customWidth="1"/>
    <col min="7938" max="7940" width="10.25" style="1" bestFit="1" customWidth="1"/>
    <col min="7941" max="7941" width="9" style="1" customWidth="1"/>
    <col min="7942" max="7942" width="4" style="1" customWidth="1"/>
    <col min="7943" max="8191" width="9" style="1" customWidth="1"/>
    <col min="8192" max="8192" width="7.5" style="1" customWidth="1"/>
    <col min="8193" max="8193" width="9.5" style="1" customWidth="1"/>
    <col min="8194" max="8196" width="10.25" style="1" bestFit="1" customWidth="1"/>
    <col min="8197" max="8197" width="9" style="1" customWidth="1"/>
    <col min="8198" max="8198" width="4" style="1" customWidth="1"/>
    <col min="8199" max="8447" width="9" style="1" customWidth="1"/>
    <col min="8448" max="8448" width="7.5" style="1" customWidth="1"/>
    <col min="8449" max="8449" width="9.5" style="1" customWidth="1"/>
    <col min="8450" max="8452" width="10.25" style="1" bestFit="1" customWidth="1"/>
    <col min="8453" max="8453" width="9" style="1" customWidth="1"/>
    <col min="8454" max="8454" width="4" style="1" customWidth="1"/>
    <col min="8455" max="8703" width="9" style="1" customWidth="1"/>
    <col min="8704" max="8704" width="7.5" style="1" customWidth="1"/>
    <col min="8705" max="8705" width="9.5" style="1" customWidth="1"/>
    <col min="8706" max="8708" width="10.25" style="1" bestFit="1" customWidth="1"/>
    <col min="8709" max="8709" width="9" style="1" customWidth="1"/>
    <col min="8710" max="8710" width="4" style="1" customWidth="1"/>
    <col min="8711" max="8959" width="9" style="1" customWidth="1"/>
    <col min="8960" max="8960" width="7.5" style="1" customWidth="1"/>
    <col min="8961" max="8961" width="9.5" style="1" customWidth="1"/>
    <col min="8962" max="8964" width="10.25" style="1" bestFit="1" customWidth="1"/>
    <col min="8965" max="8965" width="9" style="1" customWidth="1"/>
    <col min="8966" max="8966" width="4" style="1" customWidth="1"/>
    <col min="8967" max="9215" width="9" style="1" customWidth="1"/>
    <col min="9216" max="9216" width="7.5" style="1" customWidth="1"/>
    <col min="9217" max="9217" width="9.5" style="1" customWidth="1"/>
    <col min="9218" max="9220" width="10.25" style="1" bestFit="1" customWidth="1"/>
    <col min="9221" max="9221" width="9" style="1" customWidth="1"/>
    <col min="9222" max="9222" width="4" style="1" customWidth="1"/>
    <col min="9223" max="9471" width="9" style="1" customWidth="1"/>
    <col min="9472" max="9472" width="7.5" style="1" customWidth="1"/>
    <col min="9473" max="9473" width="9.5" style="1" customWidth="1"/>
    <col min="9474" max="9476" width="10.25" style="1" bestFit="1" customWidth="1"/>
    <col min="9477" max="9477" width="9" style="1" customWidth="1"/>
    <col min="9478" max="9478" width="4" style="1" customWidth="1"/>
    <col min="9479" max="9727" width="9" style="1" customWidth="1"/>
    <col min="9728" max="9728" width="7.5" style="1" customWidth="1"/>
    <col min="9729" max="9729" width="9.5" style="1" customWidth="1"/>
    <col min="9730" max="9732" width="10.25" style="1" bestFit="1" customWidth="1"/>
    <col min="9733" max="9733" width="9" style="1" customWidth="1"/>
    <col min="9734" max="9734" width="4" style="1" customWidth="1"/>
    <col min="9735" max="9983" width="9" style="1" customWidth="1"/>
    <col min="9984" max="9984" width="7.5" style="1" customWidth="1"/>
    <col min="9985" max="9985" width="9.5" style="1" customWidth="1"/>
    <col min="9986" max="9988" width="10.25" style="1" bestFit="1" customWidth="1"/>
    <col min="9989" max="9989" width="9" style="1" customWidth="1"/>
    <col min="9990" max="9990" width="4" style="1" customWidth="1"/>
    <col min="9991" max="10239" width="9" style="1" customWidth="1"/>
    <col min="10240" max="10240" width="7.5" style="1" customWidth="1"/>
    <col min="10241" max="10241" width="9.5" style="1" customWidth="1"/>
    <col min="10242" max="10244" width="10.25" style="1" bestFit="1" customWidth="1"/>
    <col min="10245" max="10245" width="9" style="1" customWidth="1"/>
    <col min="10246" max="10246" width="4" style="1" customWidth="1"/>
    <col min="10247" max="10495" width="9" style="1" customWidth="1"/>
    <col min="10496" max="10496" width="7.5" style="1" customWidth="1"/>
    <col min="10497" max="10497" width="9.5" style="1" customWidth="1"/>
    <col min="10498" max="10500" width="10.25" style="1" bestFit="1" customWidth="1"/>
    <col min="10501" max="10501" width="9" style="1" customWidth="1"/>
    <col min="10502" max="10502" width="4" style="1" customWidth="1"/>
    <col min="10503" max="10751" width="9" style="1" customWidth="1"/>
    <col min="10752" max="10752" width="7.5" style="1" customWidth="1"/>
    <col min="10753" max="10753" width="9.5" style="1" customWidth="1"/>
    <col min="10754" max="10756" width="10.25" style="1" bestFit="1" customWidth="1"/>
    <col min="10757" max="10757" width="9" style="1" customWidth="1"/>
    <col min="10758" max="10758" width="4" style="1" customWidth="1"/>
    <col min="10759" max="11007" width="9" style="1" customWidth="1"/>
    <col min="11008" max="11008" width="7.5" style="1" customWidth="1"/>
    <col min="11009" max="11009" width="9.5" style="1" customWidth="1"/>
    <col min="11010" max="11012" width="10.25" style="1" bestFit="1" customWidth="1"/>
    <col min="11013" max="11013" width="9" style="1" customWidth="1"/>
    <col min="11014" max="11014" width="4" style="1" customWidth="1"/>
    <col min="11015" max="11263" width="9" style="1" customWidth="1"/>
    <col min="11264" max="11264" width="7.5" style="1" customWidth="1"/>
    <col min="11265" max="11265" width="9.5" style="1" customWidth="1"/>
    <col min="11266" max="11268" width="10.25" style="1" bestFit="1" customWidth="1"/>
    <col min="11269" max="11269" width="9" style="1" customWidth="1"/>
    <col min="11270" max="11270" width="4" style="1" customWidth="1"/>
    <col min="11271" max="11519" width="9" style="1" customWidth="1"/>
    <col min="11520" max="11520" width="7.5" style="1" customWidth="1"/>
    <col min="11521" max="11521" width="9.5" style="1" customWidth="1"/>
    <col min="11522" max="11524" width="10.25" style="1" bestFit="1" customWidth="1"/>
    <col min="11525" max="11525" width="9" style="1" customWidth="1"/>
    <col min="11526" max="11526" width="4" style="1" customWidth="1"/>
    <col min="11527" max="11775" width="9" style="1" customWidth="1"/>
    <col min="11776" max="11776" width="7.5" style="1" customWidth="1"/>
    <col min="11777" max="11777" width="9.5" style="1" customWidth="1"/>
    <col min="11778" max="11780" width="10.25" style="1" bestFit="1" customWidth="1"/>
    <col min="11781" max="11781" width="9" style="1" customWidth="1"/>
    <col min="11782" max="11782" width="4" style="1" customWidth="1"/>
    <col min="11783" max="12031" width="9" style="1" customWidth="1"/>
    <col min="12032" max="12032" width="7.5" style="1" customWidth="1"/>
    <col min="12033" max="12033" width="9.5" style="1" customWidth="1"/>
    <col min="12034" max="12036" width="10.25" style="1" bestFit="1" customWidth="1"/>
    <col min="12037" max="12037" width="9" style="1" customWidth="1"/>
    <col min="12038" max="12038" width="4" style="1" customWidth="1"/>
    <col min="12039" max="12287" width="9" style="1" customWidth="1"/>
    <col min="12288" max="12288" width="7.5" style="1" customWidth="1"/>
    <col min="12289" max="12289" width="9.5" style="1" customWidth="1"/>
    <col min="12290" max="12292" width="10.25" style="1" bestFit="1" customWidth="1"/>
    <col min="12293" max="12293" width="9" style="1" customWidth="1"/>
    <col min="12294" max="12294" width="4" style="1" customWidth="1"/>
    <col min="12295" max="12543" width="9" style="1" customWidth="1"/>
    <col min="12544" max="12544" width="7.5" style="1" customWidth="1"/>
    <col min="12545" max="12545" width="9.5" style="1" customWidth="1"/>
    <col min="12546" max="12548" width="10.25" style="1" bestFit="1" customWidth="1"/>
    <col min="12549" max="12549" width="9" style="1" customWidth="1"/>
    <col min="12550" max="12550" width="4" style="1" customWidth="1"/>
    <col min="12551" max="12799" width="9" style="1" customWidth="1"/>
    <col min="12800" max="12800" width="7.5" style="1" customWidth="1"/>
    <col min="12801" max="12801" width="9.5" style="1" customWidth="1"/>
    <col min="12802" max="12804" width="10.25" style="1" bestFit="1" customWidth="1"/>
    <col min="12805" max="12805" width="9" style="1" customWidth="1"/>
    <col min="12806" max="12806" width="4" style="1" customWidth="1"/>
    <col min="12807" max="13055" width="9" style="1" customWidth="1"/>
    <col min="13056" max="13056" width="7.5" style="1" customWidth="1"/>
    <col min="13057" max="13057" width="9.5" style="1" customWidth="1"/>
    <col min="13058" max="13060" width="10.25" style="1" bestFit="1" customWidth="1"/>
    <col min="13061" max="13061" width="9" style="1" customWidth="1"/>
    <col min="13062" max="13062" width="4" style="1" customWidth="1"/>
    <col min="13063" max="13311" width="9" style="1" customWidth="1"/>
    <col min="13312" max="13312" width="7.5" style="1" customWidth="1"/>
    <col min="13313" max="13313" width="9.5" style="1" customWidth="1"/>
    <col min="13314" max="13316" width="10.25" style="1" bestFit="1" customWidth="1"/>
    <col min="13317" max="13317" width="9" style="1" customWidth="1"/>
    <col min="13318" max="13318" width="4" style="1" customWidth="1"/>
    <col min="13319" max="13567" width="9" style="1" customWidth="1"/>
    <col min="13568" max="13568" width="7.5" style="1" customWidth="1"/>
    <col min="13569" max="13569" width="9.5" style="1" customWidth="1"/>
    <col min="13570" max="13572" width="10.25" style="1" bestFit="1" customWidth="1"/>
    <col min="13573" max="13573" width="9" style="1" customWidth="1"/>
    <col min="13574" max="13574" width="4" style="1" customWidth="1"/>
    <col min="13575" max="13823" width="9" style="1" customWidth="1"/>
    <col min="13824" max="13824" width="7.5" style="1" customWidth="1"/>
    <col min="13825" max="13825" width="9.5" style="1" customWidth="1"/>
    <col min="13826" max="13828" width="10.25" style="1" bestFit="1" customWidth="1"/>
    <col min="13829" max="13829" width="9" style="1" customWidth="1"/>
    <col min="13830" max="13830" width="4" style="1" customWidth="1"/>
    <col min="13831" max="14079" width="9" style="1" customWidth="1"/>
    <col min="14080" max="14080" width="7.5" style="1" customWidth="1"/>
    <col min="14081" max="14081" width="9.5" style="1" customWidth="1"/>
    <col min="14082" max="14084" width="10.25" style="1" bestFit="1" customWidth="1"/>
    <col min="14085" max="14085" width="9" style="1" customWidth="1"/>
    <col min="14086" max="14086" width="4" style="1" customWidth="1"/>
    <col min="14087" max="14335" width="9" style="1" customWidth="1"/>
    <col min="14336" max="14336" width="7.5" style="1" customWidth="1"/>
    <col min="14337" max="14337" width="9.5" style="1" customWidth="1"/>
    <col min="14338" max="14340" width="10.25" style="1" bestFit="1" customWidth="1"/>
    <col min="14341" max="14341" width="9" style="1" customWidth="1"/>
    <col min="14342" max="14342" width="4" style="1" customWidth="1"/>
    <col min="14343" max="14591" width="9" style="1" customWidth="1"/>
    <col min="14592" max="14592" width="7.5" style="1" customWidth="1"/>
    <col min="14593" max="14593" width="9.5" style="1" customWidth="1"/>
    <col min="14594" max="14596" width="10.25" style="1" bestFit="1" customWidth="1"/>
    <col min="14597" max="14597" width="9" style="1" customWidth="1"/>
    <col min="14598" max="14598" width="4" style="1" customWidth="1"/>
    <col min="14599" max="14847" width="9" style="1" customWidth="1"/>
    <col min="14848" max="14848" width="7.5" style="1" customWidth="1"/>
    <col min="14849" max="14849" width="9.5" style="1" customWidth="1"/>
    <col min="14850" max="14852" width="10.25" style="1" bestFit="1" customWidth="1"/>
    <col min="14853" max="14853" width="9" style="1" customWidth="1"/>
    <col min="14854" max="14854" width="4" style="1" customWidth="1"/>
    <col min="14855" max="15103" width="9" style="1" customWidth="1"/>
    <col min="15104" max="15104" width="7.5" style="1" customWidth="1"/>
    <col min="15105" max="15105" width="9.5" style="1" customWidth="1"/>
    <col min="15106" max="15108" width="10.25" style="1" bestFit="1" customWidth="1"/>
    <col min="15109" max="15109" width="9" style="1" customWidth="1"/>
    <col min="15110" max="15110" width="4" style="1" customWidth="1"/>
    <col min="15111" max="15359" width="9" style="1" customWidth="1"/>
    <col min="15360" max="15360" width="7.5" style="1" customWidth="1"/>
    <col min="15361" max="15361" width="9.5" style="1" customWidth="1"/>
    <col min="15362" max="15364" width="10.25" style="1" bestFit="1" customWidth="1"/>
    <col min="15365" max="15365" width="9" style="1" customWidth="1"/>
    <col min="15366" max="15366" width="4" style="1" customWidth="1"/>
    <col min="15367" max="15615" width="9" style="1" customWidth="1"/>
    <col min="15616" max="15616" width="7.5" style="1" customWidth="1"/>
    <col min="15617" max="15617" width="9.5" style="1" customWidth="1"/>
    <col min="15618" max="15620" width="10.25" style="1" bestFit="1" customWidth="1"/>
    <col min="15621" max="15621" width="9" style="1" customWidth="1"/>
    <col min="15622" max="15622" width="4" style="1" customWidth="1"/>
    <col min="15623" max="15871" width="9" style="1" customWidth="1"/>
    <col min="15872" max="15872" width="7.5" style="1" customWidth="1"/>
    <col min="15873" max="15873" width="9.5" style="1" customWidth="1"/>
    <col min="15874" max="15876" width="10.25" style="1" bestFit="1" customWidth="1"/>
    <col min="15877" max="15877" width="9" style="1" customWidth="1"/>
    <col min="15878" max="15878" width="4" style="1" customWidth="1"/>
    <col min="15879" max="16127" width="9" style="1" customWidth="1"/>
    <col min="16128" max="16128" width="7.5" style="1" customWidth="1"/>
    <col min="16129" max="16129" width="9.5" style="1" customWidth="1"/>
    <col min="16130" max="16132" width="10.25" style="1" bestFit="1" customWidth="1"/>
    <col min="16133" max="16133" width="9" style="1" customWidth="1"/>
    <col min="16134" max="16134" width="4" style="1" customWidth="1"/>
    <col min="16135" max="16384" width="9" style="1" customWidth="1"/>
  </cols>
  <sheetData>
    <row r="1" spans="1:5" ht="20.100000000000001" customHeight="1">
      <c r="A1" s="2" t="s">
        <v>469</v>
      </c>
      <c r="B1" s="28"/>
    </row>
    <row r="2" spans="1:5" ht="20.100000000000001" customHeight="1">
      <c r="A2" s="3" t="s">
        <v>270</v>
      </c>
      <c r="B2" s="29"/>
      <c r="C2" s="34" t="s">
        <v>422</v>
      </c>
      <c r="D2" s="34" t="s">
        <v>402</v>
      </c>
      <c r="E2" s="34" t="s">
        <v>284</v>
      </c>
    </row>
    <row r="3" spans="1:5" ht="20.100000000000001" customHeight="1">
      <c r="A3" s="21" t="s">
        <v>253</v>
      </c>
      <c r="B3" s="30" t="s">
        <v>139</v>
      </c>
      <c r="C3" s="35">
        <v>1798944</v>
      </c>
      <c r="D3" s="35">
        <v>1769138</v>
      </c>
      <c r="E3" s="39">
        <v>1675819</v>
      </c>
    </row>
    <row r="4" spans="1:5" ht="20.100000000000001" customHeight="1">
      <c r="A4" s="22"/>
      <c r="B4" s="31" t="s">
        <v>11</v>
      </c>
      <c r="C4" s="36">
        <v>552072</v>
      </c>
      <c r="D4" s="36">
        <v>530758</v>
      </c>
      <c r="E4" s="40">
        <v>500890</v>
      </c>
    </row>
    <row r="5" spans="1:5" ht="20.100000000000001" customHeight="1">
      <c r="A5" s="22"/>
      <c r="B5" s="31" t="s">
        <v>14</v>
      </c>
      <c r="C5" s="36">
        <v>189587</v>
      </c>
      <c r="D5" s="36">
        <v>188941</v>
      </c>
      <c r="E5" s="40">
        <v>188605</v>
      </c>
    </row>
    <row r="6" spans="1:5" ht="20.100000000000001" customHeight="1">
      <c r="A6" s="22"/>
      <c r="B6" s="31" t="s">
        <v>3</v>
      </c>
      <c r="C6" s="36">
        <v>5209</v>
      </c>
      <c r="D6" s="36">
        <v>4246</v>
      </c>
      <c r="E6" s="40">
        <v>4180</v>
      </c>
    </row>
    <row r="7" spans="1:5" ht="20.100000000000001" customHeight="1">
      <c r="A7" s="22"/>
      <c r="B7" s="31" t="s">
        <v>17</v>
      </c>
      <c r="C7" s="36">
        <v>53226</v>
      </c>
      <c r="D7" s="36">
        <v>51383</v>
      </c>
      <c r="E7" s="40">
        <v>48182</v>
      </c>
    </row>
    <row r="8" spans="1:5" ht="20.100000000000001" customHeight="1">
      <c r="A8" s="22"/>
      <c r="B8" s="31" t="s">
        <v>5</v>
      </c>
      <c r="C8" s="36">
        <v>939863</v>
      </c>
      <c r="D8" s="36">
        <v>933628</v>
      </c>
      <c r="E8" s="40">
        <v>875252</v>
      </c>
    </row>
    <row r="9" spans="1:5" ht="20.100000000000001" customHeight="1">
      <c r="A9" s="22"/>
      <c r="B9" s="31" t="s">
        <v>22</v>
      </c>
      <c r="C9" s="36">
        <v>6</v>
      </c>
      <c r="D9" s="36">
        <v>42</v>
      </c>
      <c r="E9" s="40">
        <v>47</v>
      </c>
    </row>
    <row r="10" spans="1:5" ht="20.100000000000001" customHeight="1">
      <c r="A10" s="22"/>
      <c r="B10" s="31" t="s">
        <v>31</v>
      </c>
      <c r="C10" s="36">
        <v>4206</v>
      </c>
      <c r="D10" s="36">
        <v>3858</v>
      </c>
      <c r="E10" s="40">
        <v>3105</v>
      </c>
    </row>
    <row r="11" spans="1:5" ht="20.100000000000001" customHeight="1">
      <c r="A11" s="22"/>
      <c r="B11" s="31" t="s">
        <v>12</v>
      </c>
      <c r="C11" s="36">
        <v>2487</v>
      </c>
      <c r="D11" s="36">
        <v>3100</v>
      </c>
      <c r="E11" s="40">
        <v>3160</v>
      </c>
    </row>
    <row r="12" spans="1:5" ht="20.100000000000001" customHeight="1">
      <c r="A12" s="23"/>
      <c r="B12" s="32" t="s">
        <v>218</v>
      </c>
      <c r="C12" s="37">
        <v>52288</v>
      </c>
      <c r="D12" s="37">
        <v>53182</v>
      </c>
      <c r="E12" s="41">
        <v>52398</v>
      </c>
    </row>
    <row r="13" spans="1:5" ht="20.100000000000001" customHeight="1">
      <c r="A13" s="24" t="s">
        <v>468</v>
      </c>
      <c r="B13" s="31" t="s">
        <v>11</v>
      </c>
      <c r="C13" s="36">
        <v>44389.452359799987</v>
      </c>
      <c r="D13" s="36">
        <v>43589.631961126506</v>
      </c>
      <c r="E13" s="40">
        <v>42916.2605814817</v>
      </c>
    </row>
    <row r="14" spans="1:5" ht="20.100000000000001" customHeight="1">
      <c r="A14" s="25"/>
      <c r="B14" s="31" t="s">
        <v>14</v>
      </c>
      <c r="C14" s="36">
        <v>21306.705439400001</v>
      </c>
      <c r="D14" s="36">
        <v>21560.842142300156</v>
      </c>
      <c r="E14" s="40">
        <v>21979.828532582309</v>
      </c>
    </row>
    <row r="15" spans="1:5" ht="20.100000000000001" customHeight="1">
      <c r="A15" s="25"/>
      <c r="B15" s="31" t="s">
        <v>3</v>
      </c>
      <c r="C15" s="36">
        <v>10717.164608999998</v>
      </c>
      <c r="D15" s="36">
        <v>9594.4939736346496</v>
      </c>
      <c r="E15" s="40">
        <v>10759.422136422138</v>
      </c>
    </row>
    <row r="16" spans="1:5" ht="20.100000000000001" customHeight="1">
      <c r="A16" s="25"/>
      <c r="B16" s="31" t="s">
        <v>17</v>
      </c>
      <c r="C16" s="36">
        <v>15935.798502899996</v>
      </c>
      <c r="D16" s="36">
        <v>15217.366963646686</v>
      </c>
      <c r="E16" s="40">
        <v>14780.869289567194</v>
      </c>
    </row>
    <row r="17" spans="1:5" ht="20.100000000000001" customHeight="1">
      <c r="A17" s="26"/>
      <c r="B17" s="32" t="s">
        <v>5</v>
      </c>
      <c r="C17" s="37">
        <v>77050.595917299972</v>
      </c>
      <c r="D17" s="37">
        <v>77364.433884611411</v>
      </c>
      <c r="E17" s="41">
        <v>75354.211555294081</v>
      </c>
    </row>
    <row r="18" spans="1:5" ht="15" customHeight="1">
      <c r="A18" s="27" t="s">
        <v>296</v>
      </c>
      <c r="B18" s="33"/>
      <c r="C18" s="38"/>
      <c r="D18" s="38"/>
      <c r="E18" s="42"/>
    </row>
    <row r="19" spans="1:5" ht="15" customHeight="1">
      <c r="A19" s="9" t="s">
        <v>446</v>
      </c>
      <c r="B19" s="28"/>
    </row>
    <row r="20" spans="1:5" ht="15" customHeight="1">
      <c r="A20" s="9" t="s">
        <v>2</v>
      </c>
      <c r="B20" s="28"/>
    </row>
    <row r="21" spans="1:5" ht="18" customHeight="1"/>
    <row r="22" spans="1:5" ht="18" customHeight="1"/>
    <row r="23" spans="1:5" ht="18" customHeight="1"/>
    <row r="24" spans="1:5" ht="18" customHeight="1"/>
    <row r="25" spans="1:5" ht="18" customHeight="1"/>
    <row r="26" spans="1:5" ht="18" customHeight="1"/>
    <row r="27" spans="1:5" ht="18" customHeight="1"/>
    <row r="28" spans="1:5" ht="18" customHeight="1"/>
    <row r="29" spans="1:5" ht="18" customHeight="1"/>
    <row r="30" spans="1:5" ht="18" customHeight="1">
      <c r="B30" s="1"/>
    </row>
    <row r="31" spans="1:5" ht="18" customHeight="1">
      <c r="B31" s="1"/>
    </row>
    <row r="32" spans="1:5" ht="18" customHeight="1">
      <c r="B32" s="1"/>
    </row>
    <row r="33" s="1" customFormat="1" ht="18" customHeight="1"/>
    <row r="34" s="1" customFormat="1" ht="18" customHeight="1"/>
    <row r="35" s="1" customFormat="1" ht="18" customHeight="1"/>
    <row r="36" s="1" customFormat="1" ht="18" customHeight="1"/>
    <row r="37" s="1" customFormat="1" ht="18" customHeight="1"/>
    <row r="38" s="1" customFormat="1" ht="18" customHeight="1"/>
    <row r="39" s="1" customFormat="1" ht="18" customHeight="1"/>
    <row r="40" s="1" customFormat="1" ht="18" customHeight="1"/>
    <row r="41" s="1" customFormat="1" ht="18" customHeight="1"/>
    <row r="42" s="1" customFormat="1" ht="18" customHeight="1"/>
    <row r="43" s="1" customFormat="1" ht="18" customHeight="1"/>
    <row r="44" s="1" customFormat="1" ht="18" customHeight="1"/>
    <row r="45" s="1" customFormat="1" ht="18" customHeight="1"/>
    <row r="46" s="1" customFormat="1" ht="18" customHeight="1"/>
    <row r="47" s="1" customFormat="1" ht="18" customHeight="1"/>
    <row r="48" s="1" customFormat="1" ht="18" customHeight="1"/>
    <row r="49" s="1" customFormat="1" ht="18" customHeight="1"/>
    <row r="50" s="1" customFormat="1" ht="18" customHeight="1"/>
    <row r="51" s="1" customFormat="1" ht="18" customHeight="1"/>
    <row r="52" s="1" customFormat="1" ht="18" customHeight="1"/>
    <row r="53" s="1" customFormat="1" ht="18" customHeight="1"/>
    <row r="54" s="1" customFormat="1" ht="18" customHeight="1"/>
    <row r="55" s="1" customFormat="1" ht="18" customHeight="1"/>
    <row r="56" s="1" customFormat="1" ht="18" customHeight="1"/>
    <row r="57" s="1" customFormat="1" ht="18" customHeight="1"/>
    <row r="58" s="1" customFormat="1" ht="18" customHeight="1"/>
    <row r="59" s="1" customFormat="1" ht="18" customHeight="1"/>
    <row r="60" s="1" customFormat="1" ht="18" customHeight="1"/>
    <row r="61" s="1" customFormat="1" ht="18" customHeight="1"/>
    <row r="62" s="1" customFormat="1" ht="18" customHeight="1"/>
    <row r="63" s="1" customFormat="1" ht="18" customHeight="1"/>
    <row r="64" s="1" customFormat="1" ht="18" customHeight="1"/>
    <row r="65" s="1" customFormat="1" ht="18" customHeight="1"/>
    <row r="66" s="1" customFormat="1" ht="18" customHeight="1"/>
    <row r="67" s="1" customFormat="1" ht="18" customHeight="1"/>
    <row r="68" s="1" customFormat="1" ht="18" customHeight="1"/>
    <row r="69" s="1" customFormat="1" ht="18" customHeight="1"/>
    <row r="70" s="1" customFormat="1" ht="18" customHeight="1"/>
  </sheetData>
  <mergeCells count="3">
    <mergeCell ref="A2:B2"/>
    <mergeCell ref="A13:A17"/>
    <mergeCell ref="A3:A12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O32"/>
  <sheetViews>
    <sheetView showGridLines="0" zoomScaleSheetLayoutView="50" workbookViewId="0">
      <selection sqref="A1:M12"/>
    </sheetView>
  </sheetViews>
  <sheetFormatPr defaultColWidth="9" defaultRowHeight="15.75" customHeight="1"/>
  <cols>
    <col min="1" max="1" width="10.5" style="1" customWidth="1"/>
    <col min="2" max="2" width="9.5" style="1" customWidth="1"/>
    <col min="3" max="13" width="8.5" style="1" customWidth="1"/>
    <col min="14" max="15" width="9.5" style="1" customWidth="1"/>
    <col min="16" max="16384" width="9" style="1"/>
  </cols>
  <sheetData>
    <row r="1" spans="1:15" ht="20.100000000000001" customHeight="1">
      <c r="A1" s="43" t="s">
        <v>189</v>
      </c>
      <c r="B1" s="54"/>
      <c r="C1" s="54"/>
      <c r="D1" s="69"/>
      <c r="E1" s="69"/>
      <c r="F1" s="69"/>
      <c r="G1" s="69"/>
      <c r="H1" s="69"/>
      <c r="I1" s="69"/>
    </row>
    <row r="2" spans="1:15" ht="15" customHeight="1">
      <c r="A2" s="44" t="s">
        <v>408</v>
      </c>
      <c r="B2" s="44" t="s">
        <v>287</v>
      </c>
      <c r="C2" s="44" t="s">
        <v>263</v>
      </c>
      <c r="D2" s="44" t="s">
        <v>394</v>
      </c>
      <c r="E2" s="71" t="s">
        <v>7</v>
      </c>
      <c r="F2" s="78" t="s">
        <v>393</v>
      </c>
      <c r="G2" s="81"/>
      <c r="H2" s="81"/>
      <c r="I2" s="81"/>
      <c r="J2" s="81"/>
      <c r="K2" s="81"/>
      <c r="L2" s="81"/>
      <c r="M2" s="87"/>
      <c r="N2" s="78" t="s">
        <v>37</v>
      </c>
      <c r="O2" s="87"/>
    </row>
    <row r="3" spans="1:15" ht="30" customHeight="1">
      <c r="A3" s="45"/>
      <c r="B3" s="55"/>
      <c r="C3" s="45"/>
      <c r="D3" s="45"/>
      <c r="E3" s="45" t="s">
        <v>329</v>
      </c>
      <c r="F3" s="79" t="s">
        <v>11</v>
      </c>
      <c r="G3" s="79" t="s">
        <v>14</v>
      </c>
      <c r="H3" s="79" t="s">
        <v>3</v>
      </c>
      <c r="I3" s="79" t="s">
        <v>17</v>
      </c>
      <c r="J3" s="79" t="s">
        <v>5</v>
      </c>
      <c r="K3" s="79" t="s">
        <v>22</v>
      </c>
      <c r="L3" s="79" t="s">
        <v>31</v>
      </c>
      <c r="M3" s="44" t="s">
        <v>12</v>
      </c>
      <c r="N3" s="47" t="s">
        <v>251</v>
      </c>
      <c r="O3" s="45" t="s">
        <v>369</v>
      </c>
    </row>
    <row r="4" spans="1:15" ht="15" customHeight="1">
      <c r="A4" s="46"/>
      <c r="B4" s="56" t="s">
        <v>346</v>
      </c>
      <c r="C4" s="56" t="s">
        <v>403</v>
      </c>
      <c r="D4" s="56" t="s">
        <v>346</v>
      </c>
      <c r="E4" s="56" t="s">
        <v>83</v>
      </c>
      <c r="F4" s="80"/>
      <c r="G4" s="80"/>
      <c r="H4" s="80"/>
      <c r="I4" s="80"/>
      <c r="J4" s="80"/>
      <c r="K4" s="80"/>
      <c r="L4" s="80"/>
      <c r="M4" s="46"/>
      <c r="N4" s="56" t="s">
        <v>56</v>
      </c>
      <c r="O4" s="56" t="s">
        <v>274</v>
      </c>
    </row>
    <row r="5" spans="1:15" ht="15" customHeight="1">
      <c r="A5" s="47" t="s">
        <v>422</v>
      </c>
      <c r="B5" s="57">
        <v>980684</v>
      </c>
      <c r="C5" s="62">
        <v>11410.166666666668</v>
      </c>
      <c r="D5" s="62">
        <v>14461.416666666661</v>
      </c>
      <c r="E5" s="72">
        <v>14.746255334711963</v>
      </c>
      <c r="F5" s="62">
        <v>12436.666666666661</v>
      </c>
      <c r="G5" s="62">
        <v>8898.4166666666588</v>
      </c>
      <c r="H5" s="62">
        <v>485.91666666666669</v>
      </c>
      <c r="I5" s="62">
        <v>3339.75</v>
      </c>
      <c r="J5" s="62">
        <v>12197.833333333334</v>
      </c>
      <c r="K5" s="83">
        <v>0.25</v>
      </c>
      <c r="L5" s="62">
        <v>269.75</v>
      </c>
      <c r="M5" s="62">
        <v>12.166666666666668</v>
      </c>
      <c r="N5" s="62">
        <v>1798944</v>
      </c>
      <c r="O5" s="88">
        <v>124396.06785296508</v>
      </c>
    </row>
    <row r="6" spans="1:15" ht="15" customHeight="1">
      <c r="A6" s="47" t="s">
        <v>402</v>
      </c>
      <c r="B6" s="57">
        <v>965927</v>
      </c>
      <c r="C6" s="63">
        <v>11312.25</v>
      </c>
      <c r="D6" s="63">
        <v>14201.083333333334</v>
      </c>
      <c r="E6" s="73">
        <v>14.702025446367411</v>
      </c>
      <c r="F6" s="63">
        <v>12176.250000000002</v>
      </c>
      <c r="G6" s="63">
        <v>8763.1666666666661</v>
      </c>
      <c r="H6" s="63">
        <v>442.50000000000006</v>
      </c>
      <c r="I6" s="63">
        <v>3376.583333333333</v>
      </c>
      <c r="J6" s="63">
        <v>12067.916666666666</v>
      </c>
      <c r="K6" s="84">
        <v>0.5</v>
      </c>
      <c r="L6" s="63">
        <v>247.33333333333337</v>
      </c>
      <c r="M6" s="63">
        <v>14.249999999999996</v>
      </c>
      <c r="N6" s="63">
        <v>1769135</v>
      </c>
      <c r="O6" s="88">
        <v>124577.56249816621</v>
      </c>
    </row>
    <row r="7" spans="1:15" ht="15" customHeight="1">
      <c r="A7" s="48" t="s">
        <v>284</v>
      </c>
      <c r="B7" s="58">
        <v>952005</v>
      </c>
      <c r="C7" s="64">
        <v>11036.250000000002</v>
      </c>
      <c r="D7" s="64">
        <v>13717.25</v>
      </c>
      <c r="E7" s="74">
        <v>14.408800373947615</v>
      </c>
      <c r="F7" s="64">
        <v>11671.333333333332</v>
      </c>
      <c r="G7" s="64">
        <v>8580.8333333333321</v>
      </c>
      <c r="H7" s="64">
        <v>388.49999999999994</v>
      </c>
      <c r="I7" s="64">
        <v>3259.7500000000005</v>
      </c>
      <c r="J7" s="64">
        <v>11615.166666666666</v>
      </c>
      <c r="K7" s="85">
        <v>0.25</v>
      </c>
      <c r="L7" s="64">
        <v>211</v>
      </c>
      <c r="M7" s="64">
        <v>15.33333333333333</v>
      </c>
      <c r="N7" s="64">
        <v>1675820</v>
      </c>
      <c r="O7" s="89">
        <v>122168.72148207549</v>
      </c>
    </row>
    <row r="8" spans="1:15" ht="15" customHeight="1">
      <c r="A8" s="49" t="s">
        <v>362</v>
      </c>
      <c r="B8" s="59">
        <v>304031</v>
      </c>
      <c r="C8" s="65">
        <v>4293</v>
      </c>
      <c r="D8" s="65">
        <v>5288</v>
      </c>
      <c r="E8" s="75">
        <v>17.399999999999999</v>
      </c>
      <c r="F8" s="65">
        <v>4521</v>
      </c>
      <c r="G8" s="65">
        <v>4046</v>
      </c>
      <c r="H8" s="65">
        <v>171</v>
      </c>
      <c r="I8" s="65">
        <v>1077</v>
      </c>
      <c r="J8" s="65">
        <v>4531</v>
      </c>
      <c r="K8" s="62">
        <v>0</v>
      </c>
      <c r="L8" s="65">
        <v>87</v>
      </c>
      <c r="M8" s="65">
        <v>7</v>
      </c>
      <c r="N8" s="65">
        <v>711576</v>
      </c>
      <c r="O8" s="90">
        <v>134574.8320751446</v>
      </c>
    </row>
    <row r="9" spans="1:15" ht="15" customHeight="1">
      <c r="A9" s="49" t="s">
        <v>406</v>
      </c>
      <c r="B9" s="59">
        <v>49952</v>
      </c>
      <c r="C9" s="65">
        <v>782</v>
      </c>
      <c r="D9" s="65">
        <v>1006</v>
      </c>
      <c r="E9" s="75">
        <v>20.100000000000001</v>
      </c>
      <c r="F9" s="65">
        <v>900</v>
      </c>
      <c r="G9" s="65">
        <v>667</v>
      </c>
      <c r="H9" s="65">
        <v>46</v>
      </c>
      <c r="I9" s="65">
        <v>208</v>
      </c>
      <c r="J9" s="65">
        <v>791</v>
      </c>
      <c r="K9" s="62">
        <v>0</v>
      </c>
      <c r="L9" s="65">
        <v>13</v>
      </c>
      <c r="M9" s="65">
        <v>1</v>
      </c>
      <c r="N9" s="65">
        <v>117332</v>
      </c>
      <c r="O9" s="90">
        <v>116622.16806096247</v>
      </c>
    </row>
    <row r="10" spans="1:15" ht="15" customHeight="1">
      <c r="A10" s="49" t="s">
        <v>304</v>
      </c>
      <c r="B10" s="59">
        <v>85174</v>
      </c>
      <c r="C10" s="65">
        <v>602</v>
      </c>
      <c r="D10" s="65">
        <v>770</v>
      </c>
      <c r="E10" s="75">
        <v>9</v>
      </c>
      <c r="F10" s="65">
        <v>663</v>
      </c>
      <c r="G10" s="65">
        <v>394</v>
      </c>
      <c r="H10" s="65">
        <v>26</v>
      </c>
      <c r="I10" s="65">
        <v>156</v>
      </c>
      <c r="J10" s="65">
        <v>631</v>
      </c>
      <c r="K10" s="62">
        <v>0</v>
      </c>
      <c r="L10" s="65">
        <v>16</v>
      </c>
      <c r="M10" s="62">
        <v>0</v>
      </c>
      <c r="N10" s="65">
        <v>87882</v>
      </c>
      <c r="O10" s="90">
        <v>114206.10439679444</v>
      </c>
    </row>
    <row r="11" spans="1:15" ht="15" customHeight="1">
      <c r="A11" s="49" t="s">
        <v>289</v>
      </c>
      <c r="B11" s="59">
        <v>69024</v>
      </c>
      <c r="C11" s="65">
        <v>660</v>
      </c>
      <c r="D11" s="65">
        <v>791</v>
      </c>
      <c r="E11" s="75">
        <v>11.5</v>
      </c>
      <c r="F11" s="65">
        <v>672</v>
      </c>
      <c r="G11" s="65">
        <v>488</v>
      </c>
      <c r="H11" s="65">
        <v>19</v>
      </c>
      <c r="I11" s="65">
        <v>190</v>
      </c>
      <c r="J11" s="65">
        <v>653</v>
      </c>
      <c r="K11" s="62">
        <v>0</v>
      </c>
      <c r="L11" s="65">
        <v>7</v>
      </c>
      <c r="M11" s="65">
        <v>1</v>
      </c>
      <c r="N11" s="65">
        <v>88513</v>
      </c>
      <c r="O11" s="90">
        <v>111923.76817702845</v>
      </c>
    </row>
    <row r="12" spans="1:15" ht="15" customHeight="1">
      <c r="A12" s="49" t="s">
        <v>272</v>
      </c>
      <c r="B12" s="59">
        <v>74231</v>
      </c>
      <c r="C12" s="65">
        <v>591</v>
      </c>
      <c r="D12" s="65">
        <v>732</v>
      </c>
      <c r="E12" s="75">
        <v>9.9</v>
      </c>
      <c r="F12" s="65">
        <v>592</v>
      </c>
      <c r="G12" s="65">
        <v>387</v>
      </c>
      <c r="H12" s="65">
        <v>20</v>
      </c>
      <c r="I12" s="65">
        <v>184</v>
      </c>
      <c r="J12" s="65">
        <v>585</v>
      </c>
      <c r="K12" s="62">
        <v>0</v>
      </c>
      <c r="L12" s="65">
        <v>10</v>
      </c>
      <c r="M12" s="65">
        <v>0</v>
      </c>
      <c r="N12" s="65">
        <v>87600</v>
      </c>
      <c r="O12" s="90">
        <v>119740.24194099555</v>
      </c>
    </row>
    <row r="13" spans="1:15" ht="15" customHeight="1">
      <c r="A13" s="49" t="s">
        <v>23</v>
      </c>
      <c r="B13" s="59">
        <v>24960</v>
      </c>
      <c r="C13" s="65">
        <v>452</v>
      </c>
      <c r="D13" s="65">
        <v>577</v>
      </c>
      <c r="E13" s="75">
        <v>23.1</v>
      </c>
      <c r="F13" s="65">
        <v>454</v>
      </c>
      <c r="G13" s="65">
        <v>193</v>
      </c>
      <c r="H13" s="65">
        <v>3</v>
      </c>
      <c r="I13" s="65">
        <v>152</v>
      </c>
      <c r="J13" s="65">
        <v>499</v>
      </c>
      <c r="K13" s="62">
        <v>0</v>
      </c>
      <c r="L13" s="65">
        <v>6</v>
      </c>
      <c r="M13" s="65">
        <v>1</v>
      </c>
      <c r="N13" s="65">
        <v>72669</v>
      </c>
      <c r="O13" s="90">
        <v>125887.62537895193</v>
      </c>
    </row>
    <row r="14" spans="1:15" ht="15" customHeight="1">
      <c r="A14" s="49" t="s">
        <v>185</v>
      </c>
      <c r="B14" s="59">
        <v>41912</v>
      </c>
      <c r="C14" s="65">
        <v>440</v>
      </c>
      <c r="D14" s="65">
        <v>539</v>
      </c>
      <c r="E14" s="75">
        <v>12.9</v>
      </c>
      <c r="F14" s="65">
        <v>465</v>
      </c>
      <c r="G14" s="65">
        <v>308</v>
      </c>
      <c r="H14" s="65">
        <v>13</v>
      </c>
      <c r="I14" s="65">
        <v>106</v>
      </c>
      <c r="J14" s="65">
        <v>451</v>
      </c>
      <c r="K14" s="62">
        <v>0</v>
      </c>
      <c r="L14" s="65">
        <v>6</v>
      </c>
      <c r="M14" s="65">
        <v>1</v>
      </c>
      <c r="N14" s="65">
        <v>59135</v>
      </c>
      <c r="O14" s="90">
        <v>109797.99675073495</v>
      </c>
    </row>
    <row r="15" spans="1:15" ht="15" customHeight="1">
      <c r="A15" s="49" t="s">
        <v>407</v>
      </c>
      <c r="B15" s="59">
        <v>76672</v>
      </c>
      <c r="C15" s="65">
        <v>966</v>
      </c>
      <c r="D15" s="65">
        <v>1197</v>
      </c>
      <c r="E15" s="75">
        <v>15.6</v>
      </c>
      <c r="F15" s="65">
        <v>1026</v>
      </c>
      <c r="G15" s="65">
        <v>719</v>
      </c>
      <c r="H15" s="65">
        <v>29</v>
      </c>
      <c r="I15" s="65">
        <v>382</v>
      </c>
      <c r="J15" s="65">
        <v>1007</v>
      </c>
      <c r="K15" s="62">
        <v>0</v>
      </c>
      <c r="L15" s="65">
        <v>22</v>
      </c>
      <c r="M15" s="65">
        <v>1</v>
      </c>
      <c r="N15" s="65">
        <v>138552</v>
      </c>
      <c r="O15" s="90">
        <v>115733.12341639983</v>
      </c>
    </row>
    <row r="16" spans="1:15" ht="15" customHeight="1">
      <c r="A16" s="49" t="s">
        <v>226</v>
      </c>
      <c r="B16" s="59">
        <v>29110</v>
      </c>
      <c r="C16" s="65">
        <v>303</v>
      </c>
      <c r="D16" s="65">
        <v>350</v>
      </c>
      <c r="E16" s="75">
        <v>12</v>
      </c>
      <c r="F16" s="65">
        <v>291</v>
      </c>
      <c r="G16" s="65">
        <v>192</v>
      </c>
      <c r="H16" s="65">
        <v>6</v>
      </c>
      <c r="I16" s="65">
        <v>103</v>
      </c>
      <c r="J16" s="65">
        <v>300</v>
      </c>
      <c r="K16" s="62">
        <v>0</v>
      </c>
      <c r="L16" s="65">
        <v>5</v>
      </c>
      <c r="M16" s="65">
        <v>0</v>
      </c>
      <c r="N16" s="65">
        <v>38269</v>
      </c>
      <c r="O16" s="90">
        <v>109211.02806183114</v>
      </c>
    </row>
    <row r="17" spans="1:15" ht="15" customHeight="1">
      <c r="A17" s="49" t="s">
        <v>409</v>
      </c>
      <c r="B17" s="59">
        <v>31620</v>
      </c>
      <c r="C17" s="65">
        <v>433</v>
      </c>
      <c r="D17" s="65">
        <v>563</v>
      </c>
      <c r="E17" s="75">
        <v>17.8</v>
      </c>
      <c r="F17" s="65">
        <v>497</v>
      </c>
      <c r="G17" s="65">
        <v>311</v>
      </c>
      <c r="H17" s="65">
        <v>18</v>
      </c>
      <c r="I17" s="65">
        <v>146</v>
      </c>
      <c r="J17" s="65">
        <v>529</v>
      </c>
      <c r="K17" s="62">
        <v>0</v>
      </c>
      <c r="L17" s="65">
        <v>11</v>
      </c>
      <c r="M17" s="65">
        <v>1</v>
      </c>
      <c r="N17" s="65">
        <v>68784</v>
      </c>
      <c r="O17" s="90">
        <v>122227.53961202429</v>
      </c>
    </row>
    <row r="18" spans="1:15" ht="15" customHeight="1">
      <c r="A18" s="49" t="s">
        <v>410</v>
      </c>
      <c r="B18" s="59">
        <v>29973</v>
      </c>
      <c r="C18" s="65">
        <v>323</v>
      </c>
      <c r="D18" s="65">
        <v>386</v>
      </c>
      <c r="E18" s="75">
        <v>12.9</v>
      </c>
      <c r="F18" s="65">
        <v>312</v>
      </c>
      <c r="G18" s="65">
        <v>200</v>
      </c>
      <c r="H18" s="65">
        <v>9</v>
      </c>
      <c r="I18" s="65">
        <v>85</v>
      </c>
      <c r="J18" s="65">
        <v>327</v>
      </c>
      <c r="K18" s="62">
        <v>0</v>
      </c>
      <c r="L18" s="65">
        <v>3</v>
      </c>
      <c r="M18" s="62">
        <v>0</v>
      </c>
      <c r="N18" s="65">
        <v>45347</v>
      </c>
      <c r="O18" s="90">
        <v>117632.32706441851</v>
      </c>
    </row>
    <row r="19" spans="1:15" ht="15" customHeight="1">
      <c r="A19" s="49" t="s">
        <v>412</v>
      </c>
      <c r="B19" s="59">
        <v>24755</v>
      </c>
      <c r="C19" s="65">
        <v>297</v>
      </c>
      <c r="D19" s="65">
        <v>395</v>
      </c>
      <c r="E19" s="75">
        <v>15.9</v>
      </c>
      <c r="F19" s="65">
        <v>351</v>
      </c>
      <c r="G19" s="65">
        <v>187</v>
      </c>
      <c r="H19" s="65">
        <v>8</v>
      </c>
      <c r="I19" s="65">
        <v>127</v>
      </c>
      <c r="J19" s="65">
        <v>351</v>
      </c>
      <c r="K19" s="62">
        <v>0</v>
      </c>
      <c r="L19" s="65">
        <v>4</v>
      </c>
      <c r="M19" s="62">
        <v>1</v>
      </c>
      <c r="N19" s="65">
        <v>40557</v>
      </c>
      <c r="O19" s="90">
        <v>102739.86341566393</v>
      </c>
    </row>
    <row r="20" spans="1:15" ht="15" customHeight="1">
      <c r="A20" s="50" t="s">
        <v>413</v>
      </c>
      <c r="B20" s="60">
        <v>23188</v>
      </c>
      <c r="C20" s="66">
        <v>102</v>
      </c>
      <c r="D20" s="66">
        <v>129</v>
      </c>
      <c r="E20" s="76">
        <v>5.6</v>
      </c>
      <c r="F20" s="66">
        <v>111</v>
      </c>
      <c r="G20" s="66">
        <v>77</v>
      </c>
      <c r="H20" s="66">
        <v>0</v>
      </c>
      <c r="I20" s="66">
        <v>31</v>
      </c>
      <c r="J20" s="66">
        <v>108</v>
      </c>
      <c r="K20" s="64">
        <v>0</v>
      </c>
      <c r="L20" s="66">
        <v>4</v>
      </c>
      <c r="M20" s="64">
        <v>0</v>
      </c>
      <c r="N20" s="66">
        <v>15649</v>
      </c>
      <c r="O20" s="91">
        <v>121309.38049095607</v>
      </c>
    </row>
    <row r="21" spans="1:15" ht="15" customHeight="1">
      <c r="A21" s="49" t="s">
        <v>414</v>
      </c>
      <c r="B21" s="59">
        <v>6776</v>
      </c>
      <c r="C21" s="65">
        <v>51</v>
      </c>
      <c r="D21" s="65">
        <v>57</v>
      </c>
      <c r="E21" s="75">
        <v>8.4</v>
      </c>
      <c r="F21" s="65">
        <v>44</v>
      </c>
      <c r="G21" s="65">
        <v>21</v>
      </c>
      <c r="H21" s="65">
        <v>1</v>
      </c>
      <c r="I21" s="65">
        <v>16</v>
      </c>
      <c r="J21" s="65">
        <v>48</v>
      </c>
      <c r="K21" s="62">
        <v>0</v>
      </c>
      <c r="L21" s="65">
        <v>2</v>
      </c>
      <c r="M21" s="62">
        <v>0</v>
      </c>
      <c r="N21" s="65">
        <v>5380</v>
      </c>
      <c r="O21" s="90">
        <v>93978.807496360998</v>
      </c>
    </row>
    <row r="22" spans="1:15" ht="15" customHeight="1">
      <c r="A22" s="49" t="s">
        <v>217</v>
      </c>
      <c r="B22" s="59">
        <v>24541</v>
      </c>
      <c r="C22" s="65">
        <v>285</v>
      </c>
      <c r="D22" s="65">
        <v>379</v>
      </c>
      <c r="E22" s="75">
        <v>15.5</v>
      </c>
      <c r="F22" s="65">
        <v>318</v>
      </c>
      <c r="G22" s="65">
        <v>152</v>
      </c>
      <c r="H22" s="65">
        <v>13</v>
      </c>
      <c r="I22" s="65">
        <v>105</v>
      </c>
      <c r="J22" s="65">
        <v>325</v>
      </c>
      <c r="K22" s="62">
        <v>0</v>
      </c>
      <c r="L22" s="65">
        <v>10</v>
      </c>
      <c r="M22" s="65">
        <v>1</v>
      </c>
      <c r="N22" s="65">
        <v>38527</v>
      </c>
      <c r="O22" s="90">
        <v>101542.74253239622</v>
      </c>
    </row>
    <row r="23" spans="1:15" ht="15" customHeight="1">
      <c r="A23" s="49" t="s">
        <v>335</v>
      </c>
      <c r="B23" s="57">
        <v>21323</v>
      </c>
      <c r="C23" s="62">
        <v>219</v>
      </c>
      <c r="D23" s="62">
        <v>268</v>
      </c>
      <c r="E23" s="75">
        <v>12.5</v>
      </c>
      <c r="F23" s="62">
        <v>216</v>
      </c>
      <c r="G23" s="62">
        <v>132</v>
      </c>
      <c r="H23" s="62">
        <v>5</v>
      </c>
      <c r="I23" s="62">
        <v>88</v>
      </c>
      <c r="J23" s="62">
        <v>225</v>
      </c>
      <c r="K23" s="62">
        <v>0</v>
      </c>
      <c r="L23" s="62">
        <v>2</v>
      </c>
      <c r="M23" s="62">
        <v>0</v>
      </c>
      <c r="N23" s="65">
        <v>29811</v>
      </c>
      <c r="O23" s="90">
        <v>111443.38341121495</v>
      </c>
    </row>
    <row r="24" spans="1:15" ht="15" customHeight="1">
      <c r="A24" s="51" t="s">
        <v>415</v>
      </c>
      <c r="B24" s="61">
        <v>34827</v>
      </c>
      <c r="C24" s="67">
        <v>238</v>
      </c>
      <c r="D24" s="67">
        <v>292</v>
      </c>
      <c r="E24" s="77">
        <v>8.4</v>
      </c>
      <c r="F24" s="67">
        <v>240</v>
      </c>
      <c r="G24" s="67">
        <v>108</v>
      </c>
      <c r="H24" s="67">
        <v>3</v>
      </c>
      <c r="I24" s="67">
        <v>104</v>
      </c>
      <c r="J24" s="67">
        <v>254</v>
      </c>
      <c r="K24" s="86">
        <v>0</v>
      </c>
      <c r="L24" s="67">
        <v>3</v>
      </c>
      <c r="M24" s="86">
        <v>0</v>
      </c>
      <c r="N24" s="67">
        <v>30237</v>
      </c>
      <c r="O24" s="92">
        <v>103522.30520684738</v>
      </c>
    </row>
    <row r="25" spans="1:15" ht="15" customHeight="1">
      <c r="A25" s="15" t="s">
        <v>167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</row>
    <row r="26" spans="1:15" s="15" customFormat="1" ht="15" customHeight="1">
      <c r="A26" s="9" t="s">
        <v>421</v>
      </c>
      <c r="B26" s="9"/>
      <c r="C26" s="9"/>
      <c r="D26" s="9"/>
      <c r="J26" s="82"/>
    </row>
    <row r="27" spans="1:15" s="15" customFormat="1" ht="15" customHeight="1">
      <c r="A27" s="52" t="s">
        <v>417</v>
      </c>
      <c r="B27" s="9"/>
      <c r="C27" s="9"/>
      <c r="D27" s="70"/>
      <c r="E27" s="9"/>
      <c r="F27" s="9"/>
      <c r="G27" s="9"/>
      <c r="H27" s="9"/>
      <c r="I27" s="9"/>
      <c r="J27" s="9"/>
      <c r="K27" s="9"/>
      <c r="L27" s="9"/>
      <c r="M27" s="9"/>
      <c r="N27" s="70"/>
      <c r="O27" s="70"/>
    </row>
    <row r="28" spans="1:15" s="15" customFormat="1" ht="15" customHeight="1">
      <c r="A28" s="52" t="s">
        <v>379</v>
      </c>
      <c r="B28" s="9"/>
      <c r="C28" s="9"/>
      <c r="D28" s="9"/>
      <c r="E28" s="9"/>
      <c r="F28" s="9"/>
      <c r="G28" s="9"/>
    </row>
    <row r="29" spans="1:15" s="15" customFormat="1" ht="15" customHeight="1">
      <c r="A29" s="9" t="s">
        <v>431</v>
      </c>
      <c r="B29" s="9"/>
      <c r="C29" s="9"/>
      <c r="D29" s="9"/>
      <c r="E29" s="9"/>
      <c r="F29" s="9"/>
      <c r="G29" s="9"/>
    </row>
    <row r="30" spans="1:15" s="15" customFormat="1" ht="15" customHeight="1">
      <c r="A30" s="53" t="s">
        <v>434</v>
      </c>
      <c r="B30" s="9"/>
      <c r="C30" s="9"/>
      <c r="D30" s="9"/>
      <c r="E30" s="9"/>
      <c r="F30" s="9"/>
      <c r="G30" s="9"/>
    </row>
    <row r="31" spans="1:15" s="15" customFormat="1" ht="15" customHeight="1">
      <c r="A31" s="9" t="s">
        <v>208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</row>
    <row r="32" spans="1:15" s="15" customFormat="1" ht="15" customHeight="1">
      <c r="A32" s="9" t="s">
        <v>461</v>
      </c>
      <c r="B32" s="9"/>
      <c r="C32" s="9"/>
      <c r="D32" s="9"/>
      <c r="J32" s="82"/>
    </row>
    <row r="33" ht="18" customHeight="1"/>
  </sheetData>
  <mergeCells count="14">
    <mergeCell ref="F2:M2"/>
    <mergeCell ref="N2:O2"/>
    <mergeCell ref="A2:A4"/>
    <mergeCell ref="B2:B3"/>
    <mergeCell ref="C2:C3"/>
    <mergeCell ref="D2:D3"/>
    <mergeCell ref="F3:F4"/>
    <mergeCell ref="G3:G4"/>
    <mergeCell ref="H3:H4"/>
    <mergeCell ref="I3:I4"/>
    <mergeCell ref="J3:J4"/>
    <mergeCell ref="K3:K4"/>
    <mergeCell ref="L3:L4"/>
    <mergeCell ref="M3:M4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66" fitToWidth="1" fitToHeight="1" orientation="portrait" usePrinterDefaults="1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F68"/>
  <sheetViews>
    <sheetView showGridLines="0" topLeftCell="A22" zoomScaleSheetLayoutView="70" workbookViewId="0">
      <selection sqref="A1:M13"/>
    </sheetView>
  </sheetViews>
  <sheetFormatPr defaultColWidth="9" defaultRowHeight="15.75" customHeight="1"/>
  <cols>
    <col min="1" max="1" width="18.5" style="1" customWidth="1"/>
    <col min="2" max="2" width="9" style="1"/>
    <col min="3" max="3" width="31.75" style="1" customWidth="1"/>
    <col min="4" max="6" width="7.5" style="93" customWidth="1"/>
    <col min="7" max="16384" width="9" style="94"/>
  </cols>
  <sheetData>
    <row r="1" spans="1:6" ht="20.100000000000001" customHeight="1">
      <c r="A1" s="2" t="s">
        <v>405</v>
      </c>
      <c r="F1" s="131"/>
    </row>
    <row r="2" spans="1:6" ht="12" customHeight="1">
      <c r="A2" s="97" t="s">
        <v>248</v>
      </c>
      <c r="F2" s="131" t="s">
        <v>527</v>
      </c>
    </row>
    <row r="3" spans="1:6" s="95" customFormat="1" ht="12" customHeight="1">
      <c r="A3" s="98" t="s">
        <v>118</v>
      </c>
      <c r="B3" s="98"/>
      <c r="C3" s="98"/>
      <c r="D3" s="121" t="s">
        <v>277</v>
      </c>
      <c r="E3" s="121"/>
      <c r="F3" s="121"/>
    </row>
    <row r="4" spans="1:6" s="95" customFormat="1" ht="12" customHeight="1">
      <c r="A4" s="99"/>
      <c r="B4" s="99"/>
      <c r="C4" s="99"/>
      <c r="D4" s="122" t="s">
        <v>278</v>
      </c>
      <c r="E4" s="122" t="s">
        <v>279</v>
      </c>
      <c r="F4" s="121" t="s">
        <v>269</v>
      </c>
    </row>
    <row r="5" spans="1:6" s="96" customFormat="1" ht="12" customHeight="1">
      <c r="A5" s="100" t="s">
        <v>46</v>
      </c>
      <c r="B5" s="101" t="s">
        <v>25</v>
      </c>
      <c r="C5" s="117"/>
      <c r="D5" s="123"/>
      <c r="E5" s="124">
        <v>2</v>
      </c>
      <c r="F5" s="132">
        <f t="shared" ref="F5:F65" si="0">SUM(D5:E5)</f>
        <v>2</v>
      </c>
    </row>
    <row r="6" spans="1:6" s="96" customFormat="1" ht="12" customHeight="1">
      <c r="A6" s="100"/>
      <c r="B6" s="101" t="s">
        <v>299</v>
      </c>
      <c r="C6" s="117"/>
      <c r="D6" s="123"/>
      <c r="E6" s="124">
        <v>1</v>
      </c>
      <c r="F6" s="132">
        <f t="shared" si="0"/>
        <v>1</v>
      </c>
    </row>
    <row r="7" spans="1:6" s="96" customFormat="1" ht="12" customHeight="1">
      <c r="A7" s="100" t="s">
        <v>302</v>
      </c>
      <c r="B7" s="111" t="s">
        <v>213</v>
      </c>
      <c r="C7" s="117"/>
      <c r="D7" s="123"/>
      <c r="E7" s="124">
        <v>1</v>
      </c>
      <c r="F7" s="132">
        <f t="shared" si="0"/>
        <v>1</v>
      </c>
    </row>
    <row r="8" spans="1:6" s="96" customFormat="1" ht="12" customHeight="1">
      <c r="A8" s="100" t="s">
        <v>233</v>
      </c>
      <c r="B8" s="112" t="s">
        <v>129</v>
      </c>
      <c r="C8" s="119"/>
      <c r="D8" s="125">
        <v>7</v>
      </c>
      <c r="E8" s="125">
        <v>9</v>
      </c>
      <c r="F8" s="132">
        <f t="shared" si="0"/>
        <v>16</v>
      </c>
    </row>
    <row r="9" spans="1:6" s="96" customFormat="1" ht="12" customHeight="1">
      <c r="A9" s="100"/>
      <c r="B9" s="101" t="s">
        <v>305</v>
      </c>
      <c r="C9" s="117"/>
      <c r="D9" s="126">
        <v>5</v>
      </c>
      <c r="E9" s="126">
        <v>40</v>
      </c>
      <c r="F9" s="132">
        <f t="shared" si="0"/>
        <v>45</v>
      </c>
    </row>
    <row r="10" spans="1:6" s="96" customFormat="1" ht="12" customHeight="1">
      <c r="A10" s="100"/>
      <c r="B10" s="101" t="s">
        <v>209</v>
      </c>
      <c r="C10" s="117"/>
      <c r="D10" s="126">
        <v>15</v>
      </c>
      <c r="E10" s="123"/>
      <c r="F10" s="132">
        <f t="shared" si="0"/>
        <v>15</v>
      </c>
    </row>
    <row r="11" spans="1:6" s="96" customFormat="1" ht="12" customHeight="1">
      <c r="A11" s="100"/>
      <c r="B11" s="101" t="s">
        <v>293</v>
      </c>
      <c r="C11" s="117"/>
      <c r="D11" s="124">
        <v>7</v>
      </c>
      <c r="E11" s="123"/>
      <c r="F11" s="132">
        <f t="shared" si="0"/>
        <v>7</v>
      </c>
    </row>
    <row r="12" spans="1:6" s="96" customFormat="1" ht="12" customHeight="1">
      <c r="A12" s="100"/>
      <c r="B12" s="101" t="s">
        <v>307</v>
      </c>
      <c r="C12" s="117"/>
      <c r="D12" s="124">
        <v>20</v>
      </c>
      <c r="E12" s="123"/>
      <c r="F12" s="132">
        <f t="shared" si="0"/>
        <v>20</v>
      </c>
    </row>
    <row r="13" spans="1:6" s="96" customFormat="1" ht="12" customHeight="1">
      <c r="A13" s="100"/>
      <c r="B13" s="101" t="s">
        <v>308</v>
      </c>
      <c r="C13" s="117"/>
      <c r="D13" s="126">
        <v>19</v>
      </c>
      <c r="E13" s="126">
        <v>26</v>
      </c>
      <c r="F13" s="132">
        <f t="shared" si="0"/>
        <v>45</v>
      </c>
    </row>
    <row r="14" spans="1:6" s="96" customFormat="1" ht="12" customHeight="1">
      <c r="A14" s="100" t="s">
        <v>27</v>
      </c>
      <c r="B14" s="101" t="s">
        <v>221</v>
      </c>
      <c r="C14" s="117"/>
      <c r="D14" s="126">
        <v>15</v>
      </c>
      <c r="E14" s="126">
        <v>132</v>
      </c>
      <c r="F14" s="132">
        <f t="shared" si="0"/>
        <v>147</v>
      </c>
    </row>
    <row r="15" spans="1:6" s="96" customFormat="1" ht="12" customHeight="1">
      <c r="A15" s="100"/>
      <c r="B15" s="101" t="s">
        <v>310</v>
      </c>
      <c r="C15" s="117"/>
      <c r="D15" s="124">
        <v>3</v>
      </c>
      <c r="E15" s="126">
        <v>51</v>
      </c>
      <c r="F15" s="132">
        <f t="shared" si="0"/>
        <v>54</v>
      </c>
    </row>
    <row r="16" spans="1:6" s="96" customFormat="1" ht="12" customHeight="1">
      <c r="A16" s="100"/>
      <c r="B16" s="101" t="s">
        <v>124</v>
      </c>
      <c r="C16" s="117"/>
      <c r="D16" s="123"/>
      <c r="E16" s="124">
        <v>1</v>
      </c>
      <c r="F16" s="132">
        <f t="shared" si="0"/>
        <v>1</v>
      </c>
    </row>
    <row r="17" spans="1:6" s="96" customFormat="1" ht="12" customHeight="1">
      <c r="A17" s="100"/>
      <c r="B17" s="101" t="s">
        <v>176</v>
      </c>
      <c r="C17" s="117"/>
      <c r="D17" s="124">
        <v>1</v>
      </c>
      <c r="E17" s="124">
        <v>203</v>
      </c>
      <c r="F17" s="132">
        <f t="shared" si="0"/>
        <v>204</v>
      </c>
    </row>
    <row r="18" spans="1:6" s="96" customFormat="1" ht="12" customHeight="1">
      <c r="A18" s="100"/>
      <c r="B18" s="101" t="s">
        <v>162</v>
      </c>
      <c r="C18" s="117"/>
      <c r="D18" s="124">
        <v>3</v>
      </c>
      <c r="E18" s="124">
        <v>401</v>
      </c>
      <c r="F18" s="132">
        <f t="shared" si="0"/>
        <v>404</v>
      </c>
    </row>
    <row r="19" spans="1:6" s="96" customFormat="1" ht="12" customHeight="1">
      <c r="A19" s="100"/>
      <c r="B19" s="101" t="s">
        <v>84</v>
      </c>
      <c r="C19" s="117"/>
      <c r="D19" s="123"/>
      <c r="E19" s="124">
        <v>5</v>
      </c>
      <c r="F19" s="132">
        <f t="shared" si="0"/>
        <v>5</v>
      </c>
    </row>
    <row r="20" spans="1:6" s="96" customFormat="1" ht="12" customHeight="1">
      <c r="A20" s="101" t="s">
        <v>427</v>
      </c>
      <c r="B20" s="111"/>
      <c r="C20" s="117"/>
      <c r="D20" s="124">
        <v>65</v>
      </c>
      <c r="E20" s="123"/>
      <c r="F20" s="132">
        <f t="shared" si="0"/>
        <v>65</v>
      </c>
    </row>
    <row r="21" spans="1:6" s="96" customFormat="1" ht="12" customHeight="1">
      <c r="A21" s="102" t="s">
        <v>302</v>
      </c>
      <c r="B21" s="107" t="s">
        <v>155</v>
      </c>
      <c r="C21" s="120"/>
      <c r="D21" s="127">
        <v>3</v>
      </c>
      <c r="E21" s="123"/>
      <c r="F21" s="132">
        <f t="shared" si="0"/>
        <v>3</v>
      </c>
    </row>
    <row r="22" spans="1:6" s="96" customFormat="1" ht="12" customHeight="1">
      <c r="A22" s="103" t="s">
        <v>224</v>
      </c>
      <c r="B22" s="113" t="s">
        <v>396</v>
      </c>
      <c r="C22" s="100" t="s">
        <v>313</v>
      </c>
      <c r="D22" s="124">
        <v>1</v>
      </c>
      <c r="E22" s="124">
        <v>154</v>
      </c>
      <c r="F22" s="132">
        <f t="shared" si="0"/>
        <v>155</v>
      </c>
    </row>
    <row r="23" spans="1:6" s="96" customFormat="1" ht="12" customHeight="1">
      <c r="A23" s="103"/>
      <c r="B23" s="113"/>
      <c r="C23" s="100" t="s">
        <v>314</v>
      </c>
      <c r="D23" s="123"/>
      <c r="E23" s="124">
        <v>127</v>
      </c>
      <c r="F23" s="132">
        <f t="shared" si="0"/>
        <v>127</v>
      </c>
    </row>
    <row r="24" spans="1:6" s="96" customFormat="1" ht="12" customHeight="1">
      <c r="A24" s="103"/>
      <c r="B24" s="113"/>
      <c r="C24" s="100" t="s">
        <v>315</v>
      </c>
      <c r="D24" s="123"/>
      <c r="E24" s="124">
        <v>30</v>
      </c>
      <c r="F24" s="132">
        <f t="shared" si="0"/>
        <v>30</v>
      </c>
    </row>
    <row r="25" spans="1:6" s="96" customFormat="1" ht="12" customHeight="1">
      <c r="A25" s="103"/>
      <c r="B25" s="113"/>
      <c r="C25" s="100" t="s">
        <v>317</v>
      </c>
      <c r="D25" s="123"/>
      <c r="E25" s="124">
        <v>12</v>
      </c>
      <c r="F25" s="132">
        <f t="shared" si="0"/>
        <v>12</v>
      </c>
    </row>
    <row r="26" spans="1:6" s="96" customFormat="1" ht="12" customHeight="1">
      <c r="A26" s="103"/>
      <c r="B26" s="113"/>
      <c r="C26" s="100" t="s">
        <v>15</v>
      </c>
      <c r="D26" s="124">
        <v>5</v>
      </c>
      <c r="E26" s="124">
        <v>97</v>
      </c>
      <c r="F26" s="132">
        <f t="shared" si="0"/>
        <v>102</v>
      </c>
    </row>
    <row r="27" spans="1:6" s="96" customFormat="1" ht="12" customHeight="1">
      <c r="A27" s="103"/>
      <c r="B27" s="113"/>
      <c r="C27" s="100" t="s">
        <v>116</v>
      </c>
      <c r="D27" s="124">
        <v>3</v>
      </c>
      <c r="E27" s="123"/>
      <c r="F27" s="132">
        <f t="shared" si="0"/>
        <v>3</v>
      </c>
    </row>
    <row r="28" spans="1:6" s="96" customFormat="1" ht="12" customHeight="1">
      <c r="A28" s="103"/>
      <c r="B28" s="113"/>
      <c r="C28" s="100" t="s">
        <v>295</v>
      </c>
      <c r="D28" s="124">
        <v>6</v>
      </c>
      <c r="E28" s="124">
        <v>144</v>
      </c>
      <c r="F28" s="132">
        <f t="shared" si="0"/>
        <v>150</v>
      </c>
    </row>
    <row r="29" spans="1:6" s="96" customFormat="1" ht="12" customHeight="1">
      <c r="A29" s="103"/>
      <c r="B29" s="113"/>
      <c r="C29" s="100" t="s">
        <v>318</v>
      </c>
      <c r="D29" s="124">
        <v>3</v>
      </c>
      <c r="E29" s="124">
        <v>42</v>
      </c>
      <c r="F29" s="132">
        <f t="shared" si="0"/>
        <v>45</v>
      </c>
    </row>
    <row r="30" spans="1:6" s="96" customFormat="1" ht="12" customHeight="1">
      <c r="A30" s="103"/>
      <c r="B30" s="113" t="s">
        <v>275</v>
      </c>
      <c r="C30" s="100" t="s">
        <v>319</v>
      </c>
      <c r="D30" s="123"/>
      <c r="E30" s="124">
        <v>22</v>
      </c>
      <c r="F30" s="132">
        <f t="shared" si="0"/>
        <v>22</v>
      </c>
    </row>
    <row r="31" spans="1:6" s="96" customFormat="1" ht="12" customHeight="1">
      <c r="A31" s="103"/>
      <c r="B31" s="113"/>
      <c r="C31" s="100" t="s">
        <v>321</v>
      </c>
      <c r="D31" s="123"/>
      <c r="E31" s="124">
        <v>23</v>
      </c>
      <c r="F31" s="132">
        <f t="shared" si="0"/>
        <v>23</v>
      </c>
    </row>
    <row r="32" spans="1:6" s="96" customFormat="1" ht="12" customHeight="1">
      <c r="A32" s="103"/>
      <c r="B32" s="113"/>
      <c r="C32" s="100" t="s">
        <v>323</v>
      </c>
      <c r="D32" s="123"/>
      <c r="E32" s="124">
        <v>8</v>
      </c>
      <c r="F32" s="132">
        <f t="shared" si="0"/>
        <v>8</v>
      </c>
    </row>
    <row r="33" spans="1:6" s="96" customFormat="1" ht="12" customHeight="1">
      <c r="A33" s="103"/>
      <c r="B33" s="113"/>
      <c r="C33" s="100" t="s">
        <v>326</v>
      </c>
      <c r="D33" s="124"/>
      <c r="E33" s="124">
        <v>11</v>
      </c>
      <c r="F33" s="132">
        <f t="shared" si="0"/>
        <v>11</v>
      </c>
    </row>
    <row r="34" spans="1:6" s="96" customFormat="1" ht="12" customHeight="1">
      <c r="A34" s="103"/>
      <c r="B34" s="113"/>
      <c r="C34" s="100" t="s">
        <v>327</v>
      </c>
      <c r="D34" s="123"/>
      <c r="E34" s="124">
        <v>22</v>
      </c>
      <c r="F34" s="132">
        <f t="shared" si="0"/>
        <v>22</v>
      </c>
    </row>
    <row r="35" spans="1:6" s="96" customFormat="1" ht="12" customHeight="1">
      <c r="A35" s="103"/>
      <c r="B35" s="113"/>
      <c r="C35" s="100" t="s">
        <v>126</v>
      </c>
      <c r="D35" s="124">
        <v>4</v>
      </c>
      <c r="E35" s="124">
        <v>128</v>
      </c>
      <c r="F35" s="132">
        <f t="shared" si="0"/>
        <v>132</v>
      </c>
    </row>
    <row r="36" spans="1:6" s="96" customFormat="1" ht="12" customHeight="1">
      <c r="A36" s="103"/>
      <c r="B36" s="113"/>
      <c r="C36" s="100" t="s">
        <v>418</v>
      </c>
      <c r="D36" s="123"/>
      <c r="E36" s="124">
        <v>5</v>
      </c>
      <c r="F36" s="132">
        <f t="shared" si="0"/>
        <v>5</v>
      </c>
    </row>
    <row r="37" spans="1:6" s="96" customFormat="1" ht="12" customHeight="1">
      <c r="A37" s="103"/>
      <c r="B37" s="113"/>
      <c r="C37" s="100" t="s">
        <v>29</v>
      </c>
      <c r="D37" s="123"/>
      <c r="E37" s="124">
        <v>1</v>
      </c>
      <c r="F37" s="132">
        <f t="shared" si="0"/>
        <v>1</v>
      </c>
    </row>
    <row r="38" spans="1:6" s="96" customFormat="1" ht="12" customHeight="1">
      <c r="A38" s="103"/>
      <c r="B38" s="113"/>
      <c r="C38" s="100" t="s">
        <v>328</v>
      </c>
      <c r="D38" s="124">
        <v>1</v>
      </c>
      <c r="E38" s="124">
        <v>86</v>
      </c>
      <c r="F38" s="132">
        <f t="shared" si="0"/>
        <v>87</v>
      </c>
    </row>
    <row r="39" spans="1:6" s="96" customFormat="1" ht="12" customHeight="1">
      <c r="A39" s="103"/>
      <c r="B39" s="113" t="s">
        <v>285</v>
      </c>
      <c r="C39" s="117" t="s">
        <v>330</v>
      </c>
      <c r="D39" s="124">
        <v>4</v>
      </c>
      <c r="E39" s="124">
        <v>87</v>
      </c>
      <c r="F39" s="132">
        <f t="shared" si="0"/>
        <v>91</v>
      </c>
    </row>
    <row r="40" spans="1:6" s="96" customFormat="1" ht="12" customHeight="1">
      <c r="A40" s="103"/>
      <c r="B40" s="113"/>
      <c r="C40" s="117" t="s">
        <v>331</v>
      </c>
      <c r="D40" s="124">
        <v>2</v>
      </c>
      <c r="E40" s="124">
        <v>39</v>
      </c>
      <c r="F40" s="132">
        <f t="shared" si="0"/>
        <v>41</v>
      </c>
    </row>
    <row r="41" spans="1:6" s="96" customFormat="1" ht="12" customHeight="1">
      <c r="A41" s="103"/>
      <c r="B41" s="113"/>
      <c r="C41" s="117" t="s">
        <v>143</v>
      </c>
      <c r="D41" s="124">
        <v>2</v>
      </c>
      <c r="E41" s="124">
        <v>39</v>
      </c>
      <c r="F41" s="132">
        <f t="shared" si="0"/>
        <v>41</v>
      </c>
    </row>
    <row r="42" spans="1:6" s="96" customFormat="1" ht="12" customHeight="1">
      <c r="A42" s="103"/>
      <c r="B42" s="113"/>
      <c r="C42" s="117" t="s">
        <v>332</v>
      </c>
      <c r="D42" s="124">
        <v>3</v>
      </c>
      <c r="E42" s="124">
        <v>67</v>
      </c>
      <c r="F42" s="132">
        <f t="shared" si="0"/>
        <v>70</v>
      </c>
    </row>
    <row r="43" spans="1:6" s="96" customFormat="1" ht="12" customHeight="1">
      <c r="A43" s="103" t="s">
        <v>302</v>
      </c>
      <c r="B43" s="101" t="s">
        <v>333</v>
      </c>
      <c r="C43" s="117"/>
      <c r="D43" s="123"/>
      <c r="E43" s="124">
        <v>2</v>
      </c>
      <c r="F43" s="132">
        <f t="shared" si="0"/>
        <v>2</v>
      </c>
    </row>
    <row r="44" spans="1:6" s="96" customFormat="1" ht="12" customHeight="1">
      <c r="A44" s="103"/>
      <c r="B44" s="101" t="s">
        <v>273</v>
      </c>
      <c r="C44" s="117"/>
      <c r="D44" s="124">
        <v>1</v>
      </c>
      <c r="E44" s="123"/>
      <c r="F44" s="132">
        <f t="shared" si="0"/>
        <v>1</v>
      </c>
    </row>
    <row r="45" spans="1:6" s="96" customFormat="1" ht="12" customHeight="1">
      <c r="A45" s="103"/>
      <c r="B45" s="108" t="s">
        <v>336</v>
      </c>
      <c r="C45" s="118"/>
      <c r="D45" s="124">
        <v>1</v>
      </c>
      <c r="E45" s="124">
        <v>1</v>
      </c>
      <c r="F45" s="132">
        <f t="shared" si="0"/>
        <v>2</v>
      </c>
    </row>
    <row r="46" spans="1:6" s="96" customFormat="1" ht="12" customHeight="1">
      <c r="A46" s="103" t="s">
        <v>365</v>
      </c>
      <c r="B46" s="101" t="s">
        <v>428</v>
      </c>
      <c r="C46" s="117"/>
      <c r="D46" s="124">
        <v>2</v>
      </c>
      <c r="E46" s="124">
        <v>1</v>
      </c>
      <c r="F46" s="132">
        <f t="shared" si="0"/>
        <v>3</v>
      </c>
    </row>
    <row r="47" spans="1:6" s="96" customFormat="1" ht="12" customHeight="1">
      <c r="A47" s="103"/>
      <c r="B47" s="108" t="s">
        <v>430</v>
      </c>
      <c r="C47" s="118"/>
      <c r="D47" s="124">
        <v>1</v>
      </c>
      <c r="E47" s="123"/>
      <c r="F47" s="132">
        <f t="shared" si="0"/>
        <v>1</v>
      </c>
    </row>
    <row r="48" spans="1:6" s="96" customFormat="1" ht="12" customHeight="1">
      <c r="A48" s="103"/>
      <c r="B48" s="101" t="s">
        <v>432</v>
      </c>
      <c r="C48" s="117"/>
      <c r="D48" s="124">
        <v>2</v>
      </c>
      <c r="E48" s="124">
        <v>25</v>
      </c>
      <c r="F48" s="132">
        <f t="shared" si="0"/>
        <v>27</v>
      </c>
    </row>
    <row r="49" spans="1:6" s="96" customFormat="1" ht="12" customHeight="1">
      <c r="A49" s="103"/>
      <c r="B49" s="101" t="s">
        <v>433</v>
      </c>
      <c r="C49" s="117"/>
      <c r="D49" s="124">
        <v>1</v>
      </c>
      <c r="E49" s="124">
        <v>76</v>
      </c>
      <c r="F49" s="132">
        <f t="shared" si="0"/>
        <v>77</v>
      </c>
    </row>
    <row r="50" spans="1:6" s="96" customFormat="1" ht="12" customHeight="1">
      <c r="A50" s="103"/>
      <c r="B50" s="101" t="s">
        <v>228</v>
      </c>
      <c r="C50" s="117"/>
      <c r="D50" s="124"/>
      <c r="E50" s="124">
        <v>2</v>
      </c>
      <c r="F50" s="132">
        <f t="shared" si="0"/>
        <v>2</v>
      </c>
    </row>
    <row r="51" spans="1:6" s="96" customFormat="1" ht="12" customHeight="1">
      <c r="A51" s="103"/>
      <c r="B51" s="101" t="s">
        <v>312</v>
      </c>
      <c r="C51" s="117"/>
      <c r="D51" s="124">
        <v>3</v>
      </c>
      <c r="E51" s="124">
        <v>6</v>
      </c>
      <c r="F51" s="132">
        <f t="shared" si="0"/>
        <v>9</v>
      </c>
    </row>
    <row r="52" spans="1:6" s="96" customFormat="1" ht="12" customHeight="1">
      <c r="A52" s="103"/>
      <c r="B52" s="101" t="s">
        <v>203</v>
      </c>
      <c r="C52" s="117"/>
      <c r="D52" s="123"/>
      <c r="E52" s="124">
        <v>4</v>
      </c>
      <c r="F52" s="132">
        <f t="shared" si="0"/>
        <v>4</v>
      </c>
    </row>
    <row r="53" spans="1:6" s="96" customFormat="1" ht="12" customHeight="1">
      <c r="A53" s="103"/>
      <c r="B53" s="108" t="s">
        <v>435</v>
      </c>
      <c r="C53" s="118"/>
      <c r="D53" s="124">
        <v>2</v>
      </c>
      <c r="E53" s="123"/>
      <c r="F53" s="132">
        <f t="shared" si="0"/>
        <v>2</v>
      </c>
    </row>
    <row r="54" spans="1:6" s="96" customFormat="1" ht="12" customHeight="1">
      <c r="A54" s="103"/>
      <c r="B54" s="101" t="s">
        <v>437</v>
      </c>
      <c r="C54" s="117"/>
      <c r="D54" s="124">
        <v>3</v>
      </c>
      <c r="E54" s="124">
        <v>7</v>
      </c>
      <c r="F54" s="132">
        <f t="shared" si="0"/>
        <v>10</v>
      </c>
    </row>
    <row r="55" spans="1:6" s="96" customFormat="1" ht="12" customHeight="1">
      <c r="A55" s="103"/>
      <c r="B55" s="101" t="s">
        <v>268</v>
      </c>
      <c r="C55" s="117"/>
      <c r="D55" s="123"/>
      <c r="E55" s="124">
        <v>1</v>
      </c>
      <c r="F55" s="132">
        <f t="shared" si="0"/>
        <v>1</v>
      </c>
    </row>
    <row r="56" spans="1:6" s="96" customFormat="1" ht="12" customHeight="1">
      <c r="A56" s="103"/>
      <c r="B56" s="101" t="s">
        <v>351</v>
      </c>
      <c r="C56" s="117"/>
      <c r="D56" s="124">
        <v>3</v>
      </c>
      <c r="E56" s="124">
        <v>4</v>
      </c>
      <c r="F56" s="132">
        <f t="shared" si="0"/>
        <v>7</v>
      </c>
    </row>
    <row r="57" spans="1:6" s="96" customFormat="1" ht="12" customHeight="1">
      <c r="A57" s="103"/>
      <c r="B57" s="101" t="s">
        <v>439</v>
      </c>
      <c r="C57" s="117"/>
      <c r="D57" s="124">
        <v>49</v>
      </c>
      <c r="E57" s="124">
        <v>145</v>
      </c>
      <c r="F57" s="132">
        <f t="shared" si="0"/>
        <v>194</v>
      </c>
    </row>
    <row r="58" spans="1:6" s="96" customFormat="1" ht="12" customHeight="1">
      <c r="A58" s="103"/>
      <c r="B58" s="101" t="s">
        <v>316</v>
      </c>
      <c r="C58" s="117"/>
      <c r="D58" s="124">
        <v>9</v>
      </c>
      <c r="E58" s="123"/>
      <c r="F58" s="132">
        <f t="shared" si="0"/>
        <v>9</v>
      </c>
    </row>
    <row r="59" spans="1:6" s="96" customFormat="1" ht="12" customHeight="1">
      <c r="A59" s="103"/>
      <c r="B59" s="108" t="s">
        <v>301</v>
      </c>
      <c r="C59" s="118"/>
      <c r="D59" s="124">
        <v>11</v>
      </c>
      <c r="E59" s="124">
        <v>69</v>
      </c>
      <c r="F59" s="132">
        <f t="shared" si="0"/>
        <v>80</v>
      </c>
    </row>
    <row r="60" spans="1:6" s="96" customFormat="1" ht="12" customHeight="1">
      <c r="A60" s="103"/>
      <c r="B60" s="101" t="s">
        <v>364</v>
      </c>
      <c r="C60" s="117"/>
      <c r="D60" s="124">
        <v>80</v>
      </c>
      <c r="E60" s="123"/>
      <c r="F60" s="132">
        <f t="shared" si="0"/>
        <v>80</v>
      </c>
    </row>
    <row r="61" spans="1:6" s="96" customFormat="1" ht="12" customHeight="1">
      <c r="A61" s="103"/>
      <c r="B61" s="101" t="s">
        <v>440</v>
      </c>
      <c r="C61" s="117"/>
      <c r="D61" s="124">
        <v>1</v>
      </c>
      <c r="E61" s="124">
        <v>3</v>
      </c>
      <c r="F61" s="132">
        <f t="shared" si="0"/>
        <v>4</v>
      </c>
    </row>
    <row r="62" spans="1:6" s="96" customFormat="1" ht="12" customHeight="1">
      <c r="A62" s="103"/>
      <c r="B62" s="101" t="s">
        <v>354</v>
      </c>
      <c r="C62" s="117"/>
      <c r="D62" s="124">
        <v>1</v>
      </c>
      <c r="E62" s="123"/>
      <c r="F62" s="132">
        <f t="shared" si="0"/>
        <v>1</v>
      </c>
    </row>
    <row r="63" spans="1:6" s="96" customFormat="1" ht="12" customHeight="1">
      <c r="A63" s="100" t="s">
        <v>337</v>
      </c>
      <c r="B63" s="108" t="s">
        <v>339</v>
      </c>
      <c r="C63" s="118"/>
      <c r="D63" s="124">
        <v>1</v>
      </c>
      <c r="E63" s="123"/>
      <c r="F63" s="132">
        <f t="shared" si="0"/>
        <v>1</v>
      </c>
    </row>
    <row r="64" spans="1:6" s="96" customFormat="1" ht="12" customHeight="1">
      <c r="A64" s="101" t="s">
        <v>340</v>
      </c>
      <c r="B64" s="111"/>
      <c r="C64" s="117"/>
      <c r="D64" s="124">
        <v>1</v>
      </c>
      <c r="E64" s="123"/>
      <c r="F64" s="132">
        <f t="shared" si="0"/>
        <v>1</v>
      </c>
    </row>
    <row r="65" spans="1:6" s="96" customFormat="1" ht="12" customHeight="1">
      <c r="A65" s="107" t="s">
        <v>247</v>
      </c>
      <c r="B65" s="114"/>
      <c r="C65" s="120"/>
      <c r="D65" s="127">
        <v>55</v>
      </c>
      <c r="E65" s="123"/>
      <c r="F65" s="132">
        <f t="shared" si="0"/>
        <v>55</v>
      </c>
    </row>
    <row r="66" spans="1:6" s="15" customFormat="1" ht="12" customHeight="1">
      <c r="A66" s="109" t="s">
        <v>269</v>
      </c>
      <c r="B66" s="109"/>
      <c r="C66" s="109"/>
      <c r="D66" s="128">
        <f>SUM(D5:D65)</f>
        <v>424</v>
      </c>
      <c r="E66" s="128">
        <f>SUM(E5:E65)</f>
        <v>2362</v>
      </c>
      <c r="F66" s="128">
        <f>SUM(F5:F65)</f>
        <v>2786</v>
      </c>
    </row>
    <row r="67" spans="1:6" s="15" customFormat="1" ht="12" customHeight="1">
      <c r="A67" s="15" t="s">
        <v>286</v>
      </c>
      <c r="B67" s="116"/>
      <c r="C67" s="116"/>
      <c r="D67" s="129"/>
      <c r="E67" s="129"/>
      <c r="F67" s="129"/>
    </row>
    <row r="68" spans="1:6" s="15" customFormat="1" ht="12" customHeight="1">
      <c r="A68" s="110" t="s">
        <v>225</v>
      </c>
      <c r="B68" s="116"/>
      <c r="C68" s="116"/>
      <c r="D68" s="130"/>
      <c r="E68" s="130"/>
      <c r="F68" s="130"/>
    </row>
  </sheetData>
  <mergeCells count="32">
    <mergeCell ref="D3:F3"/>
    <mergeCell ref="B5:C5"/>
    <mergeCell ref="B6:C6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1:C21"/>
    <mergeCell ref="B45:C45"/>
    <mergeCell ref="B47:C47"/>
    <mergeCell ref="B59:C59"/>
    <mergeCell ref="B63:C63"/>
    <mergeCell ref="A65:C65"/>
    <mergeCell ref="A66:C66"/>
    <mergeCell ref="A3:C4"/>
    <mergeCell ref="A5:A6"/>
    <mergeCell ref="A8:A13"/>
    <mergeCell ref="A14:A19"/>
    <mergeCell ref="B39:B42"/>
    <mergeCell ref="A43:A45"/>
    <mergeCell ref="A22:A42"/>
    <mergeCell ref="B22:B29"/>
    <mergeCell ref="B30:B38"/>
    <mergeCell ref="A46:A62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2" fitToWidth="1" fitToHeight="1" orientation="portrait" usePrinterDefaults="1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H10"/>
  <sheetViews>
    <sheetView showGridLines="0" zoomScaleSheetLayoutView="100" workbookViewId="0">
      <selection sqref="A1:M12"/>
    </sheetView>
  </sheetViews>
  <sheetFormatPr defaultColWidth="9" defaultRowHeight="18" customHeight="1"/>
  <cols>
    <col min="1" max="2" width="10.5" style="1" customWidth="1"/>
    <col min="3" max="7" width="9.5" style="1" customWidth="1"/>
    <col min="8" max="8" width="9.5" style="133" customWidth="1"/>
    <col min="9" max="16384" width="9" style="1"/>
  </cols>
  <sheetData>
    <row r="1" spans="1:8" ht="20.100000000000001" customHeight="1">
      <c r="A1" s="2" t="s">
        <v>405</v>
      </c>
    </row>
    <row r="2" spans="1:8" ht="13.5" customHeight="1">
      <c r="A2" s="1" t="s">
        <v>193</v>
      </c>
      <c r="C2" s="54"/>
      <c r="D2" s="54"/>
      <c r="E2" s="69"/>
      <c r="F2" s="143" t="s">
        <v>462</v>
      </c>
    </row>
    <row r="3" spans="1:8" ht="27" customHeight="1">
      <c r="A3" s="135" t="s">
        <v>106</v>
      </c>
      <c r="B3" s="137" t="s">
        <v>8</v>
      </c>
      <c r="C3" s="140" t="s">
        <v>48</v>
      </c>
      <c r="D3" s="137" t="s">
        <v>54</v>
      </c>
      <c r="E3" s="137" t="s">
        <v>33</v>
      </c>
      <c r="F3" s="137" t="s">
        <v>34</v>
      </c>
      <c r="G3" s="133"/>
    </row>
    <row r="4" spans="1:8" ht="13.5" customHeight="1">
      <c r="A4" s="135" t="s">
        <v>424</v>
      </c>
      <c r="B4" s="139" t="s">
        <v>280</v>
      </c>
      <c r="C4" s="141">
        <v>3392</v>
      </c>
      <c r="D4" s="141">
        <v>3310</v>
      </c>
      <c r="E4" s="141">
        <v>1497</v>
      </c>
      <c r="F4" s="141">
        <v>1813</v>
      </c>
      <c r="G4" s="133"/>
    </row>
    <row r="5" spans="1:8" ht="13.5" customHeight="1">
      <c r="A5" s="136"/>
      <c r="B5" s="138" t="s">
        <v>281</v>
      </c>
      <c r="C5" s="141">
        <v>714</v>
      </c>
      <c r="D5" s="141">
        <v>684</v>
      </c>
      <c r="E5" s="141">
        <v>309</v>
      </c>
      <c r="F5" s="141">
        <v>375</v>
      </c>
      <c r="G5" s="133"/>
    </row>
    <row r="6" spans="1:8" ht="13.5" customHeight="1">
      <c r="A6" s="135" t="s">
        <v>479</v>
      </c>
      <c r="B6" s="138" t="s">
        <v>280</v>
      </c>
      <c r="C6" s="141">
        <v>3394</v>
      </c>
      <c r="D6" s="141">
        <v>3263</v>
      </c>
      <c r="E6" s="141">
        <v>1480</v>
      </c>
      <c r="F6" s="141">
        <v>1783</v>
      </c>
      <c r="G6" s="133"/>
    </row>
    <row r="7" spans="1:8" ht="13.5" customHeight="1">
      <c r="A7" s="136"/>
      <c r="B7" s="138" t="s">
        <v>281</v>
      </c>
      <c r="C7" s="141">
        <v>714</v>
      </c>
      <c r="D7" s="141">
        <v>678</v>
      </c>
      <c r="E7" s="141">
        <v>298</v>
      </c>
      <c r="F7" s="141">
        <v>380</v>
      </c>
      <c r="G7" s="133"/>
    </row>
    <row r="8" spans="1:8" s="134" customFormat="1" ht="13.5" customHeight="1">
      <c r="A8" s="135" t="s">
        <v>528</v>
      </c>
      <c r="B8" s="139" t="s">
        <v>280</v>
      </c>
      <c r="C8" s="141">
        <v>3394</v>
      </c>
      <c r="D8" s="141">
        <v>3269</v>
      </c>
      <c r="E8" s="141">
        <v>1474</v>
      </c>
      <c r="F8" s="141">
        <v>1795</v>
      </c>
      <c r="G8" s="133"/>
      <c r="H8" s="133"/>
    </row>
    <row r="9" spans="1:8" s="134" customFormat="1" ht="13.5" customHeight="1">
      <c r="A9" s="136"/>
      <c r="B9" s="138" t="s">
        <v>281</v>
      </c>
      <c r="C9" s="141">
        <v>714</v>
      </c>
      <c r="D9" s="141">
        <v>674</v>
      </c>
      <c r="E9" s="141">
        <v>290</v>
      </c>
      <c r="F9" s="141">
        <v>384</v>
      </c>
      <c r="G9" s="133"/>
      <c r="H9" s="133"/>
    </row>
    <row r="10" spans="1:8" ht="13.5" customHeight="1">
      <c r="A10" s="9" t="s">
        <v>55</v>
      </c>
      <c r="E10" s="142"/>
      <c r="G10" s="133"/>
    </row>
  </sheetData>
  <mergeCells count="3">
    <mergeCell ref="A4:A5"/>
    <mergeCell ref="A6:A7"/>
    <mergeCell ref="A8:A9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H10"/>
  <sheetViews>
    <sheetView showGridLines="0" zoomScaleSheetLayoutView="100" workbookViewId="0">
      <selection sqref="A1:M12"/>
    </sheetView>
  </sheetViews>
  <sheetFormatPr defaultColWidth="9" defaultRowHeight="18" customHeight="1"/>
  <cols>
    <col min="1" max="2" width="10.5" style="1" customWidth="1"/>
    <col min="3" max="7" width="9.5" style="1" customWidth="1"/>
    <col min="8" max="8" width="9.5" style="133" customWidth="1"/>
    <col min="9" max="16384" width="9" style="1"/>
  </cols>
  <sheetData>
    <row r="1" spans="1:8" ht="20.100000000000001" customHeight="1">
      <c r="A1" s="2" t="s">
        <v>405</v>
      </c>
    </row>
    <row r="2" spans="1:8" s="133" customFormat="1" ht="13.5" customHeight="1">
      <c r="A2" s="1" t="s">
        <v>470</v>
      </c>
      <c r="B2" s="144"/>
      <c r="C2" s="93"/>
      <c r="D2" s="93"/>
      <c r="E2" s="93"/>
      <c r="F2" s="93"/>
      <c r="H2" s="143" t="s">
        <v>462</v>
      </c>
    </row>
    <row r="3" spans="1:8" ht="27" customHeight="1">
      <c r="A3" s="135" t="s">
        <v>106</v>
      </c>
      <c r="B3" s="137" t="s">
        <v>8</v>
      </c>
      <c r="C3" s="145" t="s">
        <v>163</v>
      </c>
      <c r="D3" s="145" t="s">
        <v>366</v>
      </c>
      <c r="E3" s="145" t="s">
        <v>74</v>
      </c>
      <c r="F3" s="145" t="s">
        <v>144</v>
      </c>
      <c r="G3" s="145" t="s">
        <v>367</v>
      </c>
      <c r="H3" s="145" t="s">
        <v>52</v>
      </c>
    </row>
    <row r="4" spans="1:8" ht="13.5" customHeight="1">
      <c r="A4" s="135" t="s">
        <v>424</v>
      </c>
      <c r="B4" s="139" t="s">
        <v>280</v>
      </c>
      <c r="C4" s="141">
        <v>228</v>
      </c>
      <c r="D4" s="141">
        <v>26</v>
      </c>
      <c r="E4" s="141">
        <v>1</v>
      </c>
      <c r="F4" s="141">
        <v>2</v>
      </c>
      <c r="G4" s="141">
        <v>186</v>
      </c>
      <c r="H4" s="141">
        <v>13</v>
      </c>
    </row>
    <row r="5" spans="1:8" ht="13.5" customHeight="1">
      <c r="A5" s="136"/>
      <c r="B5" s="138" t="s">
        <v>281</v>
      </c>
      <c r="C5" s="146">
        <v>55</v>
      </c>
      <c r="D5" s="146">
        <v>1</v>
      </c>
      <c r="E5" s="146" t="s">
        <v>58</v>
      </c>
      <c r="F5" s="146" t="s">
        <v>58</v>
      </c>
      <c r="G5" s="146">
        <v>41</v>
      </c>
      <c r="H5" s="146">
        <v>13</v>
      </c>
    </row>
    <row r="6" spans="1:8" ht="13.5" customHeight="1">
      <c r="A6" s="135" t="s">
        <v>479</v>
      </c>
      <c r="B6" s="138" t="s">
        <v>280</v>
      </c>
      <c r="C6" s="146">
        <v>228</v>
      </c>
      <c r="D6" s="146">
        <v>26</v>
      </c>
      <c r="E6" s="146">
        <v>1</v>
      </c>
      <c r="F6" s="146">
        <v>2</v>
      </c>
      <c r="G6" s="146">
        <v>186</v>
      </c>
      <c r="H6" s="146">
        <v>13</v>
      </c>
    </row>
    <row r="7" spans="1:8" s="134" customFormat="1" ht="13.5" customHeight="1">
      <c r="A7" s="136"/>
      <c r="B7" s="138" t="s">
        <v>281</v>
      </c>
      <c r="C7" s="146">
        <v>54</v>
      </c>
      <c r="D7" s="146">
        <v>1</v>
      </c>
      <c r="E7" s="146" t="s">
        <v>58</v>
      </c>
      <c r="F7" s="146" t="s">
        <v>58</v>
      </c>
      <c r="G7" s="146">
        <v>41</v>
      </c>
      <c r="H7" s="146">
        <v>12</v>
      </c>
    </row>
    <row r="8" spans="1:8" s="134" customFormat="1" ht="13.5" customHeight="1">
      <c r="A8" s="135" t="s">
        <v>528</v>
      </c>
      <c r="B8" s="139" t="s">
        <v>280</v>
      </c>
      <c r="C8" s="141">
        <v>229</v>
      </c>
      <c r="D8" s="141">
        <v>26</v>
      </c>
      <c r="E8" s="141">
        <v>1</v>
      </c>
      <c r="F8" s="141">
        <v>2</v>
      </c>
      <c r="G8" s="141">
        <v>187</v>
      </c>
      <c r="H8" s="141">
        <v>13</v>
      </c>
    </row>
    <row r="9" spans="1:8" s="134" customFormat="1" ht="13.5" customHeight="1">
      <c r="A9" s="136"/>
      <c r="B9" s="138" t="s">
        <v>281</v>
      </c>
      <c r="C9" s="146">
        <v>54</v>
      </c>
      <c r="D9" s="146">
        <v>1</v>
      </c>
      <c r="E9" s="146" t="s">
        <v>58</v>
      </c>
      <c r="F9" s="146" t="s">
        <v>58</v>
      </c>
      <c r="G9" s="146">
        <v>41</v>
      </c>
      <c r="H9" s="146">
        <v>12</v>
      </c>
    </row>
    <row r="10" spans="1:8" s="134" customFormat="1" ht="13.5" customHeight="1">
      <c r="A10" s="9" t="s">
        <v>110</v>
      </c>
      <c r="C10" s="147"/>
      <c r="D10" s="147"/>
      <c r="E10" s="142"/>
      <c r="F10" s="133"/>
      <c r="G10" s="133"/>
      <c r="H10" s="133"/>
    </row>
  </sheetData>
  <mergeCells count="3">
    <mergeCell ref="A4:A5"/>
    <mergeCell ref="A6:A7"/>
    <mergeCell ref="A8:A9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H10"/>
  <sheetViews>
    <sheetView showGridLines="0" zoomScaleSheetLayoutView="100" workbookViewId="0">
      <selection sqref="A1:M12"/>
    </sheetView>
  </sheetViews>
  <sheetFormatPr defaultColWidth="9" defaultRowHeight="18" customHeight="1"/>
  <cols>
    <col min="1" max="2" width="10.5" style="1" customWidth="1"/>
    <col min="3" max="7" width="9.5" style="1" customWidth="1"/>
    <col min="8" max="8" width="9.5" style="133" customWidth="1"/>
    <col min="9" max="16384" width="9" style="1"/>
  </cols>
  <sheetData>
    <row r="1" spans="1:8" ht="20.100000000000001" customHeight="1">
      <c r="A1" s="2" t="s">
        <v>405</v>
      </c>
    </row>
    <row r="2" spans="1:8" ht="13.5" customHeight="1">
      <c r="A2" s="1" t="s">
        <v>121</v>
      </c>
      <c r="D2" s="143" t="s">
        <v>462</v>
      </c>
      <c r="G2" s="133"/>
    </row>
    <row r="3" spans="1:8" ht="13.5" customHeight="1">
      <c r="A3" s="135" t="s">
        <v>106</v>
      </c>
      <c r="B3" s="148" t="s">
        <v>8</v>
      </c>
      <c r="C3" s="145" t="s">
        <v>13</v>
      </c>
      <c r="D3" s="145" t="s">
        <v>359</v>
      </c>
      <c r="E3" s="133"/>
      <c r="F3" s="133"/>
      <c r="G3" s="133"/>
    </row>
    <row r="4" spans="1:8" ht="13.5" customHeight="1">
      <c r="A4" s="135" t="s">
        <v>424</v>
      </c>
      <c r="B4" s="139" t="s">
        <v>280</v>
      </c>
      <c r="C4" s="141">
        <v>1583</v>
      </c>
      <c r="D4" s="141">
        <v>58836</v>
      </c>
      <c r="E4" s="133"/>
      <c r="F4" s="133"/>
      <c r="G4" s="133"/>
    </row>
    <row r="5" spans="1:8" ht="13.5" customHeight="1">
      <c r="A5" s="136"/>
      <c r="B5" s="138" t="s">
        <v>281</v>
      </c>
      <c r="C5" s="146">
        <v>168</v>
      </c>
      <c r="D5" s="146">
        <v>6198</v>
      </c>
      <c r="E5" s="133"/>
      <c r="F5" s="133"/>
      <c r="G5" s="133"/>
    </row>
    <row r="6" spans="1:8" ht="13.5" customHeight="1">
      <c r="A6" s="135" t="s">
        <v>479</v>
      </c>
      <c r="B6" s="138" t="s">
        <v>280</v>
      </c>
      <c r="C6" s="146">
        <v>1530</v>
      </c>
      <c r="D6" s="146">
        <v>55042</v>
      </c>
      <c r="E6" s="133"/>
      <c r="F6" s="133"/>
      <c r="G6" s="133"/>
    </row>
    <row r="7" spans="1:8" s="134" customFormat="1" ht="13.5" customHeight="1">
      <c r="A7" s="136"/>
      <c r="B7" s="138" t="s">
        <v>281</v>
      </c>
      <c r="C7" s="146">
        <v>157</v>
      </c>
      <c r="D7" s="146">
        <v>5372</v>
      </c>
      <c r="E7" s="133"/>
      <c r="F7" s="133"/>
      <c r="G7" s="133"/>
      <c r="H7" s="133"/>
    </row>
    <row r="8" spans="1:8" s="134" customFormat="1" ht="13.5" customHeight="1">
      <c r="A8" s="135" t="s">
        <v>528</v>
      </c>
      <c r="B8" s="139" t="s">
        <v>280</v>
      </c>
      <c r="C8" s="141">
        <v>1476</v>
      </c>
      <c r="D8" s="141">
        <v>51409</v>
      </c>
      <c r="E8" s="133"/>
      <c r="F8" s="133"/>
      <c r="G8" s="133"/>
      <c r="H8" s="133"/>
    </row>
    <row r="9" spans="1:8" s="134" customFormat="1" ht="13.5" customHeight="1">
      <c r="A9" s="136"/>
      <c r="B9" s="138" t="s">
        <v>281</v>
      </c>
      <c r="C9" s="146">
        <v>152</v>
      </c>
      <c r="D9" s="146">
        <v>5081</v>
      </c>
      <c r="E9" s="133"/>
      <c r="F9" s="133"/>
      <c r="G9" s="133"/>
      <c r="H9" s="133"/>
    </row>
    <row r="10" spans="1:8" ht="13.5" customHeight="1">
      <c r="A10" s="9" t="s">
        <v>232</v>
      </c>
      <c r="C10" s="147"/>
      <c r="D10" s="142"/>
      <c r="E10" s="133"/>
      <c r="F10" s="133"/>
      <c r="G10" s="133"/>
    </row>
  </sheetData>
  <mergeCells count="3">
    <mergeCell ref="A4:A5"/>
    <mergeCell ref="A6:A7"/>
    <mergeCell ref="A8:A9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H8"/>
  <sheetViews>
    <sheetView showGridLines="0" workbookViewId="0">
      <selection sqref="A1:M12"/>
    </sheetView>
  </sheetViews>
  <sheetFormatPr defaultColWidth="9" defaultRowHeight="18" customHeight="1"/>
  <cols>
    <col min="1" max="1" width="11.5" style="1" customWidth="1"/>
    <col min="2" max="5" width="13.75" style="1" customWidth="1"/>
    <col min="6" max="16384" width="9" style="1"/>
  </cols>
  <sheetData>
    <row r="1" spans="1:8" ht="20.100000000000001" customHeight="1">
      <c r="A1" s="2" t="s">
        <v>405</v>
      </c>
      <c r="H1" s="133"/>
    </row>
    <row r="2" spans="1:8" s="149" customFormat="1" ht="13.5" customHeight="1">
      <c r="A2" s="69" t="s">
        <v>20</v>
      </c>
      <c r="B2" s="152"/>
      <c r="C2" s="152"/>
      <c r="D2" s="152"/>
      <c r="E2" s="157" t="s">
        <v>158</v>
      </c>
    </row>
    <row r="3" spans="1:8" ht="13.5" customHeight="1">
      <c r="A3" s="137" t="s">
        <v>516</v>
      </c>
      <c r="B3" s="153" t="s">
        <v>65</v>
      </c>
      <c r="C3" s="155"/>
      <c r="D3" s="153" t="s">
        <v>38</v>
      </c>
      <c r="E3" s="155"/>
    </row>
    <row r="4" spans="1:8" ht="13.5" customHeight="1">
      <c r="A4" s="150"/>
      <c r="B4" s="154" t="s">
        <v>368</v>
      </c>
      <c r="C4" s="156" t="s">
        <v>64</v>
      </c>
      <c r="D4" s="154" t="s">
        <v>368</v>
      </c>
      <c r="E4" s="156" t="s">
        <v>66</v>
      </c>
    </row>
    <row r="5" spans="1:8" ht="13.5" customHeight="1">
      <c r="A5" s="151" t="s">
        <v>515</v>
      </c>
      <c r="B5" s="141">
        <v>1717</v>
      </c>
      <c r="C5" s="141">
        <v>24729</v>
      </c>
      <c r="D5" s="141">
        <v>593</v>
      </c>
      <c r="E5" s="158">
        <v>3129</v>
      </c>
    </row>
    <row r="6" spans="1:8" ht="13.5" customHeight="1">
      <c r="A6" s="151" t="s">
        <v>492</v>
      </c>
      <c r="B6" s="141">
        <v>1610</v>
      </c>
      <c r="C6" s="141">
        <v>23097</v>
      </c>
      <c r="D6" s="141">
        <v>512</v>
      </c>
      <c r="E6" s="158">
        <v>2444</v>
      </c>
    </row>
    <row r="7" spans="1:8" ht="13.5" customHeight="1">
      <c r="A7" s="151" t="s">
        <v>420</v>
      </c>
      <c r="B7" s="141">
        <v>1514</v>
      </c>
      <c r="C7" s="141">
        <v>21313</v>
      </c>
      <c r="D7" s="141">
        <v>513</v>
      </c>
      <c r="E7" s="158">
        <v>2250</v>
      </c>
    </row>
    <row r="8" spans="1:8" ht="13.5" customHeight="1">
      <c r="A8" s="15" t="s">
        <v>520</v>
      </c>
    </row>
  </sheetData>
  <mergeCells count="3">
    <mergeCell ref="B3:C3"/>
    <mergeCell ref="D3:E3"/>
    <mergeCell ref="A3:A4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O30"/>
  <sheetViews>
    <sheetView showGridLines="0" view="pageBreakPreview" zoomScaleSheetLayoutView="100" workbookViewId="0">
      <pane xSplit="1" ySplit="7" topLeftCell="B17" activePane="bottomRight" state="frozen"/>
      <selection pane="topRight"/>
      <selection pane="bottomLeft"/>
      <selection pane="bottomRight"/>
    </sheetView>
  </sheetViews>
  <sheetFormatPr defaultColWidth="11.375" defaultRowHeight="15.75" customHeight="1"/>
  <cols>
    <col min="1" max="16384" width="11.375" style="1"/>
  </cols>
  <sheetData>
    <row r="1" spans="1:15" ht="20.100000000000001" customHeight="1">
      <c r="A1" s="43" t="s">
        <v>189</v>
      </c>
      <c r="B1" s="54"/>
      <c r="C1" s="54"/>
      <c r="D1" s="69"/>
      <c r="E1" s="69"/>
      <c r="F1" s="69"/>
      <c r="G1" s="69"/>
      <c r="H1" s="69"/>
      <c r="I1" s="69"/>
    </row>
    <row r="2" spans="1:15" ht="15" customHeight="1">
      <c r="A2" s="44" t="s">
        <v>408</v>
      </c>
      <c r="B2" s="44" t="s">
        <v>287</v>
      </c>
      <c r="C2" s="44" t="s">
        <v>263</v>
      </c>
      <c r="D2" s="44" t="s">
        <v>394</v>
      </c>
      <c r="E2" s="71" t="s">
        <v>7</v>
      </c>
      <c r="F2" s="78" t="s">
        <v>393</v>
      </c>
      <c r="G2" s="81"/>
      <c r="H2" s="81"/>
      <c r="I2" s="81"/>
      <c r="J2" s="81"/>
      <c r="K2" s="81"/>
      <c r="L2" s="81"/>
      <c r="M2" s="87"/>
      <c r="N2" s="78" t="s">
        <v>37</v>
      </c>
      <c r="O2" s="87"/>
    </row>
    <row r="3" spans="1:15" ht="30" customHeight="1">
      <c r="A3" s="45"/>
      <c r="B3" s="55"/>
      <c r="C3" s="45"/>
      <c r="D3" s="45"/>
      <c r="E3" s="45" t="s">
        <v>329</v>
      </c>
      <c r="F3" s="79" t="s">
        <v>11</v>
      </c>
      <c r="G3" s="79" t="s">
        <v>14</v>
      </c>
      <c r="H3" s="79" t="s">
        <v>3</v>
      </c>
      <c r="I3" s="79" t="s">
        <v>17</v>
      </c>
      <c r="J3" s="79" t="s">
        <v>5</v>
      </c>
      <c r="K3" s="79" t="s">
        <v>22</v>
      </c>
      <c r="L3" s="79" t="s">
        <v>31</v>
      </c>
      <c r="M3" s="44" t="s">
        <v>12</v>
      </c>
      <c r="N3" s="47" t="s">
        <v>251</v>
      </c>
      <c r="O3" s="45" t="s">
        <v>369</v>
      </c>
    </row>
    <row r="4" spans="1:15" ht="15" customHeight="1">
      <c r="A4" s="46"/>
      <c r="B4" s="56" t="s">
        <v>346</v>
      </c>
      <c r="C4" s="56" t="s">
        <v>403</v>
      </c>
      <c r="D4" s="56" t="s">
        <v>346</v>
      </c>
      <c r="E4" s="56" t="s">
        <v>83</v>
      </c>
      <c r="F4" s="80"/>
      <c r="G4" s="80"/>
      <c r="H4" s="80"/>
      <c r="I4" s="80"/>
      <c r="J4" s="80"/>
      <c r="K4" s="80"/>
      <c r="L4" s="80"/>
      <c r="M4" s="46"/>
      <c r="N4" s="56" t="s">
        <v>56</v>
      </c>
      <c r="O4" s="56" t="s">
        <v>274</v>
      </c>
    </row>
    <row r="5" spans="1:15" ht="15" customHeight="1">
      <c r="A5" s="47" t="s">
        <v>549</v>
      </c>
      <c r="B5" s="57">
        <v>929915</v>
      </c>
      <c r="C5" s="62">
        <v>10669</v>
      </c>
      <c r="D5" s="62">
        <v>13040</v>
      </c>
      <c r="E5" s="72">
        <v>14</v>
      </c>
      <c r="F5" s="62">
        <v>11048.083333333334</v>
      </c>
      <c r="G5" s="62">
        <v>8300.6666666666679</v>
      </c>
      <c r="H5" s="62">
        <v>363.49999999999994</v>
      </c>
      <c r="I5" s="62">
        <v>3246.2500000000005</v>
      </c>
      <c r="J5" s="62">
        <v>11223.66666666667</v>
      </c>
      <c r="K5" s="83">
        <v>0.33333333333333331</v>
      </c>
      <c r="L5" s="62">
        <v>162</v>
      </c>
      <c r="M5" s="62">
        <v>17.666666666666664</v>
      </c>
      <c r="N5" s="62">
        <v>1611526</v>
      </c>
      <c r="O5" s="88">
        <v>123584.10984860589</v>
      </c>
    </row>
    <row r="6" spans="1:15" ht="15" customHeight="1">
      <c r="A6" s="47" t="s">
        <v>552</v>
      </c>
      <c r="B6" s="57">
        <v>913514</v>
      </c>
      <c r="C6" s="63">
        <v>10564.749999999998</v>
      </c>
      <c r="D6" s="63">
        <v>12867.750000000002</v>
      </c>
      <c r="E6" s="73">
        <v>14.085991019294724</v>
      </c>
      <c r="F6" s="63">
        <v>10820</v>
      </c>
      <c r="G6" s="63">
        <v>8204</v>
      </c>
      <c r="H6" s="63">
        <v>347</v>
      </c>
      <c r="I6" s="63">
        <v>3214</v>
      </c>
      <c r="J6" s="63">
        <v>11091</v>
      </c>
      <c r="K6" s="84">
        <v>0</v>
      </c>
      <c r="L6" s="63">
        <v>156</v>
      </c>
      <c r="M6" s="63">
        <v>20</v>
      </c>
      <c r="N6" s="63">
        <v>1642070</v>
      </c>
      <c r="O6" s="88">
        <v>127588.99157601657</v>
      </c>
    </row>
    <row r="7" spans="1:15" ht="15" customHeight="1">
      <c r="A7" s="48" t="s">
        <v>564</v>
      </c>
      <c r="B7" s="58">
        <v>896225</v>
      </c>
      <c r="C7" s="64">
        <v>10434.083333333334</v>
      </c>
      <c r="D7" s="64">
        <v>12670.916666666666</v>
      </c>
      <c r="E7" s="74">
        <v>14.138097761908746</v>
      </c>
      <c r="F7" s="64">
        <v>10561.583333333334</v>
      </c>
      <c r="G7" s="64">
        <v>8125.3333333333339</v>
      </c>
      <c r="H7" s="64">
        <v>344.25</v>
      </c>
      <c r="I7" s="64">
        <v>3199.5833333333335</v>
      </c>
      <c r="J7" s="64">
        <v>10936.083333333334</v>
      </c>
      <c r="K7" s="85">
        <v>0.16666666666666666</v>
      </c>
      <c r="L7" s="64">
        <v>163.16666666666669</v>
      </c>
      <c r="M7" s="64">
        <v>20.25</v>
      </c>
      <c r="N7" s="64">
        <v>1621679</v>
      </c>
      <c r="O7" s="89">
        <v>127991.950822799</v>
      </c>
    </row>
    <row r="8" spans="1:15" ht="15" customHeight="1">
      <c r="A8" s="49" t="s">
        <v>362</v>
      </c>
      <c r="B8" s="59">
        <v>296286</v>
      </c>
      <c r="C8" s="65">
        <v>4296.416666666667</v>
      </c>
      <c r="D8" s="65">
        <v>5201.333333333333</v>
      </c>
      <c r="E8" s="75">
        <v>17.555110040073892</v>
      </c>
      <c r="F8" s="65">
        <v>4345.916666666667</v>
      </c>
      <c r="G8" s="65">
        <v>3983.3333333333335</v>
      </c>
      <c r="H8" s="65">
        <v>166.75</v>
      </c>
      <c r="I8" s="65">
        <v>1136.75</v>
      </c>
      <c r="J8" s="65">
        <v>4492.583333333333</v>
      </c>
      <c r="K8" s="62">
        <v>0</v>
      </c>
      <c r="L8" s="65">
        <v>69.666666666666671</v>
      </c>
      <c r="M8" s="65">
        <v>8.75</v>
      </c>
      <c r="N8" s="65">
        <v>707396</v>
      </c>
      <c r="O8" s="90">
        <v>136011.49426392361</v>
      </c>
    </row>
    <row r="9" spans="1:15" ht="15" customHeight="1">
      <c r="A9" s="49" t="s">
        <v>406</v>
      </c>
      <c r="B9" s="59">
        <v>45880</v>
      </c>
      <c r="C9" s="65">
        <v>721.5</v>
      </c>
      <c r="D9" s="65">
        <v>905.66666666666663</v>
      </c>
      <c r="E9" s="75">
        <v>19.739901191514093</v>
      </c>
      <c r="F9" s="65">
        <v>797.58333333333337</v>
      </c>
      <c r="G9" s="65">
        <v>580.25</v>
      </c>
      <c r="H9" s="65">
        <v>37</v>
      </c>
      <c r="I9" s="65">
        <v>214.91666666666666</v>
      </c>
      <c r="J9" s="65">
        <v>722.08333333333337</v>
      </c>
      <c r="K9" s="62">
        <v>0</v>
      </c>
      <c r="L9" s="65">
        <v>12.833333333333334</v>
      </c>
      <c r="M9" s="65">
        <v>1.5</v>
      </c>
      <c r="N9" s="65">
        <v>104076</v>
      </c>
      <c r="O9" s="90">
        <v>114916.59983437616</v>
      </c>
    </row>
    <row r="10" spans="1:15" ht="15" customHeight="1">
      <c r="A10" s="49" t="s">
        <v>304</v>
      </c>
      <c r="B10" s="59">
        <v>78916</v>
      </c>
      <c r="C10" s="65">
        <v>591.91666666666663</v>
      </c>
      <c r="D10" s="65">
        <v>731.25</v>
      </c>
      <c r="E10" s="75">
        <v>9.2661817628871201</v>
      </c>
      <c r="F10" s="65">
        <v>608.5</v>
      </c>
      <c r="G10" s="65">
        <v>395.41666666666669</v>
      </c>
      <c r="H10" s="65">
        <v>17.916666666666668</v>
      </c>
      <c r="I10" s="65">
        <v>187</v>
      </c>
      <c r="J10" s="65">
        <v>610</v>
      </c>
      <c r="K10" s="62">
        <v>0</v>
      </c>
      <c r="L10" s="65">
        <v>16.666666666666668</v>
      </c>
      <c r="M10" s="62">
        <v>0.66666666666666663</v>
      </c>
      <c r="N10" s="65">
        <v>86502</v>
      </c>
      <c r="O10" s="90">
        <v>118293.21811965812</v>
      </c>
    </row>
    <row r="11" spans="1:15" ht="15" customHeight="1">
      <c r="A11" s="49" t="s">
        <v>289</v>
      </c>
      <c r="B11" s="59">
        <v>64331</v>
      </c>
      <c r="C11" s="65">
        <v>637.5</v>
      </c>
      <c r="D11" s="65">
        <v>752.83333333333337</v>
      </c>
      <c r="E11" s="75">
        <v>11.702496981755814</v>
      </c>
      <c r="F11" s="65">
        <v>628</v>
      </c>
      <c r="G11" s="65">
        <v>458.5</v>
      </c>
      <c r="H11" s="65">
        <v>17.833333333333332</v>
      </c>
      <c r="I11" s="65">
        <v>204.16666666666666</v>
      </c>
      <c r="J11" s="65">
        <v>655.08333333333337</v>
      </c>
      <c r="K11" s="62">
        <v>0</v>
      </c>
      <c r="L11" s="65">
        <v>6.833333333333333</v>
      </c>
      <c r="M11" s="65">
        <v>1.0833333333333333</v>
      </c>
      <c r="N11" s="65">
        <v>97987</v>
      </c>
      <c r="O11" s="90">
        <v>130157.61069293779</v>
      </c>
    </row>
    <row r="12" spans="1:15" ht="15" customHeight="1">
      <c r="A12" s="49" t="s">
        <v>272</v>
      </c>
      <c r="B12" s="59">
        <v>70225</v>
      </c>
      <c r="C12" s="65">
        <v>571.5</v>
      </c>
      <c r="D12" s="65">
        <v>693.41666666666663</v>
      </c>
      <c r="E12" s="75">
        <v>9.8742138364779866</v>
      </c>
      <c r="F12" s="65">
        <v>557.41666666666663</v>
      </c>
      <c r="G12" s="65">
        <v>390.66666666666669</v>
      </c>
      <c r="H12" s="65">
        <v>18.25</v>
      </c>
      <c r="I12" s="65">
        <v>183.08333333333334</v>
      </c>
      <c r="J12" s="65">
        <v>583.5</v>
      </c>
      <c r="K12" s="62">
        <v>0</v>
      </c>
      <c r="L12" s="65">
        <v>12.666666666666666</v>
      </c>
      <c r="M12" s="65">
        <v>1.0833333333333333</v>
      </c>
      <c r="N12" s="65">
        <v>88362</v>
      </c>
      <c r="O12" s="90">
        <v>127430.38036293714</v>
      </c>
    </row>
    <row r="13" spans="1:15" ht="15" customHeight="1">
      <c r="A13" s="49" t="s">
        <v>23</v>
      </c>
      <c r="B13" s="59">
        <v>22319</v>
      </c>
      <c r="C13" s="65">
        <v>380.41666666666669</v>
      </c>
      <c r="D13" s="65">
        <v>477</v>
      </c>
      <c r="E13" s="75">
        <v>21.371925265468882</v>
      </c>
      <c r="F13" s="65">
        <v>377.08333333333331</v>
      </c>
      <c r="G13" s="65">
        <v>179.25</v>
      </c>
      <c r="H13" s="65">
        <v>3.3333333333333335</v>
      </c>
      <c r="I13" s="65">
        <v>126.75</v>
      </c>
      <c r="J13" s="65">
        <v>401.66666666666669</v>
      </c>
      <c r="K13" s="62">
        <v>0</v>
      </c>
      <c r="L13" s="65">
        <v>4.666666666666667</v>
      </c>
      <c r="M13" s="65">
        <v>1.1666666666666667</v>
      </c>
      <c r="N13" s="65">
        <v>63310</v>
      </c>
      <c r="O13" s="90">
        <v>132724.93693221523</v>
      </c>
    </row>
    <row r="14" spans="1:15" ht="15" customHeight="1">
      <c r="A14" s="49" t="s">
        <v>185</v>
      </c>
      <c r="B14" s="59">
        <v>38252</v>
      </c>
      <c r="C14" s="65">
        <v>425.83333333333331</v>
      </c>
      <c r="D14" s="65">
        <v>498.66666666666669</v>
      </c>
      <c r="E14" s="75">
        <v>13.036355397539127</v>
      </c>
      <c r="F14" s="65">
        <v>429.5</v>
      </c>
      <c r="G14" s="65">
        <v>287</v>
      </c>
      <c r="H14" s="65">
        <v>13.416666666666666</v>
      </c>
      <c r="I14" s="65">
        <v>103.91666666666667</v>
      </c>
      <c r="J14" s="65">
        <v>436.08333333333331</v>
      </c>
      <c r="K14" s="62">
        <v>0</v>
      </c>
      <c r="L14" s="65">
        <v>9.9166666666666661</v>
      </c>
      <c r="M14" s="65">
        <v>0.41666666666666669</v>
      </c>
      <c r="N14" s="65">
        <v>60456</v>
      </c>
      <c r="O14" s="90">
        <v>121154.86656646625</v>
      </c>
    </row>
    <row r="15" spans="1:15" ht="15" customHeight="1">
      <c r="A15" s="49" t="s">
        <v>407</v>
      </c>
      <c r="B15" s="59">
        <v>72278</v>
      </c>
      <c r="C15" s="65">
        <v>874.41666666666663</v>
      </c>
      <c r="D15" s="65">
        <v>1042.25</v>
      </c>
      <c r="E15" s="75">
        <v>14.420017155981073</v>
      </c>
      <c r="F15" s="65">
        <v>856.5</v>
      </c>
      <c r="G15" s="65">
        <v>622.16666666666663</v>
      </c>
      <c r="H15" s="65">
        <v>24.25</v>
      </c>
      <c r="I15" s="65">
        <v>344.08333333333331</v>
      </c>
      <c r="J15" s="65">
        <v>912.16666666666663</v>
      </c>
      <c r="K15" s="62">
        <v>8.3333333333333329e-002</v>
      </c>
      <c r="L15" s="65">
        <v>7.416666666666667</v>
      </c>
      <c r="M15" s="65">
        <v>0.75</v>
      </c>
      <c r="N15" s="65">
        <v>130718</v>
      </c>
      <c r="O15" s="90">
        <v>125449.54630518235</v>
      </c>
    </row>
    <row r="16" spans="1:15" ht="15" customHeight="1">
      <c r="A16" s="49" t="s">
        <v>226</v>
      </c>
      <c r="B16" s="59">
        <v>26370</v>
      </c>
      <c r="C16" s="65">
        <v>267.5</v>
      </c>
      <c r="D16" s="65">
        <v>296.33333333333331</v>
      </c>
      <c r="E16" s="75">
        <v>11.237517380862091</v>
      </c>
      <c r="F16" s="65">
        <v>244.08333333333334</v>
      </c>
      <c r="G16" s="65">
        <v>167.91666666666666</v>
      </c>
      <c r="H16" s="65">
        <v>1.3333333333333333</v>
      </c>
      <c r="I16" s="65">
        <v>77.666666666666671</v>
      </c>
      <c r="J16" s="65">
        <v>259.33333333333331</v>
      </c>
      <c r="K16" s="62">
        <v>0</v>
      </c>
      <c r="L16" s="65">
        <v>1.3333333333333333</v>
      </c>
      <c r="M16" s="65">
        <v>0.91666666666666663</v>
      </c>
      <c r="N16" s="65">
        <v>36565</v>
      </c>
      <c r="O16" s="90">
        <v>123531.16610360359</v>
      </c>
    </row>
    <row r="17" spans="1:15" ht="15" customHeight="1">
      <c r="A17" s="49" t="s">
        <v>409</v>
      </c>
      <c r="B17" s="59">
        <v>30717</v>
      </c>
      <c r="C17" s="65">
        <v>385.58333333333331</v>
      </c>
      <c r="D17" s="65">
        <v>483.75</v>
      </c>
      <c r="E17" s="75">
        <v>15.748608262525638</v>
      </c>
      <c r="F17" s="65">
        <v>423.91666666666669</v>
      </c>
      <c r="G17" s="65">
        <v>275.33333333333331</v>
      </c>
      <c r="H17" s="65">
        <v>7.583333333333333</v>
      </c>
      <c r="I17" s="65">
        <v>136.08333333333334</v>
      </c>
      <c r="J17" s="65">
        <v>462.41666666666669</v>
      </c>
      <c r="K17" s="62">
        <v>8.3333333333333329e-002</v>
      </c>
      <c r="L17" s="65">
        <v>3.6666666666666665</v>
      </c>
      <c r="M17" s="65">
        <v>1.25</v>
      </c>
      <c r="N17" s="65">
        <v>58843</v>
      </c>
      <c r="O17" s="90">
        <v>121575.61759641873</v>
      </c>
    </row>
    <row r="18" spans="1:15" ht="15" customHeight="1">
      <c r="A18" s="49" t="s">
        <v>410</v>
      </c>
      <c r="B18" s="59">
        <v>27151</v>
      </c>
      <c r="C18" s="65">
        <v>294</v>
      </c>
      <c r="D18" s="65">
        <v>352.58333333333331</v>
      </c>
      <c r="E18" s="75">
        <v>12.986016475759026</v>
      </c>
      <c r="F18" s="65">
        <v>277.41666666666669</v>
      </c>
      <c r="G18" s="65">
        <v>178</v>
      </c>
      <c r="H18" s="65">
        <v>9.5</v>
      </c>
      <c r="I18" s="65">
        <v>81</v>
      </c>
      <c r="J18" s="65">
        <v>305.66666666666669</v>
      </c>
      <c r="K18" s="62">
        <v>0</v>
      </c>
      <c r="L18" s="65">
        <v>2.75</v>
      </c>
      <c r="M18" s="62">
        <v>0.66666666666666663</v>
      </c>
      <c r="N18" s="65">
        <v>40257</v>
      </c>
      <c r="O18" s="90">
        <v>114042.05288007554</v>
      </c>
    </row>
    <row r="19" spans="1:15" ht="15" customHeight="1">
      <c r="A19" s="49" t="s">
        <v>412</v>
      </c>
      <c r="B19" s="59">
        <v>22166</v>
      </c>
      <c r="C19" s="65">
        <v>258.66666666666669</v>
      </c>
      <c r="D19" s="65">
        <v>327</v>
      </c>
      <c r="E19" s="75">
        <v>14.752323378146711</v>
      </c>
      <c r="F19" s="65">
        <v>286.75</v>
      </c>
      <c r="G19" s="65">
        <v>173.08333333333334</v>
      </c>
      <c r="H19" s="65">
        <v>6.666666666666667</v>
      </c>
      <c r="I19" s="65">
        <v>99.166666666666671</v>
      </c>
      <c r="J19" s="65">
        <v>303.25</v>
      </c>
      <c r="K19" s="62">
        <v>0</v>
      </c>
      <c r="L19" s="65">
        <v>2</v>
      </c>
      <c r="M19" s="62">
        <v>0.75</v>
      </c>
      <c r="N19" s="65">
        <v>38278</v>
      </c>
      <c r="O19" s="90">
        <v>117058.06116207951</v>
      </c>
    </row>
    <row r="20" spans="1:15" ht="15" customHeight="1">
      <c r="A20" s="50" t="s">
        <v>413</v>
      </c>
      <c r="B20" s="60">
        <v>21604</v>
      </c>
      <c r="C20" s="66">
        <v>87.25</v>
      </c>
      <c r="D20" s="66">
        <v>109.58333333333333</v>
      </c>
      <c r="E20" s="76">
        <v>5.0723631426279088</v>
      </c>
      <c r="F20" s="66">
        <v>92.833333333333329</v>
      </c>
      <c r="G20" s="66">
        <v>64</v>
      </c>
      <c r="H20" s="66">
        <v>3.3333333333333335</v>
      </c>
      <c r="I20" s="66">
        <v>27.5</v>
      </c>
      <c r="J20" s="66">
        <v>92.916666666666671</v>
      </c>
      <c r="K20" s="64">
        <v>0</v>
      </c>
      <c r="L20" s="66">
        <v>0.66666666666666663</v>
      </c>
      <c r="M20" s="64">
        <v>0.16666666666666666</v>
      </c>
      <c r="N20" s="66">
        <v>10732</v>
      </c>
      <c r="O20" s="91">
        <v>97565.224242424243</v>
      </c>
    </row>
    <row r="21" spans="1:15" ht="15" customHeight="1">
      <c r="A21" s="49" t="s">
        <v>414</v>
      </c>
      <c r="B21" s="59">
        <v>6116</v>
      </c>
      <c r="C21" s="65">
        <v>40.25</v>
      </c>
      <c r="D21" s="65">
        <v>47.416666666666664</v>
      </c>
      <c r="E21" s="75">
        <v>7.7528885982123388</v>
      </c>
      <c r="F21" s="65">
        <v>33.083333333333336</v>
      </c>
      <c r="G21" s="65">
        <v>21.166666666666668</v>
      </c>
      <c r="H21" s="65">
        <v>0</v>
      </c>
      <c r="I21" s="65">
        <v>6.5</v>
      </c>
      <c r="J21" s="65">
        <v>41.25</v>
      </c>
      <c r="K21" s="62">
        <v>0</v>
      </c>
      <c r="L21" s="65">
        <v>0</v>
      </c>
      <c r="M21" s="62">
        <v>0</v>
      </c>
      <c r="N21" s="65">
        <v>6058</v>
      </c>
      <c r="O21" s="90">
        <v>128897.69924645389</v>
      </c>
    </row>
    <row r="22" spans="1:15" ht="15" customHeight="1">
      <c r="A22" s="49" t="s">
        <v>217</v>
      </c>
      <c r="B22" s="59">
        <v>21953</v>
      </c>
      <c r="C22" s="65">
        <v>218.83333333333334</v>
      </c>
      <c r="D22" s="65">
        <v>286.41666666666669</v>
      </c>
      <c r="E22" s="75">
        <v>13.046812128942134</v>
      </c>
      <c r="F22" s="65">
        <v>244.16666666666666</v>
      </c>
      <c r="G22" s="65">
        <v>129.08333333333334</v>
      </c>
      <c r="H22" s="65">
        <v>11.416666666666666</v>
      </c>
      <c r="I22" s="65">
        <v>92.75</v>
      </c>
      <c r="J22" s="65">
        <v>250.66666666666666</v>
      </c>
      <c r="K22" s="62">
        <v>0</v>
      </c>
      <c r="L22" s="65">
        <v>7.166666666666667</v>
      </c>
      <c r="M22" s="65">
        <v>0.5</v>
      </c>
      <c r="N22" s="65">
        <v>30967</v>
      </c>
      <c r="O22" s="90">
        <v>108275.02866404429</v>
      </c>
    </row>
    <row r="23" spans="1:15" ht="15" customHeight="1">
      <c r="A23" s="49" t="s">
        <v>335</v>
      </c>
      <c r="B23" s="57">
        <v>19669</v>
      </c>
      <c r="C23" s="62">
        <v>181.16666666666666</v>
      </c>
      <c r="D23" s="62">
        <v>220.41666666666666</v>
      </c>
      <c r="E23" s="75">
        <v>11.206297557916857</v>
      </c>
      <c r="F23" s="62">
        <v>163.16666666666666</v>
      </c>
      <c r="G23" s="62">
        <v>113.66666666666667</v>
      </c>
      <c r="H23" s="62">
        <v>2.5833333333333335</v>
      </c>
      <c r="I23" s="62">
        <v>72.5</v>
      </c>
      <c r="J23" s="62">
        <v>188.58333333333334</v>
      </c>
      <c r="K23" s="62">
        <v>0</v>
      </c>
      <c r="L23" s="62">
        <v>2.4166666666666665</v>
      </c>
      <c r="M23" s="62">
        <v>0</v>
      </c>
      <c r="N23" s="65">
        <v>31477</v>
      </c>
      <c r="O23" s="90">
        <v>143079.50677083334</v>
      </c>
    </row>
    <row r="24" spans="1:15" ht="15" customHeight="1">
      <c r="A24" s="51" t="s">
        <v>415</v>
      </c>
      <c r="B24" s="61">
        <v>32091</v>
      </c>
      <c r="C24" s="67">
        <v>201.33333333333334</v>
      </c>
      <c r="D24" s="67">
        <v>245</v>
      </c>
      <c r="E24" s="77">
        <v>7.6345392789255557</v>
      </c>
      <c r="F24" s="67">
        <v>195.66666666666666</v>
      </c>
      <c r="G24" s="67">
        <v>106.5</v>
      </c>
      <c r="H24" s="67">
        <v>3.0833333333333335</v>
      </c>
      <c r="I24" s="67">
        <v>105.75</v>
      </c>
      <c r="J24" s="67">
        <v>218.83333333333334</v>
      </c>
      <c r="K24" s="86">
        <v>0</v>
      </c>
      <c r="L24" s="67">
        <v>2.5</v>
      </c>
      <c r="M24" s="86">
        <v>0.58333333333333337</v>
      </c>
      <c r="N24" s="67">
        <v>29695</v>
      </c>
      <c r="O24" s="92">
        <v>121202.0756377551</v>
      </c>
    </row>
    <row r="25" spans="1:15" ht="15" customHeight="1">
      <c r="A25" s="15" t="s">
        <v>167</v>
      </c>
      <c r="B25" s="15"/>
      <c r="C25" s="68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</row>
    <row r="26" spans="1:15" s="15" customFormat="1" ht="15" customHeight="1">
      <c r="A26" s="9" t="s">
        <v>421</v>
      </c>
      <c r="B26" s="9"/>
      <c r="C26" s="9"/>
      <c r="D26" s="9"/>
      <c r="J26" s="82"/>
    </row>
    <row r="27" spans="1:15" s="15" customFormat="1" ht="15" customHeight="1">
      <c r="A27" s="52" t="s">
        <v>417</v>
      </c>
      <c r="B27" s="9"/>
      <c r="C27" s="9"/>
      <c r="D27" s="70"/>
      <c r="E27" s="9"/>
      <c r="F27" s="9"/>
      <c r="G27" s="9"/>
      <c r="H27" s="9"/>
      <c r="I27" s="9"/>
      <c r="J27" s="9"/>
      <c r="K27" s="9"/>
      <c r="L27" s="9"/>
      <c r="M27" s="9"/>
      <c r="N27" s="70"/>
      <c r="O27" s="70"/>
    </row>
    <row r="28" spans="1:15" s="15" customFormat="1" ht="15" customHeight="1">
      <c r="A28" s="9" t="s">
        <v>171</v>
      </c>
      <c r="B28" s="9"/>
      <c r="C28" s="9"/>
      <c r="D28" s="9"/>
      <c r="E28" s="9"/>
      <c r="F28" s="9"/>
      <c r="G28" s="9"/>
    </row>
    <row r="29" spans="1:15" s="15" customFormat="1" ht="15" customHeight="1">
      <c r="A29" s="53" t="s">
        <v>434</v>
      </c>
      <c r="B29" s="9"/>
      <c r="C29" s="9"/>
      <c r="D29" s="9"/>
      <c r="E29" s="9"/>
      <c r="F29" s="9"/>
      <c r="G29" s="9"/>
    </row>
    <row r="30" spans="1:15" s="15" customFormat="1" ht="15" customHeight="1">
      <c r="A30" s="9" t="s">
        <v>551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</row>
    <row r="31" spans="1:15" ht="18" customHeight="1"/>
  </sheetData>
  <mergeCells count="14">
    <mergeCell ref="F2:M2"/>
    <mergeCell ref="N2:O2"/>
    <mergeCell ref="A2:A4"/>
    <mergeCell ref="B2:B3"/>
    <mergeCell ref="C2:C3"/>
    <mergeCell ref="D2:D3"/>
    <mergeCell ref="F3:F4"/>
    <mergeCell ref="G3:G4"/>
    <mergeCell ref="H3:H4"/>
    <mergeCell ref="I3:I4"/>
    <mergeCell ref="J3:J4"/>
    <mergeCell ref="K3:K4"/>
    <mergeCell ref="L3:L4"/>
    <mergeCell ref="M3:M4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50" fitToWidth="1" fitToHeight="1" orientation="portrait" usePrinterDefaults="1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E15"/>
  <sheetViews>
    <sheetView showGridLines="0" zoomScaleSheetLayoutView="50" workbookViewId="0">
      <selection sqref="A1:M12"/>
    </sheetView>
  </sheetViews>
  <sheetFormatPr defaultColWidth="9" defaultRowHeight="15" customHeight="1"/>
  <cols>
    <col min="1" max="1" width="2.5" style="134" customWidth="1"/>
    <col min="2" max="2" width="27.5" style="134" customWidth="1"/>
    <col min="3" max="5" width="11.5" style="134" customWidth="1"/>
    <col min="6" max="16384" width="9" style="134"/>
  </cols>
  <sheetData>
    <row r="1" spans="1:5" ht="20.100000000000001" customHeight="1">
      <c r="A1" s="159" t="s">
        <v>471</v>
      </c>
      <c r="B1" s="159"/>
      <c r="C1" s="133"/>
      <c r="E1" s="143" t="s">
        <v>187</v>
      </c>
    </row>
    <row r="2" spans="1:5" ht="13.5">
      <c r="A2" s="3" t="s">
        <v>249</v>
      </c>
      <c r="B2" s="163"/>
      <c r="C2" s="507" t="s">
        <v>401</v>
      </c>
      <c r="D2" s="167" t="s">
        <v>402</v>
      </c>
      <c r="E2" s="171" t="s">
        <v>525</v>
      </c>
    </row>
    <row r="3" spans="1:5" ht="13.5">
      <c r="A3" s="4" t="s">
        <v>342</v>
      </c>
      <c r="B3" s="164"/>
      <c r="C3" s="508">
        <v>237126</v>
      </c>
      <c r="D3" s="168">
        <v>234143</v>
      </c>
      <c r="E3" s="172">
        <v>229679</v>
      </c>
    </row>
    <row r="4" spans="1:5" ht="13.5">
      <c r="A4" s="6" t="s">
        <v>425</v>
      </c>
      <c r="B4" s="165"/>
      <c r="C4" s="509">
        <v>190541</v>
      </c>
      <c r="D4" s="169">
        <v>187649</v>
      </c>
      <c r="E4" s="173">
        <v>182498</v>
      </c>
    </row>
    <row r="5" spans="1:5" ht="13.5">
      <c r="A5" s="160"/>
      <c r="B5" s="69" t="s">
        <v>69</v>
      </c>
      <c r="C5" s="508">
        <v>153735</v>
      </c>
      <c r="D5" s="168">
        <v>151456</v>
      </c>
      <c r="E5" s="172">
        <v>150254</v>
      </c>
    </row>
    <row r="6" spans="1:5" ht="13.5">
      <c r="A6" s="160"/>
      <c r="B6" s="69" t="s">
        <v>288</v>
      </c>
      <c r="C6" s="508">
        <v>1524</v>
      </c>
      <c r="D6" s="168">
        <v>1542</v>
      </c>
      <c r="E6" s="172">
        <v>365</v>
      </c>
    </row>
    <row r="7" spans="1:5" ht="13.5">
      <c r="A7" s="160"/>
      <c r="B7" s="69" t="s">
        <v>26</v>
      </c>
      <c r="C7" s="508">
        <v>15302</v>
      </c>
      <c r="D7" s="168">
        <v>15415</v>
      </c>
      <c r="E7" s="172">
        <v>14156</v>
      </c>
    </row>
    <row r="8" spans="1:5" ht="13.5">
      <c r="A8" s="160"/>
      <c r="B8" s="69" t="s">
        <v>24</v>
      </c>
      <c r="C8" s="508">
        <v>6055</v>
      </c>
      <c r="D8" s="168">
        <v>5876</v>
      </c>
      <c r="E8" s="172">
        <v>6127</v>
      </c>
    </row>
    <row r="9" spans="1:5" ht="13.5">
      <c r="A9" s="160"/>
      <c r="B9" s="69" t="s">
        <v>75</v>
      </c>
      <c r="C9" s="508">
        <v>5709</v>
      </c>
      <c r="D9" s="168">
        <v>5432</v>
      </c>
      <c r="E9" s="172">
        <v>5523</v>
      </c>
    </row>
    <row r="10" spans="1:5" ht="13.5">
      <c r="A10" s="160"/>
      <c r="B10" s="69" t="s">
        <v>79</v>
      </c>
      <c r="C10" s="508">
        <v>8216</v>
      </c>
      <c r="D10" s="168">
        <v>7928</v>
      </c>
      <c r="E10" s="172">
        <v>6073</v>
      </c>
    </row>
    <row r="11" spans="1:5" ht="13.5">
      <c r="A11" s="6" t="s">
        <v>161</v>
      </c>
      <c r="B11" s="165"/>
      <c r="C11" s="509">
        <v>46585</v>
      </c>
      <c r="D11" s="169">
        <v>46494</v>
      </c>
      <c r="E11" s="173">
        <v>47181</v>
      </c>
    </row>
    <row r="12" spans="1:5" ht="13.5">
      <c r="A12" s="161"/>
      <c r="B12" s="134" t="s">
        <v>18</v>
      </c>
      <c r="C12" s="508">
        <v>41929</v>
      </c>
      <c r="D12" s="168">
        <v>41715</v>
      </c>
      <c r="E12" s="172">
        <v>41289</v>
      </c>
    </row>
    <row r="13" spans="1:5" ht="13.5">
      <c r="A13" s="162"/>
      <c r="B13" s="166" t="s">
        <v>80</v>
      </c>
      <c r="C13" s="510">
        <v>4656</v>
      </c>
      <c r="D13" s="170">
        <v>4779</v>
      </c>
      <c r="E13" s="174">
        <v>5892</v>
      </c>
    </row>
    <row r="14" spans="1:5" ht="13.5">
      <c r="A14" s="96" t="s">
        <v>227</v>
      </c>
    </row>
    <row r="15" spans="1:5" ht="13.5">
      <c r="A15" s="96" t="s">
        <v>271</v>
      </c>
    </row>
  </sheetData>
  <mergeCells count="4">
    <mergeCell ref="A2:B2"/>
    <mergeCell ref="A3:B3"/>
    <mergeCell ref="A4:B4"/>
    <mergeCell ref="A11:B11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E23"/>
  <sheetViews>
    <sheetView showGridLines="0" workbookViewId="0">
      <selection sqref="A1:M12"/>
    </sheetView>
  </sheetViews>
  <sheetFormatPr defaultRowHeight="13.5"/>
  <cols>
    <col min="1" max="1" width="3.125" style="134" customWidth="1"/>
    <col min="2" max="2" width="44.5" style="134" customWidth="1"/>
    <col min="3" max="5" width="13.5" style="134" customWidth="1"/>
    <col min="6" max="239" width="9" style="134" customWidth="1"/>
    <col min="240" max="240" width="3.125" style="134" customWidth="1"/>
    <col min="241" max="241" width="43.5" style="134" customWidth="1"/>
    <col min="242" max="244" width="10.25" style="134" customWidth="1"/>
    <col min="245" max="495" width="9" style="134" customWidth="1"/>
    <col min="496" max="496" width="3.125" style="134" customWidth="1"/>
    <col min="497" max="497" width="43.5" style="134" customWidth="1"/>
    <col min="498" max="500" width="10.25" style="134" customWidth="1"/>
    <col min="501" max="751" width="9" style="134" customWidth="1"/>
    <col min="752" max="752" width="3.125" style="134" customWidth="1"/>
    <col min="753" max="753" width="43.5" style="134" customWidth="1"/>
    <col min="754" max="756" width="10.25" style="134" customWidth="1"/>
    <col min="757" max="1007" width="9" style="134" customWidth="1"/>
    <col min="1008" max="1008" width="3.125" style="134" customWidth="1"/>
    <col min="1009" max="1009" width="43.5" style="134" customWidth="1"/>
    <col min="1010" max="1012" width="10.25" style="134" customWidth="1"/>
    <col min="1013" max="1263" width="9" style="134" customWidth="1"/>
    <col min="1264" max="1264" width="3.125" style="134" customWidth="1"/>
    <col min="1265" max="1265" width="43.5" style="134" customWidth="1"/>
    <col min="1266" max="1268" width="10.25" style="134" customWidth="1"/>
    <col min="1269" max="1519" width="9" style="134" customWidth="1"/>
    <col min="1520" max="1520" width="3.125" style="134" customWidth="1"/>
    <col min="1521" max="1521" width="43.5" style="134" customWidth="1"/>
    <col min="1522" max="1524" width="10.25" style="134" customWidth="1"/>
    <col min="1525" max="1775" width="9" style="134" customWidth="1"/>
    <col min="1776" max="1776" width="3.125" style="134" customWidth="1"/>
    <col min="1777" max="1777" width="43.5" style="134" customWidth="1"/>
    <col min="1778" max="1780" width="10.25" style="134" customWidth="1"/>
    <col min="1781" max="2031" width="9" style="134" customWidth="1"/>
    <col min="2032" max="2032" width="3.125" style="134" customWidth="1"/>
    <col min="2033" max="2033" width="43.5" style="134" customWidth="1"/>
    <col min="2034" max="2036" width="10.25" style="134" customWidth="1"/>
    <col min="2037" max="2287" width="9" style="134" customWidth="1"/>
    <col min="2288" max="2288" width="3.125" style="134" customWidth="1"/>
    <col min="2289" max="2289" width="43.5" style="134" customWidth="1"/>
    <col min="2290" max="2292" width="10.25" style="134" customWidth="1"/>
    <col min="2293" max="2543" width="9" style="134" customWidth="1"/>
    <col min="2544" max="2544" width="3.125" style="134" customWidth="1"/>
    <col min="2545" max="2545" width="43.5" style="134" customWidth="1"/>
    <col min="2546" max="2548" width="10.25" style="134" customWidth="1"/>
    <col min="2549" max="2799" width="9" style="134" customWidth="1"/>
    <col min="2800" max="2800" width="3.125" style="134" customWidth="1"/>
    <col min="2801" max="2801" width="43.5" style="134" customWidth="1"/>
    <col min="2802" max="2804" width="10.25" style="134" customWidth="1"/>
    <col min="2805" max="3055" width="9" style="134" customWidth="1"/>
    <col min="3056" max="3056" width="3.125" style="134" customWidth="1"/>
    <col min="3057" max="3057" width="43.5" style="134" customWidth="1"/>
    <col min="3058" max="3060" width="10.25" style="134" customWidth="1"/>
    <col min="3061" max="3311" width="9" style="134" customWidth="1"/>
    <col min="3312" max="3312" width="3.125" style="134" customWidth="1"/>
    <col min="3313" max="3313" width="43.5" style="134" customWidth="1"/>
    <col min="3314" max="3316" width="10.25" style="134" customWidth="1"/>
    <col min="3317" max="3567" width="9" style="134" customWidth="1"/>
    <col min="3568" max="3568" width="3.125" style="134" customWidth="1"/>
    <col min="3569" max="3569" width="43.5" style="134" customWidth="1"/>
    <col min="3570" max="3572" width="10.25" style="134" customWidth="1"/>
    <col min="3573" max="3823" width="9" style="134" customWidth="1"/>
    <col min="3824" max="3824" width="3.125" style="134" customWidth="1"/>
    <col min="3825" max="3825" width="43.5" style="134" customWidth="1"/>
    <col min="3826" max="3828" width="10.25" style="134" customWidth="1"/>
    <col min="3829" max="4079" width="9" style="134" customWidth="1"/>
    <col min="4080" max="4080" width="3.125" style="134" customWidth="1"/>
    <col min="4081" max="4081" width="43.5" style="134" customWidth="1"/>
    <col min="4082" max="4084" width="10.25" style="134" customWidth="1"/>
    <col min="4085" max="4335" width="9" style="134" customWidth="1"/>
    <col min="4336" max="4336" width="3.125" style="134" customWidth="1"/>
    <col min="4337" max="4337" width="43.5" style="134" customWidth="1"/>
    <col min="4338" max="4340" width="10.25" style="134" customWidth="1"/>
    <col min="4341" max="4591" width="9" style="134" customWidth="1"/>
    <col min="4592" max="4592" width="3.125" style="134" customWidth="1"/>
    <col min="4593" max="4593" width="43.5" style="134" customWidth="1"/>
    <col min="4594" max="4596" width="10.25" style="134" customWidth="1"/>
    <col min="4597" max="4847" width="9" style="134" customWidth="1"/>
    <col min="4848" max="4848" width="3.125" style="134" customWidth="1"/>
    <col min="4849" max="4849" width="43.5" style="134" customWidth="1"/>
    <col min="4850" max="4852" width="10.25" style="134" customWidth="1"/>
    <col min="4853" max="5103" width="9" style="134" customWidth="1"/>
    <col min="5104" max="5104" width="3.125" style="134" customWidth="1"/>
    <col min="5105" max="5105" width="43.5" style="134" customWidth="1"/>
    <col min="5106" max="5108" width="10.25" style="134" customWidth="1"/>
    <col min="5109" max="5359" width="9" style="134" customWidth="1"/>
    <col min="5360" max="5360" width="3.125" style="134" customWidth="1"/>
    <col min="5361" max="5361" width="43.5" style="134" customWidth="1"/>
    <col min="5362" max="5364" width="10.25" style="134" customWidth="1"/>
    <col min="5365" max="5615" width="9" style="134" customWidth="1"/>
    <col min="5616" max="5616" width="3.125" style="134" customWidth="1"/>
    <col min="5617" max="5617" width="43.5" style="134" customWidth="1"/>
    <col min="5618" max="5620" width="10.25" style="134" customWidth="1"/>
    <col min="5621" max="5871" width="9" style="134" customWidth="1"/>
    <col min="5872" max="5872" width="3.125" style="134" customWidth="1"/>
    <col min="5873" max="5873" width="43.5" style="134" customWidth="1"/>
    <col min="5874" max="5876" width="10.25" style="134" customWidth="1"/>
    <col min="5877" max="6127" width="9" style="134" customWidth="1"/>
    <col min="6128" max="6128" width="3.125" style="134" customWidth="1"/>
    <col min="6129" max="6129" width="43.5" style="134" customWidth="1"/>
    <col min="6130" max="6132" width="10.25" style="134" customWidth="1"/>
    <col min="6133" max="6383" width="9" style="134" customWidth="1"/>
    <col min="6384" max="6384" width="3.125" style="134" customWidth="1"/>
    <col min="6385" max="6385" width="43.5" style="134" customWidth="1"/>
    <col min="6386" max="6388" width="10.25" style="134" customWidth="1"/>
    <col min="6389" max="6639" width="9" style="134" customWidth="1"/>
    <col min="6640" max="6640" width="3.125" style="134" customWidth="1"/>
    <col min="6641" max="6641" width="43.5" style="134" customWidth="1"/>
    <col min="6642" max="6644" width="10.25" style="134" customWidth="1"/>
    <col min="6645" max="6895" width="9" style="134" customWidth="1"/>
    <col min="6896" max="6896" width="3.125" style="134" customWidth="1"/>
    <col min="6897" max="6897" width="43.5" style="134" customWidth="1"/>
    <col min="6898" max="6900" width="10.25" style="134" customWidth="1"/>
    <col min="6901" max="7151" width="9" style="134" customWidth="1"/>
    <col min="7152" max="7152" width="3.125" style="134" customWidth="1"/>
    <col min="7153" max="7153" width="43.5" style="134" customWidth="1"/>
    <col min="7154" max="7156" width="10.25" style="134" customWidth="1"/>
    <col min="7157" max="7407" width="9" style="134" customWidth="1"/>
    <col min="7408" max="7408" width="3.125" style="134" customWidth="1"/>
    <col min="7409" max="7409" width="43.5" style="134" customWidth="1"/>
    <col min="7410" max="7412" width="10.25" style="134" customWidth="1"/>
    <col min="7413" max="7663" width="9" style="134" customWidth="1"/>
    <col min="7664" max="7664" width="3.125" style="134" customWidth="1"/>
    <col min="7665" max="7665" width="43.5" style="134" customWidth="1"/>
    <col min="7666" max="7668" width="10.25" style="134" customWidth="1"/>
    <col min="7669" max="7919" width="9" style="134" customWidth="1"/>
    <col min="7920" max="7920" width="3.125" style="134" customWidth="1"/>
    <col min="7921" max="7921" width="43.5" style="134" customWidth="1"/>
    <col min="7922" max="7924" width="10.25" style="134" customWidth="1"/>
    <col min="7925" max="8175" width="9" style="134" customWidth="1"/>
    <col min="8176" max="8176" width="3.125" style="134" customWidth="1"/>
    <col min="8177" max="8177" width="43.5" style="134" customWidth="1"/>
    <col min="8178" max="8180" width="10.25" style="134" customWidth="1"/>
    <col min="8181" max="8431" width="9" style="134" customWidth="1"/>
    <col min="8432" max="8432" width="3.125" style="134" customWidth="1"/>
    <col min="8433" max="8433" width="43.5" style="134" customWidth="1"/>
    <col min="8434" max="8436" width="10.25" style="134" customWidth="1"/>
    <col min="8437" max="8687" width="9" style="134" customWidth="1"/>
    <col min="8688" max="8688" width="3.125" style="134" customWidth="1"/>
    <col min="8689" max="8689" width="43.5" style="134" customWidth="1"/>
    <col min="8690" max="8692" width="10.25" style="134" customWidth="1"/>
    <col min="8693" max="8943" width="9" style="134" customWidth="1"/>
    <col min="8944" max="8944" width="3.125" style="134" customWidth="1"/>
    <col min="8945" max="8945" width="43.5" style="134" customWidth="1"/>
    <col min="8946" max="8948" width="10.25" style="134" customWidth="1"/>
    <col min="8949" max="9199" width="9" style="134" customWidth="1"/>
    <col min="9200" max="9200" width="3.125" style="134" customWidth="1"/>
    <col min="9201" max="9201" width="43.5" style="134" customWidth="1"/>
    <col min="9202" max="9204" width="10.25" style="134" customWidth="1"/>
    <col min="9205" max="9455" width="9" style="134" customWidth="1"/>
    <col min="9456" max="9456" width="3.125" style="134" customWidth="1"/>
    <col min="9457" max="9457" width="43.5" style="134" customWidth="1"/>
    <col min="9458" max="9460" width="10.25" style="134" customWidth="1"/>
    <col min="9461" max="9711" width="9" style="134" customWidth="1"/>
    <col min="9712" max="9712" width="3.125" style="134" customWidth="1"/>
    <col min="9713" max="9713" width="43.5" style="134" customWidth="1"/>
    <col min="9714" max="9716" width="10.25" style="134" customWidth="1"/>
    <col min="9717" max="9967" width="9" style="134" customWidth="1"/>
    <col min="9968" max="9968" width="3.125" style="134" customWidth="1"/>
    <col min="9969" max="9969" width="43.5" style="134" customWidth="1"/>
    <col min="9970" max="9972" width="10.25" style="134" customWidth="1"/>
    <col min="9973" max="10223" width="9" style="134" customWidth="1"/>
    <col min="10224" max="10224" width="3.125" style="134" customWidth="1"/>
    <col min="10225" max="10225" width="43.5" style="134" customWidth="1"/>
    <col min="10226" max="10228" width="10.25" style="134" customWidth="1"/>
    <col min="10229" max="10479" width="9" style="134" customWidth="1"/>
    <col min="10480" max="10480" width="3.125" style="134" customWidth="1"/>
    <col min="10481" max="10481" width="43.5" style="134" customWidth="1"/>
    <col min="10482" max="10484" width="10.25" style="134" customWidth="1"/>
    <col min="10485" max="10735" width="9" style="134" customWidth="1"/>
    <col min="10736" max="10736" width="3.125" style="134" customWidth="1"/>
    <col min="10737" max="10737" width="43.5" style="134" customWidth="1"/>
    <col min="10738" max="10740" width="10.25" style="134" customWidth="1"/>
    <col min="10741" max="10991" width="9" style="134" customWidth="1"/>
    <col min="10992" max="10992" width="3.125" style="134" customWidth="1"/>
    <col min="10993" max="10993" width="43.5" style="134" customWidth="1"/>
    <col min="10994" max="10996" width="10.25" style="134" customWidth="1"/>
    <col min="10997" max="11247" width="9" style="134" customWidth="1"/>
    <col min="11248" max="11248" width="3.125" style="134" customWidth="1"/>
    <col min="11249" max="11249" width="43.5" style="134" customWidth="1"/>
    <col min="11250" max="11252" width="10.25" style="134" customWidth="1"/>
    <col min="11253" max="11503" width="9" style="134" customWidth="1"/>
    <col min="11504" max="11504" width="3.125" style="134" customWidth="1"/>
    <col min="11505" max="11505" width="43.5" style="134" customWidth="1"/>
    <col min="11506" max="11508" width="10.25" style="134" customWidth="1"/>
    <col min="11509" max="11759" width="9" style="134" customWidth="1"/>
    <col min="11760" max="11760" width="3.125" style="134" customWidth="1"/>
    <col min="11761" max="11761" width="43.5" style="134" customWidth="1"/>
    <col min="11762" max="11764" width="10.25" style="134" customWidth="1"/>
    <col min="11765" max="12015" width="9" style="134" customWidth="1"/>
    <col min="12016" max="12016" width="3.125" style="134" customWidth="1"/>
    <col min="12017" max="12017" width="43.5" style="134" customWidth="1"/>
    <col min="12018" max="12020" width="10.25" style="134" customWidth="1"/>
    <col min="12021" max="12271" width="9" style="134" customWidth="1"/>
    <col min="12272" max="12272" width="3.125" style="134" customWidth="1"/>
    <col min="12273" max="12273" width="43.5" style="134" customWidth="1"/>
    <col min="12274" max="12276" width="10.25" style="134" customWidth="1"/>
    <col min="12277" max="12527" width="9" style="134" customWidth="1"/>
    <col min="12528" max="12528" width="3.125" style="134" customWidth="1"/>
    <col min="12529" max="12529" width="43.5" style="134" customWidth="1"/>
    <col min="12530" max="12532" width="10.25" style="134" customWidth="1"/>
    <col min="12533" max="12783" width="9" style="134" customWidth="1"/>
    <col min="12784" max="12784" width="3.125" style="134" customWidth="1"/>
    <col min="12785" max="12785" width="43.5" style="134" customWidth="1"/>
    <col min="12786" max="12788" width="10.25" style="134" customWidth="1"/>
    <col min="12789" max="13039" width="9" style="134" customWidth="1"/>
    <col min="13040" max="13040" width="3.125" style="134" customWidth="1"/>
    <col min="13041" max="13041" width="43.5" style="134" customWidth="1"/>
    <col min="13042" max="13044" width="10.25" style="134" customWidth="1"/>
    <col min="13045" max="13295" width="9" style="134" customWidth="1"/>
    <col min="13296" max="13296" width="3.125" style="134" customWidth="1"/>
    <col min="13297" max="13297" width="43.5" style="134" customWidth="1"/>
    <col min="13298" max="13300" width="10.25" style="134" customWidth="1"/>
    <col min="13301" max="13551" width="9" style="134" customWidth="1"/>
    <col min="13552" max="13552" width="3.125" style="134" customWidth="1"/>
    <col min="13553" max="13553" width="43.5" style="134" customWidth="1"/>
    <col min="13554" max="13556" width="10.25" style="134" customWidth="1"/>
    <col min="13557" max="13807" width="9" style="134" customWidth="1"/>
    <col min="13808" max="13808" width="3.125" style="134" customWidth="1"/>
    <col min="13809" max="13809" width="43.5" style="134" customWidth="1"/>
    <col min="13810" max="13812" width="10.25" style="134" customWidth="1"/>
    <col min="13813" max="14063" width="9" style="134" customWidth="1"/>
    <col min="14064" max="14064" width="3.125" style="134" customWidth="1"/>
    <col min="14065" max="14065" width="43.5" style="134" customWidth="1"/>
    <col min="14066" max="14068" width="10.25" style="134" customWidth="1"/>
    <col min="14069" max="14319" width="9" style="134" customWidth="1"/>
    <col min="14320" max="14320" width="3.125" style="134" customWidth="1"/>
    <col min="14321" max="14321" width="43.5" style="134" customWidth="1"/>
    <col min="14322" max="14324" width="10.25" style="134" customWidth="1"/>
    <col min="14325" max="14575" width="9" style="134" customWidth="1"/>
    <col min="14576" max="14576" width="3.125" style="134" customWidth="1"/>
    <col min="14577" max="14577" width="43.5" style="134" customWidth="1"/>
    <col min="14578" max="14580" width="10.25" style="134" customWidth="1"/>
    <col min="14581" max="14831" width="9" style="134" customWidth="1"/>
    <col min="14832" max="14832" width="3.125" style="134" customWidth="1"/>
    <col min="14833" max="14833" width="43.5" style="134" customWidth="1"/>
    <col min="14834" max="14836" width="10.25" style="134" customWidth="1"/>
    <col min="14837" max="15087" width="9" style="134" customWidth="1"/>
    <col min="15088" max="15088" width="3.125" style="134" customWidth="1"/>
    <col min="15089" max="15089" width="43.5" style="134" customWidth="1"/>
    <col min="15090" max="15092" width="10.25" style="134" customWidth="1"/>
    <col min="15093" max="15343" width="9" style="134" customWidth="1"/>
    <col min="15344" max="15344" width="3.125" style="134" customWidth="1"/>
    <col min="15345" max="15345" width="43.5" style="134" customWidth="1"/>
    <col min="15346" max="15348" width="10.25" style="134" customWidth="1"/>
    <col min="15349" max="15599" width="9" style="134" customWidth="1"/>
    <col min="15600" max="15600" width="3.125" style="134" customWidth="1"/>
    <col min="15601" max="15601" width="43.5" style="134" customWidth="1"/>
    <col min="15602" max="15604" width="10.25" style="134" customWidth="1"/>
    <col min="15605" max="15855" width="9" style="134" customWidth="1"/>
    <col min="15856" max="15856" width="3.125" style="134" customWidth="1"/>
    <col min="15857" max="15857" width="43.5" style="134" customWidth="1"/>
    <col min="15858" max="15860" width="10.25" style="134" customWidth="1"/>
    <col min="15861" max="16111" width="9" style="134" customWidth="1"/>
    <col min="16112" max="16112" width="3.125" style="134" customWidth="1"/>
    <col min="16113" max="16113" width="43.5" style="134" customWidth="1"/>
    <col min="16114" max="16116" width="10.25" style="134" customWidth="1"/>
    <col min="16117" max="16384" width="9" style="134" customWidth="1"/>
  </cols>
  <sheetData>
    <row r="1" spans="1:5" ht="20.100000000000001" customHeight="1">
      <c r="A1" s="159" t="s">
        <v>244</v>
      </c>
      <c r="B1" s="133"/>
      <c r="D1" s="196"/>
      <c r="E1" s="143" t="s">
        <v>73</v>
      </c>
    </row>
    <row r="2" spans="1:5" ht="13.5" customHeight="1">
      <c r="A2" s="175" t="s">
        <v>30</v>
      </c>
      <c r="B2" s="181"/>
      <c r="C2" s="187" t="s">
        <v>401</v>
      </c>
      <c r="D2" s="187" t="s">
        <v>402</v>
      </c>
      <c r="E2" s="187" t="s">
        <v>525</v>
      </c>
    </row>
    <row r="3" spans="1:5" ht="13.5" customHeight="1">
      <c r="A3" s="176" t="s">
        <v>67</v>
      </c>
      <c r="B3" s="176"/>
      <c r="C3" s="188">
        <v>237126276</v>
      </c>
      <c r="D3" s="188">
        <v>234163185</v>
      </c>
      <c r="E3" s="188">
        <v>229658804</v>
      </c>
    </row>
    <row r="4" spans="1:5" ht="13.5" customHeight="1">
      <c r="A4" s="177" t="s">
        <v>77</v>
      </c>
      <c r="B4" s="182"/>
      <c r="C4" s="188">
        <v>15563712</v>
      </c>
      <c r="D4" s="188">
        <v>14327218</v>
      </c>
      <c r="E4" s="188">
        <v>15856228</v>
      </c>
    </row>
    <row r="5" spans="1:5" ht="13.5" customHeight="1">
      <c r="A5" s="178"/>
      <c r="B5" s="183" t="s">
        <v>59</v>
      </c>
      <c r="C5" s="189">
        <v>2000000</v>
      </c>
      <c r="D5" s="189" t="s">
        <v>526</v>
      </c>
      <c r="E5" s="189" t="s">
        <v>526</v>
      </c>
    </row>
    <row r="6" spans="1:5" ht="13.5" customHeight="1">
      <c r="A6" s="179"/>
      <c r="B6" s="184" t="s">
        <v>85</v>
      </c>
      <c r="C6" s="190">
        <v>4199573</v>
      </c>
      <c r="D6" s="190">
        <v>1544914</v>
      </c>
      <c r="E6" s="190">
        <v>3210998</v>
      </c>
    </row>
    <row r="7" spans="1:5" ht="13.5" customHeight="1">
      <c r="A7" s="179"/>
      <c r="B7" s="184" t="s">
        <v>86</v>
      </c>
      <c r="C7" s="191">
        <v>2470280</v>
      </c>
      <c r="D7" s="191">
        <v>3877304</v>
      </c>
      <c r="E7" s="191">
        <v>1493598</v>
      </c>
    </row>
    <row r="8" spans="1:5" ht="13.5" customHeight="1">
      <c r="A8" s="179"/>
      <c r="B8" s="184" t="s">
        <v>88</v>
      </c>
      <c r="C8" s="190">
        <v>2954000</v>
      </c>
      <c r="D8" s="190">
        <v>2455000</v>
      </c>
      <c r="E8" s="190">
        <v>5001632</v>
      </c>
    </row>
    <row r="9" spans="1:5" ht="13.5" customHeight="1">
      <c r="A9" s="180"/>
      <c r="B9" s="185" t="s">
        <v>10</v>
      </c>
      <c r="C9" s="192">
        <v>3939859</v>
      </c>
      <c r="D9" s="192">
        <v>6450000</v>
      </c>
      <c r="E9" s="192">
        <v>6150000</v>
      </c>
    </row>
    <row r="10" spans="1:5" ht="13.5" customHeight="1">
      <c r="A10" s="177" t="s">
        <v>32</v>
      </c>
      <c r="B10" s="182"/>
      <c r="C10" s="188">
        <v>123537045</v>
      </c>
      <c r="D10" s="188">
        <v>120416522</v>
      </c>
      <c r="E10" s="188">
        <v>116579471</v>
      </c>
    </row>
    <row r="11" spans="1:5" ht="13.5" customHeight="1">
      <c r="A11" s="178"/>
      <c r="B11" s="183" t="s">
        <v>47</v>
      </c>
      <c r="C11" s="194">
        <v>101254097</v>
      </c>
      <c r="D11" s="194">
        <v>99843305</v>
      </c>
      <c r="E11" s="194">
        <v>97826907</v>
      </c>
    </row>
    <row r="12" spans="1:5" ht="13.5" customHeight="1">
      <c r="A12" s="180"/>
      <c r="B12" s="186" t="s">
        <v>70</v>
      </c>
      <c r="C12" s="195">
        <v>22282948</v>
      </c>
      <c r="D12" s="195">
        <v>20573217</v>
      </c>
      <c r="E12" s="195">
        <v>18752564</v>
      </c>
    </row>
    <row r="13" spans="1:5" ht="13.5" customHeight="1">
      <c r="A13" s="177" t="s">
        <v>57</v>
      </c>
      <c r="B13" s="182"/>
      <c r="C13" s="188">
        <v>10600141</v>
      </c>
      <c r="D13" s="188">
        <v>12790000</v>
      </c>
      <c r="E13" s="188">
        <v>9958000</v>
      </c>
    </row>
    <row r="14" spans="1:5" ht="13.5" customHeight="1">
      <c r="A14" s="178"/>
      <c r="B14" s="183" t="s">
        <v>93</v>
      </c>
      <c r="C14" s="194">
        <v>3600141</v>
      </c>
      <c r="D14" s="194">
        <v>5790000</v>
      </c>
      <c r="E14" s="194">
        <v>3158000</v>
      </c>
    </row>
    <row r="15" spans="1:5" ht="13.5" customHeight="1">
      <c r="A15" s="180"/>
      <c r="B15" s="186" t="s">
        <v>50</v>
      </c>
      <c r="C15" s="195">
        <v>7000000</v>
      </c>
      <c r="D15" s="195">
        <v>7000000</v>
      </c>
      <c r="E15" s="195">
        <v>6800000</v>
      </c>
    </row>
    <row r="16" spans="1:5" ht="13.5" customHeight="1">
      <c r="A16" s="177" t="s">
        <v>96</v>
      </c>
      <c r="B16" s="182"/>
      <c r="C16" s="188">
        <v>44327638</v>
      </c>
      <c r="D16" s="188">
        <v>44033536</v>
      </c>
      <c r="E16" s="188">
        <v>41552330</v>
      </c>
    </row>
    <row r="17" spans="1:5" ht="13.5" customHeight="1">
      <c r="A17" s="178" t="s">
        <v>311</v>
      </c>
      <c r="B17" s="183" t="s">
        <v>41</v>
      </c>
      <c r="C17" s="194">
        <v>30864477</v>
      </c>
      <c r="D17" s="194">
        <v>30767076</v>
      </c>
      <c r="E17" s="194">
        <v>28707574</v>
      </c>
    </row>
    <row r="18" spans="1:5" ht="13.5" customHeight="1">
      <c r="A18" s="180"/>
      <c r="B18" s="186" t="s">
        <v>91</v>
      </c>
      <c r="C18" s="195">
        <v>13463161</v>
      </c>
      <c r="D18" s="195">
        <v>13266460</v>
      </c>
      <c r="E18" s="195">
        <v>12844756</v>
      </c>
    </row>
    <row r="19" spans="1:5" ht="13.5" customHeight="1">
      <c r="A19" s="177" t="s">
        <v>100</v>
      </c>
      <c r="B19" s="182"/>
      <c r="C19" s="188">
        <v>35511033</v>
      </c>
      <c r="D19" s="188">
        <v>36677865</v>
      </c>
      <c r="E19" s="188">
        <v>36967846</v>
      </c>
    </row>
    <row r="20" spans="1:5" ht="13.5" customHeight="1">
      <c r="A20" s="178" t="s">
        <v>311</v>
      </c>
      <c r="B20" s="183" t="s">
        <v>28</v>
      </c>
      <c r="C20" s="194">
        <v>3512000</v>
      </c>
      <c r="D20" s="194">
        <v>4532000</v>
      </c>
      <c r="E20" s="194">
        <v>5286000</v>
      </c>
    </row>
    <row r="21" spans="1:5" ht="13.5" customHeight="1">
      <c r="A21" s="180"/>
      <c r="B21" s="186" t="s">
        <v>290</v>
      </c>
      <c r="C21" s="195">
        <v>31999033</v>
      </c>
      <c r="D21" s="195">
        <v>32145865</v>
      </c>
      <c r="E21" s="195">
        <v>31681846</v>
      </c>
    </row>
    <row r="22" spans="1:5" ht="13.5" customHeight="1">
      <c r="A22" s="177" t="s">
        <v>344</v>
      </c>
      <c r="B22" s="182"/>
      <c r="C22" s="188">
        <v>7586707</v>
      </c>
      <c r="D22" s="188">
        <v>5918044</v>
      </c>
      <c r="E22" s="188">
        <v>8744929</v>
      </c>
    </row>
    <row r="23" spans="1:5" ht="13.5" customHeight="1">
      <c r="A23" s="96" t="s">
        <v>371</v>
      </c>
      <c r="C23" s="142"/>
    </row>
  </sheetData>
  <mergeCells count="8">
    <mergeCell ref="A2:B2"/>
    <mergeCell ref="A4:B4"/>
    <mergeCell ref="A10:B10"/>
    <mergeCell ref="A5:A9"/>
    <mergeCell ref="A11:A12"/>
    <mergeCell ref="A14:A15"/>
    <mergeCell ref="A17:A18"/>
    <mergeCell ref="A20:A21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E17"/>
  <sheetViews>
    <sheetView showGridLines="0" workbookViewId="0">
      <selection sqref="A1:M12"/>
    </sheetView>
  </sheetViews>
  <sheetFormatPr defaultColWidth="9" defaultRowHeight="13.5"/>
  <cols>
    <col min="1" max="1" width="14.5" style="200" customWidth="1"/>
    <col min="2" max="2" width="31.25" style="201" customWidth="1"/>
    <col min="3" max="5" width="13.5" style="200" customWidth="1"/>
    <col min="6" max="16384" width="9" style="200"/>
  </cols>
  <sheetData>
    <row r="1" spans="1:5" s="1" customFormat="1" ht="20.100000000000001" customHeight="1">
      <c r="A1" s="2" t="s">
        <v>472</v>
      </c>
      <c r="B1" s="69"/>
      <c r="C1" s="196"/>
      <c r="D1" s="196"/>
      <c r="E1" s="143" t="s">
        <v>63</v>
      </c>
    </row>
    <row r="2" spans="1:5" ht="13.5" customHeight="1">
      <c r="A2" s="202" t="s">
        <v>71</v>
      </c>
      <c r="B2" s="207"/>
      <c r="C2" s="154" t="s">
        <v>142</v>
      </c>
      <c r="D2" s="154" t="s">
        <v>120</v>
      </c>
      <c r="E2" s="511" t="s">
        <v>538</v>
      </c>
    </row>
    <row r="3" spans="1:5" ht="13.5" customHeight="1">
      <c r="A3" s="203" t="s">
        <v>98</v>
      </c>
      <c r="B3" s="208" t="s">
        <v>1</v>
      </c>
      <c r="C3" s="12">
        <v>136360</v>
      </c>
      <c r="D3" s="12">
        <v>130710</v>
      </c>
      <c r="E3" s="499">
        <f>SUM(E4:E6)</f>
        <v>126435</v>
      </c>
    </row>
    <row r="4" spans="1:5" ht="13.5" customHeight="1">
      <c r="A4" s="204"/>
      <c r="B4" s="22" t="s">
        <v>51</v>
      </c>
      <c r="C4" s="210">
        <v>90624</v>
      </c>
      <c r="D4" s="210">
        <v>87468</v>
      </c>
      <c r="E4" s="512">
        <v>85775</v>
      </c>
    </row>
    <row r="5" spans="1:5" ht="13.5" customHeight="1">
      <c r="A5" s="204"/>
      <c r="B5" s="22" t="s">
        <v>101</v>
      </c>
      <c r="C5" s="210">
        <v>860</v>
      </c>
      <c r="D5" s="210">
        <v>835</v>
      </c>
      <c r="E5" s="512">
        <v>860</v>
      </c>
    </row>
    <row r="6" spans="1:5" ht="13.5" customHeight="1">
      <c r="A6" s="205"/>
      <c r="B6" s="23" t="s">
        <v>102</v>
      </c>
      <c r="C6" s="14">
        <v>44876</v>
      </c>
      <c r="D6" s="14">
        <v>42407</v>
      </c>
      <c r="E6" s="501">
        <v>39800</v>
      </c>
    </row>
    <row r="7" spans="1:5" ht="13.5" customHeight="1">
      <c r="A7" s="203" t="s">
        <v>103</v>
      </c>
      <c r="B7" s="208" t="s">
        <v>105</v>
      </c>
      <c r="C7" s="12">
        <v>40214</v>
      </c>
      <c r="D7" s="12">
        <v>39851</v>
      </c>
      <c r="E7" s="12"/>
    </row>
    <row r="8" spans="1:5" ht="13.5" customHeight="1">
      <c r="A8" s="204"/>
      <c r="B8" s="22" t="s">
        <v>108</v>
      </c>
      <c r="C8" s="210">
        <v>11997</v>
      </c>
      <c r="D8" s="210">
        <v>11904</v>
      </c>
      <c r="E8" s="210"/>
    </row>
    <row r="9" spans="1:5" ht="13.5" customHeight="1">
      <c r="A9" s="204"/>
      <c r="B9" s="22" t="s">
        <v>113</v>
      </c>
      <c r="C9" s="210">
        <v>13969</v>
      </c>
      <c r="D9" s="210">
        <v>13966</v>
      </c>
      <c r="E9" s="210"/>
    </row>
    <row r="10" spans="1:5" ht="13.5" customHeight="1">
      <c r="A10" s="204"/>
      <c r="B10" s="22" t="s">
        <v>115</v>
      </c>
      <c r="C10" s="210">
        <v>10178</v>
      </c>
      <c r="D10" s="210">
        <v>10005</v>
      </c>
      <c r="E10" s="210"/>
    </row>
    <row r="11" spans="1:5" ht="13.5" customHeight="1">
      <c r="A11" s="204"/>
      <c r="B11" s="22" t="s">
        <v>21</v>
      </c>
      <c r="C11" s="210">
        <v>4070</v>
      </c>
      <c r="D11" s="210">
        <v>3976</v>
      </c>
      <c r="E11" s="210"/>
    </row>
    <row r="12" spans="1:5" ht="13.5" customHeight="1">
      <c r="A12" s="205"/>
      <c r="B12" s="209" t="s">
        <v>119</v>
      </c>
      <c r="C12" s="211">
        <v>44.4</v>
      </c>
      <c r="D12" s="211">
        <v>45.6</v>
      </c>
      <c r="E12" s="211"/>
    </row>
    <row r="13" spans="1:5" ht="13.5" customHeight="1">
      <c r="A13" s="204" t="s">
        <v>122</v>
      </c>
      <c r="B13" s="21" t="s">
        <v>123</v>
      </c>
      <c r="C13" s="210">
        <v>3142</v>
      </c>
      <c r="D13" s="210">
        <v>2979</v>
      </c>
      <c r="E13" s="210"/>
    </row>
    <row r="14" spans="1:5" ht="13.5" customHeight="1">
      <c r="A14" s="205"/>
      <c r="B14" s="209" t="s">
        <v>125</v>
      </c>
      <c r="C14" s="212">
        <v>3.5</v>
      </c>
      <c r="D14" s="212">
        <v>3.4</v>
      </c>
      <c r="E14" s="212"/>
    </row>
    <row r="15" spans="1:5" s="1" customFormat="1" ht="13.5" customHeight="1">
      <c r="A15" s="206" t="s">
        <v>127</v>
      </c>
      <c r="B15" s="182" t="s">
        <v>149</v>
      </c>
      <c r="C15" s="213">
        <v>76.8</v>
      </c>
      <c r="D15" s="213">
        <v>78.099999999999994</v>
      </c>
      <c r="E15" s="213"/>
    </row>
    <row r="16" spans="1:5" s="1" customFormat="1" ht="13.5" customHeight="1">
      <c r="A16" s="9" t="s">
        <v>132</v>
      </c>
      <c r="B16" s="69"/>
    </row>
    <row r="17" spans="1:2" ht="13.5" customHeight="1">
      <c r="A17" s="110" t="s">
        <v>128</v>
      </c>
      <c r="B17" s="20"/>
    </row>
  </sheetData>
  <mergeCells count="4">
    <mergeCell ref="A2:B2"/>
    <mergeCell ref="A3:A6"/>
    <mergeCell ref="A7:A12"/>
    <mergeCell ref="A13:A14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1:I16"/>
  <sheetViews>
    <sheetView showGridLines="0" zoomScaleSheetLayoutView="100" workbookViewId="0">
      <selection sqref="A1:M13"/>
    </sheetView>
  </sheetViews>
  <sheetFormatPr defaultColWidth="9" defaultRowHeight="15.75" customHeight="1"/>
  <cols>
    <col min="1" max="1" width="2.875" style="497" customWidth="1"/>
    <col min="2" max="2" width="2.5" style="497" customWidth="1"/>
    <col min="3" max="3" width="10.5" style="497" customWidth="1"/>
    <col min="4" max="4" width="11.5" style="497" customWidth="1"/>
    <col min="5" max="5" width="12.5" style="497" customWidth="1"/>
    <col min="6" max="6" width="11.5" style="497" customWidth="1"/>
    <col min="7" max="7" width="12.5" style="497" customWidth="1"/>
    <col min="8" max="8" width="11.5" style="497" customWidth="1"/>
    <col min="9" max="9" width="12.5" style="497" customWidth="1"/>
    <col min="10" max="16384" width="9" style="497"/>
  </cols>
  <sheetData>
    <row r="1" spans="1:9" ht="20.100000000000001" customHeight="1">
      <c r="A1" s="488" t="s">
        <v>473</v>
      </c>
      <c r="B1" s="488"/>
      <c r="C1" s="531"/>
      <c r="D1" s="530"/>
      <c r="E1" s="554"/>
      <c r="F1" s="567"/>
      <c r="I1" s="506" t="s">
        <v>49</v>
      </c>
    </row>
    <row r="2" spans="1:9" ht="13.5" customHeight="1">
      <c r="A2" s="514" t="s">
        <v>71</v>
      </c>
      <c r="B2" s="521"/>
      <c r="C2" s="532"/>
      <c r="D2" s="489" t="s">
        <v>401</v>
      </c>
      <c r="E2" s="555"/>
      <c r="F2" s="489" t="s">
        <v>78</v>
      </c>
      <c r="G2" s="555"/>
      <c r="H2" s="489" t="s">
        <v>539</v>
      </c>
      <c r="I2" s="555"/>
    </row>
    <row r="3" spans="1:9" ht="13.5" customHeight="1">
      <c r="A3" s="515"/>
      <c r="B3" s="522"/>
      <c r="C3" s="533"/>
      <c r="D3" s="544" t="s">
        <v>134</v>
      </c>
      <c r="E3" s="556" t="s">
        <v>81</v>
      </c>
      <c r="F3" s="544" t="s">
        <v>134</v>
      </c>
      <c r="G3" s="556" t="s">
        <v>81</v>
      </c>
      <c r="H3" s="544" t="s">
        <v>134</v>
      </c>
      <c r="I3" s="556" t="s">
        <v>81</v>
      </c>
    </row>
    <row r="4" spans="1:9" s="513" customFormat="1" ht="13.5" customHeight="1">
      <c r="A4" s="516" t="s">
        <v>347</v>
      </c>
      <c r="B4" s="523"/>
      <c r="C4" s="534"/>
      <c r="D4" s="545">
        <v>374179</v>
      </c>
      <c r="E4" s="557">
        <v>247009188</v>
      </c>
      <c r="F4" s="545">
        <v>374179</v>
      </c>
      <c r="G4" s="557">
        <v>249570464</v>
      </c>
      <c r="H4" s="545">
        <f>H5+H10</f>
        <v>376060</v>
      </c>
      <c r="I4" s="557">
        <f>I5+I10</f>
        <v>251937779</v>
      </c>
    </row>
    <row r="5" spans="1:9" s="513" customFormat="1" ht="13.5" customHeight="1">
      <c r="A5" s="517" t="s">
        <v>334</v>
      </c>
      <c r="B5" s="524" t="s">
        <v>349</v>
      </c>
      <c r="C5" s="535"/>
      <c r="D5" s="546">
        <v>12102</v>
      </c>
      <c r="E5" s="558">
        <v>4780652</v>
      </c>
      <c r="F5" s="546">
        <v>9833</v>
      </c>
      <c r="G5" s="563">
        <v>3908727</v>
      </c>
      <c r="H5" s="546">
        <f>SUM(H6:H9)</f>
        <v>7962</v>
      </c>
      <c r="I5" s="563">
        <f>SUM(I6:I9)</f>
        <v>3187110</v>
      </c>
    </row>
    <row r="6" spans="1:9" s="513" customFormat="1" ht="13.5" customHeight="1">
      <c r="A6" s="517"/>
      <c r="B6" s="525" t="s">
        <v>159</v>
      </c>
      <c r="C6" s="536"/>
      <c r="D6" s="547">
        <v>7302</v>
      </c>
      <c r="E6" s="559">
        <v>3206991</v>
      </c>
      <c r="F6" s="547">
        <v>5796</v>
      </c>
      <c r="G6" s="559">
        <v>2550523</v>
      </c>
      <c r="H6" s="547">
        <v>4569</v>
      </c>
      <c r="I6" s="559">
        <v>2017415</v>
      </c>
    </row>
    <row r="7" spans="1:9" s="513" customFormat="1" ht="13.5" customHeight="1">
      <c r="A7" s="517"/>
      <c r="B7" s="526" t="s">
        <v>373</v>
      </c>
      <c r="C7" s="537"/>
      <c r="D7" s="548">
        <v>3789</v>
      </c>
      <c r="E7" s="560">
        <v>827089</v>
      </c>
      <c r="F7" s="548">
        <v>3132</v>
      </c>
      <c r="G7" s="560">
        <v>686143</v>
      </c>
      <c r="H7" s="548">
        <v>2577</v>
      </c>
      <c r="I7" s="560">
        <v>564740</v>
      </c>
    </row>
    <row r="8" spans="1:9" s="513" customFormat="1" ht="13.5" customHeight="1">
      <c r="A8" s="517"/>
      <c r="B8" s="526" t="s">
        <v>375</v>
      </c>
      <c r="C8" s="538"/>
      <c r="D8" s="549">
        <v>691</v>
      </c>
      <c r="E8" s="561">
        <v>604737</v>
      </c>
      <c r="F8" s="549">
        <v>628</v>
      </c>
      <c r="G8" s="561">
        <v>549775</v>
      </c>
      <c r="H8" s="549">
        <v>565</v>
      </c>
      <c r="I8" s="561">
        <v>495207</v>
      </c>
    </row>
    <row r="9" spans="1:9" s="513" customFormat="1" ht="13.5" customHeight="1">
      <c r="A9" s="518"/>
      <c r="B9" s="527" t="s">
        <v>136</v>
      </c>
      <c r="C9" s="539"/>
      <c r="D9" s="550">
        <v>320</v>
      </c>
      <c r="E9" s="562">
        <v>141836</v>
      </c>
      <c r="F9" s="550">
        <v>277</v>
      </c>
      <c r="G9" s="562">
        <v>122286</v>
      </c>
      <c r="H9" s="550">
        <v>251</v>
      </c>
      <c r="I9" s="562">
        <v>109748</v>
      </c>
    </row>
    <row r="10" spans="1:9" s="513" customFormat="1" ht="13.5" customHeight="1">
      <c r="A10" s="519" t="s">
        <v>140</v>
      </c>
      <c r="B10" s="524" t="s">
        <v>350</v>
      </c>
      <c r="C10" s="535"/>
      <c r="D10" s="551">
        <v>362076</v>
      </c>
      <c r="E10" s="563">
        <v>242228137</v>
      </c>
      <c r="F10" s="551">
        <v>365641</v>
      </c>
      <c r="G10" s="563">
        <v>245661337</v>
      </c>
      <c r="H10" s="551">
        <f>SUM(H11:H13)</f>
        <v>368098</v>
      </c>
      <c r="I10" s="563">
        <f>SUM(I11:I13)</f>
        <v>248750669</v>
      </c>
    </row>
    <row r="11" spans="1:9" s="513" customFormat="1" ht="13.5" customHeight="1">
      <c r="A11" s="517"/>
      <c r="B11" s="528" t="s">
        <v>376</v>
      </c>
      <c r="C11" s="540"/>
      <c r="D11" s="552">
        <v>339463</v>
      </c>
      <c r="E11" s="564">
        <v>222789571</v>
      </c>
      <c r="F11" s="552">
        <v>342877</v>
      </c>
      <c r="G11" s="564">
        <v>226101507</v>
      </c>
      <c r="H11" s="552">
        <v>345332</v>
      </c>
      <c r="I11" s="564">
        <v>229175512</v>
      </c>
    </row>
    <row r="12" spans="1:9" s="513" customFormat="1" ht="13.5" customHeight="1">
      <c r="A12" s="517"/>
      <c r="B12" s="492" t="s">
        <v>97</v>
      </c>
      <c r="C12" s="541"/>
      <c r="D12" s="548">
        <v>20586</v>
      </c>
      <c r="E12" s="560">
        <v>17855101</v>
      </c>
      <c r="F12" s="548">
        <v>20737</v>
      </c>
      <c r="G12" s="560">
        <v>17977374</v>
      </c>
      <c r="H12" s="548">
        <v>20854</v>
      </c>
      <c r="I12" s="560">
        <v>18069007</v>
      </c>
    </row>
    <row r="13" spans="1:9" s="513" customFormat="1" ht="13.5" customHeight="1">
      <c r="A13" s="518"/>
      <c r="B13" s="527" t="s">
        <v>141</v>
      </c>
      <c r="C13" s="542"/>
      <c r="D13" s="552">
        <v>2027</v>
      </c>
      <c r="E13" s="564">
        <v>1583465</v>
      </c>
      <c r="F13" s="552">
        <v>2027</v>
      </c>
      <c r="G13" s="564">
        <v>1582456</v>
      </c>
      <c r="H13" s="552">
        <v>1912</v>
      </c>
      <c r="I13" s="564">
        <v>1506150</v>
      </c>
    </row>
    <row r="14" spans="1:9" s="513" customFormat="1" ht="13.5" customHeight="1">
      <c r="A14" s="520" t="s">
        <v>352</v>
      </c>
      <c r="B14" s="529"/>
      <c r="C14" s="543"/>
      <c r="D14" s="553">
        <v>1</v>
      </c>
      <c r="E14" s="565">
        <v>399</v>
      </c>
      <c r="F14" s="553">
        <v>1</v>
      </c>
      <c r="G14" s="565">
        <v>400</v>
      </c>
      <c r="H14" s="553" t="s">
        <v>58</v>
      </c>
      <c r="I14" s="565" t="s">
        <v>58</v>
      </c>
    </row>
    <row r="15" spans="1:9" ht="13.5" customHeight="1">
      <c r="A15" s="495" t="s">
        <v>132</v>
      </c>
      <c r="B15" s="530"/>
      <c r="E15" s="566"/>
      <c r="F15" s="566"/>
      <c r="G15" s="568"/>
      <c r="H15" s="566"/>
      <c r="I15" s="566"/>
    </row>
    <row r="16" spans="1:9" ht="13.5" customHeight="1">
      <c r="A16" s="495" t="s">
        <v>448</v>
      </c>
      <c r="B16" s="530"/>
      <c r="F16" s="567"/>
      <c r="G16" s="567"/>
    </row>
  </sheetData>
  <mergeCells count="14">
    <mergeCell ref="D2:E2"/>
    <mergeCell ref="F2:G2"/>
    <mergeCell ref="H2:I2"/>
    <mergeCell ref="A4:C4"/>
    <mergeCell ref="B5:C5"/>
    <mergeCell ref="B7:C7"/>
    <mergeCell ref="B10:C10"/>
    <mergeCell ref="B11:C11"/>
    <mergeCell ref="B12:C12"/>
    <mergeCell ref="B13:C13"/>
    <mergeCell ref="A14:C14"/>
    <mergeCell ref="A2:C3"/>
    <mergeCell ref="A5:A9"/>
    <mergeCell ref="A10:A1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8" fitToWidth="1" fitToHeight="1" orientation="portrait" usePrinterDefaults="1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1:G15"/>
  <sheetViews>
    <sheetView showGridLines="0" zoomScaleSheetLayoutView="100" workbookViewId="0">
      <selection sqref="A1:M12"/>
    </sheetView>
  </sheetViews>
  <sheetFormatPr defaultColWidth="9" defaultRowHeight="15.75" customHeight="1"/>
  <cols>
    <col min="1" max="1" width="12.5" style="569" customWidth="1"/>
    <col min="2" max="2" width="9.5" style="569" customWidth="1"/>
    <col min="3" max="4" width="11.5" style="569" customWidth="1"/>
    <col min="5" max="6" width="12.5" style="569" customWidth="1"/>
    <col min="7" max="7" width="11.5" style="569" customWidth="1"/>
    <col min="8" max="16384" width="9" style="569"/>
  </cols>
  <sheetData>
    <row r="1" spans="1:7" ht="20.100000000000001" customHeight="1">
      <c r="A1" s="570" t="s">
        <v>474</v>
      </c>
      <c r="B1" s="578"/>
      <c r="C1" s="578"/>
      <c r="D1" s="582"/>
      <c r="E1" s="582"/>
    </row>
    <row r="2" spans="1:7" ht="15" customHeight="1">
      <c r="A2" s="571" t="s">
        <v>207</v>
      </c>
      <c r="B2" s="579" t="s">
        <v>145</v>
      </c>
      <c r="C2" s="587"/>
      <c r="D2" s="571" t="s">
        <v>377</v>
      </c>
      <c r="E2" s="571" t="s">
        <v>378</v>
      </c>
      <c r="F2" s="571" t="s">
        <v>381</v>
      </c>
      <c r="G2" s="591" t="s">
        <v>146</v>
      </c>
    </row>
    <row r="3" spans="1:7" ht="30" customHeight="1">
      <c r="A3" s="572"/>
      <c r="B3" s="580" t="s">
        <v>382</v>
      </c>
      <c r="C3" s="580" t="s">
        <v>383</v>
      </c>
      <c r="D3" s="588" t="s">
        <v>40</v>
      </c>
      <c r="E3" s="588" t="s">
        <v>384</v>
      </c>
      <c r="F3" s="572" t="s">
        <v>148</v>
      </c>
      <c r="G3" s="574" t="s">
        <v>149</v>
      </c>
    </row>
    <row r="4" spans="1:7" ht="15" customHeight="1">
      <c r="A4" s="573" t="s">
        <v>476</v>
      </c>
      <c r="B4" s="581">
        <v>16103</v>
      </c>
      <c r="C4" s="581">
        <v>231577</v>
      </c>
      <c r="D4" s="581">
        <v>244413</v>
      </c>
      <c r="E4" s="589">
        <v>143253018</v>
      </c>
      <c r="F4" s="589">
        <v>142500428</v>
      </c>
      <c r="G4" s="592">
        <v>99.5</v>
      </c>
    </row>
    <row r="5" spans="1:7" ht="15" customHeight="1">
      <c r="A5" s="573" t="s">
        <v>78</v>
      </c>
      <c r="B5" s="582">
        <v>16343</v>
      </c>
      <c r="C5" s="582">
        <v>232605</v>
      </c>
      <c r="D5" s="582">
        <v>244941</v>
      </c>
      <c r="E5" s="590">
        <v>144017301</v>
      </c>
      <c r="F5" s="590">
        <v>143235693</v>
      </c>
      <c r="G5" s="592">
        <v>99.5</v>
      </c>
    </row>
    <row r="6" spans="1:7" ht="15" customHeight="1">
      <c r="A6" s="574" t="s">
        <v>539</v>
      </c>
      <c r="B6" s="583">
        <v>16568</v>
      </c>
      <c r="C6" s="583">
        <v>229546</v>
      </c>
      <c r="D6" s="583">
        <v>245109</v>
      </c>
      <c r="E6" s="583">
        <v>143263694</v>
      </c>
      <c r="F6" s="583">
        <v>141554314</v>
      </c>
      <c r="G6" s="593">
        <v>98.8</v>
      </c>
    </row>
    <row r="7" spans="1:7" ht="15" customHeight="1">
      <c r="A7" s="575" t="s">
        <v>132</v>
      </c>
      <c r="B7" s="584"/>
      <c r="C7" s="584"/>
      <c r="D7" s="584"/>
      <c r="E7" s="584"/>
      <c r="F7" s="584"/>
      <c r="G7" s="584"/>
    </row>
    <row r="8" spans="1:7" ht="15" customHeight="1">
      <c r="A8" s="576" t="s">
        <v>130</v>
      </c>
      <c r="B8" s="585"/>
      <c r="C8" s="585"/>
      <c r="D8" s="585"/>
      <c r="E8" s="585"/>
      <c r="F8" s="585"/>
      <c r="G8" s="585"/>
    </row>
    <row r="9" spans="1:7" ht="15" customHeight="1">
      <c r="A9" s="576" t="s">
        <v>276</v>
      </c>
      <c r="B9" s="585"/>
      <c r="C9" s="585"/>
      <c r="D9" s="585"/>
      <c r="E9" s="585"/>
      <c r="F9" s="585"/>
      <c r="G9" s="585"/>
    </row>
    <row r="10" spans="1:7" ht="15" customHeight="1">
      <c r="A10" s="577" t="s">
        <v>449</v>
      </c>
    </row>
    <row r="11" spans="1:7" ht="15" customHeight="1">
      <c r="A11" s="576" t="s">
        <v>400</v>
      </c>
      <c r="B11" s="585"/>
      <c r="C11" s="585"/>
      <c r="D11" s="585"/>
      <c r="E11" s="585"/>
      <c r="F11" s="585"/>
      <c r="G11" s="585"/>
    </row>
    <row r="12" spans="1:7" ht="15" customHeight="1">
      <c r="A12" s="577" t="s">
        <v>452</v>
      </c>
    </row>
    <row r="13" spans="1:7" ht="15" customHeight="1">
      <c r="A13" s="576" t="s">
        <v>400</v>
      </c>
      <c r="B13" s="585"/>
      <c r="C13" s="585"/>
      <c r="D13" s="585"/>
      <c r="E13" s="585"/>
      <c r="F13" s="585"/>
      <c r="G13" s="585"/>
    </row>
    <row r="14" spans="1:7" ht="15" customHeight="1">
      <c r="A14" s="577" t="s">
        <v>391</v>
      </c>
      <c r="B14" s="586"/>
    </row>
    <row r="15" spans="1:7" ht="15" customHeight="1">
      <c r="A15" s="577" t="s">
        <v>445</v>
      </c>
      <c r="B15" s="586"/>
    </row>
  </sheetData>
  <mergeCells count="2">
    <mergeCell ref="B2:C2"/>
    <mergeCell ref="A2:A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1:O1048576"/>
  <sheetViews>
    <sheetView showGridLines="0" zoomScaleSheetLayoutView="100" workbookViewId="0">
      <selection sqref="A1:M12"/>
    </sheetView>
  </sheetViews>
  <sheetFormatPr defaultRowHeight="15.75" customHeight="1"/>
  <cols>
    <col min="1" max="1" width="4.5" style="569" customWidth="1"/>
    <col min="2" max="2" width="12.5" style="569" customWidth="1"/>
    <col min="3" max="3" width="10.5" style="569" bestFit="1" customWidth="1"/>
    <col min="4" max="4" width="12.5" style="569" customWidth="1"/>
    <col min="5" max="5" width="10.5" style="569" bestFit="1" customWidth="1"/>
    <col min="6" max="6" width="12.5" style="569" customWidth="1"/>
    <col min="7" max="7" width="10.5" style="569" bestFit="1" customWidth="1"/>
    <col min="8" max="8" width="12.5" style="569" customWidth="1"/>
    <col min="9" max="9" width="2" style="569" customWidth="1"/>
    <col min="10" max="10" width="8.5" style="569" customWidth="1"/>
    <col min="11" max="12" width="5.5" style="569" customWidth="1"/>
    <col min="13" max="13" width="9" style="569" customWidth="1"/>
    <col min="14" max="14" width="14.875" style="569" customWidth="1"/>
    <col min="15" max="253" width="9" style="569" customWidth="1"/>
    <col min="254" max="254" width="11.875" style="569" customWidth="1"/>
    <col min="255" max="255" width="7" style="569" customWidth="1"/>
    <col min="256" max="256" width="11.5" style="569" customWidth="1"/>
    <col min="257" max="257" width="8.5" style="569" customWidth="1"/>
    <col min="258" max="258" width="11.5" style="569" customWidth="1"/>
    <col min="259" max="259" width="7.5" style="569" customWidth="1"/>
    <col min="260" max="260" width="11.5" style="569" customWidth="1"/>
    <col min="261" max="261" width="7.5" style="569" customWidth="1"/>
    <col min="262" max="262" width="11.25" style="569" customWidth="1"/>
    <col min="263" max="509" width="9" style="569" customWidth="1"/>
    <col min="510" max="510" width="11.875" style="569" customWidth="1"/>
    <col min="511" max="511" width="7" style="569" customWidth="1"/>
    <col min="512" max="512" width="11.5" style="569" customWidth="1"/>
    <col min="513" max="513" width="8.5" style="569" customWidth="1"/>
    <col min="514" max="514" width="11.5" style="569" customWidth="1"/>
    <col min="515" max="515" width="7.5" style="569" customWidth="1"/>
    <col min="516" max="516" width="11.5" style="569" customWidth="1"/>
    <col min="517" max="517" width="7.5" style="569" customWidth="1"/>
    <col min="518" max="518" width="11.25" style="569" customWidth="1"/>
    <col min="519" max="765" width="9" style="569" customWidth="1"/>
    <col min="766" max="766" width="11.875" style="569" customWidth="1"/>
    <col min="767" max="767" width="7" style="569" customWidth="1"/>
    <col min="768" max="768" width="11.5" style="569" customWidth="1"/>
    <col min="769" max="769" width="8.5" style="569" customWidth="1"/>
    <col min="770" max="770" width="11.5" style="569" customWidth="1"/>
    <col min="771" max="771" width="7.5" style="569" customWidth="1"/>
    <col min="772" max="772" width="11.5" style="569" customWidth="1"/>
    <col min="773" max="773" width="7.5" style="569" customWidth="1"/>
    <col min="774" max="774" width="11.25" style="569" customWidth="1"/>
    <col min="775" max="1021" width="9" style="569" customWidth="1"/>
    <col min="1022" max="1022" width="11.875" style="569" customWidth="1"/>
    <col min="1023" max="1023" width="7" style="569" customWidth="1"/>
    <col min="1024" max="1024" width="11.5" style="569" customWidth="1"/>
    <col min="1025" max="1025" width="8.5" style="569" customWidth="1"/>
    <col min="1026" max="1026" width="11.5" style="569" customWidth="1"/>
    <col min="1027" max="1027" width="7.5" style="569" customWidth="1"/>
    <col min="1028" max="1028" width="11.5" style="569" customWidth="1"/>
    <col min="1029" max="1029" width="7.5" style="569" customWidth="1"/>
    <col min="1030" max="1030" width="11.25" style="569" customWidth="1"/>
    <col min="1031" max="1277" width="9" style="569" customWidth="1"/>
    <col min="1278" max="1278" width="11.875" style="569" customWidth="1"/>
    <col min="1279" max="1279" width="7" style="569" customWidth="1"/>
    <col min="1280" max="1280" width="11.5" style="569" customWidth="1"/>
    <col min="1281" max="1281" width="8.5" style="569" customWidth="1"/>
    <col min="1282" max="1282" width="11.5" style="569" customWidth="1"/>
    <col min="1283" max="1283" width="7.5" style="569" customWidth="1"/>
    <col min="1284" max="1284" width="11.5" style="569" customWidth="1"/>
    <col min="1285" max="1285" width="7.5" style="569" customWidth="1"/>
    <col min="1286" max="1286" width="11.25" style="569" customWidth="1"/>
    <col min="1287" max="1533" width="9" style="569" customWidth="1"/>
    <col min="1534" max="1534" width="11.875" style="569" customWidth="1"/>
    <col min="1535" max="1535" width="7" style="569" customWidth="1"/>
    <col min="1536" max="1536" width="11.5" style="569" customWidth="1"/>
    <col min="1537" max="1537" width="8.5" style="569" customWidth="1"/>
    <col min="1538" max="1538" width="11.5" style="569" customWidth="1"/>
    <col min="1539" max="1539" width="7.5" style="569" customWidth="1"/>
    <col min="1540" max="1540" width="11.5" style="569" customWidth="1"/>
    <col min="1541" max="1541" width="7.5" style="569" customWidth="1"/>
    <col min="1542" max="1542" width="11.25" style="569" customWidth="1"/>
    <col min="1543" max="1789" width="9" style="569" customWidth="1"/>
    <col min="1790" max="1790" width="11.875" style="569" customWidth="1"/>
    <col min="1791" max="1791" width="7" style="569" customWidth="1"/>
    <col min="1792" max="1792" width="11.5" style="569" customWidth="1"/>
    <col min="1793" max="1793" width="8.5" style="569" customWidth="1"/>
    <col min="1794" max="1794" width="11.5" style="569" customWidth="1"/>
    <col min="1795" max="1795" width="7.5" style="569" customWidth="1"/>
    <col min="1796" max="1796" width="11.5" style="569" customWidth="1"/>
    <col min="1797" max="1797" width="7.5" style="569" customWidth="1"/>
    <col min="1798" max="1798" width="11.25" style="569" customWidth="1"/>
    <col min="1799" max="2045" width="9" style="569" customWidth="1"/>
    <col min="2046" max="2046" width="11.875" style="569" customWidth="1"/>
    <col min="2047" max="2047" width="7" style="569" customWidth="1"/>
    <col min="2048" max="2048" width="11.5" style="569" customWidth="1"/>
    <col min="2049" max="2049" width="8.5" style="569" customWidth="1"/>
    <col min="2050" max="2050" width="11.5" style="569" customWidth="1"/>
    <col min="2051" max="2051" width="7.5" style="569" customWidth="1"/>
    <col min="2052" max="2052" width="11.5" style="569" customWidth="1"/>
    <col min="2053" max="2053" width="7.5" style="569" customWidth="1"/>
    <col min="2054" max="2054" width="11.25" style="569" customWidth="1"/>
    <col min="2055" max="2301" width="9" style="569" customWidth="1"/>
    <col min="2302" max="2302" width="11.875" style="569" customWidth="1"/>
    <col min="2303" max="2303" width="7" style="569" customWidth="1"/>
    <col min="2304" max="2304" width="11.5" style="569" customWidth="1"/>
    <col min="2305" max="2305" width="8.5" style="569" customWidth="1"/>
    <col min="2306" max="2306" width="11.5" style="569" customWidth="1"/>
    <col min="2307" max="2307" width="7.5" style="569" customWidth="1"/>
    <col min="2308" max="2308" width="11.5" style="569" customWidth="1"/>
    <col min="2309" max="2309" width="7.5" style="569" customWidth="1"/>
    <col min="2310" max="2310" width="11.25" style="569" customWidth="1"/>
    <col min="2311" max="2557" width="9" style="569" customWidth="1"/>
    <col min="2558" max="2558" width="11.875" style="569" customWidth="1"/>
    <col min="2559" max="2559" width="7" style="569" customWidth="1"/>
    <col min="2560" max="2560" width="11.5" style="569" customWidth="1"/>
    <col min="2561" max="2561" width="8.5" style="569" customWidth="1"/>
    <col min="2562" max="2562" width="11.5" style="569" customWidth="1"/>
    <col min="2563" max="2563" width="7.5" style="569" customWidth="1"/>
    <col min="2564" max="2564" width="11.5" style="569" customWidth="1"/>
    <col min="2565" max="2565" width="7.5" style="569" customWidth="1"/>
    <col min="2566" max="2566" width="11.25" style="569" customWidth="1"/>
    <col min="2567" max="2813" width="9" style="569" customWidth="1"/>
    <col min="2814" max="2814" width="11.875" style="569" customWidth="1"/>
    <col min="2815" max="2815" width="7" style="569" customWidth="1"/>
    <col min="2816" max="2816" width="11.5" style="569" customWidth="1"/>
    <col min="2817" max="2817" width="8.5" style="569" customWidth="1"/>
    <col min="2818" max="2818" width="11.5" style="569" customWidth="1"/>
    <col min="2819" max="2819" width="7.5" style="569" customWidth="1"/>
    <col min="2820" max="2820" width="11.5" style="569" customWidth="1"/>
    <col min="2821" max="2821" width="7.5" style="569" customWidth="1"/>
    <col min="2822" max="2822" width="11.25" style="569" customWidth="1"/>
    <col min="2823" max="3069" width="9" style="569" customWidth="1"/>
    <col min="3070" max="3070" width="11.875" style="569" customWidth="1"/>
    <col min="3071" max="3071" width="7" style="569" customWidth="1"/>
    <col min="3072" max="3072" width="11.5" style="569" customWidth="1"/>
    <col min="3073" max="3073" width="8.5" style="569" customWidth="1"/>
    <col min="3074" max="3074" width="11.5" style="569" customWidth="1"/>
    <col min="3075" max="3075" width="7.5" style="569" customWidth="1"/>
    <col min="3076" max="3076" width="11.5" style="569" customWidth="1"/>
    <col min="3077" max="3077" width="7.5" style="569" customWidth="1"/>
    <col min="3078" max="3078" width="11.25" style="569" customWidth="1"/>
    <col min="3079" max="3325" width="9" style="569" customWidth="1"/>
    <col min="3326" max="3326" width="11.875" style="569" customWidth="1"/>
    <col min="3327" max="3327" width="7" style="569" customWidth="1"/>
    <col min="3328" max="3328" width="11.5" style="569" customWidth="1"/>
    <col min="3329" max="3329" width="8.5" style="569" customWidth="1"/>
    <col min="3330" max="3330" width="11.5" style="569" customWidth="1"/>
    <col min="3331" max="3331" width="7.5" style="569" customWidth="1"/>
    <col min="3332" max="3332" width="11.5" style="569" customWidth="1"/>
    <col min="3333" max="3333" width="7.5" style="569" customWidth="1"/>
    <col min="3334" max="3334" width="11.25" style="569" customWidth="1"/>
    <col min="3335" max="3581" width="9" style="569" customWidth="1"/>
    <col min="3582" max="3582" width="11.875" style="569" customWidth="1"/>
    <col min="3583" max="3583" width="7" style="569" customWidth="1"/>
    <col min="3584" max="3584" width="11.5" style="569" customWidth="1"/>
    <col min="3585" max="3585" width="8.5" style="569" customWidth="1"/>
    <col min="3586" max="3586" width="11.5" style="569" customWidth="1"/>
    <col min="3587" max="3587" width="7.5" style="569" customWidth="1"/>
    <col min="3588" max="3588" width="11.5" style="569" customWidth="1"/>
    <col min="3589" max="3589" width="7.5" style="569" customWidth="1"/>
    <col min="3590" max="3590" width="11.25" style="569" customWidth="1"/>
    <col min="3591" max="3837" width="9" style="569" customWidth="1"/>
    <col min="3838" max="3838" width="11.875" style="569" customWidth="1"/>
    <col min="3839" max="3839" width="7" style="569" customWidth="1"/>
    <col min="3840" max="3840" width="11.5" style="569" customWidth="1"/>
    <col min="3841" max="3841" width="8.5" style="569" customWidth="1"/>
    <col min="3842" max="3842" width="11.5" style="569" customWidth="1"/>
    <col min="3843" max="3843" width="7.5" style="569" customWidth="1"/>
    <col min="3844" max="3844" width="11.5" style="569" customWidth="1"/>
    <col min="3845" max="3845" width="7.5" style="569" customWidth="1"/>
    <col min="3846" max="3846" width="11.25" style="569" customWidth="1"/>
    <col min="3847" max="4093" width="9" style="569" customWidth="1"/>
    <col min="4094" max="4094" width="11.875" style="569" customWidth="1"/>
    <col min="4095" max="4095" width="7" style="569" customWidth="1"/>
    <col min="4096" max="4096" width="11.5" style="569" customWidth="1"/>
    <col min="4097" max="4097" width="8.5" style="569" customWidth="1"/>
    <col min="4098" max="4098" width="11.5" style="569" customWidth="1"/>
    <col min="4099" max="4099" width="7.5" style="569" customWidth="1"/>
    <col min="4100" max="4100" width="11.5" style="569" customWidth="1"/>
    <col min="4101" max="4101" width="7.5" style="569" customWidth="1"/>
    <col min="4102" max="4102" width="11.25" style="569" customWidth="1"/>
    <col min="4103" max="4349" width="9" style="569" customWidth="1"/>
    <col min="4350" max="4350" width="11.875" style="569" customWidth="1"/>
    <col min="4351" max="4351" width="7" style="569" customWidth="1"/>
    <col min="4352" max="4352" width="11.5" style="569" customWidth="1"/>
    <col min="4353" max="4353" width="8.5" style="569" customWidth="1"/>
    <col min="4354" max="4354" width="11.5" style="569" customWidth="1"/>
    <col min="4355" max="4355" width="7.5" style="569" customWidth="1"/>
    <col min="4356" max="4356" width="11.5" style="569" customWidth="1"/>
    <col min="4357" max="4357" width="7.5" style="569" customWidth="1"/>
    <col min="4358" max="4358" width="11.25" style="569" customWidth="1"/>
    <col min="4359" max="4605" width="9" style="569" customWidth="1"/>
    <col min="4606" max="4606" width="11.875" style="569" customWidth="1"/>
    <col min="4607" max="4607" width="7" style="569" customWidth="1"/>
    <col min="4608" max="4608" width="11.5" style="569" customWidth="1"/>
    <col min="4609" max="4609" width="8.5" style="569" customWidth="1"/>
    <col min="4610" max="4610" width="11.5" style="569" customWidth="1"/>
    <col min="4611" max="4611" width="7.5" style="569" customWidth="1"/>
    <col min="4612" max="4612" width="11.5" style="569" customWidth="1"/>
    <col min="4613" max="4613" width="7.5" style="569" customWidth="1"/>
    <col min="4614" max="4614" width="11.25" style="569" customWidth="1"/>
    <col min="4615" max="4861" width="9" style="569" customWidth="1"/>
    <col min="4862" max="4862" width="11.875" style="569" customWidth="1"/>
    <col min="4863" max="4863" width="7" style="569" customWidth="1"/>
    <col min="4864" max="4864" width="11.5" style="569" customWidth="1"/>
    <col min="4865" max="4865" width="8.5" style="569" customWidth="1"/>
    <col min="4866" max="4866" width="11.5" style="569" customWidth="1"/>
    <col min="4867" max="4867" width="7.5" style="569" customWidth="1"/>
    <col min="4868" max="4868" width="11.5" style="569" customWidth="1"/>
    <col min="4869" max="4869" width="7.5" style="569" customWidth="1"/>
    <col min="4870" max="4870" width="11.25" style="569" customWidth="1"/>
    <col min="4871" max="5117" width="9" style="569" customWidth="1"/>
    <col min="5118" max="5118" width="11.875" style="569" customWidth="1"/>
    <col min="5119" max="5119" width="7" style="569" customWidth="1"/>
    <col min="5120" max="5120" width="11.5" style="569" customWidth="1"/>
    <col min="5121" max="5121" width="8.5" style="569" customWidth="1"/>
    <col min="5122" max="5122" width="11.5" style="569" customWidth="1"/>
    <col min="5123" max="5123" width="7.5" style="569" customWidth="1"/>
    <col min="5124" max="5124" width="11.5" style="569" customWidth="1"/>
    <col min="5125" max="5125" width="7.5" style="569" customWidth="1"/>
    <col min="5126" max="5126" width="11.25" style="569" customWidth="1"/>
    <col min="5127" max="5373" width="9" style="569" customWidth="1"/>
    <col min="5374" max="5374" width="11.875" style="569" customWidth="1"/>
    <col min="5375" max="5375" width="7" style="569" customWidth="1"/>
    <col min="5376" max="5376" width="11.5" style="569" customWidth="1"/>
    <col min="5377" max="5377" width="8.5" style="569" customWidth="1"/>
    <col min="5378" max="5378" width="11.5" style="569" customWidth="1"/>
    <col min="5379" max="5379" width="7.5" style="569" customWidth="1"/>
    <col min="5380" max="5380" width="11.5" style="569" customWidth="1"/>
    <col min="5381" max="5381" width="7.5" style="569" customWidth="1"/>
    <col min="5382" max="5382" width="11.25" style="569" customWidth="1"/>
    <col min="5383" max="5629" width="9" style="569" customWidth="1"/>
    <col min="5630" max="5630" width="11.875" style="569" customWidth="1"/>
    <col min="5631" max="5631" width="7" style="569" customWidth="1"/>
    <col min="5632" max="5632" width="11.5" style="569" customWidth="1"/>
    <col min="5633" max="5633" width="8.5" style="569" customWidth="1"/>
    <col min="5634" max="5634" width="11.5" style="569" customWidth="1"/>
    <col min="5635" max="5635" width="7.5" style="569" customWidth="1"/>
    <col min="5636" max="5636" width="11.5" style="569" customWidth="1"/>
    <col min="5637" max="5637" width="7.5" style="569" customWidth="1"/>
    <col min="5638" max="5638" width="11.25" style="569" customWidth="1"/>
    <col min="5639" max="5885" width="9" style="569" customWidth="1"/>
    <col min="5886" max="5886" width="11.875" style="569" customWidth="1"/>
    <col min="5887" max="5887" width="7" style="569" customWidth="1"/>
    <col min="5888" max="5888" width="11.5" style="569" customWidth="1"/>
    <col min="5889" max="5889" width="8.5" style="569" customWidth="1"/>
    <col min="5890" max="5890" width="11.5" style="569" customWidth="1"/>
    <col min="5891" max="5891" width="7.5" style="569" customWidth="1"/>
    <col min="5892" max="5892" width="11.5" style="569" customWidth="1"/>
    <col min="5893" max="5893" width="7.5" style="569" customWidth="1"/>
    <col min="5894" max="5894" width="11.25" style="569" customWidth="1"/>
    <col min="5895" max="6141" width="9" style="569" customWidth="1"/>
    <col min="6142" max="6142" width="11.875" style="569" customWidth="1"/>
    <col min="6143" max="6143" width="7" style="569" customWidth="1"/>
    <col min="6144" max="6144" width="11.5" style="569" customWidth="1"/>
    <col min="6145" max="6145" width="8.5" style="569" customWidth="1"/>
    <col min="6146" max="6146" width="11.5" style="569" customWidth="1"/>
    <col min="6147" max="6147" width="7.5" style="569" customWidth="1"/>
    <col min="6148" max="6148" width="11.5" style="569" customWidth="1"/>
    <col min="6149" max="6149" width="7.5" style="569" customWidth="1"/>
    <col min="6150" max="6150" width="11.25" style="569" customWidth="1"/>
    <col min="6151" max="6397" width="9" style="569" customWidth="1"/>
    <col min="6398" max="6398" width="11.875" style="569" customWidth="1"/>
    <col min="6399" max="6399" width="7" style="569" customWidth="1"/>
    <col min="6400" max="6400" width="11.5" style="569" customWidth="1"/>
    <col min="6401" max="6401" width="8.5" style="569" customWidth="1"/>
    <col min="6402" max="6402" width="11.5" style="569" customWidth="1"/>
    <col min="6403" max="6403" width="7.5" style="569" customWidth="1"/>
    <col min="6404" max="6404" width="11.5" style="569" customWidth="1"/>
    <col min="6405" max="6405" width="7.5" style="569" customWidth="1"/>
    <col min="6406" max="6406" width="11.25" style="569" customWidth="1"/>
    <col min="6407" max="6653" width="9" style="569" customWidth="1"/>
    <col min="6654" max="6654" width="11.875" style="569" customWidth="1"/>
    <col min="6655" max="6655" width="7" style="569" customWidth="1"/>
    <col min="6656" max="6656" width="11.5" style="569" customWidth="1"/>
    <col min="6657" max="6657" width="8.5" style="569" customWidth="1"/>
    <col min="6658" max="6658" width="11.5" style="569" customWidth="1"/>
    <col min="6659" max="6659" width="7.5" style="569" customWidth="1"/>
    <col min="6660" max="6660" width="11.5" style="569" customWidth="1"/>
    <col min="6661" max="6661" width="7.5" style="569" customWidth="1"/>
    <col min="6662" max="6662" width="11.25" style="569" customWidth="1"/>
    <col min="6663" max="6909" width="9" style="569" customWidth="1"/>
    <col min="6910" max="6910" width="11.875" style="569" customWidth="1"/>
    <col min="6911" max="6911" width="7" style="569" customWidth="1"/>
    <col min="6912" max="6912" width="11.5" style="569" customWidth="1"/>
    <col min="6913" max="6913" width="8.5" style="569" customWidth="1"/>
    <col min="6914" max="6914" width="11.5" style="569" customWidth="1"/>
    <col min="6915" max="6915" width="7.5" style="569" customWidth="1"/>
    <col min="6916" max="6916" width="11.5" style="569" customWidth="1"/>
    <col min="6917" max="6917" width="7.5" style="569" customWidth="1"/>
    <col min="6918" max="6918" width="11.25" style="569" customWidth="1"/>
    <col min="6919" max="7165" width="9" style="569" customWidth="1"/>
    <col min="7166" max="7166" width="11.875" style="569" customWidth="1"/>
    <col min="7167" max="7167" width="7" style="569" customWidth="1"/>
    <col min="7168" max="7168" width="11.5" style="569" customWidth="1"/>
    <col min="7169" max="7169" width="8.5" style="569" customWidth="1"/>
    <col min="7170" max="7170" width="11.5" style="569" customWidth="1"/>
    <col min="7171" max="7171" width="7.5" style="569" customWidth="1"/>
    <col min="7172" max="7172" width="11.5" style="569" customWidth="1"/>
    <col min="7173" max="7173" width="7.5" style="569" customWidth="1"/>
    <col min="7174" max="7174" width="11.25" style="569" customWidth="1"/>
    <col min="7175" max="7421" width="9" style="569" customWidth="1"/>
    <col min="7422" max="7422" width="11.875" style="569" customWidth="1"/>
    <col min="7423" max="7423" width="7" style="569" customWidth="1"/>
    <col min="7424" max="7424" width="11.5" style="569" customWidth="1"/>
    <col min="7425" max="7425" width="8.5" style="569" customWidth="1"/>
    <col min="7426" max="7426" width="11.5" style="569" customWidth="1"/>
    <col min="7427" max="7427" width="7.5" style="569" customWidth="1"/>
    <col min="7428" max="7428" width="11.5" style="569" customWidth="1"/>
    <col min="7429" max="7429" width="7.5" style="569" customWidth="1"/>
    <col min="7430" max="7430" width="11.25" style="569" customWidth="1"/>
    <col min="7431" max="7677" width="9" style="569" customWidth="1"/>
    <col min="7678" max="7678" width="11.875" style="569" customWidth="1"/>
    <col min="7679" max="7679" width="7" style="569" customWidth="1"/>
    <col min="7680" max="7680" width="11.5" style="569" customWidth="1"/>
    <col min="7681" max="7681" width="8.5" style="569" customWidth="1"/>
    <col min="7682" max="7682" width="11.5" style="569" customWidth="1"/>
    <col min="7683" max="7683" width="7.5" style="569" customWidth="1"/>
    <col min="7684" max="7684" width="11.5" style="569" customWidth="1"/>
    <col min="7685" max="7685" width="7.5" style="569" customWidth="1"/>
    <col min="7686" max="7686" width="11.25" style="569" customWidth="1"/>
    <col min="7687" max="7933" width="9" style="569" customWidth="1"/>
    <col min="7934" max="7934" width="11.875" style="569" customWidth="1"/>
    <col min="7935" max="7935" width="7" style="569" customWidth="1"/>
    <col min="7936" max="7936" width="11.5" style="569" customWidth="1"/>
    <col min="7937" max="7937" width="8.5" style="569" customWidth="1"/>
    <col min="7938" max="7938" width="11.5" style="569" customWidth="1"/>
    <col min="7939" max="7939" width="7.5" style="569" customWidth="1"/>
    <col min="7940" max="7940" width="11.5" style="569" customWidth="1"/>
    <col min="7941" max="7941" width="7.5" style="569" customWidth="1"/>
    <col min="7942" max="7942" width="11.25" style="569" customWidth="1"/>
    <col min="7943" max="8189" width="9" style="569" customWidth="1"/>
    <col min="8190" max="8190" width="11.875" style="569" customWidth="1"/>
    <col min="8191" max="8191" width="7" style="569" customWidth="1"/>
    <col min="8192" max="8192" width="11.5" style="569" customWidth="1"/>
    <col min="8193" max="8193" width="8.5" style="569" customWidth="1"/>
    <col min="8194" max="8194" width="11.5" style="569" customWidth="1"/>
    <col min="8195" max="8195" width="7.5" style="569" customWidth="1"/>
    <col min="8196" max="8196" width="11.5" style="569" customWidth="1"/>
    <col min="8197" max="8197" width="7.5" style="569" customWidth="1"/>
    <col min="8198" max="8198" width="11.25" style="569" customWidth="1"/>
    <col min="8199" max="8445" width="9" style="569" customWidth="1"/>
    <col min="8446" max="8446" width="11.875" style="569" customWidth="1"/>
    <col min="8447" max="8447" width="7" style="569" customWidth="1"/>
    <col min="8448" max="8448" width="11.5" style="569" customWidth="1"/>
    <col min="8449" max="8449" width="8.5" style="569" customWidth="1"/>
    <col min="8450" max="8450" width="11.5" style="569" customWidth="1"/>
    <col min="8451" max="8451" width="7.5" style="569" customWidth="1"/>
    <col min="8452" max="8452" width="11.5" style="569" customWidth="1"/>
    <col min="8453" max="8453" width="7.5" style="569" customWidth="1"/>
    <col min="8454" max="8454" width="11.25" style="569" customWidth="1"/>
    <col min="8455" max="8701" width="9" style="569" customWidth="1"/>
    <col min="8702" max="8702" width="11.875" style="569" customWidth="1"/>
    <col min="8703" max="8703" width="7" style="569" customWidth="1"/>
    <col min="8704" max="8704" width="11.5" style="569" customWidth="1"/>
    <col min="8705" max="8705" width="8.5" style="569" customWidth="1"/>
    <col min="8706" max="8706" width="11.5" style="569" customWidth="1"/>
    <col min="8707" max="8707" width="7.5" style="569" customWidth="1"/>
    <col min="8708" max="8708" width="11.5" style="569" customWidth="1"/>
    <col min="8709" max="8709" width="7.5" style="569" customWidth="1"/>
    <col min="8710" max="8710" width="11.25" style="569" customWidth="1"/>
    <col min="8711" max="8957" width="9" style="569" customWidth="1"/>
    <col min="8958" max="8958" width="11.875" style="569" customWidth="1"/>
    <col min="8959" max="8959" width="7" style="569" customWidth="1"/>
    <col min="8960" max="8960" width="11.5" style="569" customWidth="1"/>
    <col min="8961" max="8961" width="8.5" style="569" customWidth="1"/>
    <col min="8962" max="8962" width="11.5" style="569" customWidth="1"/>
    <col min="8963" max="8963" width="7.5" style="569" customWidth="1"/>
    <col min="8964" max="8964" width="11.5" style="569" customWidth="1"/>
    <col min="8965" max="8965" width="7.5" style="569" customWidth="1"/>
    <col min="8966" max="8966" width="11.25" style="569" customWidth="1"/>
    <col min="8967" max="9213" width="9" style="569" customWidth="1"/>
    <col min="9214" max="9214" width="11.875" style="569" customWidth="1"/>
    <col min="9215" max="9215" width="7" style="569" customWidth="1"/>
    <col min="9216" max="9216" width="11.5" style="569" customWidth="1"/>
    <col min="9217" max="9217" width="8.5" style="569" customWidth="1"/>
    <col min="9218" max="9218" width="11.5" style="569" customWidth="1"/>
    <col min="9219" max="9219" width="7.5" style="569" customWidth="1"/>
    <col min="9220" max="9220" width="11.5" style="569" customWidth="1"/>
    <col min="9221" max="9221" width="7.5" style="569" customWidth="1"/>
    <col min="9222" max="9222" width="11.25" style="569" customWidth="1"/>
    <col min="9223" max="9469" width="9" style="569" customWidth="1"/>
    <col min="9470" max="9470" width="11.875" style="569" customWidth="1"/>
    <col min="9471" max="9471" width="7" style="569" customWidth="1"/>
    <col min="9472" max="9472" width="11.5" style="569" customWidth="1"/>
    <col min="9473" max="9473" width="8.5" style="569" customWidth="1"/>
    <col min="9474" max="9474" width="11.5" style="569" customWidth="1"/>
    <col min="9475" max="9475" width="7.5" style="569" customWidth="1"/>
    <col min="9476" max="9476" width="11.5" style="569" customWidth="1"/>
    <col min="9477" max="9477" width="7.5" style="569" customWidth="1"/>
    <col min="9478" max="9478" width="11.25" style="569" customWidth="1"/>
    <col min="9479" max="9725" width="9" style="569" customWidth="1"/>
    <col min="9726" max="9726" width="11.875" style="569" customWidth="1"/>
    <col min="9727" max="9727" width="7" style="569" customWidth="1"/>
    <col min="9728" max="9728" width="11.5" style="569" customWidth="1"/>
    <col min="9729" max="9729" width="8.5" style="569" customWidth="1"/>
    <col min="9730" max="9730" width="11.5" style="569" customWidth="1"/>
    <col min="9731" max="9731" width="7.5" style="569" customWidth="1"/>
    <col min="9732" max="9732" width="11.5" style="569" customWidth="1"/>
    <col min="9733" max="9733" width="7.5" style="569" customWidth="1"/>
    <col min="9734" max="9734" width="11.25" style="569" customWidth="1"/>
    <col min="9735" max="9981" width="9" style="569" customWidth="1"/>
    <col min="9982" max="9982" width="11.875" style="569" customWidth="1"/>
    <col min="9983" max="9983" width="7" style="569" customWidth="1"/>
    <col min="9984" max="9984" width="11.5" style="569" customWidth="1"/>
    <col min="9985" max="9985" width="8.5" style="569" customWidth="1"/>
    <col min="9986" max="9986" width="11.5" style="569" customWidth="1"/>
    <col min="9987" max="9987" width="7.5" style="569" customWidth="1"/>
    <col min="9988" max="9988" width="11.5" style="569" customWidth="1"/>
    <col min="9989" max="9989" width="7.5" style="569" customWidth="1"/>
    <col min="9990" max="9990" width="11.25" style="569" customWidth="1"/>
    <col min="9991" max="10237" width="9" style="569" customWidth="1"/>
    <col min="10238" max="10238" width="11.875" style="569" customWidth="1"/>
    <col min="10239" max="10239" width="7" style="569" customWidth="1"/>
    <col min="10240" max="10240" width="11.5" style="569" customWidth="1"/>
    <col min="10241" max="10241" width="8.5" style="569" customWidth="1"/>
    <col min="10242" max="10242" width="11.5" style="569" customWidth="1"/>
    <col min="10243" max="10243" width="7.5" style="569" customWidth="1"/>
    <col min="10244" max="10244" width="11.5" style="569" customWidth="1"/>
    <col min="10245" max="10245" width="7.5" style="569" customWidth="1"/>
    <col min="10246" max="10246" width="11.25" style="569" customWidth="1"/>
    <col min="10247" max="10493" width="9" style="569" customWidth="1"/>
    <col min="10494" max="10494" width="11.875" style="569" customWidth="1"/>
    <col min="10495" max="10495" width="7" style="569" customWidth="1"/>
    <col min="10496" max="10496" width="11.5" style="569" customWidth="1"/>
    <col min="10497" max="10497" width="8.5" style="569" customWidth="1"/>
    <col min="10498" max="10498" width="11.5" style="569" customWidth="1"/>
    <col min="10499" max="10499" width="7.5" style="569" customWidth="1"/>
    <col min="10500" max="10500" width="11.5" style="569" customWidth="1"/>
    <col min="10501" max="10501" width="7.5" style="569" customWidth="1"/>
    <col min="10502" max="10502" width="11.25" style="569" customWidth="1"/>
    <col min="10503" max="10749" width="9" style="569" customWidth="1"/>
    <col min="10750" max="10750" width="11.875" style="569" customWidth="1"/>
    <col min="10751" max="10751" width="7" style="569" customWidth="1"/>
    <col min="10752" max="10752" width="11.5" style="569" customWidth="1"/>
    <col min="10753" max="10753" width="8.5" style="569" customWidth="1"/>
    <col min="10754" max="10754" width="11.5" style="569" customWidth="1"/>
    <col min="10755" max="10755" width="7.5" style="569" customWidth="1"/>
    <col min="10756" max="10756" width="11.5" style="569" customWidth="1"/>
    <col min="10757" max="10757" width="7.5" style="569" customWidth="1"/>
    <col min="10758" max="10758" width="11.25" style="569" customWidth="1"/>
    <col min="10759" max="11005" width="9" style="569" customWidth="1"/>
    <col min="11006" max="11006" width="11.875" style="569" customWidth="1"/>
    <col min="11007" max="11007" width="7" style="569" customWidth="1"/>
    <col min="11008" max="11008" width="11.5" style="569" customWidth="1"/>
    <col min="11009" max="11009" width="8.5" style="569" customWidth="1"/>
    <col min="11010" max="11010" width="11.5" style="569" customWidth="1"/>
    <col min="11011" max="11011" width="7.5" style="569" customWidth="1"/>
    <col min="11012" max="11012" width="11.5" style="569" customWidth="1"/>
    <col min="11013" max="11013" width="7.5" style="569" customWidth="1"/>
    <col min="11014" max="11014" width="11.25" style="569" customWidth="1"/>
    <col min="11015" max="11261" width="9" style="569" customWidth="1"/>
    <col min="11262" max="11262" width="11.875" style="569" customWidth="1"/>
    <col min="11263" max="11263" width="7" style="569" customWidth="1"/>
    <col min="11264" max="11264" width="11.5" style="569" customWidth="1"/>
    <col min="11265" max="11265" width="8.5" style="569" customWidth="1"/>
    <col min="11266" max="11266" width="11.5" style="569" customWidth="1"/>
    <col min="11267" max="11267" width="7.5" style="569" customWidth="1"/>
    <col min="11268" max="11268" width="11.5" style="569" customWidth="1"/>
    <col min="11269" max="11269" width="7.5" style="569" customWidth="1"/>
    <col min="11270" max="11270" width="11.25" style="569" customWidth="1"/>
    <col min="11271" max="11517" width="9" style="569" customWidth="1"/>
    <col min="11518" max="11518" width="11.875" style="569" customWidth="1"/>
    <col min="11519" max="11519" width="7" style="569" customWidth="1"/>
    <col min="11520" max="11520" width="11.5" style="569" customWidth="1"/>
    <col min="11521" max="11521" width="8.5" style="569" customWidth="1"/>
    <col min="11522" max="11522" width="11.5" style="569" customWidth="1"/>
    <col min="11523" max="11523" width="7.5" style="569" customWidth="1"/>
    <col min="11524" max="11524" width="11.5" style="569" customWidth="1"/>
    <col min="11525" max="11525" width="7.5" style="569" customWidth="1"/>
    <col min="11526" max="11526" width="11.25" style="569" customWidth="1"/>
    <col min="11527" max="11773" width="9" style="569" customWidth="1"/>
    <col min="11774" max="11774" width="11.875" style="569" customWidth="1"/>
    <col min="11775" max="11775" width="7" style="569" customWidth="1"/>
    <col min="11776" max="11776" width="11.5" style="569" customWidth="1"/>
    <col min="11777" max="11777" width="8.5" style="569" customWidth="1"/>
    <col min="11778" max="11778" width="11.5" style="569" customWidth="1"/>
    <col min="11779" max="11779" width="7.5" style="569" customWidth="1"/>
    <col min="11780" max="11780" width="11.5" style="569" customWidth="1"/>
    <col min="11781" max="11781" width="7.5" style="569" customWidth="1"/>
    <col min="11782" max="11782" width="11.25" style="569" customWidth="1"/>
    <col min="11783" max="12029" width="9" style="569" customWidth="1"/>
    <col min="12030" max="12030" width="11.875" style="569" customWidth="1"/>
    <col min="12031" max="12031" width="7" style="569" customWidth="1"/>
    <col min="12032" max="12032" width="11.5" style="569" customWidth="1"/>
    <col min="12033" max="12033" width="8.5" style="569" customWidth="1"/>
    <col min="12034" max="12034" width="11.5" style="569" customWidth="1"/>
    <col min="12035" max="12035" width="7.5" style="569" customWidth="1"/>
    <col min="12036" max="12036" width="11.5" style="569" customWidth="1"/>
    <col min="12037" max="12037" width="7.5" style="569" customWidth="1"/>
    <col min="12038" max="12038" width="11.25" style="569" customWidth="1"/>
    <col min="12039" max="12285" width="9" style="569" customWidth="1"/>
    <col min="12286" max="12286" width="11.875" style="569" customWidth="1"/>
    <col min="12287" max="12287" width="7" style="569" customWidth="1"/>
    <col min="12288" max="12288" width="11.5" style="569" customWidth="1"/>
    <col min="12289" max="12289" width="8.5" style="569" customWidth="1"/>
    <col min="12290" max="12290" width="11.5" style="569" customWidth="1"/>
    <col min="12291" max="12291" width="7.5" style="569" customWidth="1"/>
    <col min="12292" max="12292" width="11.5" style="569" customWidth="1"/>
    <col min="12293" max="12293" width="7.5" style="569" customWidth="1"/>
    <col min="12294" max="12294" width="11.25" style="569" customWidth="1"/>
    <col min="12295" max="12541" width="9" style="569" customWidth="1"/>
    <col min="12542" max="12542" width="11.875" style="569" customWidth="1"/>
    <col min="12543" max="12543" width="7" style="569" customWidth="1"/>
    <col min="12544" max="12544" width="11.5" style="569" customWidth="1"/>
    <col min="12545" max="12545" width="8.5" style="569" customWidth="1"/>
    <col min="12546" max="12546" width="11.5" style="569" customWidth="1"/>
    <col min="12547" max="12547" width="7.5" style="569" customWidth="1"/>
    <col min="12548" max="12548" width="11.5" style="569" customWidth="1"/>
    <col min="12549" max="12549" width="7.5" style="569" customWidth="1"/>
    <col min="12550" max="12550" width="11.25" style="569" customWidth="1"/>
    <col min="12551" max="12797" width="9" style="569" customWidth="1"/>
    <col min="12798" max="12798" width="11.875" style="569" customWidth="1"/>
    <col min="12799" max="12799" width="7" style="569" customWidth="1"/>
    <col min="12800" max="12800" width="11.5" style="569" customWidth="1"/>
    <col min="12801" max="12801" width="8.5" style="569" customWidth="1"/>
    <col min="12802" max="12802" width="11.5" style="569" customWidth="1"/>
    <col min="12803" max="12803" width="7.5" style="569" customWidth="1"/>
    <col min="12804" max="12804" width="11.5" style="569" customWidth="1"/>
    <col min="12805" max="12805" width="7.5" style="569" customWidth="1"/>
    <col min="12806" max="12806" width="11.25" style="569" customWidth="1"/>
    <col min="12807" max="13053" width="9" style="569" customWidth="1"/>
    <col min="13054" max="13054" width="11.875" style="569" customWidth="1"/>
    <col min="13055" max="13055" width="7" style="569" customWidth="1"/>
    <col min="13056" max="13056" width="11.5" style="569" customWidth="1"/>
    <col min="13057" max="13057" width="8.5" style="569" customWidth="1"/>
    <col min="13058" max="13058" width="11.5" style="569" customWidth="1"/>
    <col min="13059" max="13059" width="7.5" style="569" customWidth="1"/>
    <col min="13060" max="13060" width="11.5" style="569" customWidth="1"/>
    <col min="13061" max="13061" width="7.5" style="569" customWidth="1"/>
    <col min="13062" max="13062" width="11.25" style="569" customWidth="1"/>
    <col min="13063" max="13309" width="9" style="569" customWidth="1"/>
    <col min="13310" max="13310" width="11.875" style="569" customWidth="1"/>
    <col min="13311" max="13311" width="7" style="569" customWidth="1"/>
    <col min="13312" max="13312" width="11.5" style="569" customWidth="1"/>
    <col min="13313" max="13313" width="8.5" style="569" customWidth="1"/>
    <col min="13314" max="13314" width="11.5" style="569" customWidth="1"/>
    <col min="13315" max="13315" width="7.5" style="569" customWidth="1"/>
    <col min="13316" max="13316" width="11.5" style="569" customWidth="1"/>
    <col min="13317" max="13317" width="7.5" style="569" customWidth="1"/>
    <col min="13318" max="13318" width="11.25" style="569" customWidth="1"/>
    <col min="13319" max="13565" width="9" style="569" customWidth="1"/>
    <col min="13566" max="13566" width="11.875" style="569" customWidth="1"/>
    <col min="13567" max="13567" width="7" style="569" customWidth="1"/>
    <col min="13568" max="13568" width="11.5" style="569" customWidth="1"/>
    <col min="13569" max="13569" width="8.5" style="569" customWidth="1"/>
    <col min="13570" max="13570" width="11.5" style="569" customWidth="1"/>
    <col min="13571" max="13571" width="7.5" style="569" customWidth="1"/>
    <col min="13572" max="13572" width="11.5" style="569" customWidth="1"/>
    <col min="13573" max="13573" width="7.5" style="569" customWidth="1"/>
    <col min="13574" max="13574" width="11.25" style="569" customWidth="1"/>
    <col min="13575" max="13821" width="9" style="569" customWidth="1"/>
    <col min="13822" max="13822" width="11.875" style="569" customWidth="1"/>
    <col min="13823" max="13823" width="7" style="569" customWidth="1"/>
    <col min="13824" max="13824" width="11.5" style="569" customWidth="1"/>
    <col min="13825" max="13825" width="8.5" style="569" customWidth="1"/>
    <col min="13826" max="13826" width="11.5" style="569" customWidth="1"/>
    <col min="13827" max="13827" width="7.5" style="569" customWidth="1"/>
    <col min="13828" max="13828" width="11.5" style="569" customWidth="1"/>
    <col min="13829" max="13829" width="7.5" style="569" customWidth="1"/>
    <col min="13830" max="13830" width="11.25" style="569" customWidth="1"/>
    <col min="13831" max="14077" width="9" style="569" customWidth="1"/>
    <col min="14078" max="14078" width="11.875" style="569" customWidth="1"/>
    <col min="14079" max="14079" width="7" style="569" customWidth="1"/>
    <col min="14080" max="14080" width="11.5" style="569" customWidth="1"/>
    <col min="14081" max="14081" width="8.5" style="569" customWidth="1"/>
    <col min="14082" max="14082" width="11.5" style="569" customWidth="1"/>
    <col min="14083" max="14083" width="7.5" style="569" customWidth="1"/>
    <col min="14084" max="14084" width="11.5" style="569" customWidth="1"/>
    <col min="14085" max="14085" width="7.5" style="569" customWidth="1"/>
    <col min="14086" max="14086" width="11.25" style="569" customWidth="1"/>
    <col min="14087" max="14333" width="9" style="569" customWidth="1"/>
    <col min="14334" max="14334" width="11.875" style="569" customWidth="1"/>
    <col min="14335" max="14335" width="7" style="569" customWidth="1"/>
    <col min="14336" max="14336" width="11.5" style="569" customWidth="1"/>
    <col min="14337" max="14337" width="8.5" style="569" customWidth="1"/>
    <col min="14338" max="14338" width="11.5" style="569" customWidth="1"/>
    <col min="14339" max="14339" width="7.5" style="569" customWidth="1"/>
    <col min="14340" max="14340" width="11.5" style="569" customWidth="1"/>
    <col min="14341" max="14341" width="7.5" style="569" customWidth="1"/>
    <col min="14342" max="14342" width="11.25" style="569" customWidth="1"/>
    <col min="14343" max="14589" width="9" style="569" customWidth="1"/>
    <col min="14590" max="14590" width="11.875" style="569" customWidth="1"/>
    <col min="14591" max="14591" width="7" style="569" customWidth="1"/>
    <col min="14592" max="14592" width="11.5" style="569" customWidth="1"/>
    <col min="14593" max="14593" width="8.5" style="569" customWidth="1"/>
    <col min="14594" max="14594" width="11.5" style="569" customWidth="1"/>
    <col min="14595" max="14595" width="7.5" style="569" customWidth="1"/>
    <col min="14596" max="14596" width="11.5" style="569" customWidth="1"/>
    <col min="14597" max="14597" width="7.5" style="569" customWidth="1"/>
    <col min="14598" max="14598" width="11.25" style="569" customWidth="1"/>
    <col min="14599" max="14845" width="9" style="569" customWidth="1"/>
    <col min="14846" max="14846" width="11.875" style="569" customWidth="1"/>
    <col min="14847" max="14847" width="7" style="569" customWidth="1"/>
    <col min="14848" max="14848" width="11.5" style="569" customWidth="1"/>
    <col min="14849" max="14849" width="8.5" style="569" customWidth="1"/>
    <col min="14850" max="14850" width="11.5" style="569" customWidth="1"/>
    <col min="14851" max="14851" width="7.5" style="569" customWidth="1"/>
    <col min="14852" max="14852" width="11.5" style="569" customWidth="1"/>
    <col min="14853" max="14853" width="7.5" style="569" customWidth="1"/>
    <col min="14854" max="14854" width="11.25" style="569" customWidth="1"/>
    <col min="14855" max="15101" width="9" style="569" customWidth="1"/>
    <col min="15102" max="15102" width="11.875" style="569" customWidth="1"/>
    <col min="15103" max="15103" width="7" style="569" customWidth="1"/>
    <col min="15104" max="15104" width="11.5" style="569" customWidth="1"/>
    <col min="15105" max="15105" width="8.5" style="569" customWidth="1"/>
    <col min="15106" max="15106" width="11.5" style="569" customWidth="1"/>
    <col min="15107" max="15107" width="7.5" style="569" customWidth="1"/>
    <col min="15108" max="15108" width="11.5" style="569" customWidth="1"/>
    <col min="15109" max="15109" width="7.5" style="569" customWidth="1"/>
    <col min="15110" max="15110" width="11.25" style="569" customWidth="1"/>
    <col min="15111" max="15357" width="9" style="569" customWidth="1"/>
    <col min="15358" max="15358" width="11.875" style="569" customWidth="1"/>
    <col min="15359" max="15359" width="7" style="569" customWidth="1"/>
    <col min="15360" max="15360" width="11.5" style="569" customWidth="1"/>
    <col min="15361" max="15361" width="8.5" style="569" customWidth="1"/>
    <col min="15362" max="15362" width="11.5" style="569" customWidth="1"/>
    <col min="15363" max="15363" width="7.5" style="569" customWidth="1"/>
    <col min="15364" max="15364" width="11.5" style="569" customWidth="1"/>
    <col min="15365" max="15365" width="7.5" style="569" customWidth="1"/>
    <col min="15366" max="15366" width="11.25" style="569" customWidth="1"/>
    <col min="15367" max="15613" width="9" style="569" customWidth="1"/>
    <col min="15614" max="15614" width="11.875" style="569" customWidth="1"/>
    <col min="15615" max="15615" width="7" style="569" customWidth="1"/>
    <col min="15616" max="15616" width="11.5" style="569" customWidth="1"/>
    <col min="15617" max="15617" width="8.5" style="569" customWidth="1"/>
    <col min="15618" max="15618" width="11.5" style="569" customWidth="1"/>
    <col min="15619" max="15619" width="7.5" style="569" customWidth="1"/>
    <col min="15620" max="15620" width="11.5" style="569" customWidth="1"/>
    <col min="15621" max="15621" width="7.5" style="569" customWidth="1"/>
    <col min="15622" max="15622" width="11.25" style="569" customWidth="1"/>
    <col min="15623" max="15869" width="9" style="569" customWidth="1"/>
    <col min="15870" max="15870" width="11.875" style="569" customWidth="1"/>
    <col min="15871" max="15871" width="7" style="569" customWidth="1"/>
    <col min="15872" max="15872" width="11.5" style="569" customWidth="1"/>
    <col min="15873" max="15873" width="8.5" style="569" customWidth="1"/>
    <col min="15874" max="15874" width="11.5" style="569" customWidth="1"/>
    <col min="15875" max="15875" width="7.5" style="569" customWidth="1"/>
    <col min="15876" max="15876" width="11.5" style="569" customWidth="1"/>
    <col min="15877" max="15877" width="7.5" style="569" customWidth="1"/>
    <col min="15878" max="15878" width="11.25" style="569" customWidth="1"/>
    <col min="15879" max="16125" width="9" style="569" customWidth="1"/>
    <col min="16126" max="16126" width="11.875" style="569" customWidth="1"/>
    <col min="16127" max="16127" width="7" style="569" customWidth="1"/>
    <col min="16128" max="16128" width="11.5" style="569" customWidth="1"/>
    <col min="16129" max="16129" width="8.5" style="569" customWidth="1"/>
    <col min="16130" max="16130" width="11.5" style="569" customWidth="1"/>
    <col min="16131" max="16131" width="7.5" style="569" customWidth="1"/>
    <col min="16132" max="16132" width="11.5" style="569" customWidth="1"/>
    <col min="16133" max="16133" width="7.5" style="569" customWidth="1"/>
    <col min="16134" max="16134" width="11.25" style="569" customWidth="1"/>
    <col min="16135" max="16384" width="9" style="569" customWidth="1"/>
  </cols>
  <sheetData>
    <row r="1" spans="1:15" ht="20.100000000000001" customHeight="1">
      <c r="A1" s="570" t="s">
        <v>42</v>
      </c>
      <c r="B1" s="570"/>
      <c r="G1" s="616"/>
      <c r="H1" s="617" t="s">
        <v>133</v>
      </c>
      <c r="L1" s="585"/>
      <c r="M1" s="585"/>
      <c r="N1" s="585"/>
      <c r="O1" s="585"/>
    </row>
    <row r="2" spans="1:15" ht="15" customHeight="1">
      <c r="A2" s="571" t="s">
        <v>170</v>
      </c>
      <c r="B2" s="602"/>
      <c r="C2" s="579" t="s">
        <v>422</v>
      </c>
      <c r="D2" s="587"/>
      <c r="E2" s="579" t="s">
        <v>4</v>
      </c>
      <c r="F2" s="587"/>
      <c r="G2" s="579" t="s">
        <v>540</v>
      </c>
      <c r="H2" s="587"/>
    </row>
    <row r="3" spans="1:15" ht="15" customHeight="1">
      <c r="A3" s="572"/>
      <c r="B3" s="603"/>
      <c r="C3" s="608" t="s">
        <v>151</v>
      </c>
      <c r="D3" s="612" t="s">
        <v>153</v>
      </c>
      <c r="E3" s="608" t="s">
        <v>151</v>
      </c>
      <c r="F3" s="612" t="s">
        <v>153</v>
      </c>
      <c r="G3" s="608" t="s">
        <v>151</v>
      </c>
      <c r="H3" s="612" t="s">
        <v>153</v>
      </c>
    </row>
    <row r="4" spans="1:15" ht="15" customHeight="1">
      <c r="A4" s="579" t="s">
        <v>441</v>
      </c>
      <c r="B4" s="587"/>
      <c r="C4" s="609">
        <v>370450</v>
      </c>
      <c r="D4" s="613">
        <v>202245878</v>
      </c>
      <c r="E4" s="609">
        <v>370143</v>
      </c>
      <c r="F4" s="613">
        <v>200759618</v>
      </c>
      <c r="G4" s="609">
        <f>SUM(G5:G12)</f>
        <v>367217</v>
      </c>
      <c r="H4" s="613">
        <f>SUM(H5:H12)</f>
        <v>195775564</v>
      </c>
    </row>
    <row r="5" spans="1:15" s="594" customFormat="1" ht="15" customHeight="1">
      <c r="A5" s="595" t="s">
        <v>454</v>
      </c>
      <c r="B5" s="604" t="s">
        <v>159</v>
      </c>
      <c r="C5" s="584">
        <v>3039</v>
      </c>
      <c r="D5" s="614">
        <v>4358073</v>
      </c>
      <c r="E5" s="584">
        <v>2585</v>
      </c>
      <c r="F5" s="614">
        <v>3654233</v>
      </c>
      <c r="G5" s="584">
        <v>2181</v>
      </c>
      <c r="H5" s="614">
        <f>3038696+6664</f>
        <v>3045360</v>
      </c>
      <c r="M5" s="585"/>
      <c r="N5" s="585"/>
    </row>
    <row r="6" spans="1:15" s="594" customFormat="1" ht="15" customHeight="1">
      <c r="A6" s="596"/>
      <c r="B6" s="605" t="s">
        <v>373</v>
      </c>
      <c r="C6" s="585">
        <v>2720</v>
      </c>
      <c r="D6" s="615">
        <v>878274</v>
      </c>
      <c r="E6" s="585">
        <v>2209</v>
      </c>
      <c r="F6" s="615">
        <v>718428</v>
      </c>
      <c r="G6" s="585">
        <v>1766</v>
      </c>
      <c r="H6" s="615">
        <f>571720+348</f>
        <v>572068</v>
      </c>
    </row>
    <row r="7" spans="1:15" s="594" customFormat="1" ht="15" customHeight="1">
      <c r="A7" s="596"/>
      <c r="B7" s="605" t="s">
        <v>375</v>
      </c>
      <c r="C7" s="585">
        <v>473</v>
      </c>
      <c r="D7" s="615">
        <v>520987</v>
      </c>
      <c r="E7" s="585">
        <v>440</v>
      </c>
      <c r="F7" s="615">
        <v>480097</v>
      </c>
      <c r="G7" s="585">
        <v>414</v>
      </c>
      <c r="H7" s="615">
        <v>448817</v>
      </c>
    </row>
    <row r="8" spans="1:15" s="594" customFormat="1" ht="15" customHeight="1">
      <c r="A8" s="596"/>
      <c r="B8" s="605" t="s">
        <v>338</v>
      </c>
      <c r="C8" s="585">
        <v>3071</v>
      </c>
      <c r="D8" s="615">
        <v>3063485</v>
      </c>
      <c r="E8" s="585">
        <v>2868</v>
      </c>
      <c r="F8" s="615">
        <v>2858468</v>
      </c>
      <c r="G8" s="585">
        <v>2643</v>
      </c>
      <c r="H8" s="615">
        <v>2629445</v>
      </c>
    </row>
    <row r="9" spans="1:15" s="594" customFormat="1" ht="15" customHeight="1">
      <c r="A9" s="597"/>
      <c r="B9" s="605" t="s">
        <v>385</v>
      </c>
      <c r="C9" s="585">
        <v>363</v>
      </c>
      <c r="D9" s="615">
        <v>74816</v>
      </c>
      <c r="E9" s="585">
        <v>307</v>
      </c>
      <c r="F9" s="615">
        <v>63665</v>
      </c>
      <c r="G9" s="585">
        <v>266</v>
      </c>
      <c r="H9" s="615">
        <v>57880</v>
      </c>
    </row>
    <row r="10" spans="1:15" s="594" customFormat="1" ht="15" customHeight="1">
      <c r="A10" s="598" t="s">
        <v>345</v>
      </c>
      <c r="B10" s="604" t="s">
        <v>282</v>
      </c>
      <c r="C10" s="584">
        <v>290934</v>
      </c>
      <c r="D10" s="614">
        <v>143118274</v>
      </c>
      <c r="E10" s="584">
        <v>291619</v>
      </c>
      <c r="F10" s="614">
        <v>143105722</v>
      </c>
      <c r="G10" s="584">
        <v>295989</v>
      </c>
      <c r="H10" s="614">
        <v>145886411</v>
      </c>
    </row>
    <row r="11" spans="1:15" s="594" customFormat="1" ht="15" customHeight="1">
      <c r="A11" s="599"/>
      <c r="B11" s="605" t="s">
        <v>386</v>
      </c>
      <c r="C11" s="585">
        <v>5271</v>
      </c>
      <c r="D11" s="615">
        <v>3264529</v>
      </c>
      <c r="E11" s="585">
        <v>5403</v>
      </c>
      <c r="F11" s="615">
        <v>3331918</v>
      </c>
      <c r="G11" s="585">
        <v>5564</v>
      </c>
      <c r="H11" s="615">
        <v>3413233</v>
      </c>
    </row>
    <row r="12" spans="1:15" s="594" customFormat="1" ht="15" customHeight="1">
      <c r="A12" s="600"/>
      <c r="B12" s="606" t="s">
        <v>341</v>
      </c>
      <c r="C12" s="610">
        <v>57079</v>
      </c>
      <c r="D12" s="505">
        <v>38935145</v>
      </c>
      <c r="E12" s="610">
        <v>57785</v>
      </c>
      <c r="F12" s="505">
        <v>39291175</v>
      </c>
      <c r="G12" s="610">
        <v>58394</v>
      </c>
      <c r="H12" s="505">
        <v>39722350</v>
      </c>
    </row>
    <row r="13" spans="1:15" ht="15" customHeight="1">
      <c r="A13" s="575" t="s">
        <v>132</v>
      </c>
      <c r="B13" s="584"/>
      <c r="C13" s="584"/>
      <c r="D13" s="584"/>
      <c r="E13" s="584"/>
      <c r="F13" s="584"/>
      <c r="G13" s="584"/>
      <c r="H13" s="584"/>
    </row>
    <row r="14" spans="1:15" ht="15" customHeight="1">
      <c r="A14" s="576" t="s">
        <v>130</v>
      </c>
    </row>
    <row r="15" spans="1:15" ht="15" customHeight="1">
      <c r="A15" s="576" t="s">
        <v>276</v>
      </c>
    </row>
    <row r="16" spans="1:15" ht="15" customHeight="1">
      <c r="A16" s="577" t="s">
        <v>449</v>
      </c>
    </row>
    <row r="17" spans="1:4" ht="15" customHeight="1">
      <c r="A17" s="576" t="s">
        <v>400</v>
      </c>
    </row>
    <row r="18" spans="1:4" ht="15" customHeight="1">
      <c r="A18" s="577" t="s">
        <v>452</v>
      </c>
    </row>
    <row r="19" spans="1:4" ht="15" customHeight="1">
      <c r="A19" s="576" t="s">
        <v>400</v>
      </c>
    </row>
    <row r="20" spans="1:4" ht="15" customHeight="1">
      <c r="A20" s="577" t="s">
        <v>391</v>
      </c>
      <c r="B20" s="586"/>
    </row>
    <row r="21" spans="1:4" ht="15" customHeight="1">
      <c r="A21" s="577" t="s">
        <v>445</v>
      </c>
      <c r="B21" s="586"/>
    </row>
    <row r="22" spans="1:4" ht="18" customHeight="1">
      <c r="A22" s="601" t="s">
        <v>541</v>
      </c>
      <c r="B22" s="607"/>
      <c r="C22" s="611"/>
      <c r="D22" s="611"/>
    </row>
    <row r="23" spans="1:4" ht="18" customHeight="1"/>
    <row r="24" spans="1:4" ht="18" customHeight="1"/>
    <row r="25" spans="1:4" ht="18" customHeight="1"/>
    <row r="26" spans="1:4" ht="18" customHeight="1"/>
    <row r="27" spans="1:4" ht="18" customHeight="1"/>
    <row r="28" spans="1:4" ht="18" customHeight="1"/>
    <row r="29" spans="1:4" ht="18" customHeight="1"/>
    <row r="30" spans="1:4" ht="18" customHeight="1"/>
    <row r="31" spans="1:4" ht="18" customHeight="1"/>
    <row r="32" spans="1:4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1048576" spans="12:15" ht="15.75" customHeight="1">
      <c r="L1048576" s="585"/>
      <c r="M1048576" s="585"/>
      <c r="N1048576" s="585"/>
      <c r="O1048576" s="585"/>
    </row>
  </sheetData>
  <mergeCells count="7">
    <mergeCell ref="C2:D2"/>
    <mergeCell ref="E2:F2"/>
    <mergeCell ref="G2:H2"/>
    <mergeCell ref="A4:B4"/>
    <mergeCell ref="A2:B3"/>
    <mergeCell ref="A5:A9"/>
    <mergeCell ref="A10:A12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1:G9"/>
  <sheetViews>
    <sheetView showGridLines="0" zoomScaleSheetLayoutView="100" workbookViewId="0">
      <selection sqref="A1:M12"/>
    </sheetView>
  </sheetViews>
  <sheetFormatPr defaultRowHeight="15.75" customHeight="1"/>
  <cols>
    <col min="1" max="1" width="11.125" style="569" customWidth="1"/>
    <col min="2" max="4" width="10.75" style="569" customWidth="1"/>
    <col min="5" max="6" width="13.25" style="569" bestFit="1" customWidth="1"/>
    <col min="7" max="7" width="9.125" style="569" customWidth="1"/>
    <col min="8" max="8" width="2" style="569" customWidth="1"/>
    <col min="9" max="9" width="11.875" style="569" customWidth="1"/>
    <col min="10" max="10" width="10.25" style="569" bestFit="1" customWidth="1"/>
    <col min="11" max="256" width="9" style="569" customWidth="1"/>
    <col min="257" max="257" width="11.125" style="569" customWidth="1"/>
    <col min="258" max="263" width="10.75" style="569" customWidth="1"/>
    <col min="264" max="264" width="11.5" style="569" customWidth="1"/>
    <col min="265" max="265" width="11.875" style="569" customWidth="1"/>
    <col min="266" max="266" width="10.25" style="569" bestFit="1" customWidth="1"/>
    <col min="267" max="512" width="9" style="569" customWidth="1"/>
    <col min="513" max="513" width="11.125" style="569" customWidth="1"/>
    <col min="514" max="519" width="10.75" style="569" customWidth="1"/>
    <col min="520" max="520" width="11.5" style="569" customWidth="1"/>
    <col min="521" max="521" width="11.875" style="569" customWidth="1"/>
    <col min="522" max="522" width="10.25" style="569" bestFit="1" customWidth="1"/>
    <col min="523" max="768" width="9" style="569" customWidth="1"/>
    <col min="769" max="769" width="11.125" style="569" customWidth="1"/>
    <col min="770" max="775" width="10.75" style="569" customWidth="1"/>
    <col min="776" max="776" width="11.5" style="569" customWidth="1"/>
    <col min="777" max="777" width="11.875" style="569" customWidth="1"/>
    <col min="778" max="778" width="10.25" style="569" bestFit="1" customWidth="1"/>
    <col min="779" max="1024" width="9" style="569" customWidth="1"/>
    <col min="1025" max="1025" width="11.125" style="569" customWidth="1"/>
    <col min="1026" max="1031" width="10.75" style="569" customWidth="1"/>
    <col min="1032" max="1032" width="11.5" style="569" customWidth="1"/>
    <col min="1033" max="1033" width="11.875" style="569" customWidth="1"/>
    <col min="1034" max="1034" width="10.25" style="569" bestFit="1" customWidth="1"/>
    <col min="1035" max="1280" width="9" style="569" customWidth="1"/>
    <col min="1281" max="1281" width="11.125" style="569" customWidth="1"/>
    <col min="1282" max="1287" width="10.75" style="569" customWidth="1"/>
    <col min="1288" max="1288" width="11.5" style="569" customWidth="1"/>
    <col min="1289" max="1289" width="11.875" style="569" customWidth="1"/>
    <col min="1290" max="1290" width="10.25" style="569" bestFit="1" customWidth="1"/>
    <col min="1291" max="1536" width="9" style="569" customWidth="1"/>
    <col min="1537" max="1537" width="11.125" style="569" customWidth="1"/>
    <col min="1538" max="1543" width="10.75" style="569" customWidth="1"/>
    <col min="1544" max="1544" width="11.5" style="569" customWidth="1"/>
    <col min="1545" max="1545" width="11.875" style="569" customWidth="1"/>
    <col min="1546" max="1546" width="10.25" style="569" bestFit="1" customWidth="1"/>
    <col min="1547" max="1792" width="9" style="569" customWidth="1"/>
    <col min="1793" max="1793" width="11.125" style="569" customWidth="1"/>
    <col min="1794" max="1799" width="10.75" style="569" customWidth="1"/>
    <col min="1800" max="1800" width="11.5" style="569" customWidth="1"/>
    <col min="1801" max="1801" width="11.875" style="569" customWidth="1"/>
    <col min="1802" max="1802" width="10.25" style="569" bestFit="1" customWidth="1"/>
    <col min="1803" max="2048" width="9" style="569" customWidth="1"/>
    <col min="2049" max="2049" width="11.125" style="569" customWidth="1"/>
    <col min="2050" max="2055" width="10.75" style="569" customWidth="1"/>
    <col min="2056" max="2056" width="11.5" style="569" customWidth="1"/>
    <col min="2057" max="2057" width="11.875" style="569" customWidth="1"/>
    <col min="2058" max="2058" width="10.25" style="569" bestFit="1" customWidth="1"/>
    <col min="2059" max="2304" width="9" style="569" customWidth="1"/>
    <col min="2305" max="2305" width="11.125" style="569" customWidth="1"/>
    <col min="2306" max="2311" width="10.75" style="569" customWidth="1"/>
    <col min="2312" max="2312" width="11.5" style="569" customWidth="1"/>
    <col min="2313" max="2313" width="11.875" style="569" customWidth="1"/>
    <col min="2314" max="2314" width="10.25" style="569" bestFit="1" customWidth="1"/>
    <col min="2315" max="2560" width="9" style="569" customWidth="1"/>
    <col min="2561" max="2561" width="11.125" style="569" customWidth="1"/>
    <col min="2562" max="2567" width="10.75" style="569" customWidth="1"/>
    <col min="2568" max="2568" width="11.5" style="569" customWidth="1"/>
    <col min="2569" max="2569" width="11.875" style="569" customWidth="1"/>
    <col min="2570" max="2570" width="10.25" style="569" bestFit="1" customWidth="1"/>
    <col min="2571" max="2816" width="9" style="569" customWidth="1"/>
    <col min="2817" max="2817" width="11.125" style="569" customWidth="1"/>
    <col min="2818" max="2823" width="10.75" style="569" customWidth="1"/>
    <col min="2824" max="2824" width="11.5" style="569" customWidth="1"/>
    <col min="2825" max="2825" width="11.875" style="569" customWidth="1"/>
    <col min="2826" max="2826" width="10.25" style="569" bestFit="1" customWidth="1"/>
    <col min="2827" max="3072" width="9" style="569" customWidth="1"/>
    <col min="3073" max="3073" width="11.125" style="569" customWidth="1"/>
    <col min="3074" max="3079" width="10.75" style="569" customWidth="1"/>
    <col min="3080" max="3080" width="11.5" style="569" customWidth="1"/>
    <col min="3081" max="3081" width="11.875" style="569" customWidth="1"/>
    <col min="3082" max="3082" width="10.25" style="569" bestFit="1" customWidth="1"/>
    <col min="3083" max="3328" width="9" style="569" customWidth="1"/>
    <col min="3329" max="3329" width="11.125" style="569" customWidth="1"/>
    <col min="3330" max="3335" width="10.75" style="569" customWidth="1"/>
    <col min="3336" max="3336" width="11.5" style="569" customWidth="1"/>
    <col min="3337" max="3337" width="11.875" style="569" customWidth="1"/>
    <col min="3338" max="3338" width="10.25" style="569" bestFit="1" customWidth="1"/>
    <col min="3339" max="3584" width="9" style="569" customWidth="1"/>
    <col min="3585" max="3585" width="11.125" style="569" customWidth="1"/>
    <col min="3586" max="3591" width="10.75" style="569" customWidth="1"/>
    <col min="3592" max="3592" width="11.5" style="569" customWidth="1"/>
    <col min="3593" max="3593" width="11.875" style="569" customWidth="1"/>
    <col min="3594" max="3594" width="10.25" style="569" bestFit="1" customWidth="1"/>
    <col min="3595" max="3840" width="9" style="569" customWidth="1"/>
    <col min="3841" max="3841" width="11.125" style="569" customWidth="1"/>
    <col min="3842" max="3847" width="10.75" style="569" customWidth="1"/>
    <col min="3848" max="3848" width="11.5" style="569" customWidth="1"/>
    <col min="3849" max="3849" width="11.875" style="569" customWidth="1"/>
    <col min="3850" max="3850" width="10.25" style="569" bestFit="1" customWidth="1"/>
    <col min="3851" max="4096" width="9" style="569" customWidth="1"/>
    <col min="4097" max="4097" width="11.125" style="569" customWidth="1"/>
    <col min="4098" max="4103" width="10.75" style="569" customWidth="1"/>
    <col min="4104" max="4104" width="11.5" style="569" customWidth="1"/>
    <col min="4105" max="4105" width="11.875" style="569" customWidth="1"/>
    <col min="4106" max="4106" width="10.25" style="569" bestFit="1" customWidth="1"/>
    <col min="4107" max="4352" width="9" style="569" customWidth="1"/>
    <col min="4353" max="4353" width="11.125" style="569" customWidth="1"/>
    <col min="4354" max="4359" width="10.75" style="569" customWidth="1"/>
    <col min="4360" max="4360" width="11.5" style="569" customWidth="1"/>
    <col min="4361" max="4361" width="11.875" style="569" customWidth="1"/>
    <col min="4362" max="4362" width="10.25" style="569" bestFit="1" customWidth="1"/>
    <col min="4363" max="4608" width="9" style="569" customWidth="1"/>
    <col min="4609" max="4609" width="11.125" style="569" customWidth="1"/>
    <col min="4610" max="4615" width="10.75" style="569" customWidth="1"/>
    <col min="4616" max="4616" width="11.5" style="569" customWidth="1"/>
    <col min="4617" max="4617" width="11.875" style="569" customWidth="1"/>
    <col min="4618" max="4618" width="10.25" style="569" bestFit="1" customWidth="1"/>
    <col min="4619" max="4864" width="9" style="569" customWidth="1"/>
    <col min="4865" max="4865" width="11.125" style="569" customWidth="1"/>
    <col min="4866" max="4871" width="10.75" style="569" customWidth="1"/>
    <col min="4872" max="4872" width="11.5" style="569" customWidth="1"/>
    <col min="4873" max="4873" width="11.875" style="569" customWidth="1"/>
    <col min="4874" max="4874" width="10.25" style="569" bestFit="1" customWidth="1"/>
    <col min="4875" max="5120" width="9" style="569" customWidth="1"/>
    <col min="5121" max="5121" width="11.125" style="569" customWidth="1"/>
    <col min="5122" max="5127" width="10.75" style="569" customWidth="1"/>
    <col min="5128" max="5128" width="11.5" style="569" customWidth="1"/>
    <col min="5129" max="5129" width="11.875" style="569" customWidth="1"/>
    <col min="5130" max="5130" width="10.25" style="569" bestFit="1" customWidth="1"/>
    <col min="5131" max="5376" width="9" style="569" customWidth="1"/>
    <col min="5377" max="5377" width="11.125" style="569" customWidth="1"/>
    <col min="5378" max="5383" width="10.75" style="569" customWidth="1"/>
    <col min="5384" max="5384" width="11.5" style="569" customWidth="1"/>
    <col min="5385" max="5385" width="11.875" style="569" customWidth="1"/>
    <col min="5386" max="5386" width="10.25" style="569" bestFit="1" customWidth="1"/>
    <col min="5387" max="5632" width="9" style="569" customWidth="1"/>
    <col min="5633" max="5633" width="11.125" style="569" customWidth="1"/>
    <col min="5634" max="5639" width="10.75" style="569" customWidth="1"/>
    <col min="5640" max="5640" width="11.5" style="569" customWidth="1"/>
    <col min="5641" max="5641" width="11.875" style="569" customWidth="1"/>
    <col min="5642" max="5642" width="10.25" style="569" bestFit="1" customWidth="1"/>
    <col min="5643" max="5888" width="9" style="569" customWidth="1"/>
    <col min="5889" max="5889" width="11.125" style="569" customWidth="1"/>
    <col min="5890" max="5895" width="10.75" style="569" customWidth="1"/>
    <col min="5896" max="5896" width="11.5" style="569" customWidth="1"/>
    <col min="5897" max="5897" width="11.875" style="569" customWidth="1"/>
    <col min="5898" max="5898" width="10.25" style="569" bestFit="1" customWidth="1"/>
    <col min="5899" max="6144" width="9" style="569" customWidth="1"/>
    <col min="6145" max="6145" width="11.125" style="569" customWidth="1"/>
    <col min="6146" max="6151" width="10.75" style="569" customWidth="1"/>
    <col min="6152" max="6152" width="11.5" style="569" customWidth="1"/>
    <col min="6153" max="6153" width="11.875" style="569" customWidth="1"/>
    <col min="6154" max="6154" width="10.25" style="569" bestFit="1" customWidth="1"/>
    <col min="6155" max="6400" width="9" style="569" customWidth="1"/>
    <col min="6401" max="6401" width="11.125" style="569" customWidth="1"/>
    <col min="6402" max="6407" width="10.75" style="569" customWidth="1"/>
    <col min="6408" max="6408" width="11.5" style="569" customWidth="1"/>
    <col min="6409" max="6409" width="11.875" style="569" customWidth="1"/>
    <col min="6410" max="6410" width="10.25" style="569" bestFit="1" customWidth="1"/>
    <col min="6411" max="6656" width="9" style="569" customWidth="1"/>
    <col min="6657" max="6657" width="11.125" style="569" customWidth="1"/>
    <col min="6658" max="6663" width="10.75" style="569" customWidth="1"/>
    <col min="6664" max="6664" width="11.5" style="569" customWidth="1"/>
    <col min="6665" max="6665" width="11.875" style="569" customWidth="1"/>
    <col min="6666" max="6666" width="10.25" style="569" bestFit="1" customWidth="1"/>
    <col min="6667" max="6912" width="9" style="569" customWidth="1"/>
    <col min="6913" max="6913" width="11.125" style="569" customWidth="1"/>
    <col min="6914" max="6919" width="10.75" style="569" customWidth="1"/>
    <col min="6920" max="6920" width="11.5" style="569" customWidth="1"/>
    <col min="6921" max="6921" width="11.875" style="569" customWidth="1"/>
    <col min="6922" max="6922" width="10.25" style="569" bestFit="1" customWidth="1"/>
    <col min="6923" max="7168" width="9" style="569" customWidth="1"/>
    <col min="7169" max="7169" width="11.125" style="569" customWidth="1"/>
    <col min="7170" max="7175" width="10.75" style="569" customWidth="1"/>
    <col min="7176" max="7176" width="11.5" style="569" customWidth="1"/>
    <col min="7177" max="7177" width="11.875" style="569" customWidth="1"/>
    <col min="7178" max="7178" width="10.25" style="569" bestFit="1" customWidth="1"/>
    <col min="7179" max="7424" width="9" style="569" customWidth="1"/>
    <col min="7425" max="7425" width="11.125" style="569" customWidth="1"/>
    <col min="7426" max="7431" width="10.75" style="569" customWidth="1"/>
    <col min="7432" max="7432" width="11.5" style="569" customWidth="1"/>
    <col min="7433" max="7433" width="11.875" style="569" customWidth="1"/>
    <col min="7434" max="7434" width="10.25" style="569" bestFit="1" customWidth="1"/>
    <col min="7435" max="7680" width="9" style="569" customWidth="1"/>
    <col min="7681" max="7681" width="11.125" style="569" customWidth="1"/>
    <col min="7682" max="7687" width="10.75" style="569" customWidth="1"/>
    <col min="7688" max="7688" width="11.5" style="569" customWidth="1"/>
    <col min="7689" max="7689" width="11.875" style="569" customWidth="1"/>
    <col min="7690" max="7690" width="10.25" style="569" bestFit="1" customWidth="1"/>
    <col min="7691" max="7936" width="9" style="569" customWidth="1"/>
    <col min="7937" max="7937" width="11.125" style="569" customWidth="1"/>
    <col min="7938" max="7943" width="10.75" style="569" customWidth="1"/>
    <col min="7944" max="7944" width="11.5" style="569" customWidth="1"/>
    <col min="7945" max="7945" width="11.875" style="569" customWidth="1"/>
    <col min="7946" max="7946" width="10.25" style="569" bestFit="1" customWidth="1"/>
    <col min="7947" max="8192" width="9" style="569" customWidth="1"/>
    <col min="8193" max="8193" width="11.125" style="569" customWidth="1"/>
    <col min="8194" max="8199" width="10.75" style="569" customWidth="1"/>
    <col min="8200" max="8200" width="11.5" style="569" customWidth="1"/>
    <col min="8201" max="8201" width="11.875" style="569" customWidth="1"/>
    <col min="8202" max="8202" width="10.25" style="569" bestFit="1" customWidth="1"/>
    <col min="8203" max="8448" width="9" style="569" customWidth="1"/>
    <col min="8449" max="8449" width="11.125" style="569" customWidth="1"/>
    <col min="8450" max="8455" width="10.75" style="569" customWidth="1"/>
    <col min="8456" max="8456" width="11.5" style="569" customWidth="1"/>
    <col min="8457" max="8457" width="11.875" style="569" customWidth="1"/>
    <col min="8458" max="8458" width="10.25" style="569" bestFit="1" customWidth="1"/>
    <col min="8459" max="8704" width="9" style="569" customWidth="1"/>
    <col min="8705" max="8705" width="11.125" style="569" customWidth="1"/>
    <col min="8706" max="8711" width="10.75" style="569" customWidth="1"/>
    <col min="8712" max="8712" width="11.5" style="569" customWidth="1"/>
    <col min="8713" max="8713" width="11.875" style="569" customWidth="1"/>
    <col min="8714" max="8714" width="10.25" style="569" bestFit="1" customWidth="1"/>
    <col min="8715" max="8960" width="9" style="569" customWidth="1"/>
    <col min="8961" max="8961" width="11.125" style="569" customWidth="1"/>
    <col min="8962" max="8967" width="10.75" style="569" customWidth="1"/>
    <col min="8968" max="8968" width="11.5" style="569" customWidth="1"/>
    <col min="8969" max="8969" width="11.875" style="569" customWidth="1"/>
    <col min="8970" max="8970" width="10.25" style="569" bestFit="1" customWidth="1"/>
    <col min="8971" max="9216" width="9" style="569" customWidth="1"/>
    <col min="9217" max="9217" width="11.125" style="569" customWidth="1"/>
    <col min="9218" max="9223" width="10.75" style="569" customWidth="1"/>
    <col min="9224" max="9224" width="11.5" style="569" customWidth="1"/>
    <col min="9225" max="9225" width="11.875" style="569" customWidth="1"/>
    <col min="9226" max="9226" width="10.25" style="569" bestFit="1" customWidth="1"/>
    <col min="9227" max="9472" width="9" style="569" customWidth="1"/>
    <col min="9473" max="9473" width="11.125" style="569" customWidth="1"/>
    <col min="9474" max="9479" width="10.75" style="569" customWidth="1"/>
    <col min="9480" max="9480" width="11.5" style="569" customWidth="1"/>
    <col min="9481" max="9481" width="11.875" style="569" customWidth="1"/>
    <col min="9482" max="9482" width="10.25" style="569" bestFit="1" customWidth="1"/>
    <col min="9483" max="9728" width="9" style="569" customWidth="1"/>
    <col min="9729" max="9729" width="11.125" style="569" customWidth="1"/>
    <col min="9730" max="9735" width="10.75" style="569" customWidth="1"/>
    <col min="9736" max="9736" width="11.5" style="569" customWidth="1"/>
    <col min="9737" max="9737" width="11.875" style="569" customWidth="1"/>
    <col min="9738" max="9738" width="10.25" style="569" bestFit="1" customWidth="1"/>
    <col min="9739" max="9984" width="9" style="569" customWidth="1"/>
    <col min="9985" max="9985" width="11.125" style="569" customWidth="1"/>
    <col min="9986" max="9991" width="10.75" style="569" customWidth="1"/>
    <col min="9992" max="9992" width="11.5" style="569" customWidth="1"/>
    <col min="9993" max="9993" width="11.875" style="569" customWidth="1"/>
    <col min="9994" max="9994" width="10.25" style="569" bestFit="1" customWidth="1"/>
    <col min="9995" max="10240" width="9" style="569" customWidth="1"/>
    <col min="10241" max="10241" width="11.125" style="569" customWidth="1"/>
    <col min="10242" max="10247" width="10.75" style="569" customWidth="1"/>
    <col min="10248" max="10248" width="11.5" style="569" customWidth="1"/>
    <col min="10249" max="10249" width="11.875" style="569" customWidth="1"/>
    <col min="10250" max="10250" width="10.25" style="569" bestFit="1" customWidth="1"/>
    <col min="10251" max="10496" width="9" style="569" customWidth="1"/>
    <col min="10497" max="10497" width="11.125" style="569" customWidth="1"/>
    <col min="10498" max="10503" width="10.75" style="569" customWidth="1"/>
    <col min="10504" max="10504" width="11.5" style="569" customWidth="1"/>
    <col min="10505" max="10505" width="11.875" style="569" customWidth="1"/>
    <col min="10506" max="10506" width="10.25" style="569" bestFit="1" customWidth="1"/>
    <col min="10507" max="10752" width="9" style="569" customWidth="1"/>
    <col min="10753" max="10753" width="11.125" style="569" customWidth="1"/>
    <col min="10754" max="10759" width="10.75" style="569" customWidth="1"/>
    <col min="10760" max="10760" width="11.5" style="569" customWidth="1"/>
    <col min="10761" max="10761" width="11.875" style="569" customWidth="1"/>
    <col min="10762" max="10762" width="10.25" style="569" bestFit="1" customWidth="1"/>
    <col min="10763" max="11008" width="9" style="569" customWidth="1"/>
    <col min="11009" max="11009" width="11.125" style="569" customWidth="1"/>
    <col min="11010" max="11015" width="10.75" style="569" customWidth="1"/>
    <col min="11016" max="11016" width="11.5" style="569" customWidth="1"/>
    <col min="11017" max="11017" width="11.875" style="569" customWidth="1"/>
    <col min="11018" max="11018" width="10.25" style="569" bestFit="1" customWidth="1"/>
    <col min="11019" max="11264" width="9" style="569" customWidth="1"/>
    <col min="11265" max="11265" width="11.125" style="569" customWidth="1"/>
    <col min="11266" max="11271" width="10.75" style="569" customWidth="1"/>
    <col min="11272" max="11272" width="11.5" style="569" customWidth="1"/>
    <col min="11273" max="11273" width="11.875" style="569" customWidth="1"/>
    <col min="11274" max="11274" width="10.25" style="569" bestFit="1" customWidth="1"/>
    <col min="11275" max="11520" width="9" style="569" customWidth="1"/>
    <col min="11521" max="11521" width="11.125" style="569" customWidth="1"/>
    <col min="11522" max="11527" width="10.75" style="569" customWidth="1"/>
    <col min="11528" max="11528" width="11.5" style="569" customWidth="1"/>
    <col min="11529" max="11529" width="11.875" style="569" customWidth="1"/>
    <col min="11530" max="11530" width="10.25" style="569" bestFit="1" customWidth="1"/>
    <col min="11531" max="11776" width="9" style="569" customWidth="1"/>
    <col min="11777" max="11777" width="11.125" style="569" customWidth="1"/>
    <col min="11778" max="11783" width="10.75" style="569" customWidth="1"/>
    <col min="11784" max="11784" width="11.5" style="569" customWidth="1"/>
    <col min="11785" max="11785" width="11.875" style="569" customWidth="1"/>
    <col min="11786" max="11786" width="10.25" style="569" bestFit="1" customWidth="1"/>
    <col min="11787" max="12032" width="9" style="569" customWidth="1"/>
    <col min="12033" max="12033" width="11.125" style="569" customWidth="1"/>
    <col min="12034" max="12039" width="10.75" style="569" customWidth="1"/>
    <col min="12040" max="12040" width="11.5" style="569" customWidth="1"/>
    <col min="12041" max="12041" width="11.875" style="569" customWidth="1"/>
    <col min="12042" max="12042" width="10.25" style="569" bestFit="1" customWidth="1"/>
    <col min="12043" max="12288" width="9" style="569" customWidth="1"/>
    <col min="12289" max="12289" width="11.125" style="569" customWidth="1"/>
    <col min="12290" max="12295" width="10.75" style="569" customWidth="1"/>
    <col min="12296" max="12296" width="11.5" style="569" customWidth="1"/>
    <col min="12297" max="12297" width="11.875" style="569" customWidth="1"/>
    <col min="12298" max="12298" width="10.25" style="569" bestFit="1" customWidth="1"/>
    <col min="12299" max="12544" width="9" style="569" customWidth="1"/>
    <col min="12545" max="12545" width="11.125" style="569" customWidth="1"/>
    <col min="12546" max="12551" width="10.75" style="569" customWidth="1"/>
    <col min="12552" max="12552" width="11.5" style="569" customWidth="1"/>
    <col min="12553" max="12553" width="11.875" style="569" customWidth="1"/>
    <col min="12554" max="12554" width="10.25" style="569" bestFit="1" customWidth="1"/>
    <col min="12555" max="12800" width="9" style="569" customWidth="1"/>
    <col min="12801" max="12801" width="11.125" style="569" customWidth="1"/>
    <col min="12802" max="12807" width="10.75" style="569" customWidth="1"/>
    <col min="12808" max="12808" width="11.5" style="569" customWidth="1"/>
    <col min="12809" max="12809" width="11.875" style="569" customWidth="1"/>
    <col min="12810" max="12810" width="10.25" style="569" bestFit="1" customWidth="1"/>
    <col min="12811" max="13056" width="9" style="569" customWidth="1"/>
    <col min="13057" max="13057" width="11.125" style="569" customWidth="1"/>
    <col min="13058" max="13063" width="10.75" style="569" customWidth="1"/>
    <col min="13064" max="13064" width="11.5" style="569" customWidth="1"/>
    <col min="13065" max="13065" width="11.875" style="569" customWidth="1"/>
    <col min="13066" max="13066" width="10.25" style="569" bestFit="1" customWidth="1"/>
    <col min="13067" max="13312" width="9" style="569" customWidth="1"/>
    <col min="13313" max="13313" width="11.125" style="569" customWidth="1"/>
    <col min="13314" max="13319" width="10.75" style="569" customWidth="1"/>
    <col min="13320" max="13320" width="11.5" style="569" customWidth="1"/>
    <col min="13321" max="13321" width="11.875" style="569" customWidth="1"/>
    <col min="13322" max="13322" width="10.25" style="569" bestFit="1" customWidth="1"/>
    <col min="13323" max="13568" width="9" style="569" customWidth="1"/>
    <col min="13569" max="13569" width="11.125" style="569" customWidth="1"/>
    <col min="13570" max="13575" width="10.75" style="569" customWidth="1"/>
    <col min="13576" max="13576" width="11.5" style="569" customWidth="1"/>
    <col min="13577" max="13577" width="11.875" style="569" customWidth="1"/>
    <col min="13578" max="13578" width="10.25" style="569" bestFit="1" customWidth="1"/>
    <col min="13579" max="13824" width="9" style="569" customWidth="1"/>
    <col min="13825" max="13825" width="11.125" style="569" customWidth="1"/>
    <col min="13826" max="13831" width="10.75" style="569" customWidth="1"/>
    <col min="13832" max="13832" width="11.5" style="569" customWidth="1"/>
    <col min="13833" max="13833" width="11.875" style="569" customWidth="1"/>
    <col min="13834" max="13834" width="10.25" style="569" bestFit="1" customWidth="1"/>
    <col min="13835" max="14080" width="9" style="569" customWidth="1"/>
    <col min="14081" max="14081" width="11.125" style="569" customWidth="1"/>
    <col min="14082" max="14087" width="10.75" style="569" customWidth="1"/>
    <col min="14088" max="14088" width="11.5" style="569" customWidth="1"/>
    <col min="14089" max="14089" width="11.875" style="569" customWidth="1"/>
    <col min="14090" max="14090" width="10.25" style="569" bestFit="1" customWidth="1"/>
    <col min="14091" max="14336" width="9" style="569" customWidth="1"/>
    <col min="14337" max="14337" width="11.125" style="569" customWidth="1"/>
    <col min="14338" max="14343" width="10.75" style="569" customWidth="1"/>
    <col min="14344" max="14344" width="11.5" style="569" customWidth="1"/>
    <col min="14345" max="14345" width="11.875" style="569" customWidth="1"/>
    <col min="14346" max="14346" width="10.25" style="569" bestFit="1" customWidth="1"/>
    <col min="14347" max="14592" width="9" style="569" customWidth="1"/>
    <col min="14593" max="14593" width="11.125" style="569" customWidth="1"/>
    <col min="14594" max="14599" width="10.75" style="569" customWidth="1"/>
    <col min="14600" max="14600" width="11.5" style="569" customWidth="1"/>
    <col min="14601" max="14601" width="11.875" style="569" customWidth="1"/>
    <col min="14602" max="14602" width="10.25" style="569" bestFit="1" customWidth="1"/>
    <col min="14603" max="14848" width="9" style="569" customWidth="1"/>
    <col min="14849" max="14849" width="11.125" style="569" customWidth="1"/>
    <col min="14850" max="14855" width="10.75" style="569" customWidth="1"/>
    <col min="14856" max="14856" width="11.5" style="569" customWidth="1"/>
    <col min="14857" max="14857" width="11.875" style="569" customWidth="1"/>
    <col min="14858" max="14858" width="10.25" style="569" bestFit="1" customWidth="1"/>
    <col min="14859" max="15104" width="9" style="569" customWidth="1"/>
    <col min="15105" max="15105" width="11.125" style="569" customWidth="1"/>
    <col min="15106" max="15111" width="10.75" style="569" customWidth="1"/>
    <col min="15112" max="15112" width="11.5" style="569" customWidth="1"/>
    <col min="15113" max="15113" width="11.875" style="569" customWidth="1"/>
    <col min="15114" max="15114" width="10.25" style="569" bestFit="1" customWidth="1"/>
    <col min="15115" max="15360" width="9" style="569" customWidth="1"/>
    <col min="15361" max="15361" width="11.125" style="569" customWidth="1"/>
    <col min="15362" max="15367" width="10.75" style="569" customWidth="1"/>
    <col min="15368" max="15368" width="11.5" style="569" customWidth="1"/>
    <col min="15369" max="15369" width="11.875" style="569" customWidth="1"/>
    <col min="15370" max="15370" width="10.25" style="569" bestFit="1" customWidth="1"/>
    <col min="15371" max="15616" width="9" style="569" customWidth="1"/>
    <col min="15617" max="15617" width="11.125" style="569" customWidth="1"/>
    <col min="15618" max="15623" width="10.75" style="569" customWidth="1"/>
    <col min="15624" max="15624" width="11.5" style="569" customWidth="1"/>
    <col min="15625" max="15625" width="11.875" style="569" customWidth="1"/>
    <col min="15626" max="15626" width="10.25" style="569" bestFit="1" customWidth="1"/>
    <col min="15627" max="15872" width="9" style="569" customWidth="1"/>
    <col min="15873" max="15873" width="11.125" style="569" customWidth="1"/>
    <col min="15874" max="15879" width="10.75" style="569" customWidth="1"/>
    <col min="15880" max="15880" width="11.5" style="569" customWidth="1"/>
    <col min="15881" max="15881" width="11.875" style="569" customWidth="1"/>
    <col min="15882" max="15882" width="10.25" style="569" bestFit="1" customWidth="1"/>
    <col min="15883" max="16128" width="9" style="569" customWidth="1"/>
    <col min="16129" max="16129" width="11.125" style="569" customWidth="1"/>
    <col min="16130" max="16135" width="10.75" style="569" customWidth="1"/>
    <col min="16136" max="16136" width="11.5" style="569" customWidth="1"/>
    <col min="16137" max="16137" width="11.875" style="569" customWidth="1"/>
    <col min="16138" max="16138" width="10.25" style="569" bestFit="1" customWidth="1"/>
    <col min="16139" max="16384" width="9" style="569" customWidth="1"/>
  </cols>
  <sheetData>
    <row r="1" spans="1:7" ht="20.100000000000001" customHeight="1">
      <c r="A1" s="570" t="s">
        <v>19</v>
      </c>
      <c r="B1" s="578"/>
      <c r="C1" s="578"/>
      <c r="D1" s="582"/>
      <c r="E1" s="582"/>
    </row>
    <row r="2" spans="1:7" ht="15" customHeight="1">
      <c r="A2" s="571" t="s">
        <v>207</v>
      </c>
      <c r="B2" s="579" t="s">
        <v>9</v>
      </c>
      <c r="C2" s="587"/>
      <c r="D2" s="571" t="s">
        <v>377</v>
      </c>
      <c r="E2" s="623" t="s">
        <v>372</v>
      </c>
      <c r="F2" s="591" t="s">
        <v>381</v>
      </c>
      <c r="G2" s="591" t="s">
        <v>387</v>
      </c>
    </row>
    <row r="3" spans="1:7" ht="15" customHeight="1">
      <c r="A3" s="618"/>
      <c r="B3" s="591" t="s">
        <v>456</v>
      </c>
      <c r="C3" s="591" t="s">
        <v>283</v>
      </c>
      <c r="D3" s="618" t="s">
        <v>426</v>
      </c>
      <c r="E3" s="624" t="s">
        <v>453</v>
      </c>
      <c r="F3" s="573"/>
      <c r="G3" s="573"/>
    </row>
    <row r="4" spans="1:7" ht="15" customHeight="1">
      <c r="A4" s="572"/>
      <c r="B4" s="620" t="s">
        <v>457</v>
      </c>
      <c r="C4" s="620" t="s">
        <v>380</v>
      </c>
      <c r="D4" s="588" t="s">
        <v>443</v>
      </c>
      <c r="E4" s="588" t="s">
        <v>148</v>
      </c>
      <c r="F4" s="572" t="s">
        <v>148</v>
      </c>
      <c r="G4" s="574" t="s">
        <v>149</v>
      </c>
    </row>
    <row r="5" spans="1:7" ht="15" customHeight="1">
      <c r="A5" s="573" t="s">
        <v>476</v>
      </c>
      <c r="B5" s="621">
        <v>15900</v>
      </c>
      <c r="C5" s="581">
        <v>204576</v>
      </c>
      <c r="D5" s="581">
        <v>241265</v>
      </c>
      <c r="E5" s="581">
        <v>73512352.922000006</v>
      </c>
      <c r="F5" s="581">
        <v>73049572.680999994</v>
      </c>
      <c r="G5" s="625">
        <v>99.4</v>
      </c>
    </row>
    <row r="6" spans="1:7" ht="15" customHeight="1">
      <c r="A6" s="573" t="s">
        <v>78</v>
      </c>
      <c r="B6" s="582">
        <v>16142</v>
      </c>
      <c r="C6" s="582">
        <v>204577</v>
      </c>
      <c r="D6" s="582">
        <v>243607</v>
      </c>
      <c r="E6" s="582">
        <v>75300146</v>
      </c>
      <c r="F6" s="582">
        <v>74816786</v>
      </c>
      <c r="G6" s="625">
        <v>99.4</v>
      </c>
    </row>
    <row r="7" spans="1:7" ht="15" customHeight="1">
      <c r="A7" s="574" t="s">
        <v>539</v>
      </c>
      <c r="B7" s="622">
        <v>16362</v>
      </c>
      <c r="C7" s="622">
        <v>202711</v>
      </c>
      <c r="D7" s="622">
        <v>243635</v>
      </c>
      <c r="E7" s="622">
        <v>76082665</v>
      </c>
      <c r="F7" s="622">
        <v>75013880</v>
      </c>
      <c r="G7" s="626">
        <v>98.6</v>
      </c>
    </row>
    <row r="8" spans="1:7" ht="15" customHeight="1">
      <c r="A8" s="601" t="s">
        <v>154</v>
      </c>
      <c r="B8" s="582"/>
      <c r="C8" s="582"/>
      <c r="D8" s="582"/>
      <c r="E8" s="586"/>
    </row>
    <row r="9" spans="1:7" ht="13.5">
      <c r="A9" s="619"/>
    </row>
    <row r="10" spans="1:7" ht="18" customHeight="1"/>
    <row r="11" spans="1:7" ht="18" customHeight="1"/>
    <row r="12" spans="1:7" ht="18" customHeight="1"/>
    <row r="13" spans="1:7" ht="18" customHeight="1"/>
    <row r="14" spans="1:7" ht="18" customHeight="1"/>
    <row r="15" spans="1:7" ht="18" customHeight="1"/>
    <row r="16" spans="1:7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</sheetData>
  <mergeCells count="4">
    <mergeCell ref="B2:C2"/>
    <mergeCell ref="A2:A4"/>
    <mergeCell ref="F2:F3"/>
    <mergeCell ref="G2:G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  <pageSetUpPr fitToPage="1"/>
  </sheetPr>
  <dimension ref="A1:J64"/>
  <sheetViews>
    <sheetView showGridLines="0" zoomScaleSheetLayoutView="100" workbookViewId="0">
      <selection sqref="A1:M12"/>
    </sheetView>
  </sheetViews>
  <sheetFormatPr defaultRowHeight="12.75" customHeight="1"/>
  <cols>
    <col min="1" max="1" width="2.5" style="569" customWidth="1"/>
    <col min="2" max="2" width="23.125" style="627" customWidth="1"/>
    <col min="3" max="8" width="10.5" style="569" customWidth="1"/>
    <col min="9" max="9" width="2.25" style="569" customWidth="1"/>
    <col min="10" max="10" width="14.25" style="569" bestFit="1" customWidth="1"/>
    <col min="11" max="242" width="9" style="569" customWidth="1"/>
    <col min="243" max="243" width="2.5" style="569" customWidth="1"/>
    <col min="244" max="244" width="19.5" style="569" customWidth="1"/>
    <col min="245" max="250" width="11.5" style="569" customWidth="1"/>
    <col min="251" max="253" width="10.25" style="569" bestFit="1" customWidth="1"/>
    <col min="254" max="254" width="13.75" style="569" customWidth="1"/>
    <col min="255" max="255" width="9.5" style="569" bestFit="1" customWidth="1"/>
    <col min="256" max="256" width="11.125" style="569" customWidth="1"/>
    <col min="257" max="498" width="9" style="569" customWidth="1"/>
    <col min="499" max="499" width="2.5" style="569" customWidth="1"/>
    <col min="500" max="500" width="19.5" style="569" customWidth="1"/>
    <col min="501" max="506" width="11.5" style="569" customWidth="1"/>
    <col min="507" max="509" width="10.25" style="569" bestFit="1" customWidth="1"/>
    <col min="510" max="510" width="13.75" style="569" customWidth="1"/>
    <col min="511" max="511" width="9.5" style="569" bestFit="1" customWidth="1"/>
    <col min="512" max="512" width="11.125" style="569" customWidth="1"/>
    <col min="513" max="754" width="9" style="569" customWidth="1"/>
    <col min="755" max="755" width="2.5" style="569" customWidth="1"/>
    <col min="756" max="756" width="19.5" style="569" customWidth="1"/>
    <col min="757" max="762" width="11.5" style="569" customWidth="1"/>
    <col min="763" max="765" width="10.25" style="569" bestFit="1" customWidth="1"/>
    <col min="766" max="766" width="13.75" style="569" customWidth="1"/>
    <col min="767" max="767" width="9.5" style="569" bestFit="1" customWidth="1"/>
    <col min="768" max="768" width="11.125" style="569" customWidth="1"/>
    <col min="769" max="1010" width="9" style="569" customWidth="1"/>
    <col min="1011" max="1011" width="2.5" style="569" customWidth="1"/>
    <col min="1012" max="1012" width="19.5" style="569" customWidth="1"/>
    <col min="1013" max="1018" width="11.5" style="569" customWidth="1"/>
    <col min="1019" max="1021" width="10.25" style="569" bestFit="1" customWidth="1"/>
    <col min="1022" max="1022" width="13.75" style="569" customWidth="1"/>
    <col min="1023" max="1023" width="9.5" style="569" bestFit="1" customWidth="1"/>
    <col min="1024" max="1024" width="11.125" style="569" customWidth="1"/>
    <col min="1025" max="1266" width="9" style="569" customWidth="1"/>
    <col min="1267" max="1267" width="2.5" style="569" customWidth="1"/>
    <col min="1268" max="1268" width="19.5" style="569" customWidth="1"/>
    <col min="1269" max="1274" width="11.5" style="569" customWidth="1"/>
    <col min="1275" max="1277" width="10.25" style="569" bestFit="1" customWidth="1"/>
    <col min="1278" max="1278" width="13.75" style="569" customWidth="1"/>
    <col min="1279" max="1279" width="9.5" style="569" bestFit="1" customWidth="1"/>
    <col min="1280" max="1280" width="11.125" style="569" customWidth="1"/>
    <col min="1281" max="1522" width="9" style="569" customWidth="1"/>
    <col min="1523" max="1523" width="2.5" style="569" customWidth="1"/>
    <col min="1524" max="1524" width="19.5" style="569" customWidth="1"/>
    <col min="1525" max="1530" width="11.5" style="569" customWidth="1"/>
    <col min="1531" max="1533" width="10.25" style="569" bestFit="1" customWidth="1"/>
    <col min="1534" max="1534" width="13.75" style="569" customWidth="1"/>
    <col min="1535" max="1535" width="9.5" style="569" bestFit="1" customWidth="1"/>
    <col min="1536" max="1536" width="11.125" style="569" customWidth="1"/>
    <col min="1537" max="1778" width="9" style="569" customWidth="1"/>
    <col min="1779" max="1779" width="2.5" style="569" customWidth="1"/>
    <col min="1780" max="1780" width="19.5" style="569" customWidth="1"/>
    <col min="1781" max="1786" width="11.5" style="569" customWidth="1"/>
    <col min="1787" max="1789" width="10.25" style="569" bestFit="1" customWidth="1"/>
    <col min="1790" max="1790" width="13.75" style="569" customWidth="1"/>
    <col min="1791" max="1791" width="9.5" style="569" bestFit="1" customWidth="1"/>
    <col min="1792" max="1792" width="11.125" style="569" customWidth="1"/>
    <col min="1793" max="2034" width="9" style="569" customWidth="1"/>
    <col min="2035" max="2035" width="2.5" style="569" customWidth="1"/>
    <col min="2036" max="2036" width="19.5" style="569" customWidth="1"/>
    <col min="2037" max="2042" width="11.5" style="569" customWidth="1"/>
    <col min="2043" max="2045" width="10.25" style="569" bestFit="1" customWidth="1"/>
    <col min="2046" max="2046" width="13.75" style="569" customWidth="1"/>
    <col min="2047" max="2047" width="9.5" style="569" bestFit="1" customWidth="1"/>
    <col min="2048" max="2048" width="11.125" style="569" customWidth="1"/>
    <col min="2049" max="2290" width="9" style="569" customWidth="1"/>
    <col min="2291" max="2291" width="2.5" style="569" customWidth="1"/>
    <col min="2292" max="2292" width="19.5" style="569" customWidth="1"/>
    <col min="2293" max="2298" width="11.5" style="569" customWidth="1"/>
    <col min="2299" max="2301" width="10.25" style="569" bestFit="1" customWidth="1"/>
    <col min="2302" max="2302" width="13.75" style="569" customWidth="1"/>
    <col min="2303" max="2303" width="9.5" style="569" bestFit="1" customWidth="1"/>
    <col min="2304" max="2304" width="11.125" style="569" customWidth="1"/>
    <col min="2305" max="2546" width="9" style="569" customWidth="1"/>
    <col min="2547" max="2547" width="2.5" style="569" customWidth="1"/>
    <col min="2548" max="2548" width="19.5" style="569" customWidth="1"/>
    <col min="2549" max="2554" width="11.5" style="569" customWidth="1"/>
    <col min="2555" max="2557" width="10.25" style="569" bestFit="1" customWidth="1"/>
    <col min="2558" max="2558" width="13.75" style="569" customWidth="1"/>
    <col min="2559" max="2559" width="9.5" style="569" bestFit="1" customWidth="1"/>
    <col min="2560" max="2560" width="11.125" style="569" customWidth="1"/>
    <col min="2561" max="2802" width="9" style="569" customWidth="1"/>
    <col min="2803" max="2803" width="2.5" style="569" customWidth="1"/>
    <col min="2804" max="2804" width="19.5" style="569" customWidth="1"/>
    <col min="2805" max="2810" width="11.5" style="569" customWidth="1"/>
    <col min="2811" max="2813" width="10.25" style="569" bestFit="1" customWidth="1"/>
    <col min="2814" max="2814" width="13.75" style="569" customWidth="1"/>
    <col min="2815" max="2815" width="9.5" style="569" bestFit="1" customWidth="1"/>
    <col min="2816" max="2816" width="11.125" style="569" customWidth="1"/>
    <col min="2817" max="3058" width="9" style="569" customWidth="1"/>
    <col min="3059" max="3059" width="2.5" style="569" customWidth="1"/>
    <col min="3060" max="3060" width="19.5" style="569" customWidth="1"/>
    <col min="3061" max="3066" width="11.5" style="569" customWidth="1"/>
    <col min="3067" max="3069" width="10.25" style="569" bestFit="1" customWidth="1"/>
    <col min="3070" max="3070" width="13.75" style="569" customWidth="1"/>
    <col min="3071" max="3071" width="9.5" style="569" bestFit="1" customWidth="1"/>
    <col min="3072" max="3072" width="11.125" style="569" customWidth="1"/>
    <col min="3073" max="3314" width="9" style="569" customWidth="1"/>
    <col min="3315" max="3315" width="2.5" style="569" customWidth="1"/>
    <col min="3316" max="3316" width="19.5" style="569" customWidth="1"/>
    <col min="3317" max="3322" width="11.5" style="569" customWidth="1"/>
    <col min="3323" max="3325" width="10.25" style="569" bestFit="1" customWidth="1"/>
    <col min="3326" max="3326" width="13.75" style="569" customWidth="1"/>
    <col min="3327" max="3327" width="9.5" style="569" bestFit="1" customWidth="1"/>
    <col min="3328" max="3328" width="11.125" style="569" customWidth="1"/>
    <col min="3329" max="3570" width="9" style="569" customWidth="1"/>
    <col min="3571" max="3571" width="2.5" style="569" customWidth="1"/>
    <col min="3572" max="3572" width="19.5" style="569" customWidth="1"/>
    <col min="3573" max="3578" width="11.5" style="569" customWidth="1"/>
    <col min="3579" max="3581" width="10.25" style="569" bestFit="1" customWidth="1"/>
    <col min="3582" max="3582" width="13.75" style="569" customWidth="1"/>
    <col min="3583" max="3583" width="9.5" style="569" bestFit="1" customWidth="1"/>
    <col min="3584" max="3584" width="11.125" style="569" customWidth="1"/>
    <col min="3585" max="3826" width="9" style="569" customWidth="1"/>
    <col min="3827" max="3827" width="2.5" style="569" customWidth="1"/>
    <col min="3828" max="3828" width="19.5" style="569" customWidth="1"/>
    <col min="3829" max="3834" width="11.5" style="569" customWidth="1"/>
    <col min="3835" max="3837" width="10.25" style="569" bestFit="1" customWidth="1"/>
    <col min="3838" max="3838" width="13.75" style="569" customWidth="1"/>
    <col min="3839" max="3839" width="9.5" style="569" bestFit="1" customWidth="1"/>
    <col min="3840" max="3840" width="11.125" style="569" customWidth="1"/>
    <col min="3841" max="4082" width="9" style="569" customWidth="1"/>
    <col min="4083" max="4083" width="2.5" style="569" customWidth="1"/>
    <col min="4084" max="4084" width="19.5" style="569" customWidth="1"/>
    <col min="4085" max="4090" width="11.5" style="569" customWidth="1"/>
    <col min="4091" max="4093" width="10.25" style="569" bestFit="1" customWidth="1"/>
    <col min="4094" max="4094" width="13.75" style="569" customWidth="1"/>
    <col min="4095" max="4095" width="9.5" style="569" bestFit="1" customWidth="1"/>
    <col min="4096" max="4096" width="11.125" style="569" customWidth="1"/>
    <col min="4097" max="4338" width="9" style="569" customWidth="1"/>
    <col min="4339" max="4339" width="2.5" style="569" customWidth="1"/>
    <col min="4340" max="4340" width="19.5" style="569" customWidth="1"/>
    <col min="4341" max="4346" width="11.5" style="569" customWidth="1"/>
    <col min="4347" max="4349" width="10.25" style="569" bestFit="1" customWidth="1"/>
    <col min="4350" max="4350" width="13.75" style="569" customWidth="1"/>
    <col min="4351" max="4351" width="9.5" style="569" bestFit="1" customWidth="1"/>
    <col min="4352" max="4352" width="11.125" style="569" customWidth="1"/>
    <col min="4353" max="4594" width="9" style="569" customWidth="1"/>
    <col min="4595" max="4595" width="2.5" style="569" customWidth="1"/>
    <col min="4596" max="4596" width="19.5" style="569" customWidth="1"/>
    <col min="4597" max="4602" width="11.5" style="569" customWidth="1"/>
    <col min="4603" max="4605" width="10.25" style="569" bestFit="1" customWidth="1"/>
    <col min="4606" max="4606" width="13.75" style="569" customWidth="1"/>
    <col min="4607" max="4607" width="9.5" style="569" bestFit="1" customWidth="1"/>
    <col min="4608" max="4608" width="11.125" style="569" customWidth="1"/>
    <col min="4609" max="4850" width="9" style="569" customWidth="1"/>
    <col min="4851" max="4851" width="2.5" style="569" customWidth="1"/>
    <col min="4852" max="4852" width="19.5" style="569" customWidth="1"/>
    <col min="4853" max="4858" width="11.5" style="569" customWidth="1"/>
    <col min="4859" max="4861" width="10.25" style="569" bestFit="1" customWidth="1"/>
    <col min="4862" max="4862" width="13.75" style="569" customWidth="1"/>
    <col min="4863" max="4863" width="9.5" style="569" bestFit="1" customWidth="1"/>
    <col min="4864" max="4864" width="11.125" style="569" customWidth="1"/>
    <col min="4865" max="5106" width="9" style="569" customWidth="1"/>
    <col min="5107" max="5107" width="2.5" style="569" customWidth="1"/>
    <col min="5108" max="5108" width="19.5" style="569" customWidth="1"/>
    <col min="5109" max="5114" width="11.5" style="569" customWidth="1"/>
    <col min="5115" max="5117" width="10.25" style="569" bestFit="1" customWidth="1"/>
    <col min="5118" max="5118" width="13.75" style="569" customWidth="1"/>
    <col min="5119" max="5119" width="9.5" style="569" bestFit="1" customWidth="1"/>
    <col min="5120" max="5120" width="11.125" style="569" customWidth="1"/>
    <col min="5121" max="5362" width="9" style="569" customWidth="1"/>
    <col min="5363" max="5363" width="2.5" style="569" customWidth="1"/>
    <col min="5364" max="5364" width="19.5" style="569" customWidth="1"/>
    <col min="5365" max="5370" width="11.5" style="569" customWidth="1"/>
    <col min="5371" max="5373" width="10.25" style="569" bestFit="1" customWidth="1"/>
    <col min="5374" max="5374" width="13.75" style="569" customWidth="1"/>
    <col min="5375" max="5375" width="9.5" style="569" bestFit="1" customWidth="1"/>
    <col min="5376" max="5376" width="11.125" style="569" customWidth="1"/>
    <col min="5377" max="5618" width="9" style="569" customWidth="1"/>
    <col min="5619" max="5619" width="2.5" style="569" customWidth="1"/>
    <col min="5620" max="5620" width="19.5" style="569" customWidth="1"/>
    <col min="5621" max="5626" width="11.5" style="569" customWidth="1"/>
    <col min="5627" max="5629" width="10.25" style="569" bestFit="1" customWidth="1"/>
    <col min="5630" max="5630" width="13.75" style="569" customWidth="1"/>
    <col min="5631" max="5631" width="9.5" style="569" bestFit="1" customWidth="1"/>
    <col min="5632" max="5632" width="11.125" style="569" customWidth="1"/>
    <col min="5633" max="5874" width="9" style="569" customWidth="1"/>
    <col min="5875" max="5875" width="2.5" style="569" customWidth="1"/>
    <col min="5876" max="5876" width="19.5" style="569" customWidth="1"/>
    <col min="5877" max="5882" width="11.5" style="569" customWidth="1"/>
    <col min="5883" max="5885" width="10.25" style="569" bestFit="1" customWidth="1"/>
    <col min="5886" max="5886" width="13.75" style="569" customWidth="1"/>
    <col min="5887" max="5887" width="9.5" style="569" bestFit="1" customWidth="1"/>
    <col min="5888" max="5888" width="11.125" style="569" customWidth="1"/>
    <col min="5889" max="6130" width="9" style="569" customWidth="1"/>
    <col min="6131" max="6131" width="2.5" style="569" customWidth="1"/>
    <col min="6132" max="6132" width="19.5" style="569" customWidth="1"/>
    <col min="6133" max="6138" width="11.5" style="569" customWidth="1"/>
    <col min="6139" max="6141" width="10.25" style="569" bestFit="1" customWidth="1"/>
    <col min="6142" max="6142" width="13.75" style="569" customWidth="1"/>
    <col min="6143" max="6143" width="9.5" style="569" bestFit="1" customWidth="1"/>
    <col min="6144" max="6144" width="11.125" style="569" customWidth="1"/>
    <col min="6145" max="6386" width="9" style="569" customWidth="1"/>
    <col min="6387" max="6387" width="2.5" style="569" customWidth="1"/>
    <col min="6388" max="6388" width="19.5" style="569" customWidth="1"/>
    <col min="6389" max="6394" width="11.5" style="569" customWidth="1"/>
    <col min="6395" max="6397" width="10.25" style="569" bestFit="1" customWidth="1"/>
    <col min="6398" max="6398" width="13.75" style="569" customWidth="1"/>
    <col min="6399" max="6399" width="9.5" style="569" bestFit="1" customWidth="1"/>
    <col min="6400" max="6400" width="11.125" style="569" customWidth="1"/>
    <col min="6401" max="6642" width="9" style="569" customWidth="1"/>
    <col min="6643" max="6643" width="2.5" style="569" customWidth="1"/>
    <col min="6644" max="6644" width="19.5" style="569" customWidth="1"/>
    <col min="6645" max="6650" width="11.5" style="569" customWidth="1"/>
    <col min="6651" max="6653" width="10.25" style="569" bestFit="1" customWidth="1"/>
    <col min="6654" max="6654" width="13.75" style="569" customWidth="1"/>
    <col min="6655" max="6655" width="9.5" style="569" bestFit="1" customWidth="1"/>
    <col min="6656" max="6656" width="11.125" style="569" customWidth="1"/>
    <col min="6657" max="6898" width="9" style="569" customWidth="1"/>
    <col min="6899" max="6899" width="2.5" style="569" customWidth="1"/>
    <col min="6900" max="6900" width="19.5" style="569" customWidth="1"/>
    <col min="6901" max="6906" width="11.5" style="569" customWidth="1"/>
    <col min="6907" max="6909" width="10.25" style="569" bestFit="1" customWidth="1"/>
    <col min="6910" max="6910" width="13.75" style="569" customWidth="1"/>
    <col min="6911" max="6911" width="9.5" style="569" bestFit="1" customWidth="1"/>
    <col min="6912" max="6912" width="11.125" style="569" customWidth="1"/>
    <col min="6913" max="7154" width="9" style="569" customWidth="1"/>
    <col min="7155" max="7155" width="2.5" style="569" customWidth="1"/>
    <col min="7156" max="7156" width="19.5" style="569" customWidth="1"/>
    <col min="7157" max="7162" width="11.5" style="569" customWidth="1"/>
    <col min="7163" max="7165" width="10.25" style="569" bestFit="1" customWidth="1"/>
    <col min="7166" max="7166" width="13.75" style="569" customWidth="1"/>
    <col min="7167" max="7167" width="9.5" style="569" bestFit="1" customWidth="1"/>
    <col min="7168" max="7168" width="11.125" style="569" customWidth="1"/>
    <col min="7169" max="7410" width="9" style="569" customWidth="1"/>
    <col min="7411" max="7411" width="2.5" style="569" customWidth="1"/>
    <col min="7412" max="7412" width="19.5" style="569" customWidth="1"/>
    <col min="7413" max="7418" width="11.5" style="569" customWidth="1"/>
    <col min="7419" max="7421" width="10.25" style="569" bestFit="1" customWidth="1"/>
    <col min="7422" max="7422" width="13.75" style="569" customWidth="1"/>
    <col min="7423" max="7423" width="9.5" style="569" bestFit="1" customWidth="1"/>
    <col min="7424" max="7424" width="11.125" style="569" customWidth="1"/>
    <col min="7425" max="7666" width="9" style="569" customWidth="1"/>
    <col min="7667" max="7667" width="2.5" style="569" customWidth="1"/>
    <col min="7668" max="7668" width="19.5" style="569" customWidth="1"/>
    <col min="7669" max="7674" width="11.5" style="569" customWidth="1"/>
    <col min="7675" max="7677" width="10.25" style="569" bestFit="1" customWidth="1"/>
    <col min="7678" max="7678" width="13.75" style="569" customWidth="1"/>
    <col min="7679" max="7679" width="9.5" style="569" bestFit="1" customWidth="1"/>
    <col min="7680" max="7680" width="11.125" style="569" customWidth="1"/>
    <col min="7681" max="7922" width="9" style="569" customWidth="1"/>
    <col min="7923" max="7923" width="2.5" style="569" customWidth="1"/>
    <col min="7924" max="7924" width="19.5" style="569" customWidth="1"/>
    <col min="7925" max="7930" width="11.5" style="569" customWidth="1"/>
    <col min="7931" max="7933" width="10.25" style="569" bestFit="1" customWidth="1"/>
    <col min="7934" max="7934" width="13.75" style="569" customWidth="1"/>
    <col min="7935" max="7935" width="9.5" style="569" bestFit="1" customWidth="1"/>
    <col min="7936" max="7936" width="11.125" style="569" customWidth="1"/>
    <col min="7937" max="8178" width="9" style="569" customWidth="1"/>
    <col min="8179" max="8179" width="2.5" style="569" customWidth="1"/>
    <col min="8180" max="8180" width="19.5" style="569" customWidth="1"/>
    <col min="8181" max="8186" width="11.5" style="569" customWidth="1"/>
    <col min="8187" max="8189" width="10.25" style="569" bestFit="1" customWidth="1"/>
    <col min="8190" max="8190" width="13.75" style="569" customWidth="1"/>
    <col min="8191" max="8191" width="9.5" style="569" bestFit="1" customWidth="1"/>
    <col min="8192" max="8192" width="11.125" style="569" customWidth="1"/>
    <col min="8193" max="8434" width="9" style="569" customWidth="1"/>
    <col min="8435" max="8435" width="2.5" style="569" customWidth="1"/>
    <col min="8436" max="8436" width="19.5" style="569" customWidth="1"/>
    <col min="8437" max="8442" width="11.5" style="569" customWidth="1"/>
    <col min="8443" max="8445" width="10.25" style="569" bestFit="1" customWidth="1"/>
    <col min="8446" max="8446" width="13.75" style="569" customWidth="1"/>
    <col min="8447" max="8447" width="9.5" style="569" bestFit="1" customWidth="1"/>
    <col min="8448" max="8448" width="11.125" style="569" customWidth="1"/>
    <col min="8449" max="8690" width="9" style="569" customWidth="1"/>
    <col min="8691" max="8691" width="2.5" style="569" customWidth="1"/>
    <col min="8692" max="8692" width="19.5" style="569" customWidth="1"/>
    <col min="8693" max="8698" width="11.5" style="569" customWidth="1"/>
    <col min="8699" max="8701" width="10.25" style="569" bestFit="1" customWidth="1"/>
    <col min="8702" max="8702" width="13.75" style="569" customWidth="1"/>
    <col min="8703" max="8703" width="9.5" style="569" bestFit="1" customWidth="1"/>
    <col min="8704" max="8704" width="11.125" style="569" customWidth="1"/>
    <col min="8705" max="8946" width="9" style="569" customWidth="1"/>
    <col min="8947" max="8947" width="2.5" style="569" customWidth="1"/>
    <col min="8948" max="8948" width="19.5" style="569" customWidth="1"/>
    <col min="8949" max="8954" width="11.5" style="569" customWidth="1"/>
    <col min="8955" max="8957" width="10.25" style="569" bestFit="1" customWidth="1"/>
    <col min="8958" max="8958" width="13.75" style="569" customWidth="1"/>
    <col min="8959" max="8959" width="9.5" style="569" bestFit="1" customWidth="1"/>
    <col min="8960" max="8960" width="11.125" style="569" customWidth="1"/>
    <col min="8961" max="9202" width="9" style="569" customWidth="1"/>
    <col min="9203" max="9203" width="2.5" style="569" customWidth="1"/>
    <col min="9204" max="9204" width="19.5" style="569" customWidth="1"/>
    <col min="9205" max="9210" width="11.5" style="569" customWidth="1"/>
    <col min="9211" max="9213" width="10.25" style="569" bestFit="1" customWidth="1"/>
    <col min="9214" max="9214" width="13.75" style="569" customWidth="1"/>
    <col min="9215" max="9215" width="9.5" style="569" bestFit="1" customWidth="1"/>
    <col min="9216" max="9216" width="11.125" style="569" customWidth="1"/>
    <col min="9217" max="9458" width="9" style="569" customWidth="1"/>
    <col min="9459" max="9459" width="2.5" style="569" customWidth="1"/>
    <col min="9460" max="9460" width="19.5" style="569" customWidth="1"/>
    <col min="9461" max="9466" width="11.5" style="569" customWidth="1"/>
    <col min="9467" max="9469" width="10.25" style="569" bestFit="1" customWidth="1"/>
    <col min="9470" max="9470" width="13.75" style="569" customWidth="1"/>
    <col min="9471" max="9471" width="9.5" style="569" bestFit="1" customWidth="1"/>
    <col min="9472" max="9472" width="11.125" style="569" customWidth="1"/>
    <col min="9473" max="9714" width="9" style="569" customWidth="1"/>
    <col min="9715" max="9715" width="2.5" style="569" customWidth="1"/>
    <col min="9716" max="9716" width="19.5" style="569" customWidth="1"/>
    <col min="9717" max="9722" width="11.5" style="569" customWidth="1"/>
    <col min="9723" max="9725" width="10.25" style="569" bestFit="1" customWidth="1"/>
    <col min="9726" max="9726" width="13.75" style="569" customWidth="1"/>
    <col min="9727" max="9727" width="9.5" style="569" bestFit="1" customWidth="1"/>
    <col min="9728" max="9728" width="11.125" style="569" customWidth="1"/>
    <col min="9729" max="9970" width="9" style="569" customWidth="1"/>
    <col min="9971" max="9971" width="2.5" style="569" customWidth="1"/>
    <col min="9972" max="9972" width="19.5" style="569" customWidth="1"/>
    <col min="9973" max="9978" width="11.5" style="569" customWidth="1"/>
    <col min="9979" max="9981" width="10.25" style="569" bestFit="1" customWidth="1"/>
    <col min="9982" max="9982" width="13.75" style="569" customWidth="1"/>
    <col min="9983" max="9983" width="9.5" style="569" bestFit="1" customWidth="1"/>
    <col min="9984" max="9984" width="11.125" style="569" customWidth="1"/>
    <col min="9985" max="10226" width="9" style="569" customWidth="1"/>
    <col min="10227" max="10227" width="2.5" style="569" customWidth="1"/>
    <col min="10228" max="10228" width="19.5" style="569" customWidth="1"/>
    <col min="10229" max="10234" width="11.5" style="569" customWidth="1"/>
    <col min="10235" max="10237" width="10.25" style="569" bestFit="1" customWidth="1"/>
    <col min="10238" max="10238" width="13.75" style="569" customWidth="1"/>
    <col min="10239" max="10239" width="9.5" style="569" bestFit="1" customWidth="1"/>
    <col min="10240" max="10240" width="11.125" style="569" customWidth="1"/>
    <col min="10241" max="10482" width="9" style="569" customWidth="1"/>
    <col min="10483" max="10483" width="2.5" style="569" customWidth="1"/>
    <col min="10484" max="10484" width="19.5" style="569" customWidth="1"/>
    <col min="10485" max="10490" width="11.5" style="569" customWidth="1"/>
    <col min="10491" max="10493" width="10.25" style="569" bestFit="1" customWidth="1"/>
    <col min="10494" max="10494" width="13.75" style="569" customWidth="1"/>
    <col min="10495" max="10495" width="9.5" style="569" bestFit="1" customWidth="1"/>
    <col min="10496" max="10496" width="11.125" style="569" customWidth="1"/>
    <col min="10497" max="10738" width="9" style="569" customWidth="1"/>
    <col min="10739" max="10739" width="2.5" style="569" customWidth="1"/>
    <col min="10740" max="10740" width="19.5" style="569" customWidth="1"/>
    <col min="10741" max="10746" width="11.5" style="569" customWidth="1"/>
    <col min="10747" max="10749" width="10.25" style="569" bestFit="1" customWidth="1"/>
    <col min="10750" max="10750" width="13.75" style="569" customWidth="1"/>
    <col min="10751" max="10751" width="9.5" style="569" bestFit="1" customWidth="1"/>
    <col min="10752" max="10752" width="11.125" style="569" customWidth="1"/>
    <col min="10753" max="10994" width="9" style="569" customWidth="1"/>
    <col min="10995" max="10995" width="2.5" style="569" customWidth="1"/>
    <col min="10996" max="10996" width="19.5" style="569" customWidth="1"/>
    <col min="10997" max="11002" width="11.5" style="569" customWidth="1"/>
    <col min="11003" max="11005" width="10.25" style="569" bestFit="1" customWidth="1"/>
    <col min="11006" max="11006" width="13.75" style="569" customWidth="1"/>
    <col min="11007" max="11007" width="9.5" style="569" bestFit="1" customWidth="1"/>
    <col min="11008" max="11008" width="11.125" style="569" customWidth="1"/>
    <col min="11009" max="11250" width="9" style="569" customWidth="1"/>
    <col min="11251" max="11251" width="2.5" style="569" customWidth="1"/>
    <col min="11252" max="11252" width="19.5" style="569" customWidth="1"/>
    <col min="11253" max="11258" width="11.5" style="569" customWidth="1"/>
    <col min="11259" max="11261" width="10.25" style="569" bestFit="1" customWidth="1"/>
    <col min="11262" max="11262" width="13.75" style="569" customWidth="1"/>
    <col min="11263" max="11263" width="9.5" style="569" bestFit="1" customWidth="1"/>
    <col min="11264" max="11264" width="11.125" style="569" customWidth="1"/>
    <col min="11265" max="11506" width="9" style="569" customWidth="1"/>
    <col min="11507" max="11507" width="2.5" style="569" customWidth="1"/>
    <col min="11508" max="11508" width="19.5" style="569" customWidth="1"/>
    <col min="11509" max="11514" width="11.5" style="569" customWidth="1"/>
    <col min="11515" max="11517" width="10.25" style="569" bestFit="1" customWidth="1"/>
    <col min="11518" max="11518" width="13.75" style="569" customWidth="1"/>
    <col min="11519" max="11519" width="9.5" style="569" bestFit="1" customWidth="1"/>
    <col min="11520" max="11520" width="11.125" style="569" customWidth="1"/>
    <col min="11521" max="11762" width="9" style="569" customWidth="1"/>
    <col min="11763" max="11763" width="2.5" style="569" customWidth="1"/>
    <col min="11764" max="11764" width="19.5" style="569" customWidth="1"/>
    <col min="11765" max="11770" width="11.5" style="569" customWidth="1"/>
    <col min="11771" max="11773" width="10.25" style="569" bestFit="1" customWidth="1"/>
    <col min="11774" max="11774" width="13.75" style="569" customWidth="1"/>
    <col min="11775" max="11775" width="9.5" style="569" bestFit="1" customWidth="1"/>
    <col min="11776" max="11776" width="11.125" style="569" customWidth="1"/>
    <col min="11777" max="12018" width="9" style="569" customWidth="1"/>
    <col min="12019" max="12019" width="2.5" style="569" customWidth="1"/>
    <col min="12020" max="12020" width="19.5" style="569" customWidth="1"/>
    <col min="12021" max="12026" width="11.5" style="569" customWidth="1"/>
    <col min="12027" max="12029" width="10.25" style="569" bestFit="1" customWidth="1"/>
    <col min="12030" max="12030" width="13.75" style="569" customWidth="1"/>
    <col min="12031" max="12031" width="9.5" style="569" bestFit="1" customWidth="1"/>
    <col min="12032" max="12032" width="11.125" style="569" customWidth="1"/>
    <col min="12033" max="12274" width="9" style="569" customWidth="1"/>
    <col min="12275" max="12275" width="2.5" style="569" customWidth="1"/>
    <col min="12276" max="12276" width="19.5" style="569" customWidth="1"/>
    <col min="12277" max="12282" width="11.5" style="569" customWidth="1"/>
    <col min="12283" max="12285" width="10.25" style="569" bestFit="1" customWidth="1"/>
    <col min="12286" max="12286" width="13.75" style="569" customWidth="1"/>
    <col min="12287" max="12287" width="9.5" style="569" bestFit="1" customWidth="1"/>
    <col min="12288" max="12288" width="11.125" style="569" customWidth="1"/>
    <col min="12289" max="12530" width="9" style="569" customWidth="1"/>
    <col min="12531" max="12531" width="2.5" style="569" customWidth="1"/>
    <col min="12532" max="12532" width="19.5" style="569" customWidth="1"/>
    <col min="12533" max="12538" width="11.5" style="569" customWidth="1"/>
    <col min="12539" max="12541" width="10.25" style="569" bestFit="1" customWidth="1"/>
    <col min="12542" max="12542" width="13.75" style="569" customWidth="1"/>
    <col min="12543" max="12543" width="9.5" style="569" bestFit="1" customWidth="1"/>
    <col min="12544" max="12544" width="11.125" style="569" customWidth="1"/>
    <col min="12545" max="12786" width="9" style="569" customWidth="1"/>
    <col min="12787" max="12787" width="2.5" style="569" customWidth="1"/>
    <col min="12788" max="12788" width="19.5" style="569" customWidth="1"/>
    <col min="12789" max="12794" width="11.5" style="569" customWidth="1"/>
    <col min="12795" max="12797" width="10.25" style="569" bestFit="1" customWidth="1"/>
    <col min="12798" max="12798" width="13.75" style="569" customWidth="1"/>
    <col min="12799" max="12799" width="9.5" style="569" bestFit="1" customWidth="1"/>
    <col min="12800" max="12800" width="11.125" style="569" customWidth="1"/>
    <col min="12801" max="13042" width="9" style="569" customWidth="1"/>
    <col min="13043" max="13043" width="2.5" style="569" customWidth="1"/>
    <col min="13044" max="13044" width="19.5" style="569" customWidth="1"/>
    <col min="13045" max="13050" width="11.5" style="569" customWidth="1"/>
    <col min="13051" max="13053" width="10.25" style="569" bestFit="1" customWidth="1"/>
    <col min="13054" max="13054" width="13.75" style="569" customWidth="1"/>
    <col min="13055" max="13055" width="9.5" style="569" bestFit="1" customWidth="1"/>
    <col min="13056" max="13056" width="11.125" style="569" customWidth="1"/>
    <col min="13057" max="13298" width="9" style="569" customWidth="1"/>
    <col min="13299" max="13299" width="2.5" style="569" customWidth="1"/>
    <col min="13300" max="13300" width="19.5" style="569" customWidth="1"/>
    <col min="13301" max="13306" width="11.5" style="569" customWidth="1"/>
    <col min="13307" max="13309" width="10.25" style="569" bestFit="1" customWidth="1"/>
    <col min="13310" max="13310" width="13.75" style="569" customWidth="1"/>
    <col min="13311" max="13311" width="9.5" style="569" bestFit="1" customWidth="1"/>
    <col min="13312" max="13312" width="11.125" style="569" customWidth="1"/>
    <col min="13313" max="13554" width="9" style="569" customWidth="1"/>
    <col min="13555" max="13555" width="2.5" style="569" customWidth="1"/>
    <col min="13556" max="13556" width="19.5" style="569" customWidth="1"/>
    <col min="13557" max="13562" width="11.5" style="569" customWidth="1"/>
    <col min="13563" max="13565" width="10.25" style="569" bestFit="1" customWidth="1"/>
    <col min="13566" max="13566" width="13.75" style="569" customWidth="1"/>
    <col min="13567" max="13567" width="9.5" style="569" bestFit="1" customWidth="1"/>
    <col min="13568" max="13568" width="11.125" style="569" customWidth="1"/>
    <col min="13569" max="13810" width="9" style="569" customWidth="1"/>
    <col min="13811" max="13811" width="2.5" style="569" customWidth="1"/>
    <col min="13812" max="13812" width="19.5" style="569" customWidth="1"/>
    <col min="13813" max="13818" width="11.5" style="569" customWidth="1"/>
    <col min="13819" max="13821" width="10.25" style="569" bestFit="1" customWidth="1"/>
    <col min="13822" max="13822" width="13.75" style="569" customWidth="1"/>
    <col min="13823" max="13823" width="9.5" style="569" bestFit="1" customWidth="1"/>
    <col min="13824" max="13824" width="11.125" style="569" customWidth="1"/>
    <col min="13825" max="14066" width="9" style="569" customWidth="1"/>
    <col min="14067" max="14067" width="2.5" style="569" customWidth="1"/>
    <col min="14068" max="14068" width="19.5" style="569" customWidth="1"/>
    <col min="14069" max="14074" width="11.5" style="569" customWidth="1"/>
    <col min="14075" max="14077" width="10.25" style="569" bestFit="1" customWidth="1"/>
    <col min="14078" max="14078" width="13.75" style="569" customWidth="1"/>
    <col min="14079" max="14079" width="9.5" style="569" bestFit="1" customWidth="1"/>
    <col min="14080" max="14080" width="11.125" style="569" customWidth="1"/>
    <col min="14081" max="14322" width="9" style="569" customWidth="1"/>
    <col min="14323" max="14323" width="2.5" style="569" customWidth="1"/>
    <col min="14324" max="14324" width="19.5" style="569" customWidth="1"/>
    <col min="14325" max="14330" width="11.5" style="569" customWidth="1"/>
    <col min="14331" max="14333" width="10.25" style="569" bestFit="1" customWidth="1"/>
    <col min="14334" max="14334" width="13.75" style="569" customWidth="1"/>
    <col min="14335" max="14335" width="9.5" style="569" bestFit="1" customWidth="1"/>
    <col min="14336" max="14336" width="11.125" style="569" customWidth="1"/>
    <col min="14337" max="14578" width="9" style="569" customWidth="1"/>
    <col min="14579" max="14579" width="2.5" style="569" customWidth="1"/>
    <col min="14580" max="14580" width="19.5" style="569" customWidth="1"/>
    <col min="14581" max="14586" width="11.5" style="569" customWidth="1"/>
    <col min="14587" max="14589" width="10.25" style="569" bestFit="1" customWidth="1"/>
    <col min="14590" max="14590" width="13.75" style="569" customWidth="1"/>
    <col min="14591" max="14591" width="9.5" style="569" bestFit="1" customWidth="1"/>
    <col min="14592" max="14592" width="11.125" style="569" customWidth="1"/>
    <col min="14593" max="14834" width="9" style="569" customWidth="1"/>
    <col min="14835" max="14835" width="2.5" style="569" customWidth="1"/>
    <col min="14836" max="14836" width="19.5" style="569" customWidth="1"/>
    <col min="14837" max="14842" width="11.5" style="569" customWidth="1"/>
    <col min="14843" max="14845" width="10.25" style="569" bestFit="1" customWidth="1"/>
    <col min="14846" max="14846" width="13.75" style="569" customWidth="1"/>
    <col min="14847" max="14847" width="9.5" style="569" bestFit="1" customWidth="1"/>
    <col min="14848" max="14848" width="11.125" style="569" customWidth="1"/>
    <col min="14849" max="15090" width="9" style="569" customWidth="1"/>
    <col min="15091" max="15091" width="2.5" style="569" customWidth="1"/>
    <col min="15092" max="15092" width="19.5" style="569" customWidth="1"/>
    <col min="15093" max="15098" width="11.5" style="569" customWidth="1"/>
    <col min="15099" max="15101" width="10.25" style="569" bestFit="1" customWidth="1"/>
    <col min="15102" max="15102" width="13.75" style="569" customWidth="1"/>
    <col min="15103" max="15103" width="9.5" style="569" bestFit="1" customWidth="1"/>
    <col min="15104" max="15104" width="11.125" style="569" customWidth="1"/>
    <col min="15105" max="15346" width="9" style="569" customWidth="1"/>
    <col min="15347" max="15347" width="2.5" style="569" customWidth="1"/>
    <col min="15348" max="15348" width="19.5" style="569" customWidth="1"/>
    <col min="15349" max="15354" width="11.5" style="569" customWidth="1"/>
    <col min="15355" max="15357" width="10.25" style="569" bestFit="1" customWidth="1"/>
    <col min="15358" max="15358" width="13.75" style="569" customWidth="1"/>
    <col min="15359" max="15359" width="9.5" style="569" bestFit="1" customWidth="1"/>
    <col min="15360" max="15360" width="11.125" style="569" customWidth="1"/>
    <col min="15361" max="15602" width="9" style="569" customWidth="1"/>
    <col min="15603" max="15603" width="2.5" style="569" customWidth="1"/>
    <col min="15604" max="15604" width="19.5" style="569" customWidth="1"/>
    <col min="15605" max="15610" width="11.5" style="569" customWidth="1"/>
    <col min="15611" max="15613" width="10.25" style="569" bestFit="1" customWidth="1"/>
    <col min="15614" max="15614" width="13.75" style="569" customWidth="1"/>
    <col min="15615" max="15615" width="9.5" style="569" bestFit="1" customWidth="1"/>
    <col min="15616" max="15616" width="11.125" style="569" customWidth="1"/>
    <col min="15617" max="15858" width="9" style="569" customWidth="1"/>
    <col min="15859" max="15859" width="2.5" style="569" customWidth="1"/>
    <col min="15860" max="15860" width="19.5" style="569" customWidth="1"/>
    <col min="15861" max="15866" width="11.5" style="569" customWidth="1"/>
    <col min="15867" max="15869" width="10.25" style="569" bestFit="1" customWidth="1"/>
    <col min="15870" max="15870" width="13.75" style="569" customWidth="1"/>
    <col min="15871" max="15871" width="9.5" style="569" bestFit="1" customWidth="1"/>
    <col min="15872" max="15872" width="11.125" style="569" customWidth="1"/>
    <col min="15873" max="16114" width="9" style="569" customWidth="1"/>
    <col min="16115" max="16115" width="2.5" style="569" customWidth="1"/>
    <col min="16116" max="16116" width="19.5" style="569" customWidth="1"/>
    <col min="16117" max="16122" width="11.5" style="569" customWidth="1"/>
    <col min="16123" max="16125" width="10.25" style="569" bestFit="1" customWidth="1"/>
    <col min="16126" max="16126" width="13.75" style="569" customWidth="1"/>
    <col min="16127" max="16127" width="9.5" style="569" bestFit="1" customWidth="1"/>
    <col min="16128" max="16128" width="11.125" style="569" customWidth="1"/>
    <col min="16129" max="16384" width="9" style="569" customWidth="1"/>
  </cols>
  <sheetData>
    <row r="1" spans="1:10" ht="20.100000000000001" customHeight="1">
      <c r="A1" s="570" t="s">
        <v>62</v>
      </c>
      <c r="B1" s="636"/>
      <c r="G1" s="616"/>
      <c r="H1" s="672" t="s">
        <v>388</v>
      </c>
    </row>
    <row r="2" spans="1:10" s="611" customFormat="1" ht="15.95" customHeight="1">
      <c r="A2" s="629" t="s">
        <v>71</v>
      </c>
      <c r="B2" s="637"/>
      <c r="C2" s="644" t="s">
        <v>476</v>
      </c>
      <c r="D2" s="650"/>
      <c r="E2" s="645" t="s">
        <v>78</v>
      </c>
      <c r="F2" s="657"/>
      <c r="G2" s="645" t="s">
        <v>539</v>
      </c>
      <c r="H2" s="657"/>
    </row>
    <row r="3" spans="1:10" s="611" customFormat="1" ht="15.95" customHeight="1">
      <c r="A3" s="630"/>
      <c r="B3" s="638"/>
      <c r="C3" s="645" t="s">
        <v>292</v>
      </c>
      <c r="D3" s="645" t="s">
        <v>109</v>
      </c>
      <c r="E3" s="645" t="s">
        <v>292</v>
      </c>
      <c r="F3" s="658" t="s">
        <v>109</v>
      </c>
      <c r="G3" s="645" t="s">
        <v>292</v>
      </c>
      <c r="H3" s="658" t="s">
        <v>109</v>
      </c>
    </row>
    <row r="4" spans="1:10" s="628" customFormat="1" ht="15.95" customHeight="1">
      <c r="A4" s="631" t="s">
        <v>211</v>
      </c>
      <c r="B4" s="639"/>
      <c r="C4" s="575">
        <v>4384660</v>
      </c>
      <c r="D4" s="575">
        <v>55440470</v>
      </c>
      <c r="E4" s="651">
        <v>4395814</v>
      </c>
      <c r="F4" s="659">
        <v>56417715</v>
      </c>
      <c r="G4" s="665">
        <f>G5+G18+G29+G30</f>
        <v>3993646</v>
      </c>
      <c r="H4" s="659">
        <f>H5+H18+H29+H30</f>
        <v>53373133</v>
      </c>
    </row>
    <row r="5" spans="1:10" s="628" customFormat="1" ht="15.95" customHeight="1">
      <c r="A5" s="632" t="s">
        <v>291</v>
      </c>
      <c r="B5" s="640"/>
      <c r="C5" s="646">
        <v>2465363</v>
      </c>
      <c r="D5" s="646">
        <v>31078657.445</v>
      </c>
      <c r="E5" s="652">
        <v>2503465</v>
      </c>
      <c r="F5" s="660">
        <v>31845362</v>
      </c>
      <c r="G5" s="666">
        <f>SUM(G6:G17)</f>
        <v>2419641</v>
      </c>
      <c r="H5" s="660">
        <f>SUM(H6:H17)</f>
        <v>31831039</v>
      </c>
      <c r="J5" s="673"/>
    </row>
    <row r="6" spans="1:10" s="628" customFormat="1" ht="15.95" customHeight="1">
      <c r="A6" s="633"/>
      <c r="B6" s="640" t="s">
        <v>95</v>
      </c>
      <c r="C6" s="576">
        <v>1548338</v>
      </c>
      <c r="D6" s="576">
        <v>21953590.149</v>
      </c>
      <c r="E6" s="653">
        <v>1570876</v>
      </c>
      <c r="F6" s="661">
        <v>22262260</v>
      </c>
      <c r="G6" s="667">
        <v>1506929</v>
      </c>
      <c r="H6" s="661">
        <v>22112169</v>
      </c>
    </row>
    <row r="7" spans="1:10" s="628" customFormat="1" ht="15.95" customHeight="1">
      <c r="A7" s="633"/>
      <c r="B7" s="640" t="s">
        <v>16</v>
      </c>
      <c r="C7" s="576">
        <v>841669</v>
      </c>
      <c r="D7" s="576">
        <v>5892504.8389999997</v>
      </c>
      <c r="E7" s="653">
        <v>857316</v>
      </c>
      <c r="F7" s="661">
        <v>6317282</v>
      </c>
      <c r="G7" s="667">
        <v>819632</v>
      </c>
      <c r="H7" s="661">
        <v>6373458</v>
      </c>
    </row>
    <row r="8" spans="1:10" s="628" customFormat="1" ht="15.95" customHeight="1">
      <c r="A8" s="633"/>
      <c r="B8" s="640" t="s">
        <v>164</v>
      </c>
      <c r="C8" s="647">
        <v>17159</v>
      </c>
      <c r="D8" s="647">
        <v>91902.365999999995</v>
      </c>
      <c r="E8" s="654">
        <v>16817</v>
      </c>
      <c r="F8" s="662">
        <v>88643</v>
      </c>
      <c r="G8" s="668">
        <v>15959</v>
      </c>
      <c r="H8" s="662">
        <v>82785</v>
      </c>
    </row>
    <row r="9" spans="1:10" s="628" customFormat="1" ht="15.95" customHeight="1">
      <c r="A9" s="633"/>
      <c r="B9" s="640" t="s">
        <v>166</v>
      </c>
      <c r="C9" s="576">
        <v>140</v>
      </c>
      <c r="D9" s="576">
        <v>12799.566000000001</v>
      </c>
      <c r="E9" s="653">
        <v>200</v>
      </c>
      <c r="F9" s="661">
        <v>14988</v>
      </c>
      <c r="G9" s="667">
        <v>206</v>
      </c>
      <c r="H9" s="661">
        <v>8717</v>
      </c>
    </row>
    <row r="10" spans="1:10" s="628" customFormat="1" ht="15.95" customHeight="1">
      <c r="A10" s="633"/>
      <c r="B10" s="640" t="s">
        <v>168</v>
      </c>
      <c r="C10" s="576">
        <v>10</v>
      </c>
      <c r="D10" s="576">
        <v>68.75</v>
      </c>
      <c r="E10" s="653">
        <v>9</v>
      </c>
      <c r="F10" s="661">
        <v>53</v>
      </c>
      <c r="G10" s="667">
        <v>13</v>
      </c>
      <c r="H10" s="661">
        <v>244</v>
      </c>
    </row>
    <row r="11" spans="1:10" s="628" customFormat="1" ht="15.95" customHeight="1">
      <c r="A11" s="633"/>
      <c r="B11" s="640" t="s">
        <v>169</v>
      </c>
      <c r="C11" s="647">
        <v>59487</v>
      </c>
      <c r="D11" s="647">
        <v>271615.576</v>
      </c>
      <c r="E11" s="654">
        <v>59070</v>
      </c>
      <c r="F11" s="662">
        <v>270578</v>
      </c>
      <c r="G11" s="668">
        <v>59966</v>
      </c>
      <c r="H11" s="662">
        <v>282561</v>
      </c>
    </row>
    <row r="12" spans="1:10" s="628" customFormat="1" ht="15.95" customHeight="1">
      <c r="A12" s="633"/>
      <c r="B12" s="640" t="s">
        <v>82</v>
      </c>
      <c r="C12" s="648" t="s">
        <v>58</v>
      </c>
      <c r="D12" s="648" t="s">
        <v>58</v>
      </c>
      <c r="E12" s="655" t="s">
        <v>389</v>
      </c>
      <c r="F12" s="663" t="s">
        <v>389</v>
      </c>
      <c r="G12" s="648" t="s">
        <v>58</v>
      </c>
      <c r="H12" s="663" t="s">
        <v>58</v>
      </c>
    </row>
    <row r="13" spans="1:10" s="628" customFormat="1" ht="15.95" customHeight="1">
      <c r="A13" s="633"/>
      <c r="B13" s="640" t="s">
        <v>172</v>
      </c>
      <c r="C13" s="647">
        <v>482</v>
      </c>
      <c r="D13" s="647">
        <v>24701.003000000001</v>
      </c>
      <c r="E13" s="654">
        <v>568</v>
      </c>
      <c r="F13" s="662">
        <v>23688</v>
      </c>
      <c r="G13" s="668">
        <f>253+63+142+47</f>
        <v>505</v>
      </c>
      <c r="H13" s="662">
        <f>14409+1437+3009+1098</f>
        <v>19953</v>
      </c>
    </row>
    <row r="14" spans="1:10" s="628" customFormat="1" ht="15.95" customHeight="1">
      <c r="A14" s="633"/>
      <c r="B14" s="640" t="s">
        <v>173</v>
      </c>
      <c r="C14" s="576">
        <v>11656</v>
      </c>
      <c r="D14" s="576">
        <v>1614143.405</v>
      </c>
      <c r="E14" s="653">
        <v>11962</v>
      </c>
      <c r="F14" s="661">
        <v>1672839</v>
      </c>
      <c r="G14" s="667">
        <v>13108</v>
      </c>
      <c r="H14" s="661">
        <v>1823781</v>
      </c>
    </row>
    <row r="15" spans="1:10" s="628" customFormat="1" ht="15.95" customHeight="1">
      <c r="A15" s="633"/>
      <c r="B15" s="640" t="s">
        <v>174</v>
      </c>
      <c r="C15" s="648">
        <v>258</v>
      </c>
      <c r="D15" s="648">
        <v>12900</v>
      </c>
      <c r="E15" s="655">
        <v>251</v>
      </c>
      <c r="F15" s="663">
        <v>12550</v>
      </c>
      <c r="G15" s="669">
        <v>282</v>
      </c>
      <c r="H15" s="663">
        <v>14100</v>
      </c>
    </row>
    <row r="16" spans="1:10" s="628" customFormat="1" ht="15.95" customHeight="1">
      <c r="A16" s="633"/>
      <c r="B16" s="640" t="s">
        <v>175</v>
      </c>
      <c r="C16" s="648">
        <v>1640</v>
      </c>
      <c r="D16" s="648">
        <v>688304</v>
      </c>
      <c r="E16" s="655">
        <v>1581</v>
      </c>
      <c r="F16" s="663">
        <v>663572</v>
      </c>
      <c r="G16" s="669">
        <v>1464</v>
      </c>
      <c r="H16" s="663">
        <v>614528</v>
      </c>
    </row>
    <row r="17" spans="1:8" s="628" customFormat="1" ht="15.95" customHeight="1">
      <c r="A17" s="633"/>
      <c r="B17" s="640" t="s">
        <v>178</v>
      </c>
      <c r="C17" s="576">
        <v>1683</v>
      </c>
      <c r="D17" s="576">
        <v>516127.79100000003</v>
      </c>
      <c r="E17" s="653">
        <v>1632</v>
      </c>
      <c r="F17" s="661">
        <v>518909</v>
      </c>
      <c r="G17" s="667">
        <v>1577</v>
      </c>
      <c r="H17" s="661">
        <v>498743</v>
      </c>
    </row>
    <row r="18" spans="1:8" s="628" customFormat="1" ht="15.95" customHeight="1">
      <c r="A18" s="632" t="s">
        <v>111</v>
      </c>
      <c r="B18" s="640"/>
      <c r="C18" s="576">
        <v>1665120</v>
      </c>
      <c r="D18" s="576">
        <v>19816473.166000001</v>
      </c>
      <c r="E18" s="653">
        <v>1601304</v>
      </c>
      <c r="F18" s="661">
        <v>19083171</v>
      </c>
      <c r="G18" s="667">
        <f>SUM(G19:G28)</f>
        <v>1400249</v>
      </c>
      <c r="H18" s="661">
        <f>SUM(H19:H28)</f>
        <v>17434690</v>
      </c>
    </row>
    <row r="19" spans="1:8" s="628" customFormat="1" ht="15.95" customHeight="1">
      <c r="A19" s="633"/>
      <c r="B19" s="640" t="s">
        <v>95</v>
      </c>
      <c r="C19" s="576">
        <v>1030768</v>
      </c>
      <c r="D19" s="576">
        <v>15132245.467</v>
      </c>
      <c r="E19" s="653">
        <v>992968</v>
      </c>
      <c r="F19" s="661">
        <v>14350298</v>
      </c>
      <c r="G19" s="667">
        <v>868718</v>
      </c>
      <c r="H19" s="661">
        <v>13048024</v>
      </c>
    </row>
    <row r="20" spans="1:8" s="628" customFormat="1" ht="15.95" customHeight="1">
      <c r="A20" s="633"/>
      <c r="B20" s="640" t="s">
        <v>16</v>
      </c>
      <c r="C20" s="576">
        <v>598653</v>
      </c>
      <c r="D20" s="576">
        <v>3985392.412</v>
      </c>
      <c r="E20" s="653">
        <v>573526</v>
      </c>
      <c r="F20" s="661">
        <v>4071503</v>
      </c>
      <c r="G20" s="667">
        <v>490912</v>
      </c>
      <c r="H20" s="661">
        <v>3823558</v>
      </c>
    </row>
    <row r="21" spans="1:8" s="628" customFormat="1" ht="15.95" customHeight="1">
      <c r="A21" s="633"/>
      <c r="B21" s="640" t="s">
        <v>164</v>
      </c>
      <c r="C21" s="647">
        <v>14579</v>
      </c>
      <c r="D21" s="647">
        <v>105727.344</v>
      </c>
      <c r="E21" s="654">
        <v>13366</v>
      </c>
      <c r="F21" s="662">
        <v>94317</v>
      </c>
      <c r="G21" s="668">
        <v>10794</v>
      </c>
      <c r="H21" s="662">
        <v>80871</v>
      </c>
    </row>
    <row r="22" spans="1:8" s="628" customFormat="1" ht="15.95" customHeight="1">
      <c r="A22" s="633"/>
      <c r="B22" s="640" t="s">
        <v>179</v>
      </c>
      <c r="C22" s="576">
        <v>787</v>
      </c>
      <c r="D22" s="576">
        <v>31649.017</v>
      </c>
      <c r="E22" s="653">
        <v>825</v>
      </c>
      <c r="F22" s="661">
        <v>34456</v>
      </c>
      <c r="G22" s="667">
        <v>917</v>
      </c>
      <c r="H22" s="661">
        <v>40635</v>
      </c>
    </row>
    <row r="23" spans="1:8" s="628" customFormat="1" ht="15.95" customHeight="1">
      <c r="A23" s="633"/>
      <c r="B23" s="640" t="s">
        <v>168</v>
      </c>
      <c r="C23" s="647">
        <v>10</v>
      </c>
      <c r="D23" s="647">
        <v>75.849999999999994</v>
      </c>
      <c r="E23" s="654">
        <v>12</v>
      </c>
      <c r="F23" s="662">
        <v>91</v>
      </c>
      <c r="G23" s="668">
        <v>5</v>
      </c>
      <c r="H23" s="662">
        <v>89</v>
      </c>
    </row>
    <row r="24" spans="1:8" s="628" customFormat="1" ht="15.95" customHeight="1">
      <c r="A24" s="633"/>
      <c r="B24" s="640" t="s">
        <v>181</v>
      </c>
      <c r="C24" s="647">
        <v>33607</v>
      </c>
      <c r="D24" s="647">
        <v>188126.79</v>
      </c>
      <c r="E24" s="654">
        <v>32756</v>
      </c>
      <c r="F24" s="662">
        <v>198601</v>
      </c>
      <c r="G24" s="668">
        <v>27868</v>
      </c>
      <c r="H24" s="662">
        <v>163600</v>
      </c>
    </row>
    <row r="25" spans="1:8" s="628" customFormat="1" ht="15.95" customHeight="1">
      <c r="A25" s="634"/>
      <c r="B25" s="641" t="s">
        <v>157</v>
      </c>
      <c r="C25" s="648" t="s">
        <v>58</v>
      </c>
      <c r="D25" s="647" t="s">
        <v>58</v>
      </c>
      <c r="E25" s="654" t="s">
        <v>58</v>
      </c>
      <c r="F25" s="663" t="s">
        <v>58</v>
      </c>
      <c r="G25" s="648" t="s">
        <v>58</v>
      </c>
      <c r="H25" s="662" t="s">
        <v>58</v>
      </c>
    </row>
    <row r="26" spans="1:8" s="628" customFormat="1" ht="15.95" customHeight="1">
      <c r="A26" s="633"/>
      <c r="B26" s="640" t="s">
        <v>172</v>
      </c>
      <c r="C26" s="576">
        <v>250</v>
      </c>
      <c r="D26" s="576">
        <v>13132.286</v>
      </c>
      <c r="E26" s="653">
        <v>276</v>
      </c>
      <c r="F26" s="661">
        <v>14389</v>
      </c>
      <c r="G26" s="667">
        <f>98+28+81+10</f>
        <v>217</v>
      </c>
      <c r="H26" s="661">
        <f>5520+1775+2670+140</f>
        <v>10105</v>
      </c>
    </row>
    <row r="27" spans="1:8" s="628" customFormat="1" ht="15.95" customHeight="1">
      <c r="A27" s="633"/>
      <c r="B27" s="640" t="s">
        <v>182</v>
      </c>
      <c r="C27" s="576">
        <v>212</v>
      </c>
      <c r="D27" s="576">
        <v>10600</v>
      </c>
      <c r="E27" s="653">
        <v>204</v>
      </c>
      <c r="F27" s="661">
        <v>10200</v>
      </c>
      <c r="G27" s="667">
        <v>204</v>
      </c>
      <c r="H27" s="661">
        <v>10200</v>
      </c>
    </row>
    <row r="28" spans="1:8" s="628" customFormat="1" ht="15.95" customHeight="1">
      <c r="A28" s="633"/>
      <c r="B28" s="640" t="s">
        <v>137</v>
      </c>
      <c r="C28" s="648">
        <v>833</v>
      </c>
      <c r="D28" s="648">
        <v>349524</v>
      </c>
      <c r="E28" s="655">
        <v>737</v>
      </c>
      <c r="F28" s="663">
        <v>309316</v>
      </c>
      <c r="G28" s="669">
        <v>614</v>
      </c>
      <c r="H28" s="663">
        <v>257608</v>
      </c>
    </row>
    <row r="29" spans="1:8" s="628" customFormat="1" ht="15.95" customHeight="1">
      <c r="A29" s="632" t="s">
        <v>39</v>
      </c>
      <c r="B29" s="642"/>
      <c r="C29" s="648">
        <v>218493</v>
      </c>
      <c r="D29" s="648">
        <v>3926026.5240000002</v>
      </c>
      <c r="E29" s="655">
        <v>151459</v>
      </c>
      <c r="F29" s="663">
        <v>3622682</v>
      </c>
      <c r="G29" s="669">
        <v>167579</v>
      </c>
      <c r="H29" s="663">
        <v>3985792</v>
      </c>
    </row>
    <row r="30" spans="1:8" s="628" customFormat="1" ht="15.95" customHeight="1">
      <c r="A30" s="635" t="s">
        <v>186</v>
      </c>
      <c r="B30" s="643"/>
      <c r="C30" s="649">
        <v>5151</v>
      </c>
      <c r="D30" s="649">
        <v>103150.556</v>
      </c>
      <c r="E30" s="656">
        <v>5866</v>
      </c>
      <c r="F30" s="664">
        <v>128207</v>
      </c>
      <c r="G30" s="670">
        <f>3377+2800</f>
        <v>6177</v>
      </c>
      <c r="H30" s="664">
        <f>61685+59927</f>
        <v>121612</v>
      </c>
    </row>
    <row r="31" spans="1:8" s="611" customFormat="1" ht="15" customHeight="1">
      <c r="A31" s="601" t="s">
        <v>154</v>
      </c>
      <c r="B31" s="607"/>
      <c r="G31" s="671"/>
    </row>
    <row r="32" spans="1:8" s="611" customFormat="1" ht="15" customHeight="1">
      <c r="A32" s="601" t="s">
        <v>477</v>
      </c>
      <c r="B32" s="607"/>
      <c r="C32" s="601"/>
    </row>
    <row r="33" spans="1:3" s="611" customFormat="1" ht="15" customHeight="1">
      <c r="A33" s="601" t="s">
        <v>36</v>
      </c>
      <c r="B33" s="607"/>
      <c r="C33" s="601"/>
    </row>
    <row r="34" spans="1:3" s="611" customFormat="1" ht="15" customHeight="1">
      <c r="A34" s="601" t="s">
        <v>464</v>
      </c>
      <c r="B34" s="607"/>
    </row>
    <row r="35" spans="1:3" ht="13.5">
      <c r="B35" s="569"/>
    </row>
    <row r="36" spans="1:3" ht="18" customHeight="1"/>
    <row r="37" spans="1:3" ht="18" customHeight="1"/>
    <row r="38" spans="1:3" ht="18" customHeight="1"/>
    <row r="39" spans="1:3" ht="18" customHeight="1"/>
    <row r="40" spans="1:3" ht="18" customHeight="1"/>
    <row r="41" spans="1:3" ht="18" customHeight="1"/>
    <row r="42" spans="1:3" ht="18" customHeight="1"/>
    <row r="43" spans="1:3" ht="18" customHeight="1"/>
    <row r="44" spans="1:3" ht="18" customHeight="1"/>
    <row r="45" spans="1:3" ht="18" customHeight="1"/>
    <row r="46" spans="1:3" ht="18" customHeight="1"/>
    <row r="47" spans="1:3" ht="18" customHeight="1"/>
    <row r="48" spans="1:3" ht="18" customHeight="1">
      <c r="B48" s="569"/>
    </row>
    <row r="49" s="569" customFormat="1" ht="18" customHeight="1"/>
    <row r="50" s="569" customFormat="1" ht="18" customHeight="1"/>
    <row r="51" s="569" customFormat="1" ht="18" customHeight="1"/>
    <row r="52" s="569" customFormat="1" ht="18" customHeight="1"/>
    <row r="53" s="569" customFormat="1" ht="18" customHeight="1"/>
    <row r="54" s="569" customFormat="1" ht="18" customHeight="1"/>
    <row r="55" s="569" customFormat="1" ht="18" customHeight="1"/>
    <row r="56" s="569" customFormat="1" ht="18" customHeight="1"/>
    <row r="57" s="569" customFormat="1" ht="18" customHeight="1"/>
    <row r="58" s="569" customFormat="1" ht="18" customHeight="1"/>
    <row r="59" s="569" customFormat="1" ht="18" customHeight="1"/>
    <row r="60" s="569" customFormat="1" ht="18" customHeight="1"/>
    <row r="61" s="569" customFormat="1" ht="18" customHeight="1"/>
    <row r="62" s="569" customFormat="1" ht="18" customHeight="1"/>
    <row r="63" s="569" customFormat="1" ht="18" customHeight="1"/>
    <row r="64" s="569" customFormat="1" ht="18" customHeight="1"/>
  </sheetData>
  <mergeCells count="9">
    <mergeCell ref="C2:D2"/>
    <mergeCell ref="E2:F2"/>
    <mergeCell ref="G2:H2"/>
    <mergeCell ref="A4:B4"/>
    <mergeCell ref="A5:B5"/>
    <mergeCell ref="A18:B18"/>
    <mergeCell ref="A29:B29"/>
    <mergeCell ref="A30:B30"/>
    <mergeCell ref="A2:B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7" fitToWidth="1" fitToHeight="1" orientation="portrait" usePrinterDefaults="1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K7"/>
  <sheetViews>
    <sheetView showGridLines="0" zoomScaleSheetLayoutView="100" workbookViewId="0">
      <selection sqref="A1:M12"/>
    </sheetView>
  </sheetViews>
  <sheetFormatPr defaultColWidth="9" defaultRowHeight="15.75" customHeight="1"/>
  <cols>
    <col min="1" max="1" width="9.5" style="1" customWidth="1"/>
    <col min="2" max="11" width="7.5" style="1" customWidth="1"/>
    <col min="12" max="16384" width="9" style="1"/>
  </cols>
  <sheetData>
    <row r="1" spans="1:11" ht="20.100000000000001" customHeight="1">
      <c r="A1" s="2" t="s">
        <v>255</v>
      </c>
      <c r="B1" s="54"/>
      <c r="C1" s="54"/>
      <c r="D1" s="69"/>
      <c r="K1" s="19" t="s">
        <v>463</v>
      </c>
    </row>
    <row r="2" spans="1:11" ht="15.95" customHeight="1">
      <c r="A2" s="71" t="s">
        <v>399</v>
      </c>
      <c r="B2" s="78" t="s">
        <v>188</v>
      </c>
      <c r="C2" s="81"/>
      <c r="D2" s="87"/>
      <c r="E2" s="78" t="s">
        <v>190</v>
      </c>
      <c r="F2" s="81"/>
      <c r="G2" s="87"/>
      <c r="H2" s="78" t="s">
        <v>195</v>
      </c>
      <c r="I2" s="81"/>
      <c r="J2" s="81"/>
      <c r="K2" s="87"/>
    </row>
    <row r="3" spans="1:11" ht="30" customHeight="1">
      <c r="A3" s="349"/>
      <c r="B3" s="350" t="s">
        <v>163</v>
      </c>
      <c r="C3" s="350" t="s">
        <v>196</v>
      </c>
      <c r="D3" s="354" t="s">
        <v>234</v>
      </c>
      <c r="E3" s="357" t="s">
        <v>163</v>
      </c>
      <c r="F3" s="350" t="s">
        <v>196</v>
      </c>
      <c r="G3" s="354" t="s">
        <v>234</v>
      </c>
      <c r="H3" s="357" t="s">
        <v>163</v>
      </c>
      <c r="I3" s="350" t="s">
        <v>196</v>
      </c>
      <c r="J3" s="350" t="s">
        <v>234</v>
      </c>
      <c r="K3" s="354" t="s">
        <v>199</v>
      </c>
    </row>
    <row r="4" spans="1:11" ht="15.95" customHeight="1">
      <c r="A4" s="55" t="s">
        <v>361</v>
      </c>
      <c r="B4" s="351">
        <v>27</v>
      </c>
      <c r="C4" s="9">
        <v>25</v>
      </c>
      <c r="D4" s="355">
        <v>2</v>
      </c>
      <c r="E4" s="358">
        <v>144311</v>
      </c>
      <c r="F4" s="358">
        <v>141813</v>
      </c>
      <c r="G4" s="360">
        <v>2498</v>
      </c>
      <c r="H4" s="358">
        <v>228817</v>
      </c>
      <c r="I4" s="358">
        <v>224707</v>
      </c>
      <c r="J4" s="358">
        <v>4110</v>
      </c>
      <c r="K4" s="355">
        <v>23.229999999999997</v>
      </c>
    </row>
    <row r="5" spans="1:11" ht="15.95" customHeight="1">
      <c r="A5" s="55" t="s">
        <v>401</v>
      </c>
      <c r="B5" s="351">
        <v>27</v>
      </c>
      <c r="C5" s="9">
        <v>25</v>
      </c>
      <c r="D5" s="355">
        <v>2</v>
      </c>
      <c r="E5" s="358">
        <v>139754</v>
      </c>
      <c r="F5" s="358">
        <v>137294</v>
      </c>
      <c r="G5" s="360">
        <v>2460</v>
      </c>
      <c r="H5" s="358">
        <v>218585</v>
      </c>
      <c r="I5" s="358">
        <v>214596</v>
      </c>
      <c r="J5" s="358">
        <v>3989</v>
      </c>
      <c r="K5" s="355">
        <v>22.52</v>
      </c>
    </row>
    <row r="6" spans="1:11" ht="15.95" customHeight="1">
      <c r="A6" s="56" t="s">
        <v>78</v>
      </c>
      <c r="B6" s="352">
        <v>27</v>
      </c>
      <c r="C6" s="353">
        <v>25</v>
      </c>
      <c r="D6" s="356">
        <v>2</v>
      </c>
      <c r="E6" s="359">
        <v>137155</v>
      </c>
      <c r="F6" s="359">
        <v>134782</v>
      </c>
      <c r="G6" s="361">
        <v>2373</v>
      </c>
      <c r="H6" s="359">
        <v>211838</v>
      </c>
      <c r="I6" s="359">
        <v>208004</v>
      </c>
      <c r="J6" s="359">
        <v>3834</v>
      </c>
      <c r="K6" s="356">
        <v>22.15</v>
      </c>
    </row>
    <row r="7" spans="1:11" ht="15" customHeight="1">
      <c r="A7" s="9" t="s">
        <v>192</v>
      </c>
      <c r="B7" s="9"/>
      <c r="C7" s="9"/>
      <c r="D7" s="9"/>
      <c r="E7" s="9"/>
      <c r="F7" s="9"/>
      <c r="G7" s="9"/>
      <c r="H7" s="9"/>
      <c r="I7" s="358"/>
      <c r="J7" s="15"/>
      <c r="K7" s="15"/>
    </row>
  </sheetData>
  <mergeCells count="4">
    <mergeCell ref="B2:D2"/>
    <mergeCell ref="E2:G2"/>
    <mergeCell ref="H2:K2"/>
    <mergeCell ref="A2:A3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E75"/>
  <sheetViews>
    <sheetView showGridLines="0" topLeftCell="A24" workbookViewId="0">
      <selection sqref="A1:M41"/>
    </sheetView>
  </sheetViews>
  <sheetFormatPr defaultColWidth="9" defaultRowHeight="17.100000000000001" customHeight="1"/>
  <cols>
    <col min="1" max="1" width="6.5" style="1" customWidth="1"/>
    <col min="2" max="2" width="14.5" style="1" customWidth="1"/>
    <col min="3" max="3" width="18.5" style="1" customWidth="1"/>
    <col min="4" max="4" width="30.5" style="362" customWidth="1"/>
    <col min="5" max="5" width="20.5" style="196" customWidth="1"/>
    <col min="6" max="16384" width="9" style="1"/>
  </cols>
  <sheetData>
    <row r="1" spans="1:5" ht="20.100000000000001" customHeight="1">
      <c r="A1" s="2" t="s">
        <v>201</v>
      </c>
      <c r="E1" s="398" t="s">
        <v>530</v>
      </c>
    </row>
    <row r="2" spans="1:5" s="363" customFormat="1" ht="10.5" customHeight="1">
      <c r="A2" s="366" t="s">
        <v>508</v>
      </c>
      <c r="B2" s="366"/>
      <c r="C2" s="366"/>
      <c r="D2" s="366"/>
      <c r="E2" s="399" t="s">
        <v>261</v>
      </c>
    </row>
    <row r="3" spans="1:5" s="364" customFormat="1" ht="10.5" customHeight="1">
      <c r="A3" s="367" t="s">
        <v>210</v>
      </c>
      <c r="B3" s="370" t="s">
        <v>499</v>
      </c>
      <c r="C3" s="378" t="s">
        <v>68</v>
      </c>
      <c r="D3" s="388" t="s">
        <v>76</v>
      </c>
      <c r="E3" s="400">
        <v>18283516</v>
      </c>
    </row>
    <row r="4" spans="1:5" s="364" customFormat="1" ht="10.5" customHeight="1">
      <c r="A4" s="367"/>
      <c r="B4" s="371"/>
      <c r="C4" s="379"/>
      <c r="D4" s="389" t="s">
        <v>411</v>
      </c>
      <c r="E4" s="401">
        <v>35729</v>
      </c>
    </row>
    <row r="5" spans="1:5" s="364" customFormat="1" ht="10.5" customHeight="1">
      <c r="A5" s="367"/>
      <c r="B5" s="371"/>
      <c r="C5" s="379"/>
      <c r="D5" s="389" t="s">
        <v>147</v>
      </c>
      <c r="E5" s="402">
        <v>18319245</v>
      </c>
    </row>
    <row r="6" spans="1:5" s="364" customFormat="1" ht="10.5" customHeight="1">
      <c r="A6" s="367"/>
      <c r="B6" s="371"/>
      <c r="C6" s="379" t="s">
        <v>202</v>
      </c>
      <c r="D6" s="389" t="s">
        <v>76</v>
      </c>
      <c r="E6" s="402">
        <v>6112295</v>
      </c>
    </row>
    <row r="7" spans="1:5" s="364" customFormat="1" ht="10.5" customHeight="1">
      <c r="A7" s="367"/>
      <c r="B7" s="371"/>
      <c r="C7" s="379"/>
      <c r="D7" s="389" t="s">
        <v>411</v>
      </c>
      <c r="E7" s="402">
        <v>14918</v>
      </c>
    </row>
    <row r="8" spans="1:5" s="364" customFormat="1" ht="10.5" customHeight="1">
      <c r="A8" s="367"/>
      <c r="B8" s="371"/>
      <c r="C8" s="379"/>
      <c r="D8" s="389" t="s">
        <v>484</v>
      </c>
      <c r="E8" s="402">
        <v>6127213</v>
      </c>
    </row>
    <row r="9" spans="1:5" s="364" customFormat="1" ht="10.5" customHeight="1">
      <c r="A9" s="367"/>
      <c r="B9" s="371"/>
      <c r="C9" s="380" t="s">
        <v>72</v>
      </c>
      <c r="D9" s="389"/>
      <c r="E9" s="402">
        <v>1991517</v>
      </c>
    </row>
    <row r="10" spans="1:5" s="364" customFormat="1" ht="10.5" customHeight="1">
      <c r="A10" s="367"/>
      <c r="B10" s="371"/>
      <c r="C10" s="380" t="s">
        <v>243</v>
      </c>
      <c r="D10" s="389"/>
      <c r="E10" s="402">
        <v>26437975</v>
      </c>
    </row>
    <row r="11" spans="1:5" s="364" customFormat="1" ht="10.5" customHeight="1">
      <c r="A11" s="367"/>
      <c r="B11" s="371"/>
      <c r="C11" s="380" t="s">
        <v>451</v>
      </c>
      <c r="D11" s="389"/>
      <c r="E11" s="402">
        <v>0</v>
      </c>
    </row>
    <row r="12" spans="1:5" s="364" customFormat="1" ht="10.5" customHeight="1">
      <c r="A12" s="367"/>
      <c r="B12" s="371"/>
      <c r="C12" s="381" t="s">
        <v>481</v>
      </c>
      <c r="D12" s="390"/>
      <c r="E12" s="402">
        <v>26437975</v>
      </c>
    </row>
    <row r="13" spans="1:5" s="364" customFormat="1" ht="10.5" customHeight="1">
      <c r="A13" s="367"/>
      <c r="B13" s="372" t="s">
        <v>480</v>
      </c>
      <c r="C13" s="380" t="s">
        <v>482</v>
      </c>
      <c r="D13" s="389" t="s">
        <v>523</v>
      </c>
      <c r="E13" s="402">
        <v>17584579</v>
      </c>
    </row>
    <row r="14" spans="1:5" s="364" customFormat="1" ht="10.5" customHeight="1">
      <c r="A14" s="367"/>
      <c r="B14" s="372"/>
      <c r="C14" s="380"/>
      <c r="D14" s="389" t="s">
        <v>87</v>
      </c>
      <c r="E14" s="402">
        <v>816264</v>
      </c>
    </row>
    <row r="15" spans="1:5" s="364" customFormat="1" ht="10.5" customHeight="1">
      <c r="A15" s="367"/>
      <c r="B15" s="372"/>
      <c r="C15" s="380"/>
      <c r="D15" s="389" t="s">
        <v>524</v>
      </c>
      <c r="E15" s="402">
        <v>49536</v>
      </c>
    </row>
    <row r="16" spans="1:5" s="364" customFormat="1" ht="10.5" customHeight="1">
      <c r="A16" s="367"/>
      <c r="B16" s="372"/>
      <c r="C16" s="380"/>
      <c r="D16" s="389" t="s">
        <v>419</v>
      </c>
      <c r="E16" s="402">
        <v>131470</v>
      </c>
    </row>
    <row r="17" spans="1:5" s="364" customFormat="1" ht="10.5" customHeight="1">
      <c r="A17" s="367"/>
      <c r="B17" s="372"/>
      <c r="C17" s="380"/>
      <c r="D17" s="389" t="s">
        <v>485</v>
      </c>
      <c r="E17" s="402">
        <v>0</v>
      </c>
    </row>
    <row r="18" spans="1:5" s="364" customFormat="1" ht="10.5" customHeight="1">
      <c r="A18" s="367"/>
      <c r="B18" s="372"/>
      <c r="C18" s="380"/>
      <c r="D18" s="389" t="s">
        <v>322</v>
      </c>
      <c r="E18" s="402">
        <v>18581849</v>
      </c>
    </row>
    <row r="19" spans="1:5" s="364" customFormat="1" ht="10.5" customHeight="1">
      <c r="A19" s="367"/>
      <c r="B19" s="372"/>
      <c r="C19" s="380" t="s">
        <v>483</v>
      </c>
      <c r="D19" s="389" t="s">
        <v>348</v>
      </c>
      <c r="E19" s="402">
        <v>7466272</v>
      </c>
    </row>
    <row r="20" spans="1:5" s="364" customFormat="1" ht="10.5" customHeight="1">
      <c r="A20" s="367"/>
      <c r="B20" s="372"/>
      <c r="C20" s="380"/>
      <c r="D20" s="389" t="s">
        <v>212</v>
      </c>
      <c r="E20" s="402">
        <v>1196090</v>
      </c>
    </row>
    <row r="21" spans="1:5" s="364" customFormat="1" ht="10.5" customHeight="1">
      <c r="A21" s="367"/>
      <c r="B21" s="372"/>
      <c r="C21" s="380"/>
      <c r="D21" s="389" t="s">
        <v>486</v>
      </c>
      <c r="E21" s="402">
        <v>690819</v>
      </c>
    </row>
    <row r="22" spans="1:5" s="364" customFormat="1" ht="10.5" customHeight="1">
      <c r="A22" s="367"/>
      <c r="B22" s="372"/>
      <c r="C22" s="380"/>
      <c r="D22" s="389" t="s">
        <v>487</v>
      </c>
      <c r="E22" s="402">
        <v>0</v>
      </c>
    </row>
    <row r="23" spans="1:5" s="364" customFormat="1" ht="10.5" customHeight="1">
      <c r="A23" s="367"/>
      <c r="B23" s="372"/>
      <c r="C23" s="380"/>
      <c r="D23" s="389" t="s">
        <v>165</v>
      </c>
      <c r="E23" s="402">
        <v>0</v>
      </c>
    </row>
    <row r="24" spans="1:5" s="364" customFormat="1" ht="10.5" customHeight="1">
      <c r="A24" s="367"/>
      <c r="B24" s="372"/>
      <c r="C24" s="380"/>
      <c r="D24" s="389" t="s">
        <v>450</v>
      </c>
      <c r="E24" s="402">
        <v>9353181</v>
      </c>
    </row>
    <row r="25" spans="1:5" s="364" customFormat="1" ht="10.5" customHeight="1">
      <c r="A25" s="367"/>
      <c r="B25" s="372"/>
      <c r="C25" s="381" t="s">
        <v>269</v>
      </c>
      <c r="D25" s="390"/>
      <c r="E25" s="402">
        <v>27935030</v>
      </c>
    </row>
    <row r="26" spans="1:5" s="364" customFormat="1" ht="10.5" customHeight="1">
      <c r="A26" s="367"/>
      <c r="B26" s="373" t="s">
        <v>94</v>
      </c>
      <c r="C26" s="382"/>
      <c r="D26" s="391"/>
      <c r="E26" s="402">
        <v>124636</v>
      </c>
    </row>
    <row r="27" spans="1:5" s="364" customFormat="1" ht="10.5" customHeight="1">
      <c r="A27" s="367"/>
      <c r="B27" s="373" t="s">
        <v>300</v>
      </c>
      <c r="C27" s="382"/>
      <c r="D27" s="391"/>
      <c r="E27" s="402">
        <v>34783589</v>
      </c>
    </row>
    <row r="28" spans="1:5" s="364" customFormat="1" ht="10.5" customHeight="1">
      <c r="A28" s="367"/>
      <c r="B28" s="373" t="s">
        <v>324</v>
      </c>
      <c r="C28" s="382"/>
      <c r="D28" s="391"/>
      <c r="E28" s="402">
        <v>86318</v>
      </c>
    </row>
    <row r="29" spans="1:5" s="364" customFormat="1" ht="10.5" customHeight="1">
      <c r="A29" s="367"/>
      <c r="B29" s="374" t="s">
        <v>320</v>
      </c>
      <c r="C29" s="379"/>
      <c r="D29" s="389" t="s">
        <v>488</v>
      </c>
      <c r="E29" s="402">
        <v>131470</v>
      </c>
    </row>
    <row r="30" spans="1:5" s="364" customFormat="1" ht="10.5" customHeight="1">
      <c r="A30" s="367"/>
      <c r="B30" s="374"/>
      <c r="C30" s="379"/>
      <c r="D30" s="389" t="s">
        <v>90</v>
      </c>
      <c r="E30" s="402">
        <v>4917031</v>
      </c>
    </row>
    <row r="31" spans="1:5" s="364" customFormat="1" ht="10.5" customHeight="1">
      <c r="A31" s="367"/>
      <c r="B31" s="374"/>
      <c r="C31" s="379"/>
      <c r="D31" s="389" t="s">
        <v>131</v>
      </c>
      <c r="E31" s="403">
        <v>816264</v>
      </c>
    </row>
    <row r="32" spans="1:5" s="364" customFormat="1" ht="10.5" customHeight="1">
      <c r="A32" s="367"/>
      <c r="B32" s="374"/>
      <c r="C32" s="379"/>
      <c r="D32" s="389" t="s">
        <v>489</v>
      </c>
      <c r="E32" s="403">
        <v>8758</v>
      </c>
    </row>
    <row r="33" spans="1:5" s="364" customFormat="1" ht="10.5" customHeight="1">
      <c r="A33" s="367"/>
      <c r="B33" s="374"/>
      <c r="C33" s="379"/>
      <c r="D33" s="389" t="s">
        <v>490</v>
      </c>
      <c r="E33" s="403">
        <v>0</v>
      </c>
    </row>
    <row r="34" spans="1:5" s="364" customFormat="1" ht="10.5" customHeight="1">
      <c r="A34" s="367"/>
      <c r="B34" s="374"/>
      <c r="C34" s="379"/>
      <c r="D34" s="389" t="s">
        <v>355</v>
      </c>
      <c r="E34" s="403">
        <v>0</v>
      </c>
    </row>
    <row r="35" spans="1:5" s="364" customFormat="1" ht="10.5" customHeight="1">
      <c r="A35" s="367"/>
      <c r="B35" s="374"/>
      <c r="C35" s="379"/>
      <c r="D35" s="389" t="s">
        <v>204</v>
      </c>
      <c r="E35" s="402">
        <v>5873523</v>
      </c>
    </row>
    <row r="36" spans="1:5" s="364" customFormat="1" ht="10.5" customHeight="1">
      <c r="A36" s="367"/>
      <c r="B36" s="373" t="s">
        <v>353</v>
      </c>
      <c r="C36" s="382"/>
      <c r="D36" s="391"/>
      <c r="E36" s="402">
        <v>0</v>
      </c>
    </row>
    <row r="37" spans="1:5" s="364" customFormat="1" ht="10.5" customHeight="1">
      <c r="A37" s="367"/>
      <c r="B37" s="373" t="s">
        <v>303</v>
      </c>
      <c r="C37" s="382"/>
      <c r="D37" s="391"/>
      <c r="E37" s="402">
        <v>3541</v>
      </c>
    </row>
    <row r="38" spans="1:5" s="364" customFormat="1" ht="10.5" customHeight="1">
      <c r="A38" s="367"/>
      <c r="B38" s="373" t="s">
        <v>478</v>
      </c>
      <c r="C38" s="382"/>
      <c r="D38" s="391"/>
      <c r="E38" s="402">
        <v>66505</v>
      </c>
    </row>
    <row r="39" spans="1:5" s="364" customFormat="1" ht="10.5" customHeight="1">
      <c r="A39" s="367"/>
      <c r="B39" s="373" t="s">
        <v>216</v>
      </c>
      <c r="C39" s="382"/>
      <c r="D39" s="391"/>
      <c r="E39" s="402">
        <v>0</v>
      </c>
    </row>
    <row r="40" spans="1:5" s="364" customFormat="1" ht="10.5" customHeight="1">
      <c r="A40" s="367"/>
      <c r="B40" s="373" t="s">
        <v>522</v>
      </c>
      <c r="C40" s="382"/>
      <c r="D40" s="391"/>
      <c r="E40" s="402">
        <v>2068391</v>
      </c>
    </row>
    <row r="41" spans="1:5" s="364" customFormat="1" ht="10.5" customHeight="1">
      <c r="A41" s="367"/>
      <c r="B41" s="375" t="s">
        <v>392</v>
      </c>
      <c r="C41" s="383"/>
      <c r="D41" s="392"/>
      <c r="E41" s="404">
        <v>97379509</v>
      </c>
    </row>
    <row r="42" spans="1:5" s="364" customFormat="1" ht="10.5" customHeight="1">
      <c r="A42" s="367" t="s">
        <v>252</v>
      </c>
      <c r="B42" s="376" t="s">
        <v>200</v>
      </c>
      <c r="C42" s="378" t="s">
        <v>76</v>
      </c>
      <c r="D42" s="393" t="s">
        <v>521</v>
      </c>
      <c r="E42" s="400">
        <v>12746621</v>
      </c>
    </row>
    <row r="43" spans="1:5" s="364" customFormat="1" ht="10.5" customHeight="1">
      <c r="A43" s="367"/>
      <c r="B43" s="377"/>
      <c r="C43" s="384"/>
      <c r="D43" s="394" t="s">
        <v>259</v>
      </c>
      <c r="E43" s="401">
        <v>3855008</v>
      </c>
    </row>
    <row r="44" spans="1:5" s="364" customFormat="1" ht="10.5" customHeight="1">
      <c r="A44" s="367"/>
      <c r="B44" s="377"/>
      <c r="C44" s="384"/>
      <c r="D44" s="394" t="s">
        <v>135</v>
      </c>
      <c r="E44" s="402">
        <v>1420870</v>
      </c>
    </row>
    <row r="45" spans="1:5" s="364" customFormat="1" ht="10.5" customHeight="1">
      <c r="A45" s="367"/>
      <c r="B45" s="377"/>
      <c r="C45" s="384"/>
      <c r="D45" s="394" t="s">
        <v>204</v>
      </c>
      <c r="E45" s="402">
        <v>18022499</v>
      </c>
    </row>
    <row r="46" spans="1:5" s="364" customFormat="1" ht="10.5" customHeight="1">
      <c r="A46" s="367"/>
      <c r="B46" s="377"/>
      <c r="C46" s="385" t="s">
        <v>206</v>
      </c>
      <c r="D46" s="394" t="s">
        <v>521</v>
      </c>
      <c r="E46" s="402">
        <v>29919</v>
      </c>
    </row>
    <row r="47" spans="1:5" s="364" customFormat="1" ht="10.5" customHeight="1">
      <c r="A47" s="367"/>
      <c r="B47" s="377"/>
      <c r="C47" s="386"/>
      <c r="D47" s="394" t="s">
        <v>259</v>
      </c>
      <c r="E47" s="402">
        <v>8868</v>
      </c>
    </row>
    <row r="48" spans="1:5" s="364" customFormat="1" ht="10.5" customHeight="1">
      <c r="A48" s="367"/>
      <c r="B48" s="377"/>
      <c r="C48" s="386"/>
      <c r="D48" s="394" t="s">
        <v>135</v>
      </c>
      <c r="E48" s="402">
        <v>8921</v>
      </c>
    </row>
    <row r="49" spans="1:5" s="364" customFormat="1" ht="10.5" customHeight="1">
      <c r="A49" s="367"/>
      <c r="B49" s="377"/>
      <c r="C49" s="386"/>
      <c r="D49" s="394" t="s">
        <v>204</v>
      </c>
      <c r="E49" s="402">
        <v>47708</v>
      </c>
    </row>
    <row r="50" spans="1:5" s="364" customFormat="1" ht="10.5" customHeight="1">
      <c r="A50" s="367"/>
      <c r="B50" s="377"/>
      <c r="C50" s="380" t="s">
        <v>269</v>
      </c>
      <c r="D50" s="389"/>
      <c r="E50" s="402">
        <v>18070207</v>
      </c>
    </row>
    <row r="51" spans="1:5" s="364" customFormat="1" ht="10.5" customHeight="1">
      <c r="A51" s="367"/>
      <c r="B51" s="373" t="s">
        <v>480</v>
      </c>
      <c r="C51" s="382"/>
      <c r="D51" s="391"/>
      <c r="E51" s="402">
        <v>26071</v>
      </c>
    </row>
    <row r="52" spans="1:5" s="364" customFormat="1" ht="10.5" customHeight="1">
      <c r="A52" s="367"/>
      <c r="B52" s="374" t="s">
        <v>512</v>
      </c>
      <c r="C52" s="379" t="s">
        <v>494</v>
      </c>
      <c r="D52" s="395"/>
      <c r="E52" s="402">
        <v>74741583</v>
      </c>
    </row>
    <row r="53" spans="1:5" s="364" customFormat="1" ht="10.5" customHeight="1">
      <c r="A53" s="367"/>
      <c r="B53" s="374"/>
      <c r="C53" s="385" t="s">
        <v>99</v>
      </c>
      <c r="D53" s="389" t="s">
        <v>92</v>
      </c>
      <c r="E53" s="402">
        <v>315768</v>
      </c>
    </row>
    <row r="54" spans="1:5" s="364" customFormat="1" ht="10.5" customHeight="1">
      <c r="A54" s="367"/>
      <c r="B54" s="374"/>
      <c r="C54" s="385"/>
      <c r="D54" s="389" t="s">
        <v>495</v>
      </c>
      <c r="E54" s="402">
        <v>814466</v>
      </c>
    </row>
    <row r="55" spans="1:5" s="364" customFormat="1" ht="10.5" customHeight="1">
      <c r="A55" s="367"/>
      <c r="B55" s="374"/>
      <c r="C55" s="385"/>
      <c r="D55" s="389" t="s">
        <v>294</v>
      </c>
      <c r="E55" s="402">
        <v>1541726</v>
      </c>
    </row>
    <row r="56" spans="1:5" s="364" customFormat="1" ht="10.5" customHeight="1">
      <c r="A56" s="367"/>
      <c r="B56" s="374"/>
      <c r="C56" s="385"/>
      <c r="D56" s="389" t="s">
        <v>114</v>
      </c>
      <c r="E56" s="402">
        <v>255054</v>
      </c>
    </row>
    <row r="57" spans="1:5" s="364" customFormat="1" ht="10.5" customHeight="1">
      <c r="A57" s="367"/>
      <c r="B57" s="374"/>
      <c r="C57" s="385"/>
      <c r="D57" s="389" t="s">
        <v>204</v>
      </c>
      <c r="E57" s="402">
        <v>2927014</v>
      </c>
    </row>
    <row r="58" spans="1:5" s="364" customFormat="1" ht="10.5" customHeight="1">
      <c r="A58" s="367"/>
      <c r="B58" s="374"/>
      <c r="C58" s="379" t="s">
        <v>112</v>
      </c>
      <c r="D58" s="395"/>
      <c r="E58" s="403">
        <v>0</v>
      </c>
    </row>
    <row r="59" spans="1:5" s="364" customFormat="1" ht="10.5" customHeight="1">
      <c r="A59" s="367"/>
      <c r="B59" s="374"/>
      <c r="C59" s="380" t="s">
        <v>355</v>
      </c>
      <c r="D59" s="389"/>
      <c r="E59" s="403">
        <v>325431</v>
      </c>
    </row>
    <row r="60" spans="1:5" s="364" customFormat="1" ht="10.5" customHeight="1">
      <c r="A60" s="367"/>
      <c r="B60" s="374"/>
      <c r="C60" s="380" t="s">
        <v>269</v>
      </c>
      <c r="D60" s="389"/>
      <c r="E60" s="402">
        <v>77994028</v>
      </c>
    </row>
    <row r="61" spans="1:5" s="364" customFormat="1" ht="10.5" customHeight="1">
      <c r="A61" s="367"/>
      <c r="B61" s="373" t="s">
        <v>458</v>
      </c>
      <c r="C61" s="382"/>
      <c r="D61" s="391"/>
      <c r="E61" s="402">
        <v>0</v>
      </c>
    </row>
    <row r="62" spans="1:5" s="364" customFormat="1" ht="10.5" customHeight="1">
      <c r="A62" s="367"/>
      <c r="B62" s="372" t="s">
        <v>497</v>
      </c>
      <c r="C62" s="387" t="s">
        <v>343</v>
      </c>
      <c r="D62" s="396" t="s">
        <v>220</v>
      </c>
      <c r="E62" s="402">
        <v>3863468</v>
      </c>
    </row>
    <row r="63" spans="1:5" s="364" customFormat="1" ht="10.5" customHeight="1">
      <c r="A63" s="367"/>
      <c r="B63" s="372"/>
      <c r="C63" s="387"/>
      <c r="D63" s="396" t="s">
        <v>222</v>
      </c>
      <c r="E63" s="402">
        <v>2008631</v>
      </c>
    </row>
    <row r="64" spans="1:5" s="364" customFormat="1" ht="10.5" customHeight="1">
      <c r="A64" s="367"/>
      <c r="B64" s="372"/>
      <c r="C64" s="387"/>
      <c r="D64" s="389" t="s">
        <v>531</v>
      </c>
      <c r="E64" s="402">
        <v>1049724</v>
      </c>
    </row>
    <row r="65" spans="1:5" s="364" customFormat="1" ht="10.5" customHeight="1">
      <c r="A65" s="367"/>
      <c r="B65" s="372"/>
      <c r="C65" s="387"/>
      <c r="D65" s="389" t="s">
        <v>240</v>
      </c>
      <c r="E65" s="402">
        <v>83280</v>
      </c>
    </row>
    <row r="66" spans="1:5" s="364" customFormat="1" ht="10.5" customHeight="1">
      <c r="A66" s="367"/>
      <c r="B66" s="372"/>
      <c r="C66" s="387"/>
      <c r="D66" s="389" t="s">
        <v>532</v>
      </c>
      <c r="E66" s="402">
        <v>1719087</v>
      </c>
    </row>
    <row r="67" spans="1:5" s="364" customFormat="1" ht="10.5" customHeight="1">
      <c r="A67" s="367"/>
      <c r="B67" s="372"/>
      <c r="C67" s="387"/>
      <c r="D67" s="389" t="s">
        <v>52</v>
      </c>
      <c r="E67" s="402">
        <v>104220</v>
      </c>
    </row>
    <row r="68" spans="1:5" s="364" customFormat="1" ht="10.5" customHeight="1">
      <c r="A68" s="367"/>
      <c r="B68" s="372"/>
      <c r="C68" s="380" t="s">
        <v>237</v>
      </c>
      <c r="D68" s="389"/>
      <c r="E68" s="402">
        <v>8828411</v>
      </c>
    </row>
    <row r="69" spans="1:5" s="364" customFormat="1" ht="10.5" customHeight="1">
      <c r="A69" s="367"/>
      <c r="B69" s="373" t="s">
        <v>493</v>
      </c>
      <c r="C69" s="382"/>
      <c r="D69" s="391"/>
      <c r="E69" s="402">
        <v>0</v>
      </c>
    </row>
    <row r="70" spans="1:5" s="364" customFormat="1" ht="10.5" customHeight="1">
      <c r="A70" s="367"/>
      <c r="B70" s="373" t="s">
        <v>303</v>
      </c>
      <c r="C70" s="382"/>
      <c r="D70" s="391"/>
      <c r="E70" s="402">
        <v>587528</v>
      </c>
    </row>
    <row r="71" spans="1:5" s="364" customFormat="1" ht="10.5" customHeight="1">
      <c r="A71" s="367"/>
      <c r="B71" s="373" t="s">
        <v>230</v>
      </c>
      <c r="C71" s="382"/>
      <c r="D71" s="391"/>
      <c r="E71" s="402">
        <v>152210</v>
      </c>
    </row>
    <row r="72" spans="1:5" s="364" customFormat="1" ht="10.5" customHeight="1">
      <c r="A72" s="367"/>
      <c r="B72" s="373" t="s">
        <v>522</v>
      </c>
      <c r="C72" s="382"/>
      <c r="D72" s="391"/>
      <c r="E72" s="402">
        <v>3980483</v>
      </c>
    </row>
    <row r="73" spans="1:5" s="364" customFormat="1" ht="10.5" customHeight="1">
      <c r="A73" s="367"/>
      <c r="B73" s="375" t="s">
        <v>392</v>
      </c>
      <c r="C73" s="383"/>
      <c r="D73" s="392"/>
      <c r="E73" s="404">
        <v>109658564</v>
      </c>
    </row>
    <row r="74" spans="1:5" s="364" customFormat="1" ht="10.5" customHeight="1">
      <c r="A74" s="368" t="s">
        <v>498</v>
      </c>
      <c r="B74" s="368"/>
      <c r="C74" s="368"/>
      <c r="D74" s="368"/>
      <c r="E74" s="405">
        <v>207038073</v>
      </c>
    </row>
    <row r="75" spans="1:5" s="365" customFormat="1" ht="10.5" customHeight="1">
      <c r="A75" s="369" t="s">
        <v>509</v>
      </c>
      <c r="D75" s="397"/>
      <c r="E75" s="406"/>
    </row>
  </sheetData>
  <mergeCells count="45">
    <mergeCell ref="A2:D2"/>
    <mergeCell ref="C9:D9"/>
    <mergeCell ref="C10:D10"/>
    <mergeCell ref="C11:D11"/>
    <mergeCell ref="C12:D12"/>
    <mergeCell ref="C25:D25"/>
    <mergeCell ref="B26:D26"/>
    <mergeCell ref="B27:D27"/>
    <mergeCell ref="B28:D28"/>
    <mergeCell ref="B36:D36"/>
    <mergeCell ref="B37:D37"/>
    <mergeCell ref="B38:D38"/>
    <mergeCell ref="B39:D39"/>
    <mergeCell ref="B40:D40"/>
    <mergeCell ref="B41:D41"/>
    <mergeCell ref="C50:D50"/>
    <mergeCell ref="B51:D51"/>
    <mergeCell ref="C52:D52"/>
    <mergeCell ref="C58:D58"/>
    <mergeCell ref="C59:D59"/>
    <mergeCell ref="C60:D60"/>
    <mergeCell ref="B61:D61"/>
    <mergeCell ref="C68:D68"/>
    <mergeCell ref="B69:D69"/>
    <mergeCell ref="B70:D70"/>
    <mergeCell ref="B71:D71"/>
    <mergeCell ref="B72:D72"/>
    <mergeCell ref="B73:D73"/>
    <mergeCell ref="A74:D74"/>
    <mergeCell ref="C3:C5"/>
    <mergeCell ref="C6:C8"/>
    <mergeCell ref="C13:C18"/>
    <mergeCell ref="C19:C24"/>
    <mergeCell ref="C42:C45"/>
    <mergeCell ref="C46:C49"/>
    <mergeCell ref="C53:C57"/>
    <mergeCell ref="C62:C67"/>
    <mergeCell ref="A3:A41"/>
    <mergeCell ref="B3:B12"/>
    <mergeCell ref="B13:B25"/>
    <mergeCell ref="B29:C35"/>
    <mergeCell ref="A42:A73"/>
    <mergeCell ref="B42:B50"/>
    <mergeCell ref="B52:B60"/>
    <mergeCell ref="B62:B68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F67"/>
  <sheetViews>
    <sheetView showGridLines="0" view="pageBreakPreview" zoomScaleSheetLayoutView="100" workbookViewId="0">
      <pane xSplit="3" ySplit="4" topLeftCell="D50" activePane="bottomRight" state="frozen"/>
      <selection pane="topRight"/>
      <selection pane="bottomLeft"/>
      <selection pane="bottomRight"/>
    </sheetView>
  </sheetViews>
  <sheetFormatPr defaultColWidth="9" defaultRowHeight="15.75" customHeight="1"/>
  <cols>
    <col min="1" max="1" width="20.08984375" style="1" customWidth="1"/>
    <col min="2" max="2" width="9" style="1"/>
    <col min="3" max="3" width="31.7265625" style="1" customWidth="1"/>
    <col min="4" max="6" width="7.453125" style="93" customWidth="1"/>
    <col min="7" max="16384" width="9" style="94"/>
  </cols>
  <sheetData>
    <row r="1" spans="1:6" ht="20.149999999999999" customHeight="1">
      <c r="A1" s="2" t="s">
        <v>405</v>
      </c>
      <c r="F1" s="131"/>
    </row>
    <row r="2" spans="1:6" ht="12" customHeight="1">
      <c r="A2" s="97" t="s">
        <v>248</v>
      </c>
      <c r="F2" s="131" t="s">
        <v>45</v>
      </c>
    </row>
    <row r="3" spans="1:6" s="95" customFormat="1" ht="12" customHeight="1">
      <c r="A3" s="98" t="s">
        <v>118</v>
      </c>
      <c r="B3" s="98"/>
      <c r="C3" s="98"/>
      <c r="D3" s="121" t="s">
        <v>277</v>
      </c>
      <c r="E3" s="121"/>
      <c r="F3" s="121"/>
    </row>
    <row r="4" spans="1:6" s="95" customFormat="1" ht="12" customHeight="1">
      <c r="A4" s="99"/>
      <c r="B4" s="99"/>
      <c r="C4" s="99"/>
      <c r="D4" s="122" t="s">
        <v>278</v>
      </c>
      <c r="E4" s="122" t="s">
        <v>279</v>
      </c>
      <c r="F4" s="121" t="s">
        <v>269</v>
      </c>
    </row>
    <row r="5" spans="1:6" s="96" customFormat="1" ht="12" customHeight="1">
      <c r="A5" s="100" t="s">
        <v>46</v>
      </c>
      <c r="B5" s="101" t="s">
        <v>25</v>
      </c>
      <c r="C5" s="117"/>
      <c r="D5" s="123"/>
      <c r="E5" s="124">
        <v>2</v>
      </c>
      <c r="F5" s="132">
        <f t="shared" ref="F5:F63" si="0">SUM(D5:E5)</f>
        <v>2</v>
      </c>
    </row>
    <row r="6" spans="1:6" s="96" customFormat="1" ht="12" customHeight="1">
      <c r="A6" s="100"/>
      <c r="B6" s="101" t="s">
        <v>299</v>
      </c>
      <c r="C6" s="117"/>
      <c r="D6" s="123"/>
      <c r="E6" s="124">
        <v>1</v>
      </c>
      <c r="F6" s="132">
        <f t="shared" si="0"/>
        <v>1</v>
      </c>
    </row>
    <row r="7" spans="1:6" s="96" customFormat="1" ht="12" customHeight="1">
      <c r="A7" s="100" t="s">
        <v>337</v>
      </c>
      <c r="B7" s="108" t="s">
        <v>339</v>
      </c>
      <c r="C7" s="118"/>
      <c r="D7" s="124">
        <v>1</v>
      </c>
      <c r="E7" s="123"/>
      <c r="F7" s="132">
        <f t="shared" si="0"/>
        <v>1</v>
      </c>
    </row>
    <row r="8" spans="1:6" s="96" customFormat="1" ht="12" customHeight="1">
      <c r="A8" s="101" t="s">
        <v>150</v>
      </c>
      <c r="B8" s="111"/>
      <c r="C8" s="117"/>
      <c r="D8" s="124">
        <v>1</v>
      </c>
      <c r="E8" s="123"/>
      <c r="F8" s="132">
        <f t="shared" si="0"/>
        <v>1</v>
      </c>
    </row>
    <row r="9" spans="1:6" s="96" customFormat="1" ht="12" customHeight="1">
      <c r="A9" s="100" t="s">
        <v>302</v>
      </c>
      <c r="B9" s="111" t="s">
        <v>213</v>
      </c>
      <c r="C9" s="117"/>
      <c r="D9" s="123"/>
      <c r="E9" s="124">
        <v>1</v>
      </c>
      <c r="F9" s="132">
        <f t="shared" si="0"/>
        <v>1</v>
      </c>
    </row>
    <row r="10" spans="1:6" s="96" customFormat="1" ht="12" customHeight="1">
      <c r="A10" s="100" t="s">
        <v>233</v>
      </c>
      <c r="B10" s="112" t="s">
        <v>129</v>
      </c>
      <c r="C10" s="119"/>
      <c r="D10" s="125">
        <v>6</v>
      </c>
      <c r="E10" s="125">
        <v>9</v>
      </c>
      <c r="F10" s="132">
        <f t="shared" si="0"/>
        <v>15</v>
      </c>
    </row>
    <row r="11" spans="1:6" s="96" customFormat="1" ht="12" customHeight="1">
      <c r="A11" s="100"/>
      <c r="B11" s="101" t="s">
        <v>305</v>
      </c>
      <c r="C11" s="117"/>
      <c r="D11" s="126">
        <v>5</v>
      </c>
      <c r="E11" s="126">
        <v>39</v>
      </c>
      <c r="F11" s="132">
        <f t="shared" si="0"/>
        <v>44</v>
      </c>
    </row>
    <row r="12" spans="1:6" s="96" customFormat="1" ht="12" customHeight="1">
      <c r="A12" s="100"/>
      <c r="B12" s="101" t="s">
        <v>209</v>
      </c>
      <c r="C12" s="117"/>
      <c r="D12" s="126">
        <v>11</v>
      </c>
      <c r="E12" s="123"/>
      <c r="F12" s="132">
        <f t="shared" si="0"/>
        <v>11</v>
      </c>
    </row>
    <row r="13" spans="1:6" s="96" customFormat="1" ht="12" customHeight="1">
      <c r="A13" s="100"/>
      <c r="B13" s="101" t="s">
        <v>293</v>
      </c>
      <c r="C13" s="117"/>
      <c r="D13" s="124">
        <v>7</v>
      </c>
      <c r="E13" s="123"/>
      <c r="F13" s="132">
        <f t="shared" si="0"/>
        <v>7</v>
      </c>
    </row>
    <row r="14" spans="1:6" s="96" customFormat="1" ht="12" customHeight="1">
      <c r="A14" s="100"/>
      <c r="B14" s="101" t="s">
        <v>307</v>
      </c>
      <c r="C14" s="117"/>
      <c r="D14" s="124">
        <v>19</v>
      </c>
      <c r="E14" s="123"/>
      <c r="F14" s="132">
        <f t="shared" si="0"/>
        <v>19</v>
      </c>
    </row>
    <row r="15" spans="1:6" s="96" customFormat="1" ht="12" customHeight="1">
      <c r="A15" s="100"/>
      <c r="B15" s="101" t="s">
        <v>308</v>
      </c>
      <c r="C15" s="117"/>
      <c r="D15" s="126">
        <v>7</v>
      </c>
      <c r="E15" s="126">
        <v>27</v>
      </c>
      <c r="F15" s="132">
        <f t="shared" si="0"/>
        <v>34</v>
      </c>
    </row>
    <row r="16" spans="1:6" s="96" customFormat="1" ht="12" customHeight="1">
      <c r="A16" s="100" t="s">
        <v>27</v>
      </c>
      <c r="B16" s="101" t="s">
        <v>221</v>
      </c>
      <c r="C16" s="117"/>
      <c r="D16" s="126">
        <v>14</v>
      </c>
      <c r="E16" s="126">
        <v>139</v>
      </c>
      <c r="F16" s="132">
        <f t="shared" si="0"/>
        <v>153</v>
      </c>
    </row>
    <row r="17" spans="1:6" s="96" customFormat="1" ht="12" customHeight="1">
      <c r="A17" s="100"/>
      <c r="B17" s="101" t="s">
        <v>310</v>
      </c>
      <c r="C17" s="117"/>
      <c r="D17" s="124">
        <v>3</v>
      </c>
      <c r="E17" s="126">
        <v>48</v>
      </c>
      <c r="F17" s="132">
        <f t="shared" si="0"/>
        <v>51</v>
      </c>
    </row>
    <row r="18" spans="1:6" s="96" customFormat="1" ht="12" customHeight="1">
      <c r="A18" s="100"/>
      <c r="B18" s="101" t="s">
        <v>176</v>
      </c>
      <c r="C18" s="117"/>
      <c r="D18" s="124">
        <v>1</v>
      </c>
      <c r="E18" s="124">
        <v>198</v>
      </c>
      <c r="F18" s="132">
        <f t="shared" si="0"/>
        <v>199</v>
      </c>
    </row>
    <row r="19" spans="1:6" s="96" customFormat="1" ht="12" customHeight="1">
      <c r="A19" s="100"/>
      <c r="B19" s="101" t="s">
        <v>162</v>
      </c>
      <c r="C19" s="117"/>
      <c r="D19" s="124">
        <v>3</v>
      </c>
      <c r="E19" s="124">
        <v>342</v>
      </c>
      <c r="F19" s="132">
        <f t="shared" si="0"/>
        <v>345</v>
      </c>
    </row>
    <row r="20" spans="1:6" s="96" customFormat="1" ht="12" customHeight="1">
      <c r="A20" s="100"/>
      <c r="B20" s="101" t="s">
        <v>84</v>
      </c>
      <c r="C20" s="117"/>
      <c r="D20" s="123"/>
      <c r="E20" s="124">
        <v>7</v>
      </c>
      <c r="F20" s="132">
        <f t="shared" si="0"/>
        <v>7</v>
      </c>
    </row>
    <row r="21" spans="1:6" s="96" customFormat="1" ht="12" customHeight="1">
      <c r="A21" s="101" t="s">
        <v>427</v>
      </c>
      <c r="B21" s="111"/>
      <c r="C21" s="117"/>
      <c r="D21" s="124">
        <v>67</v>
      </c>
      <c r="E21" s="123"/>
      <c r="F21" s="132">
        <f t="shared" si="0"/>
        <v>67</v>
      </c>
    </row>
    <row r="22" spans="1:6" s="96" customFormat="1" ht="12" customHeight="1">
      <c r="A22" s="102" t="s">
        <v>302</v>
      </c>
      <c r="B22" s="107" t="s">
        <v>155</v>
      </c>
      <c r="C22" s="120"/>
      <c r="D22" s="127">
        <v>3</v>
      </c>
      <c r="E22" s="123"/>
      <c r="F22" s="132">
        <f t="shared" si="0"/>
        <v>3</v>
      </c>
    </row>
    <row r="23" spans="1:6" s="96" customFormat="1" ht="12" customHeight="1">
      <c r="A23" s="103" t="s">
        <v>224</v>
      </c>
      <c r="B23" s="113" t="s">
        <v>396</v>
      </c>
      <c r="C23" s="100" t="s">
        <v>313</v>
      </c>
      <c r="D23" s="124">
        <v>1</v>
      </c>
      <c r="E23" s="124">
        <v>149</v>
      </c>
      <c r="F23" s="132">
        <f t="shared" si="0"/>
        <v>150</v>
      </c>
    </row>
    <row r="24" spans="1:6" s="96" customFormat="1" ht="12" customHeight="1">
      <c r="A24" s="103"/>
      <c r="B24" s="113"/>
      <c r="C24" s="100" t="s">
        <v>314</v>
      </c>
      <c r="D24" s="123"/>
      <c r="E24" s="124">
        <v>117</v>
      </c>
      <c r="F24" s="132">
        <f t="shared" si="0"/>
        <v>117</v>
      </c>
    </row>
    <row r="25" spans="1:6" s="96" customFormat="1" ht="12" customHeight="1">
      <c r="A25" s="103"/>
      <c r="B25" s="113"/>
      <c r="C25" s="100" t="s">
        <v>315</v>
      </c>
      <c r="D25" s="123"/>
      <c r="E25" s="124">
        <v>26</v>
      </c>
      <c r="F25" s="132">
        <f t="shared" si="0"/>
        <v>26</v>
      </c>
    </row>
    <row r="26" spans="1:6" s="96" customFormat="1" ht="12" customHeight="1">
      <c r="A26" s="103"/>
      <c r="B26" s="113"/>
      <c r="C26" s="100" t="s">
        <v>317</v>
      </c>
      <c r="D26" s="123"/>
      <c r="E26" s="124">
        <v>10</v>
      </c>
      <c r="F26" s="132">
        <f t="shared" si="0"/>
        <v>10</v>
      </c>
    </row>
    <row r="27" spans="1:6" s="96" customFormat="1" ht="12" customHeight="1">
      <c r="A27" s="103"/>
      <c r="B27" s="113"/>
      <c r="C27" s="100" t="s">
        <v>15</v>
      </c>
      <c r="D27" s="124">
        <v>4</v>
      </c>
      <c r="E27" s="124">
        <v>109</v>
      </c>
      <c r="F27" s="132">
        <f t="shared" si="0"/>
        <v>113</v>
      </c>
    </row>
    <row r="28" spans="1:6" s="96" customFormat="1" ht="12" customHeight="1">
      <c r="A28" s="103"/>
      <c r="B28" s="113"/>
      <c r="C28" s="100" t="s">
        <v>116</v>
      </c>
      <c r="D28" s="124">
        <v>3</v>
      </c>
      <c r="E28" s="123"/>
      <c r="F28" s="132">
        <f t="shared" si="0"/>
        <v>3</v>
      </c>
    </row>
    <row r="29" spans="1:6" s="96" customFormat="1" ht="12" customHeight="1">
      <c r="A29" s="103"/>
      <c r="B29" s="113"/>
      <c r="C29" s="100" t="s">
        <v>295</v>
      </c>
      <c r="D29" s="124">
        <v>4</v>
      </c>
      <c r="E29" s="124">
        <v>159</v>
      </c>
      <c r="F29" s="132">
        <f t="shared" si="0"/>
        <v>163</v>
      </c>
    </row>
    <row r="30" spans="1:6" s="96" customFormat="1" ht="12" customHeight="1">
      <c r="A30" s="103"/>
      <c r="B30" s="113"/>
      <c r="C30" s="100" t="s">
        <v>318</v>
      </c>
      <c r="D30" s="124">
        <v>2</v>
      </c>
      <c r="E30" s="124">
        <v>43</v>
      </c>
      <c r="F30" s="132">
        <f t="shared" si="0"/>
        <v>45</v>
      </c>
    </row>
    <row r="31" spans="1:6" s="96" customFormat="1" ht="12" customHeight="1">
      <c r="A31" s="103"/>
      <c r="B31" s="113" t="s">
        <v>275</v>
      </c>
      <c r="C31" s="100" t="s">
        <v>319</v>
      </c>
      <c r="D31" s="123"/>
      <c r="E31" s="124">
        <v>22</v>
      </c>
      <c r="F31" s="132">
        <f t="shared" si="0"/>
        <v>22</v>
      </c>
    </row>
    <row r="32" spans="1:6" s="96" customFormat="1" ht="12" customHeight="1">
      <c r="A32" s="103"/>
      <c r="B32" s="113"/>
      <c r="C32" s="100" t="s">
        <v>321</v>
      </c>
      <c r="D32" s="123"/>
      <c r="E32" s="124">
        <v>22</v>
      </c>
      <c r="F32" s="132">
        <f t="shared" si="0"/>
        <v>22</v>
      </c>
    </row>
    <row r="33" spans="1:6" s="96" customFormat="1" ht="12" customHeight="1">
      <c r="A33" s="103"/>
      <c r="B33" s="113"/>
      <c r="C33" s="100" t="s">
        <v>323</v>
      </c>
      <c r="D33" s="123"/>
      <c r="E33" s="124">
        <v>9</v>
      </c>
      <c r="F33" s="132">
        <f t="shared" si="0"/>
        <v>9</v>
      </c>
    </row>
    <row r="34" spans="1:6" s="96" customFormat="1" ht="12" customHeight="1">
      <c r="A34" s="103"/>
      <c r="B34" s="113"/>
      <c r="C34" s="100" t="s">
        <v>326</v>
      </c>
      <c r="D34" s="124"/>
      <c r="E34" s="124">
        <v>10</v>
      </c>
      <c r="F34" s="132">
        <f t="shared" si="0"/>
        <v>10</v>
      </c>
    </row>
    <row r="35" spans="1:6" s="96" customFormat="1" ht="12" customHeight="1">
      <c r="A35" s="103"/>
      <c r="B35" s="113"/>
      <c r="C35" s="100" t="s">
        <v>327</v>
      </c>
      <c r="D35" s="123"/>
      <c r="E35" s="124">
        <v>22</v>
      </c>
      <c r="F35" s="132">
        <f t="shared" si="0"/>
        <v>22</v>
      </c>
    </row>
    <row r="36" spans="1:6" s="96" customFormat="1" ht="12" customHeight="1">
      <c r="A36" s="103"/>
      <c r="B36" s="113"/>
      <c r="C36" s="100" t="s">
        <v>126</v>
      </c>
      <c r="D36" s="124">
        <v>3</v>
      </c>
      <c r="E36" s="124">
        <v>156</v>
      </c>
      <c r="F36" s="132">
        <f t="shared" si="0"/>
        <v>159</v>
      </c>
    </row>
    <row r="37" spans="1:6" s="96" customFormat="1" ht="12" customHeight="1">
      <c r="A37" s="103"/>
      <c r="B37" s="113"/>
      <c r="C37" s="100" t="s">
        <v>418</v>
      </c>
      <c r="D37" s="123"/>
      <c r="E37" s="124">
        <v>5</v>
      </c>
      <c r="F37" s="132">
        <f t="shared" si="0"/>
        <v>5</v>
      </c>
    </row>
    <row r="38" spans="1:6" s="96" customFormat="1" ht="12" customHeight="1">
      <c r="A38" s="103"/>
      <c r="B38" s="113"/>
      <c r="C38" s="100" t="s">
        <v>29</v>
      </c>
      <c r="D38" s="123"/>
      <c r="E38" s="124">
        <v>2</v>
      </c>
      <c r="F38" s="132">
        <f t="shared" si="0"/>
        <v>2</v>
      </c>
    </row>
    <row r="39" spans="1:6" s="96" customFormat="1" ht="12" customHeight="1">
      <c r="A39" s="103"/>
      <c r="B39" s="113"/>
      <c r="C39" s="100" t="s">
        <v>328</v>
      </c>
      <c r="D39" s="124"/>
      <c r="E39" s="124">
        <v>112</v>
      </c>
      <c r="F39" s="132">
        <f t="shared" si="0"/>
        <v>112</v>
      </c>
    </row>
    <row r="40" spans="1:6" s="96" customFormat="1" ht="12" customHeight="1">
      <c r="A40" s="103"/>
      <c r="B40" s="113" t="s">
        <v>285</v>
      </c>
      <c r="C40" s="117" t="s">
        <v>330</v>
      </c>
      <c r="D40" s="124">
        <v>4</v>
      </c>
      <c r="E40" s="124">
        <v>92</v>
      </c>
      <c r="F40" s="132">
        <f t="shared" si="0"/>
        <v>96</v>
      </c>
    </row>
    <row r="41" spans="1:6" s="96" customFormat="1" ht="12" customHeight="1">
      <c r="A41" s="103"/>
      <c r="B41" s="113"/>
      <c r="C41" s="117" t="s">
        <v>331</v>
      </c>
      <c r="D41" s="124">
        <v>2</v>
      </c>
      <c r="E41" s="124">
        <v>39</v>
      </c>
      <c r="F41" s="132">
        <f t="shared" si="0"/>
        <v>41</v>
      </c>
    </row>
    <row r="42" spans="1:6" s="96" customFormat="1" ht="12" customHeight="1">
      <c r="A42" s="103"/>
      <c r="B42" s="113"/>
      <c r="C42" s="117" t="s">
        <v>143</v>
      </c>
      <c r="D42" s="124">
        <v>2</v>
      </c>
      <c r="E42" s="124">
        <v>39</v>
      </c>
      <c r="F42" s="132">
        <f t="shared" si="0"/>
        <v>41</v>
      </c>
    </row>
    <row r="43" spans="1:6" s="96" customFormat="1" ht="12" customHeight="1">
      <c r="A43" s="103"/>
      <c r="B43" s="113"/>
      <c r="C43" s="117" t="s">
        <v>332</v>
      </c>
      <c r="D43" s="124">
        <v>2</v>
      </c>
      <c r="E43" s="124">
        <v>38</v>
      </c>
      <c r="F43" s="132">
        <f t="shared" si="0"/>
        <v>40</v>
      </c>
    </row>
    <row r="44" spans="1:6" s="96" customFormat="1" ht="12" customHeight="1">
      <c r="A44" s="103" t="s">
        <v>302</v>
      </c>
      <c r="B44" s="101" t="s">
        <v>273</v>
      </c>
      <c r="C44" s="117"/>
      <c r="D44" s="124">
        <v>1</v>
      </c>
      <c r="E44" s="123"/>
      <c r="F44" s="132">
        <f t="shared" si="0"/>
        <v>1</v>
      </c>
    </row>
    <row r="45" spans="1:6" s="96" customFormat="1" ht="12" customHeight="1">
      <c r="A45" s="103"/>
      <c r="B45" s="108" t="s">
        <v>336</v>
      </c>
      <c r="C45" s="118"/>
      <c r="D45" s="124"/>
      <c r="E45" s="124">
        <v>1</v>
      </c>
      <c r="F45" s="132">
        <f t="shared" si="0"/>
        <v>1</v>
      </c>
    </row>
    <row r="46" spans="1:6" s="96" customFormat="1" ht="12" customHeight="1">
      <c r="A46" s="104" t="s">
        <v>365</v>
      </c>
      <c r="B46" s="101" t="s">
        <v>437</v>
      </c>
      <c r="C46" s="117"/>
      <c r="D46" s="124">
        <v>3</v>
      </c>
      <c r="E46" s="124">
        <v>7</v>
      </c>
      <c r="F46" s="132">
        <f t="shared" si="0"/>
        <v>10</v>
      </c>
    </row>
    <row r="47" spans="1:6" s="96" customFormat="1" ht="12" customHeight="1">
      <c r="A47" s="105"/>
      <c r="B47" s="101" t="s">
        <v>268</v>
      </c>
      <c r="C47" s="117"/>
      <c r="D47" s="123"/>
      <c r="E47" s="124">
        <v>1</v>
      </c>
      <c r="F47" s="132">
        <f t="shared" si="0"/>
        <v>1</v>
      </c>
    </row>
    <row r="48" spans="1:6" s="96" customFormat="1" ht="12" customHeight="1">
      <c r="A48" s="105"/>
      <c r="B48" s="101" t="s">
        <v>351</v>
      </c>
      <c r="C48" s="117"/>
      <c r="D48" s="124">
        <v>3</v>
      </c>
      <c r="E48" s="124">
        <v>4</v>
      </c>
      <c r="F48" s="132">
        <f t="shared" si="0"/>
        <v>7</v>
      </c>
    </row>
    <row r="49" spans="1:6" s="96" customFormat="1" ht="12" customHeight="1">
      <c r="A49" s="105"/>
      <c r="B49" s="101" t="s">
        <v>440</v>
      </c>
      <c r="C49" s="117"/>
      <c r="D49" s="124"/>
      <c r="E49" s="124">
        <v>4</v>
      </c>
      <c r="F49" s="132">
        <f t="shared" si="0"/>
        <v>4</v>
      </c>
    </row>
    <row r="50" spans="1:6" s="96" customFormat="1" ht="12" customHeight="1">
      <c r="A50" s="105"/>
      <c r="B50" s="101" t="s">
        <v>354</v>
      </c>
      <c r="C50" s="117"/>
      <c r="D50" s="124">
        <v>1</v>
      </c>
      <c r="E50" s="123"/>
      <c r="F50" s="132">
        <f t="shared" si="0"/>
        <v>1</v>
      </c>
    </row>
    <row r="51" spans="1:6" s="96" customFormat="1" ht="12" customHeight="1">
      <c r="A51" s="105"/>
      <c r="B51" s="101" t="s">
        <v>428</v>
      </c>
      <c r="C51" s="117"/>
      <c r="D51" s="124"/>
      <c r="E51" s="124"/>
      <c r="F51" s="132">
        <f t="shared" si="0"/>
        <v>0</v>
      </c>
    </row>
    <row r="52" spans="1:6" s="96" customFormat="1" ht="12" customHeight="1">
      <c r="A52" s="105"/>
      <c r="B52" s="108" t="s">
        <v>430</v>
      </c>
      <c r="C52" s="118"/>
      <c r="D52" s="124"/>
      <c r="E52" s="123"/>
      <c r="F52" s="132">
        <f t="shared" si="0"/>
        <v>0</v>
      </c>
    </row>
    <row r="53" spans="1:6" s="96" customFormat="1" ht="12" customHeight="1">
      <c r="A53" s="105"/>
      <c r="B53" s="101" t="s">
        <v>432</v>
      </c>
      <c r="C53" s="117"/>
      <c r="D53" s="124">
        <v>4</v>
      </c>
      <c r="E53" s="124">
        <v>44</v>
      </c>
      <c r="F53" s="132">
        <f t="shared" si="0"/>
        <v>48</v>
      </c>
    </row>
    <row r="54" spans="1:6" s="96" customFormat="1" ht="12" customHeight="1">
      <c r="A54" s="105"/>
      <c r="B54" s="101" t="s">
        <v>433</v>
      </c>
      <c r="C54" s="117"/>
      <c r="D54" s="124">
        <v>1</v>
      </c>
      <c r="E54" s="124">
        <v>105</v>
      </c>
      <c r="F54" s="132">
        <f t="shared" si="0"/>
        <v>106</v>
      </c>
    </row>
    <row r="55" spans="1:6" s="96" customFormat="1" ht="12" customHeight="1">
      <c r="A55" s="105"/>
      <c r="B55" s="101" t="s">
        <v>228</v>
      </c>
      <c r="C55" s="117"/>
      <c r="D55" s="124"/>
      <c r="E55" s="124"/>
      <c r="F55" s="132">
        <f t="shared" si="0"/>
        <v>0</v>
      </c>
    </row>
    <row r="56" spans="1:6" s="96" customFormat="1" ht="12" customHeight="1">
      <c r="A56" s="105"/>
      <c r="B56" s="101" t="s">
        <v>312</v>
      </c>
      <c r="C56" s="117"/>
      <c r="D56" s="124">
        <v>3</v>
      </c>
      <c r="E56" s="124">
        <v>10</v>
      </c>
      <c r="F56" s="132">
        <f t="shared" si="0"/>
        <v>13</v>
      </c>
    </row>
    <row r="57" spans="1:6" s="96" customFormat="1" ht="12" customHeight="1">
      <c r="A57" s="105"/>
      <c r="B57" s="101" t="s">
        <v>203</v>
      </c>
      <c r="C57" s="117"/>
      <c r="D57" s="123"/>
      <c r="E57" s="124">
        <v>3</v>
      </c>
      <c r="F57" s="132">
        <f t="shared" si="0"/>
        <v>3</v>
      </c>
    </row>
    <row r="58" spans="1:6" s="96" customFormat="1" ht="12" customHeight="1">
      <c r="A58" s="106"/>
      <c r="B58" s="108" t="s">
        <v>435</v>
      </c>
      <c r="C58" s="118"/>
      <c r="D58" s="124">
        <v>1</v>
      </c>
      <c r="E58" s="123"/>
      <c r="F58" s="132">
        <f t="shared" si="0"/>
        <v>1</v>
      </c>
    </row>
    <row r="59" spans="1:6" s="96" customFormat="1" ht="12" customHeight="1">
      <c r="A59" s="103" t="s">
        <v>545</v>
      </c>
      <c r="B59" s="101" t="s">
        <v>364</v>
      </c>
      <c r="C59" s="117"/>
      <c r="D59" s="124">
        <v>70</v>
      </c>
      <c r="E59" s="123"/>
      <c r="F59" s="132">
        <f t="shared" si="0"/>
        <v>70</v>
      </c>
    </row>
    <row r="60" spans="1:6" s="96" customFormat="1" ht="12" customHeight="1">
      <c r="A60" s="107" t="s">
        <v>247</v>
      </c>
      <c r="B60" s="114"/>
      <c r="C60" s="120"/>
      <c r="D60" s="127">
        <v>59</v>
      </c>
      <c r="E60" s="123"/>
      <c r="F60" s="132">
        <f t="shared" si="0"/>
        <v>59</v>
      </c>
    </row>
    <row r="61" spans="1:6" s="96" customFormat="1" ht="12" customHeight="1">
      <c r="A61" s="104" t="s">
        <v>543</v>
      </c>
      <c r="B61" s="101" t="s">
        <v>439</v>
      </c>
      <c r="C61" s="117"/>
      <c r="D61" s="124">
        <v>39</v>
      </c>
      <c r="E61" s="124">
        <v>129</v>
      </c>
      <c r="F61" s="132">
        <f t="shared" si="0"/>
        <v>168</v>
      </c>
    </row>
    <row r="62" spans="1:6" s="96" customFormat="1" ht="12" customHeight="1">
      <c r="A62" s="106"/>
      <c r="B62" s="101" t="s">
        <v>316</v>
      </c>
      <c r="C62" s="117"/>
      <c r="D62" s="124">
        <v>6</v>
      </c>
      <c r="E62" s="123"/>
      <c r="F62" s="132">
        <f t="shared" si="0"/>
        <v>6</v>
      </c>
    </row>
    <row r="63" spans="1:6" s="96" customFormat="1" ht="12" customHeight="1">
      <c r="A63" s="108" t="s">
        <v>301</v>
      </c>
      <c r="B63" s="115"/>
      <c r="C63" s="118"/>
      <c r="D63" s="124">
        <v>11</v>
      </c>
      <c r="E63" s="124">
        <v>77</v>
      </c>
      <c r="F63" s="132">
        <f t="shared" si="0"/>
        <v>88</v>
      </c>
    </row>
    <row r="64" spans="1:6" s="15" customFormat="1" ht="12" customHeight="1">
      <c r="A64" s="109" t="s">
        <v>269</v>
      </c>
      <c r="B64" s="109"/>
      <c r="C64" s="109"/>
      <c r="D64" s="128">
        <f>SUM(D5:D63)</f>
        <v>377</v>
      </c>
      <c r="E64" s="128">
        <f>SUM(E5:E63)</f>
        <v>2379</v>
      </c>
      <c r="F64" s="128">
        <f>SUM(F5:F63)</f>
        <v>2756</v>
      </c>
    </row>
    <row r="65" spans="1:6" s="15" customFormat="1" ht="12" customHeight="1">
      <c r="A65" s="15" t="s">
        <v>286</v>
      </c>
      <c r="B65" s="116"/>
      <c r="C65" s="116"/>
      <c r="D65" s="129"/>
      <c r="E65" s="129"/>
      <c r="F65" s="129"/>
    </row>
    <row r="66" spans="1:6" s="15" customFormat="1" ht="12" customHeight="1">
      <c r="A66" s="15" t="s">
        <v>184</v>
      </c>
      <c r="B66" s="116"/>
      <c r="C66" s="116"/>
      <c r="D66" s="129"/>
      <c r="E66" s="129"/>
      <c r="F66" s="129"/>
    </row>
    <row r="67" spans="1:6" s="15" customFormat="1" ht="12" customHeight="1">
      <c r="A67" s="110" t="s">
        <v>225</v>
      </c>
      <c r="B67" s="116"/>
      <c r="C67" s="116"/>
      <c r="D67" s="130"/>
      <c r="E67" s="130"/>
      <c r="F67" s="130"/>
    </row>
  </sheetData>
  <mergeCells count="32">
    <mergeCell ref="D3:F3"/>
    <mergeCell ref="B5:C5"/>
    <mergeCell ref="B6:C6"/>
    <mergeCell ref="B7:C7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2:C22"/>
    <mergeCell ref="B45:C45"/>
    <mergeCell ref="B52:C52"/>
    <mergeCell ref="A60:C60"/>
    <mergeCell ref="A63:C63"/>
    <mergeCell ref="A64:C64"/>
    <mergeCell ref="A3:C4"/>
    <mergeCell ref="A5:A6"/>
    <mergeCell ref="A10:A15"/>
    <mergeCell ref="A16:A20"/>
    <mergeCell ref="B40:B43"/>
    <mergeCell ref="A44:A45"/>
    <mergeCell ref="A61:A62"/>
    <mergeCell ref="A23:A43"/>
    <mergeCell ref="B23:B30"/>
    <mergeCell ref="B31:B39"/>
    <mergeCell ref="A46:A58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97" fitToWidth="1" fitToHeight="1" orientation="portrait" usePrinterDefaults="1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E70"/>
  <sheetViews>
    <sheetView showGridLines="0" topLeftCell="A21" workbookViewId="0">
      <selection sqref="A1:M30"/>
    </sheetView>
  </sheetViews>
  <sheetFormatPr defaultColWidth="9" defaultRowHeight="17.100000000000001" customHeight="1"/>
  <cols>
    <col min="1" max="1" width="6.5" style="1" customWidth="1"/>
    <col min="2" max="2" width="14.5" style="1" customWidth="1"/>
    <col min="3" max="3" width="18.5" style="1" customWidth="1"/>
    <col min="4" max="4" width="30.5" style="362" customWidth="1"/>
    <col min="5" max="5" width="20.5" style="196" customWidth="1"/>
    <col min="6" max="16384" width="9" style="1"/>
  </cols>
  <sheetData>
    <row r="1" spans="1:5" ht="20.100000000000001" customHeight="1">
      <c r="A1" s="2" t="s">
        <v>177</v>
      </c>
      <c r="E1" s="398" t="s">
        <v>530</v>
      </c>
    </row>
    <row r="2" spans="1:5" s="408" customFormat="1" ht="11.45" customHeight="1">
      <c r="A2" s="409" t="s">
        <v>508</v>
      </c>
      <c r="B2" s="409"/>
      <c r="C2" s="409"/>
      <c r="D2" s="409"/>
      <c r="E2" s="438" t="s">
        <v>261</v>
      </c>
    </row>
    <row r="3" spans="1:5" s="96" customFormat="1" ht="11.45" customHeight="1">
      <c r="A3" s="410" t="s">
        <v>210</v>
      </c>
      <c r="B3" s="412" t="s">
        <v>423</v>
      </c>
      <c r="C3" s="422"/>
      <c r="D3" s="431"/>
      <c r="E3" s="439">
        <v>7759</v>
      </c>
    </row>
    <row r="4" spans="1:5" s="96" customFormat="1" ht="11.45" customHeight="1">
      <c r="A4" s="410"/>
      <c r="B4" s="413" t="s">
        <v>502</v>
      </c>
      <c r="C4" s="423"/>
      <c r="D4" s="432" t="s">
        <v>89</v>
      </c>
      <c r="E4" s="440">
        <v>74741583</v>
      </c>
    </row>
    <row r="5" spans="1:5" s="96" customFormat="1" ht="11.45" customHeight="1">
      <c r="A5" s="410"/>
      <c r="B5" s="413"/>
      <c r="C5" s="423"/>
      <c r="D5" s="432" t="s">
        <v>447</v>
      </c>
      <c r="E5" s="440">
        <v>2927014</v>
      </c>
    </row>
    <row r="6" spans="1:5" s="96" customFormat="1" ht="11.45" customHeight="1">
      <c r="A6" s="410"/>
      <c r="B6" s="413"/>
      <c r="C6" s="423"/>
      <c r="D6" s="432" t="s">
        <v>237</v>
      </c>
      <c r="E6" s="440">
        <v>77668597</v>
      </c>
    </row>
    <row r="7" spans="1:5" s="96" customFormat="1" ht="11.45" customHeight="1">
      <c r="A7" s="410"/>
      <c r="B7" s="413" t="s">
        <v>459</v>
      </c>
      <c r="C7" s="423"/>
      <c r="D7" s="432" t="s">
        <v>235</v>
      </c>
      <c r="E7" s="440">
        <v>12445622</v>
      </c>
    </row>
    <row r="8" spans="1:5" s="96" customFormat="1" ht="11.45" customHeight="1">
      <c r="A8" s="410"/>
      <c r="B8" s="413"/>
      <c r="C8" s="423"/>
      <c r="D8" s="432" t="s">
        <v>429</v>
      </c>
      <c r="E8" s="440">
        <v>883</v>
      </c>
    </row>
    <row r="9" spans="1:5" s="96" customFormat="1" ht="11.45" customHeight="1">
      <c r="A9" s="410"/>
      <c r="B9" s="413"/>
      <c r="C9" s="423"/>
      <c r="D9" s="432" t="s">
        <v>269</v>
      </c>
      <c r="E9" s="440">
        <v>12446505</v>
      </c>
    </row>
    <row r="10" spans="1:5" s="96" customFormat="1" ht="11.45" customHeight="1">
      <c r="A10" s="410"/>
      <c r="B10" s="414" t="s">
        <v>465</v>
      </c>
      <c r="C10" s="424"/>
      <c r="D10" s="432" t="s">
        <v>238</v>
      </c>
      <c r="E10" s="440">
        <v>49178</v>
      </c>
    </row>
    <row r="11" spans="1:5" s="96" customFormat="1" ht="11.45" customHeight="1">
      <c r="A11" s="410"/>
      <c r="B11" s="414"/>
      <c r="C11" s="424"/>
      <c r="D11" s="432" t="s">
        <v>429</v>
      </c>
      <c r="E11" s="440">
        <v>792</v>
      </c>
    </row>
    <row r="12" spans="1:5" s="96" customFormat="1" ht="11.45" customHeight="1">
      <c r="A12" s="410"/>
      <c r="B12" s="414"/>
      <c r="C12" s="424"/>
      <c r="D12" s="432" t="s">
        <v>269</v>
      </c>
      <c r="E12" s="440">
        <v>49971</v>
      </c>
    </row>
    <row r="13" spans="1:5" s="96" customFormat="1" ht="11.45" customHeight="1">
      <c r="A13" s="410"/>
      <c r="B13" s="415" t="s">
        <v>264</v>
      </c>
      <c r="C13" s="425"/>
      <c r="D13" s="433"/>
      <c r="E13" s="440">
        <v>4337865</v>
      </c>
    </row>
    <row r="14" spans="1:5" s="96" customFormat="1" ht="11.45" customHeight="1">
      <c r="A14" s="410"/>
      <c r="B14" s="414" t="s">
        <v>455</v>
      </c>
      <c r="C14" s="423"/>
      <c r="D14" s="432" t="s">
        <v>500</v>
      </c>
      <c r="E14" s="440">
        <v>0</v>
      </c>
    </row>
    <row r="15" spans="1:5" s="96" customFormat="1" ht="11.45" customHeight="1">
      <c r="A15" s="410"/>
      <c r="B15" s="413"/>
      <c r="C15" s="423"/>
      <c r="D15" s="432" t="s">
        <v>429</v>
      </c>
      <c r="E15" s="440">
        <v>75</v>
      </c>
    </row>
    <row r="16" spans="1:5" s="96" customFormat="1" ht="11.45" customHeight="1">
      <c r="A16" s="410"/>
      <c r="B16" s="413"/>
      <c r="C16" s="423"/>
      <c r="D16" s="432" t="s">
        <v>269</v>
      </c>
      <c r="E16" s="440">
        <v>75</v>
      </c>
    </row>
    <row r="17" spans="1:5" s="96" customFormat="1" ht="11.45" customHeight="1">
      <c r="A17" s="410"/>
      <c r="B17" s="414" t="s">
        <v>503</v>
      </c>
      <c r="C17" s="426"/>
      <c r="D17" s="432" t="s">
        <v>444</v>
      </c>
      <c r="E17" s="440">
        <v>93463</v>
      </c>
    </row>
    <row r="18" spans="1:5" s="96" customFormat="1" ht="11.45" customHeight="1">
      <c r="A18" s="410"/>
      <c r="B18" s="416"/>
      <c r="C18" s="426"/>
      <c r="D18" s="432" t="s">
        <v>429</v>
      </c>
      <c r="E18" s="440">
        <v>89</v>
      </c>
    </row>
    <row r="19" spans="1:5" s="96" customFormat="1" ht="11.45" customHeight="1">
      <c r="A19" s="410"/>
      <c r="B19" s="416"/>
      <c r="C19" s="426"/>
      <c r="D19" s="432" t="s">
        <v>269</v>
      </c>
      <c r="E19" s="440">
        <v>93552</v>
      </c>
    </row>
    <row r="20" spans="1:5" s="96" customFormat="1" ht="11.45" customHeight="1">
      <c r="A20" s="410"/>
      <c r="B20" s="415" t="s">
        <v>504</v>
      </c>
      <c r="C20" s="427"/>
      <c r="D20" s="434"/>
      <c r="E20" s="440">
        <v>0</v>
      </c>
    </row>
    <row r="21" spans="1:5" s="96" customFormat="1" ht="11.45" customHeight="1">
      <c r="A21" s="410"/>
      <c r="B21" s="415" t="s">
        <v>183</v>
      </c>
      <c r="C21" s="427"/>
      <c r="D21" s="434"/>
      <c r="E21" s="440">
        <v>2879</v>
      </c>
    </row>
    <row r="22" spans="1:5" s="96" customFormat="1" ht="11.45" customHeight="1">
      <c r="A22" s="410"/>
      <c r="B22" s="414" t="s">
        <v>194</v>
      </c>
      <c r="C22" s="426"/>
      <c r="D22" s="432" t="s">
        <v>205</v>
      </c>
      <c r="E22" s="440">
        <v>1461982</v>
      </c>
    </row>
    <row r="23" spans="1:5" s="96" customFormat="1" ht="11.45" customHeight="1">
      <c r="A23" s="410"/>
      <c r="B23" s="414"/>
      <c r="C23" s="426"/>
      <c r="D23" s="432" t="s">
        <v>138</v>
      </c>
      <c r="E23" s="440">
        <v>49597</v>
      </c>
    </row>
    <row r="24" spans="1:5" s="96" customFormat="1" ht="11.45" customHeight="1">
      <c r="A24" s="410"/>
      <c r="B24" s="416"/>
      <c r="C24" s="426"/>
      <c r="D24" s="432" t="s">
        <v>501</v>
      </c>
      <c r="E24" s="440">
        <v>41</v>
      </c>
    </row>
    <row r="25" spans="1:5" s="96" customFormat="1" ht="11.45" customHeight="1">
      <c r="A25" s="410"/>
      <c r="B25" s="416"/>
      <c r="C25" s="426"/>
      <c r="D25" s="432" t="s">
        <v>204</v>
      </c>
      <c r="E25" s="440">
        <v>1511620</v>
      </c>
    </row>
    <row r="26" spans="1:5" s="96" customFormat="1" ht="11.45" customHeight="1">
      <c r="A26" s="410"/>
      <c r="B26" s="415" t="s">
        <v>517</v>
      </c>
      <c r="C26" s="425"/>
      <c r="D26" s="433"/>
      <c r="E26" s="440">
        <v>165498</v>
      </c>
    </row>
    <row r="27" spans="1:5" s="96" customFormat="1" ht="11.45" customHeight="1">
      <c r="A27" s="410"/>
      <c r="B27" s="415" t="s">
        <v>250</v>
      </c>
      <c r="C27" s="427"/>
      <c r="D27" s="434"/>
      <c r="E27" s="440">
        <v>27</v>
      </c>
    </row>
    <row r="28" spans="1:5" s="96" customFormat="1" ht="11.45" customHeight="1">
      <c r="A28" s="410"/>
      <c r="B28" s="415" t="s">
        <v>267</v>
      </c>
      <c r="C28" s="425"/>
      <c r="D28" s="433"/>
      <c r="E28" s="440">
        <v>19627</v>
      </c>
    </row>
    <row r="29" spans="1:5" s="96" customFormat="1" ht="11.45" customHeight="1">
      <c r="A29" s="410"/>
      <c r="B29" s="415" t="s">
        <v>325</v>
      </c>
      <c r="C29" s="425"/>
      <c r="D29" s="433"/>
      <c r="E29" s="440">
        <v>0</v>
      </c>
    </row>
    <row r="30" spans="1:5" s="96" customFormat="1" ht="11.45" customHeight="1">
      <c r="A30" s="410"/>
      <c r="B30" s="417" t="s">
        <v>518</v>
      </c>
      <c r="C30" s="428"/>
      <c r="D30" s="435"/>
      <c r="E30" s="441">
        <v>96303974</v>
      </c>
    </row>
    <row r="31" spans="1:5" s="96" customFormat="1" ht="11.45" customHeight="1">
      <c r="A31" s="410" t="s">
        <v>252</v>
      </c>
      <c r="B31" s="412" t="s">
        <v>423</v>
      </c>
      <c r="C31" s="422"/>
      <c r="D31" s="431"/>
      <c r="E31" s="439">
        <v>1355152</v>
      </c>
    </row>
    <row r="32" spans="1:5" s="96" customFormat="1" ht="11.45" customHeight="1">
      <c r="A32" s="410"/>
      <c r="B32" s="418" t="s">
        <v>306</v>
      </c>
      <c r="C32" s="429" t="s">
        <v>76</v>
      </c>
      <c r="D32" s="432" t="s">
        <v>533</v>
      </c>
      <c r="E32" s="440">
        <v>64437900</v>
      </c>
    </row>
    <row r="33" spans="1:5" s="96" customFormat="1" ht="11.45" customHeight="1">
      <c r="A33" s="410"/>
      <c r="B33" s="418"/>
      <c r="C33" s="430"/>
      <c r="D33" s="432" t="s">
        <v>197</v>
      </c>
      <c r="E33" s="440">
        <v>409067</v>
      </c>
    </row>
    <row r="34" spans="1:5" s="96" customFormat="1" ht="11.45" customHeight="1">
      <c r="A34" s="410"/>
      <c r="B34" s="418"/>
      <c r="C34" s="430"/>
      <c r="D34" s="432" t="s">
        <v>534</v>
      </c>
      <c r="E34" s="440">
        <v>64846967</v>
      </c>
    </row>
    <row r="35" spans="1:5" s="96" customFormat="1" ht="11.45" customHeight="1">
      <c r="A35" s="410"/>
      <c r="B35" s="418"/>
      <c r="C35" s="430"/>
      <c r="D35" s="432" t="s">
        <v>535</v>
      </c>
      <c r="E35" s="440">
        <v>9647935</v>
      </c>
    </row>
    <row r="36" spans="1:5" s="96" customFormat="1" ht="11.45" customHeight="1">
      <c r="A36" s="410"/>
      <c r="B36" s="418"/>
      <c r="C36" s="430"/>
      <c r="D36" s="432" t="s">
        <v>229</v>
      </c>
      <c r="E36" s="440">
        <v>8625</v>
      </c>
    </row>
    <row r="37" spans="1:5" s="96" customFormat="1" ht="11.45" customHeight="1">
      <c r="A37" s="410"/>
      <c r="B37" s="418"/>
      <c r="C37" s="430"/>
      <c r="D37" s="432" t="s">
        <v>536</v>
      </c>
      <c r="E37" s="440">
        <v>0</v>
      </c>
    </row>
    <row r="38" spans="1:5" s="96" customFormat="1" ht="11.45" customHeight="1">
      <c r="A38" s="410"/>
      <c r="B38" s="418"/>
      <c r="C38" s="430"/>
      <c r="D38" s="432" t="s">
        <v>537</v>
      </c>
      <c r="E38" s="440">
        <v>119643</v>
      </c>
    </row>
    <row r="39" spans="1:5" s="96" customFormat="1" ht="11.45" customHeight="1">
      <c r="A39" s="410"/>
      <c r="B39" s="418"/>
      <c r="C39" s="430"/>
      <c r="D39" s="432" t="s">
        <v>519</v>
      </c>
      <c r="E39" s="440">
        <v>84730</v>
      </c>
    </row>
    <row r="40" spans="1:5" s="96" customFormat="1" ht="11.45" customHeight="1">
      <c r="A40" s="410"/>
      <c r="B40" s="418"/>
      <c r="C40" s="430"/>
      <c r="D40" s="432" t="s">
        <v>52</v>
      </c>
      <c r="E40" s="440">
        <v>0</v>
      </c>
    </row>
    <row r="41" spans="1:5" s="96" customFormat="1" ht="11.45" customHeight="1">
      <c r="A41" s="410"/>
      <c r="B41" s="418"/>
      <c r="C41" s="430"/>
      <c r="D41" s="432" t="s">
        <v>269</v>
      </c>
      <c r="E41" s="440">
        <v>74707900</v>
      </c>
    </row>
    <row r="42" spans="1:5" s="96" customFormat="1" ht="11.45" customHeight="1">
      <c r="A42" s="410"/>
      <c r="B42" s="418"/>
      <c r="C42" s="424" t="s">
        <v>360</v>
      </c>
      <c r="D42" s="432" t="s">
        <v>374</v>
      </c>
      <c r="E42" s="440">
        <v>111462</v>
      </c>
    </row>
    <row r="43" spans="1:5" s="96" customFormat="1" ht="11.45" customHeight="1">
      <c r="A43" s="410"/>
      <c r="B43" s="418"/>
      <c r="C43" s="426"/>
      <c r="D43" s="432" t="s">
        <v>535</v>
      </c>
      <c r="E43" s="440">
        <v>19393</v>
      </c>
    </row>
    <row r="44" spans="1:5" s="96" customFormat="1" ht="11.45" customHeight="1">
      <c r="A44" s="410"/>
      <c r="B44" s="418"/>
      <c r="C44" s="426"/>
      <c r="D44" s="432" t="s">
        <v>229</v>
      </c>
      <c r="E44" s="440">
        <v>232</v>
      </c>
    </row>
    <row r="45" spans="1:5" s="96" customFormat="1" ht="11.45" customHeight="1">
      <c r="A45" s="410"/>
      <c r="B45" s="418"/>
      <c r="C45" s="426"/>
      <c r="D45" s="432" t="s">
        <v>536</v>
      </c>
      <c r="E45" s="440">
        <v>0</v>
      </c>
    </row>
    <row r="46" spans="1:5" s="96" customFormat="1" ht="11.45" customHeight="1">
      <c r="A46" s="410"/>
      <c r="B46" s="418"/>
      <c r="C46" s="426"/>
      <c r="D46" s="432" t="s">
        <v>269</v>
      </c>
      <c r="E46" s="440">
        <v>131087</v>
      </c>
    </row>
    <row r="47" spans="1:5" s="96" customFormat="1" ht="11.45" customHeight="1">
      <c r="A47" s="410"/>
      <c r="B47" s="418"/>
      <c r="C47" s="429" t="s">
        <v>395</v>
      </c>
      <c r="D47" s="436"/>
      <c r="E47" s="440">
        <v>249465</v>
      </c>
    </row>
    <row r="48" spans="1:5" s="96" customFormat="1" ht="11.45" customHeight="1">
      <c r="A48" s="410"/>
      <c r="B48" s="418"/>
      <c r="C48" s="429" t="s">
        <v>269</v>
      </c>
      <c r="D48" s="436"/>
      <c r="E48" s="440">
        <v>75088452</v>
      </c>
    </row>
    <row r="49" spans="1:5" s="96" customFormat="1" ht="11.45" customHeight="1">
      <c r="A49" s="410"/>
      <c r="B49" s="419" t="s">
        <v>507</v>
      </c>
      <c r="C49" s="424" t="s">
        <v>68</v>
      </c>
      <c r="D49" s="432" t="s">
        <v>254</v>
      </c>
      <c r="E49" s="440">
        <v>18283516</v>
      </c>
    </row>
    <row r="50" spans="1:5" s="96" customFormat="1" ht="11.45" customHeight="1">
      <c r="A50" s="410"/>
      <c r="B50" s="420"/>
      <c r="C50" s="426"/>
      <c r="D50" s="432" t="s">
        <v>505</v>
      </c>
      <c r="E50" s="440">
        <v>35729</v>
      </c>
    </row>
    <row r="51" spans="1:5" s="96" customFormat="1" ht="11.45" customHeight="1">
      <c r="A51" s="410"/>
      <c r="B51" s="420"/>
      <c r="C51" s="426"/>
      <c r="D51" s="432" t="s">
        <v>269</v>
      </c>
      <c r="E51" s="440">
        <v>18319245</v>
      </c>
    </row>
    <row r="52" spans="1:5" s="96" customFormat="1" ht="11.45" customHeight="1">
      <c r="A52" s="410"/>
      <c r="B52" s="420"/>
      <c r="C52" s="424" t="s">
        <v>506</v>
      </c>
      <c r="D52" s="432" t="s">
        <v>254</v>
      </c>
      <c r="E52" s="440">
        <v>6112295</v>
      </c>
    </row>
    <row r="53" spans="1:5" s="96" customFormat="1" ht="11.45" customHeight="1">
      <c r="A53" s="410"/>
      <c r="B53" s="420"/>
      <c r="C53" s="426"/>
      <c r="D53" s="432" t="s">
        <v>505</v>
      </c>
      <c r="E53" s="440">
        <v>14918</v>
      </c>
    </row>
    <row r="54" spans="1:5" s="96" customFormat="1" ht="11.45" customHeight="1">
      <c r="A54" s="410"/>
      <c r="B54" s="420"/>
      <c r="C54" s="426"/>
      <c r="D54" s="432" t="s">
        <v>269</v>
      </c>
      <c r="E54" s="440">
        <v>6127213</v>
      </c>
    </row>
    <row r="55" spans="1:5" s="96" customFormat="1" ht="11.45" customHeight="1">
      <c r="A55" s="410"/>
      <c r="B55" s="420"/>
      <c r="C55" s="429" t="s">
        <v>219</v>
      </c>
      <c r="D55" s="436"/>
      <c r="E55" s="440">
        <v>1991517</v>
      </c>
    </row>
    <row r="56" spans="1:5" s="96" customFormat="1" ht="11.45" customHeight="1">
      <c r="A56" s="410"/>
      <c r="B56" s="420"/>
      <c r="C56" s="429" t="s">
        <v>269</v>
      </c>
      <c r="D56" s="436"/>
      <c r="E56" s="440">
        <v>26437975</v>
      </c>
    </row>
    <row r="57" spans="1:5" s="96" customFormat="1" ht="11.45" customHeight="1">
      <c r="A57" s="410"/>
      <c r="B57" s="415" t="s">
        <v>363</v>
      </c>
      <c r="C57" s="427"/>
      <c r="D57" s="434"/>
      <c r="E57" s="440">
        <v>0</v>
      </c>
    </row>
    <row r="58" spans="1:5" s="96" customFormat="1" ht="11.45" customHeight="1">
      <c r="A58" s="410"/>
      <c r="B58" s="414" t="s">
        <v>183</v>
      </c>
      <c r="C58" s="426"/>
      <c r="D58" s="432" t="s">
        <v>242</v>
      </c>
      <c r="E58" s="440">
        <v>279662</v>
      </c>
    </row>
    <row r="59" spans="1:5" s="96" customFormat="1" ht="11.45" customHeight="1">
      <c r="A59" s="410"/>
      <c r="B59" s="414"/>
      <c r="C59" s="426"/>
      <c r="D59" s="432" t="s">
        <v>241</v>
      </c>
      <c r="E59" s="440">
        <v>627522</v>
      </c>
    </row>
    <row r="60" spans="1:5" s="96" customFormat="1" ht="11.45" customHeight="1">
      <c r="A60" s="410"/>
      <c r="B60" s="416"/>
      <c r="C60" s="426"/>
      <c r="D60" s="432" t="s">
        <v>245</v>
      </c>
      <c r="E60" s="440">
        <v>3317</v>
      </c>
    </row>
    <row r="61" spans="1:5" s="96" customFormat="1" ht="11.45" customHeight="1">
      <c r="A61" s="410"/>
      <c r="B61" s="416"/>
      <c r="C61" s="426"/>
      <c r="D61" s="432" t="s">
        <v>204</v>
      </c>
      <c r="E61" s="440">
        <v>910501</v>
      </c>
    </row>
    <row r="62" spans="1:5" s="96" customFormat="1" ht="11.45" customHeight="1">
      <c r="A62" s="410"/>
      <c r="B62" s="415" t="s">
        <v>180</v>
      </c>
      <c r="C62" s="427"/>
      <c r="D62" s="434"/>
      <c r="E62" s="440">
        <v>0</v>
      </c>
    </row>
    <row r="63" spans="1:5" s="96" customFormat="1" ht="11.45" customHeight="1">
      <c r="A63" s="410"/>
      <c r="B63" s="415" t="s">
        <v>404</v>
      </c>
      <c r="C63" s="427"/>
      <c r="D63" s="434"/>
      <c r="E63" s="440">
        <v>26213</v>
      </c>
    </row>
    <row r="64" spans="1:5" s="95" customFormat="1" ht="11.45" customHeight="1">
      <c r="A64" s="410"/>
      <c r="B64" s="415" t="s">
        <v>517</v>
      </c>
      <c r="C64" s="425"/>
      <c r="D64" s="433"/>
      <c r="E64" s="440">
        <v>1437058</v>
      </c>
    </row>
    <row r="65" spans="1:5" s="95" customFormat="1" ht="11.45" customHeight="1">
      <c r="A65" s="410"/>
      <c r="B65" s="415" t="s">
        <v>250</v>
      </c>
      <c r="C65" s="427"/>
      <c r="D65" s="434"/>
      <c r="E65" s="440">
        <v>973631</v>
      </c>
    </row>
    <row r="66" spans="1:5" s="95" customFormat="1" ht="11.45" customHeight="1">
      <c r="A66" s="410"/>
      <c r="B66" s="415" t="s">
        <v>325</v>
      </c>
      <c r="C66" s="425"/>
      <c r="D66" s="433"/>
      <c r="E66" s="440">
        <v>0</v>
      </c>
    </row>
    <row r="67" spans="1:5" s="95" customFormat="1" ht="11.45" customHeight="1">
      <c r="A67" s="410"/>
      <c r="B67" s="415" t="s">
        <v>491</v>
      </c>
      <c r="C67" s="425"/>
      <c r="D67" s="433"/>
      <c r="E67" s="440">
        <v>1</v>
      </c>
    </row>
    <row r="68" spans="1:5" s="95" customFormat="1" ht="11.45" customHeight="1">
      <c r="A68" s="410"/>
      <c r="B68" s="417" t="s">
        <v>518</v>
      </c>
      <c r="C68" s="428"/>
      <c r="D68" s="435"/>
      <c r="E68" s="441">
        <v>106228983</v>
      </c>
    </row>
    <row r="69" spans="1:5" s="95" customFormat="1" ht="11.45" customHeight="1">
      <c r="A69" s="411" t="s">
        <v>498</v>
      </c>
      <c r="B69" s="421"/>
      <c r="C69" s="421"/>
      <c r="D69" s="437"/>
      <c r="E69" s="442">
        <v>202532957</v>
      </c>
    </row>
    <row r="70" spans="1:5" ht="11.45" customHeight="1">
      <c r="A70" s="369" t="s">
        <v>509</v>
      </c>
    </row>
  </sheetData>
  <mergeCells count="39">
    <mergeCell ref="A2:D2"/>
    <mergeCell ref="B3:D3"/>
    <mergeCell ref="B13:D13"/>
    <mergeCell ref="B20:D20"/>
    <mergeCell ref="B21:D21"/>
    <mergeCell ref="B26:D26"/>
    <mergeCell ref="B27:D27"/>
    <mergeCell ref="B28:D28"/>
    <mergeCell ref="B29:D29"/>
    <mergeCell ref="B30:D30"/>
    <mergeCell ref="B31:D31"/>
    <mergeCell ref="C47:D47"/>
    <mergeCell ref="C48:D48"/>
    <mergeCell ref="C55:D55"/>
    <mergeCell ref="C56:D56"/>
    <mergeCell ref="B57:D57"/>
    <mergeCell ref="B62:D62"/>
    <mergeCell ref="B63:D63"/>
    <mergeCell ref="B64:D64"/>
    <mergeCell ref="B65:D65"/>
    <mergeCell ref="B66:D66"/>
    <mergeCell ref="B67:D67"/>
    <mergeCell ref="B68:D68"/>
    <mergeCell ref="A69:D69"/>
    <mergeCell ref="B4:C6"/>
    <mergeCell ref="B7:C9"/>
    <mergeCell ref="B10:C12"/>
    <mergeCell ref="B14:C16"/>
    <mergeCell ref="B17:C19"/>
    <mergeCell ref="B22:C25"/>
    <mergeCell ref="C42:C46"/>
    <mergeCell ref="C49:C51"/>
    <mergeCell ref="C52:C54"/>
    <mergeCell ref="B58:C61"/>
    <mergeCell ref="A3:A30"/>
    <mergeCell ref="A31:A68"/>
    <mergeCell ref="B32:B48"/>
    <mergeCell ref="C32:C41"/>
    <mergeCell ref="B49:B56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2D050"/>
    <pageSetUpPr fitToPage="1"/>
  </sheetPr>
  <dimension ref="A1:N39"/>
  <sheetViews>
    <sheetView showGridLines="0" workbookViewId="0">
      <selection sqref="A1:M12"/>
    </sheetView>
  </sheetViews>
  <sheetFormatPr defaultColWidth="9" defaultRowHeight="15.75" customHeight="1"/>
  <cols>
    <col min="1" max="1" width="7.5" style="369" customWidth="1"/>
    <col min="2" max="14" width="7.125" style="1" customWidth="1"/>
    <col min="15" max="16384" width="9" style="1"/>
  </cols>
  <sheetData>
    <row r="1" spans="1:14" ht="20.100000000000001" customHeight="1">
      <c r="A1" s="2" t="s">
        <v>475</v>
      </c>
      <c r="C1" s="69"/>
      <c r="L1" s="143"/>
      <c r="N1" s="143" t="s">
        <v>43</v>
      </c>
    </row>
    <row r="2" spans="1:14" s="369" customFormat="1" ht="15" customHeight="1">
      <c r="A2" s="443" t="s">
        <v>298</v>
      </c>
      <c r="B2" s="449" t="s">
        <v>257</v>
      </c>
      <c r="C2" s="458"/>
      <c r="D2" s="458"/>
      <c r="E2" s="458"/>
      <c r="F2" s="468"/>
      <c r="G2" s="449" t="s">
        <v>258</v>
      </c>
      <c r="H2" s="458"/>
      <c r="I2" s="458"/>
      <c r="J2" s="458"/>
      <c r="K2" s="458"/>
      <c r="L2" s="458"/>
      <c r="M2" s="468"/>
    </row>
    <row r="3" spans="1:14" s="369" customFormat="1" ht="15" customHeight="1">
      <c r="A3" s="444"/>
      <c r="B3" s="450" t="s">
        <v>390</v>
      </c>
      <c r="C3" s="459" t="s">
        <v>260</v>
      </c>
      <c r="D3" s="464"/>
      <c r="E3" s="464"/>
      <c r="F3" s="473"/>
      <c r="G3" s="443" t="s">
        <v>104</v>
      </c>
      <c r="H3" s="457" t="s">
        <v>215</v>
      </c>
      <c r="I3" s="462"/>
      <c r="J3" s="482"/>
      <c r="K3" s="457" t="s">
        <v>262</v>
      </c>
      <c r="L3" s="462"/>
      <c r="M3" s="482"/>
    </row>
    <row r="4" spans="1:14" s="369" customFormat="1" ht="15" customHeight="1">
      <c r="A4" s="444"/>
      <c r="B4" s="451"/>
      <c r="C4" s="459" t="s">
        <v>160</v>
      </c>
      <c r="D4" s="465" t="s">
        <v>223</v>
      </c>
      <c r="E4" s="469" t="s">
        <v>514</v>
      </c>
      <c r="F4" s="474"/>
      <c r="G4" s="444"/>
      <c r="H4" s="478"/>
      <c r="I4" s="480"/>
      <c r="J4" s="483"/>
      <c r="K4" s="478"/>
      <c r="L4" s="480"/>
      <c r="M4" s="483"/>
    </row>
    <row r="5" spans="1:14" s="369" customFormat="1" ht="30" customHeight="1">
      <c r="A5" s="445"/>
      <c r="B5" s="452"/>
      <c r="C5" s="460"/>
      <c r="D5" s="466"/>
      <c r="E5" s="470"/>
      <c r="F5" s="475" t="s">
        <v>416</v>
      </c>
      <c r="G5" s="445"/>
      <c r="H5" s="455" t="s">
        <v>160</v>
      </c>
      <c r="I5" s="455" t="s">
        <v>265</v>
      </c>
      <c r="J5" s="455" t="s">
        <v>266</v>
      </c>
      <c r="K5" s="455" t="s">
        <v>160</v>
      </c>
      <c r="L5" s="455" t="s">
        <v>265</v>
      </c>
      <c r="M5" s="455" t="s">
        <v>266</v>
      </c>
    </row>
    <row r="6" spans="1:14" s="15" customFormat="1" ht="15" customHeight="1">
      <c r="A6" s="448" t="s">
        <v>231</v>
      </c>
      <c r="B6" s="674">
        <v>247040</v>
      </c>
      <c r="C6" s="674">
        <v>355345</v>
      </c>
      <c r="D6" s="675">
        <v>163301</v>
      </c>
      <c r="E6" s="675">
        <v>192044</v>
      </c>
      <c r="F6" s="676"/>
      <c r="G6" s="675">
        <v>72168</v>
      </c>
      <c r="H6" s="269">
        <v>70759</v>
      </c>
      <c r="I6" s="675">
        <v>14448</v>
      </c>
      <c r="J6" s="269">
        <v>56311</v>
      </c>
      <c r="K6" s="675">
        <v>1409</v>
      </c>
      <c r="L6" s="269">
        <v>283</v>
      </c>
      <c r="M6" s="675">
        <v>1126</v>
      </c>
    </row>
    <row r="7" spans="1:14" s="15" customFormat="1" ht="15" customHeight="1">
      <c r="A7" s="446" t="s">
        <v>370</v>
      </c>
      <c r="B7" s="453">
        <v>248541</v>
      </c>
      <c r="C7" s="453">
        <v>357951</v>
      </c>
      <c r="D7" s="461">
        <v>164548</v>
      </c>
      <c r="E7" s="461">
        <v>193403</v>
      </c>
      <c r="F7" s="344">
        <v>71020</v>
      </c>
      <c r="G7" s="461">
        <v>73325</v>
      </c>
      <c r="H7" s="270">
        <v>72001</v>
      </c>
      <c r="I7" s="461">
        <v>15521</v>
      </c>
      <c r="J7" s="270">
        <v>56480</v>
      </c>
      <c r="K7" s="461">
        <v>1324</v>
      </c>
      <c r="L7" s="270">
        <v>261</v>
      </c>
      <c r="M7" s="461">
        <v>1063</v>
      </c>
    </row>
    <row r="8" spans="1:14" s="15" customFormat="1" ht="15" customHeight="1">
      <c r="A8" s="447" t="s">
        <v>529</v>
      </c>
      <c r="B8" s="454">
        <v>249838</v>
      </c>
      <c r="C8" s="454">
        <v>360024</v>
      </c>
      <c r="D8" s="467">
        <v>167614</v>
      </c>
      <c r="E8" s="471">
        <v>192410</v>
      </c>
      <c r="F8" s="476">
        <v>72763</v>
      </c>
      <c r="G8" s="467">
        <v>73509</v>
      </c>
      <c r="H8" s="471">
        <v>72251</v>
      </c>
      <c r="I8" s="467">
        <v>15338</v>
      </c>
      <c r="J8" s="471">
        <v>56913</v>
      </c>
      <c r="K8" s="467">
        <v>1258</v>
      </c>
      <c r="L8" s="471">
        <v>254</v>
      </c>
      <c r="M8" s="467">
        <v>1004</v>
      </c>
    </row>
    <row r="9" spans="1:14" s="15" customFormat="1" ht="15" customHeight="1">
      <c r="A9" s="369"/>
      <c r="E9" s="68"/>
    </row>
    <row r="10" spans="1:14" s="369" customFormat="1" ht="15" customHeight="1">
      <c r="A10" s="443" t="s">
        <v>298</v>
      </c>
      <c r="B10" s="455" t="s">
        <v>297</v>
      </c>
      <c r="C10" s="455"/>
      <c r="D10" s="455"/>
      <c r="E10" s="455"/>
      <c r="F10" s="455"/>
      <c r="G10" s="455"/>
      <c r="H10" s="455"/>
      <c r="I10" s="455"/>
      <c r="J10" s="455"/>
      <c r="K10" s="364"/>
      <c r="L10" s="364"/>
    </row>
    <row r="11" spans="1:14" s="369" customFormat="1" ht="15" customHeight="1">
      <c r="A11" s="444"/>
      <c r="B11" s="449" t="s">
        <v>104</v>
      </c>
      <c r="C11" s="458"/>
      <c r="D11" s="468"/>
      <c r="E11" s="449" t="s">
        <v>236</v>
      </c>
      <c r="F11" s="458"/>
      <c r="G11" s="468"/>
      <c r="H11" s="449" t="s">
        <v>117</v>
      </c>
      <c r="I11" s="458"/>
      <c r="J11" s="468"/>
    </row>
    <row r="12" spans="1:14" s="369" customFormat="1" ht="15" customHeight="1">
      <c r="A12" s="445"/>
      <c r="B12" s="455" t="s">
        <v>160</v>
      </c>
      <c r="C12" s="455" t="s">
        <v>265</v>
      </c>
      <c r="D12" s="455" t="s">
        <v>266</v>
      </c>
      <c r="E12" s="455" t="s">
        <v>160</v>
      </c>
      <c r="F12" s="455" t="s">
        <v>265</v>
      </c>
      <c r="G12" s="455" t="s">
        <v>266</v>
      </c>
      <c r="H12" s="455" t="s">
        <v>160</v>
      </c>
      <c r="I12" s="455" t="s">
        <v>265</v>
      </c>
      <c r="J12" s="455" t="s">
        <v>266</v>
      </c>
    </row>
    <row r="13" spans="1:14" s="15" customFormat="1" ht="15" customHeight="1">
      <c r="A13" s="448" t="s">
        <v>231</v>
      </c>
      <c r="B13" s="456">
        <v>500444</v>
      </c>
      <c r="C13" s="461">
        <v>79663</v>
      </c>
      <c r="D13" s="270">
        <v>420781</v>
      </c>
      <c r="E13" s="461">
        <v>489170</v>
      </c>
      <c r="F13" s="270">
        <v>77896</v>
      </c>
      <c r="G13" s="461">
        <v>411274</v>
      </c>
      <c r="H13" s="270">
        <v>11274</v>
      </c>
      <c r="I13" s="461">
        <v>1767</v>
      </c>
      <c r="J13" s="344">
        <v>9507</v>
      </c>
    </row>
    <row r="14" spans="1:14" s="15" customFormat="1" ht="15" customHeight="1">
      <c r="A14" s="446" t="s">
        <v>370</v>
      </c>
      <c r="B14" s="456">
        <v>478043</v>
      </c>
      <c r="C14" s="461">
        <v>55324</v>
      </c>
      <c r="D14" s="68">
        <v>422719</v>
      </c>
      <c r="E14" s="461">
        <v>467691</v>
      </c>
      <c r="F14" s="68">
        <v>53929</v>
      </c>
      <c r="G14" s="461">
        <v>413762</v>
      </c>
      <c r="H14" s="68">
        <v>10352</v>
      </c>
      <c r="I14" s="461">
        <v>1395</v>
      </c>
      <c r="J14" s="344">
        <v>8957</v>
      </c>
    </row>
    <row r="15" spans="1:14" s="15" customFormat="1" ht="15" customHeight="1">
      <c r="A15" s="447" t="s">
        <v>529</v>
      </c>
      <c r="B15" s="454">
        <v>483507</v>
      </c>
      <c r="C15" s="454">
        <v>60006</v>
      </c>
      <c r="D15" s="467">
        <v>423501</v>
      </c>
      <c r="E15" s="471">
        <v>473514</v>
      </c>
      <c r="F15" s="467">
        <v>58473</v>
      </c>
      <c r="G15" s="471">
        <v>415041</v>
      </c>
      <c r="H15" s="467">
        <v>9993</v>
      </c>
      <c r="I15" s="471">
        <v>1533</v>
      </c>
      <c r="J15" s="467">
        <v>8460</v>
      </c>
      <c r="K15" s="68"/>
    </row>
    <row r="16" spans="1:14" s="15" customFormat="1" ht="15" customHeight="1">
      <c r="A16" s="369"/>
    </row>
    <row r="17" spans="1:14" s="369" customFormat="1" ht="15" customHeight="1">
      <c r="A17" s="443" t="s">
        <v>298</v>
      </c>
      <c r="B17" s="455" t="s">
        <v>397</v>
      </c>
      <c r="C17" s="455"/>
      <c r="D17" s="455"/>
      <c r="E17" s="455"/>
      <c r="F17" s="455"/>
      <c r="G17" s="455"/>
      <c r="H17" s="455"/>
      <c r="I17" s="455"/>
      <c r="J17" s="455"/>
    </row>
    <row r="18" spans="1:14" s="369" customFormat="1" ht="15" customHeight="1">
      <c r="A18" s="444"/>
      <c r="B18" s="449" t="s">
        <v>104</v>
      </c>
      <c r="C18" s="458"/>
      <c r="D18" s="468"/>
      <c r="E18" s="449" t="s">
        <v>236</v>
      </c>
      <c r="F18" s="458"/>
      <c r="G18" s="468"/>
      <c r="H18" s="449" t="s">
        <v>117</v>
      </c>
      <c r="I18" s="458"/>
      <c r="J18" s="468"/>
    </row>
    <row r="19" spans="1:14" s="369" customFormat="1" ht="15" customHeight="1">
      <c r="A19" s="445"/>
      <c r="B19" s="455" t="s">
        <v>160</v>
      </c>
      <c r="C19" s="455" t="s">
        <v>265</v>
      </c>
      <c r="D19" s="455" t="s">
        <v>266</v>
      </c>
      <c r="E19" s="455" t="s">
        <v>160</v>
      </c>
      <c r="F19" s="455" t="s">
        <v>265</v>
      </c>
      <c r="G19" s="455" t="s">
        <v>266</v>
      </c>
      <c r="H19" s="455" t="s">
        <v>160</v>
      </c>
      <c r="I19" s="455" t="s">
        <v>265</v>
      </c>
      <c r="J19" s="455" t="s">
        <v>266</v>
      </c>
      <c r="K19" s="364"/>
      <c r="L19" s="364"/>
    </row>
    <row r="20" spans="1:14" s="15" customFormat="1" ht="15" customHeight="1">
      <c r="A20" s="448" t="s">
        <v>231</v>
      </c>
      <c r="B20" s="456">
        <v>107709</v>
      </c>
      <c r="C20" s="461">
        <v>2622</v>
      </c>
      <c r="D20" s="270">
        <v>105087</v>
      </c>
      <c r="E20" s="461">
        <v>106021</v>
      </c>
      <c r="F20" s="270">
        <v>2584</v>
      </c>
      <c r="G20" s="461">
        <v>103437</v>
      </c>
      <c r="H20" s="270">
        <v>1688</v>
      </c>
      <c r="I20" s="461">
        <v>38</v>
      </c>
      <c r="J20" s="344">
        <v>1650</v>
      </c>
    </row>
    <row r="21" spans="1:14" s="15" customFormat="1" ht="15" customHeight="1">
      <c r="A21" s="446" t="s">
        <v>370</v>
      </c>
      <c r="B21" s="456">
        <v>111346</v>
      </c>
      <c r="C21" s="461">
        <v>2711</v>
      </c>
      <c r="D21" s="68">
        <v>108635</v>
      </c>
      <c r="E21" s="461">
        <v>109872</v>
      </c>
      <c r="F21" s="68">
        <v>2686</v>
      </c>
      <c r="G21" s="461">
        <v>107186</v>
      </c>
      <c r="H21" s="68">
        <v>1474</v>
      </c>
      <c r="I21" s="461">
        <v>25</v>
      </c>
      <c r="J21" s="344">
        <v>1449</v>
      </c>
    </row>
    <row r="22" spans="1:14" s="15" customFormat="1" ht="15" customHeight="1">
      <c r="A22" s="447" t="s">
        <v>529</v>
      </c>
      <c r="B22" s="454">
        <v>113589</v>
      </c>
      <c r="C22" s="454">
        <v>2747</v>
      </c>
      <c r="D22" s="467">
        <v>110842</v>
      </c>
      <c r="E22" s="471">
        <v>112238</v>
      </c>
      <c r="F22" s="467">
        <v>2722</v>
      </c>
      <c r="G22" s="471">
        <v>109516</v>
      </c>
      <c r="H22" s="467">
        <v>1351</v>
      </c>
      <c r="I22" s="471">
        <v>25</v>
      </c>
      <c r="J22" s="467">
        <v>1326</v>
      </c>
    </row>
    <row r="23" spans="1:14" s="15" customFormat="1" ht="15" customHeight="1">
      <c r="A23" s="369"/>
      <c r="I23" s="481"/>
    </row>
    <row r="24" spans="1:14" s="369" customFormat="1" ht="15" customHeight="1">
      <c r="A24" s="443" t="s">
        <v>298</v>
      </c>
      <c r="B24" s="457" t="s">
        <v>398</v>
      </c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462"/>
      <c r="N24" s="482"/>
    </row>
    <row r="25" spans="1:14" s="369" customFormat="1" ht="15" customHeight="1">
      <c r="A25" s="444"/>
      <c r="B25" s="449" t="s">
        <v>442</v>
      </c>
      <c r="C25" s="458"/>
      <c r="D25" s="458"/>
      <c r="E25" s="458"/>
      <c r="F25" s="468"/>
      <c r="G25" s="449" t="s">
        <v>236</v>
      </c>
      <c r="H25" s="458"/>
      <c r="I25" s="458"/>
      <c r="J25" s="468"/>
      <c r="K25" s="455" t="s">
        <v>117</v>
      </c>
      <c r="L25" s="455"/>
      <c r="M25" s="455"/>
      <c r="N25" s="455"/>
    </row>
    <row r="26" spans="1:14" s="369" customFormat="1" ht="30" customHeight="1">
      <c r="A26" s="445"/>
      <c r="B26" s="452" t="s">
        <v>160</v>
      </c>
      <c r="C26" s="463" t="s">
        <v>460</v>
      </c>
      <c r="D26" s="463" t="s">
        <v>35</v>
      </c>
      <c r="E26" s="472" t="s">
        <v>198</v>
      </c>
      <c r="F26" s="463" t="s">
        <v>510</v>
      </c>
      <c r="G26" s="463" t="s">
        <v>460</v>
      </c>
      <c r="H26" s="463" t="s">
        <v>35</v>
      </c>
      <c r="I26" s="472" t="s">
        <v>198</v>
      </c>
      <c r="J26" s="463" t="s">
        <v>510</v>
      </c>
      <c r="K26" s="463" t="s">
        <v>460</v>
      </c>
      <c r="L26" s="463" t="s">
        <v>35</v>
      </c>
      <c r="M26" s="472" t="s">
        <v>198</v>
      </c>
      <c r="N26" s="463" t="s">
        <v>510</v>
      </c>
    </row>
    <row r="27" spans="1:14" s="15" customFormat="1" ht="15" customHeight="1">
      <c r="A27" s="448" t="s">
        <v>231</v>
      </c>
      <c r="B27" s="456">
        <v>147818</v>
      </c>
      <c r="C27" s="461">
        <v>81187</v>
      </c>
      <c r="D27" s="270">
        <v>61862</v>
      </c>
      <c r="E27" s="461">
        <v>4906</v>
      </c>
      <c r="F27" s="461"/>
      <c r="G27" s="461">
        <v>80524</v>
      </c>
      <c r="H27" s="270">
        <v>60843</v>
      </c>
      <c r="I27" s="461">
        <v>4871</v>
      </c>
      <c r="J27" s="344"/>
      <c r="K27" s="270">
        <v>663</v>
      </c>
      <c r="L27" s="461">
        <v>1019</v>
      </c>
      <c r="M27" s="485">
        <v>35</v>
      </c>
      <c r="N27" s="486"/>
    </row>
    <row r="28" spans="1:14" s="15" customFormat="1" ht="15" customHeight="1">
      <c r="A28" s="446" t="s">
        <v>370</v>
      </c>
      <c r="B28" s="456">
        <v>148578</v>
      </c>
      <c r="C28" s="461">
        <v>83723</v>
      </c>
      <c r="D28" s="68">
        <v>60456</v>
      </c>
      <c r="E28" s="461">
        <v>4255</v>
      </c>
      <c r="F28" s="461">
        <v>294</v>
      </c>
      <c r="G28" s="461">
        <v>83108</v>
      </c>
      <c r="H28" s="68">
        <v>59477</v>
      </c>
      <c r="I28" s="461">
        <v>4218</v>
      </c>
      <c r="J28" s="344">
        <v>287</v>
      </c>
      <c r="K28" s="68">
        <v>615</v>
      </c>
      <c r="L28" s="461">
        <v>979</v>
      </c>
      <c r="M28" s="456">
        <v>37</v>
      </c>
      <c r="N28" s="486">
        <v>7</v>
      </c>
    </row>
    <row r="29" spans="1:14" s="15" customFormat="1" ht="15" customHeight="1">
      <c r="A29" s="447" t="s">
        <v>529</v>
      </c>
      <c r="B29" s="454">
        <v>148225</v>
      </c>
      <c r="C29" s="454">
        <v>84880</v>
      </c>
      <c r="D29" s="467">
        <v>59669</v>
      </c>
      <c r="E29" s="471">
        <v>2626</v>
      </c>
      <c r="F29" s="476">
        <v>1202</v>
      </c>
      <c r="G29" s="467">
        <v>84384</v>
      </c>
      <c r="H29" s="471">
        <v>58802</v>
      </c>
      <c r="I29" s="467">
        <v>2582</v>
      </c>
      <c r="J29" s="346">
        <v>1193</v>
      </c>
      <c r="K29" s="471">
        <v>496</v>
      </c>
      <c r="L29" s="467">
        <v>867</v>
      </c>
      <c r="M29" s="467">
        <v>44</v>
      </c>
      <c r="N29" s="487">
        <v>9</v>
      </c>
    </row>
    <row r="30" spans="1:14" s="369" customFormat="1" ht="13.5" customHeight="1">
      <c r="A30" s="369" t="s">
        <v>191</v>
      </c>
      <c r="F30" s="477"/>
    </row>
    <row r="31" spans="1:14" s="369" customFormat="1" ht="13.5" customHeight="1">
      <c r="A31" s="364" t="s">
        <v>436</v>
      </c>
      <c r="J31" s="484"/>
    </row>
    <row r="32" spans="1:14" s="369" customFormat="1" ht="13.5" customHeight="1">
      <c r="A32" s="369" t="s">
        <v>107</v>
      </c>
      <c r="J32" s="484"/>
    </row>
    <row r="33" spans="1:10" s="369" customFormat="1" ht="13.5" customHeight="1">
      <c r="A33" s="369" t="s">
        <v>44</v>
      </c>
      <c r="J33" s="484"/>
    </row>
    <row r="34" spans="1:10" s="369" customFormat="1" ht="13.5" customHeight="1">
      <c r="A34" s="364" t="s">
        <v>53</v>
      </c>
      <c r="J34" s="484"/>
    </row>
    <row r="35" spans="1:10" s="369" customFormat="1" ht="13.5" customHeight="1">
      <c r="A35" s="364" t="s">
        <v>511</v>
      </c>
      <c r="J35" s="484"/>
    </row>
    <row r="36" spans="1:10" s="369" customFormat="1" ht="13.5" customHeight="1">
      <c r="A36" s="364" t="s">
        <v>513</v>
      </c>
      <c r="J36" s="484"/>
    </row>
    <row r="37" spans="1:10" s="369" customFormat="1" ht="13.5" customHeight="1">
      <c r="J37" s="484"/>
    </row>
    <row r="38" spans="1:10" s="369" customFormat="1" ht="13.5" customHeight="1">
      <c r="J38" s="484"/>
    </row>
    <row r="39" spans="1:10" s="369" customFormat="1" ht="13.5" customHeight="1">
      <c r="J39" s="484"/>
    </row>
  </sheetData>
  <mergeCells count="26">
    <mergeCell ref="B2:F2"/>
    <mergeCell ref="G2:M2"/>
    <mergeCell ref="C3:F3"/>
    <mergeCell ref="B10:J10"/>
    <mergeCell ref="B11:D11"/>
    <mergeCell ref="E11:G11"/>
    <mergeCell ref="H11:J11"/>
    <mergeCell ref="B17:J17"/>
    <mergeCell ref="B18:D18"/>
    <mergeCell ref="E18:G18"/>
    <mergeCell ref="H18:J18"/>
    <mergeCell ref="B24:N24"/>
    <mergeCell ref="B25:F25"/>
    <mergeCell ref="G25:J25"/>
    <mergeCell ref="K25:N25"/>
    <mergeCell ref="A2:A5"/>
    <mergeCell ref="B3:B5"/>
    <mergeCell ref="G3:G5"/>
    <mergeCell ref="H3:J4"/>
    <mergeCell ref="K3:M4"/>
    <mergeCell ref="C4:C5"/>
    <mergeCell ref="D4:D5"/>
    <mergeCell ref="E4:E5"/>
    <mergeCell ref="A10:A12"/>
    <mergeCell ref="A17:A19"/>
    <mergeCell ref="A24:A26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scale="86" fitToWidth="1" fitToHeight="1" orientation="portrait" usePrinterDefaults="1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10"/>
  <sheetViews>
    <sheetView showGridLines="0" view="pageBreakPreview" zoomScaleSheetLayoutView="10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8" customHeight="1"/>
  <cols>
    <col min="1" max="2" width="10.625" style="1" customWidth="1"/>
    <col min="3" max="7" width="9.625" style="1" customWidth="1"/>
    <col min="8" max="8" width="9.625" style="133" customWidth="1"/>
    <col min="9" max="16384" width="9" style="1" customWidth="1"/>
  </cols>
  <sheetData>
    <row r="1" spans="1:8" ht="20.100000000000001" customHeight="1">
      <c r="A1" s="2" t="s">
        <v>405</v>
      </c>
    </row>
    <row r="2" spans="1:8" ht="13.5" customHeight="1">
      <c r="A2" s="1" t="s">
        <v>193</v>
      </c>
      <c r="C2" s="54"/>
      <c r="D2" s="54"/>
      <c r="E2" s="69"/>
      <c r="F2" s="143" t="s">
        <v>462</v>
      </c>
    </row>
    <row r="3" spans="1:8" ht="27" customHeight="1">
      <c r="A3" s="135" t="s">
        <v>106</v>
      </c>
      <c r="B3" s="137" t="s">
        <v>8</v>
      </c>
      <c r="C3" s="140" t="s">
        <v>48</v>
      </c>
      <c r="D3" s="137" t="s">
        <v>54</v>
      </c>
      <c r="E3" s="137" t="s">
        <v>33</v>
      </c>
      <c r="F3" s="137" t="s">
        <v>34</v>
      </c>
      <c r="G3" s="133"/>
    </row>
    <row r="4" spans="1:8" ht="13.5" customHeight="1">
      <c r="A4" s="135" t="s">
        <v>547</v>
      </c>
      <c r="B4" s="138" t="s">
        <v>280</v>
      </c>
      <c r="C4" s="141">
        <v>3399</v>
      </c>
      <c r="D4" s="141">
        <v>3146</v>
      </c>
      <c r="E4" s="141">
        <v>1403</v>
      </c>
      <c r="F4" s="141">
        <v>1743</v>
      </c>
      <c r="G4" s="133"/>
    </row>
    <row r="5" spans="1:8" ht="13.5" customHeight="1">
      <c r="A5" s="136"/>
      <c r="B5" s="138" t="s">
        <v>281</v>
      </c>
      <c r="C5" s="141">
        <v>717</v>
      </c>
      <c r="D5" s="141">
        <v>668</v>
      </c>
      <c r="E5" s="141">
        <v>293</v>
      </c>
      <c r="F5" s="141">
        <v>375</v>
      </c>
      <c r="G5" s="133"/>
    </row>
    <row r="6" spans="1:8" ht="13.5" customHeight="1">
      <c r="A6" s="135" t="s">
        <v>152</v>
      </c>
      <c r="B6" s="139" t="s">
        <v>280</v>
      </c>
      <c r="C6" s="141">
        <v>3399</v>
      </c>
      <c r="D6" s="141">
        <v>3213</v>
      </c>
      <c r="E6" s="141">
        <v>1426</v>
      </c>
      <c r="F6" s="141">
        <v>1787</v>
      </c>
      <c r="G6" s="133"/>
    </row>
    <row r="7" spans="1:8" ht="13.5" customHeight="1">
      <c r="A7" s="136"/>
      <c r="B7" s="138" t="s">
        <v>281</v>
      </c>
      <c r="C7" s="141">
        <v>717</v>
      </c>
      <c r="D7" s="141">
        <v>664</v>
      </c>
      <c r="E7" s="141">
        <v>289</v>
      </c>
      <c r="F7" s="141">
        <v>375</v>
      </c>
      <c r="G7" s="133"/>
    </row>
    <row r="8" spans="1:8" s="134" customFormat="1" ht="13.5" customHeight="1">
      <c r="A8" s="135" t="s">
        <v>246</v>
      </c>
      <c r="B8" s="139" t="s">
        <v>280</v>
      </c>
      <c r="C8" s="141">
        <v>3399</v>
      </c>
      <c r="D8" s="141">
        <v>3200</v>
      </c>
      <c r="E8" s="141">
        <v>1411</v>
      </c>
      <c r="F8" s="141">
        <v>1789</v>
      </c>
      <c r="G8" s="133"/>
      <c r="H8" s="133"/>
    </row>
    <row r="9" spans="1:8" s="134" customFormat="1" ht="13.5" customHeight="1">
      <c r="A9" s="136"/>
      <c r="B9" s="138" t="s">
        <v>281</v>
      </c>
      <c r="C9" s="141">
        <v>717</v>
      </c>
      <c r="D9" s="141">
        <v>662</v>
      </c>
      <c r="E9" s="141">
        <v>281</v>
      </c>
      <c r="F9" s="141">
        <v>381</v>
      </c>
      <c r="G9" s="133"/>
      <c r="H9" s="133"/>
    </row>
    <row r="10" spans="1:8" ht="13.5" customHeight="1">
      <c r="A10" s="9" t="s">
        <v>55</v>
      </c>
      <c r="E10" s="142"/>
      <c r="G10" s="133"/>
    </row>
  </sheetData>
  <mergeCells count="3">
    <mergeCell ref="A4:A5"/>
    <mergeCell ref="A6:A7"/>
    <mergeCell ref="A8:A9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10"/>
  <sheetViews>
    <sheetView showGridLines="0" view="pageBreakPreview" zoomScaleSheetLayoutView="100" workbookViewId="0">
      <pane xSplit="3" ySplit="3" topLeftCell="D4" activePane="bottomRight" state="frozen"/>
      <selection pane="topRight"/>
      <selection pane="bottomLeft"/>
      <selection pane="bottomRight"/>
    </sheetView>
  </sheetViews>
  <sheetFormatPr defaultColWidth="9" defaultRowHeight="18" customHeight="1"/>
  <cols>
    <col min="1" max="2" width="10.6328125" style="1" customWidth="1"/>
    <col min="3" max="7" width="9.6328125" style="1" customWidth="1"/>
    <col min="8" max="8" width="9.6328125" style="133" customWidth="1"/>
    <col min="9" max="16384" width="9" style="1"/>
  </cols>
  <sheetData>
    <row r="1" spans="1:8" ht="20.149999999999999" customHeight="1">
      <c r="A1" s="2"/>
    </row>
    <row r="2" spans="1:8" s="133" customFormat="1" ht="13.5" customHeight="1">
      <c r="A2" s="1" t="s">
        <v>470</v>
      </c>
      <c r="B2" s="144"/>
      <c r="C2" s="93"/>
      <c r="D2" s="93"/>
      <c r="E2" s="93"/>
      <c r="F2" s="93"/>
      <c r="H2" s="143" t="s">
        <v>462</v>
      </c>
    </row>
    <row r="3" spans="1:8" ht="27" customHeight="1">
      <c r="A3" s="135" t="s">
        <v>106</v>
      </c>
      <c r="B3" s="137" t="s">
        <v>8</v>
      </c>
      <c r="C3" s="145" t="s">
        <v>163</v>
      </c>
      <c r="D3" s="145" t="s">
        <v>366</v>
      </c>
      <c r="E3" s="145" t="s">
        <v>74</v>
      </c>
      <c r="F3" s="145" t="s">
        <v>144</v>
      </c>
      <c r="G3" s="145" t="s">
        <v>367</v>
      </c>
      <c r="H3" s="145" t="s">
        <v>52</v>
      </c>
    </row>
    <row r="4" spans="1:8" ht="13.5" customHeight="1">
      <c r="A4" s="135" t="s">
        <v>547</v>
      </c>
      <c r="B4" s="139" t="s">
        <v>280</v>
      </c>
      <c r="C4" s="141">
        <v>228</v>
      </c>
      <c r="D4" s="141">
        <v>26</v>
      </c>
      <c r="E4" s="141">
        <v>1</v>
      </c>
      <c r="F4" s="141">
        <v>2</v>
      </c>
      <c r="G4" s="141">
        <v>186</v>
      </c>
      <c r="H4" s="141">
        <v>13</v>
      </c>
    </row>
    <row r="5" spans="1:8" ht="13.5" customHeight="1">
      <c r="A5" s="136"/>
      <c r="B5" s="138" t="s">
        <v>281</v>
      </c>
      <c r="C5" s="146">
        <v>54</v>
      </c>
      <c r="D5" s="146">
        <v>1</v>
      </c>
      <c r="E5" s="146" t="s">
        <v>58</v>
      </c>
      <c r="F5" s="146" t="s">
        <v>58</v>
      </c>
      <c r="G5" s="146">
        <v>41</v>
      </c>
      <c r="H5" s="146">
        <v>12</v>
      </c>
    </row>
    <row r="6" spans="1:8" ht="13.5" customHeight="1">
      <c r="A6" s="135" t="s">
        <v>152</v>
      </c>
      <c r="B6" s="139" t="s">
        <v>280</v>
      </c>
      <c r="C6" s="141">
        <v>228</v>
      </c>
      <c r="D6" s="141">
        <v>26</v>
      </c>
      <c r="E6" s="141">
        <v>1</v>
      </c>
      <c r="F6" s="141">
        <v>2</v>
      </c>
      <c r="G6" s="141">
        <v>186</v>
      </c>
      <c r="H6" s="141">
        <v>13</v>
      </c>
    </row>
    <row r="7" spans="1:8" s="134" customFormat="1" ht="13.5" customHeight="1">
      <c r="A7" s="136"/>
      <c r="B7" s="138" t="s">
        <v>281</v>
      </c>
      <c r="C7" s="141">
        <v>54</v>
      </c>
      <c r="D7" s="146">
        <v>1</v>
      </c>
      <c r="E7" s="146" t="s">
        <v>58</v>
      </c>
      <c r="F7" s="146" t="s">
        <v>58</v>
      </c>
      <c r="G7" s="146">
        <v>41</v>
      </c>
      <c r="H7" s="146">
        <v>12</v>
      </c>
    </row>
    <row r="8" spans="1:8" s="134" customFormat="1" ht="13.5" customHeight="1">
      <c r="A8" s="135" t="s">
        <v>246</v>
      </c>
      <c r="B8" s="139" t="s">
        <v>280</v>
      </c>
      <c r="C8" s="141">
        <v>227</v>
      </c>
      <c r="D8" s="141">
        <v>26</v>
      </c>
      <c r="E8" s="141">
        <v>1</v>
      </c>
      <c r="F8" s="141">
        <v>2</v>
      </c>
      <c r="G8" s="141">
        <v>185</v>
      </c>
      <c r="H8" s="141">
        <v>13</v>
      </c>
    </row>
    <row r="9" spans="1:8" s="134" customFormat="1" ht="13.5" customHeight="1">
      <c r="A9" s="136"/>
      <c r="B9" s="138" t="s">
        <v>281</v>
      </c>
      <c r="C9" s="141">
        <v>54</v>
      </c>
      <c r="D9" s="146">
        <v>1</v>
      </c>
      <c r="E9" s="146" t="s">
        <v>58</v>
      </c>
      <c r="F9" s="146" t="s">
        <v>58</v>
      </c>
      <c r="G9" s="146">
        <v>41</v>
      </c>
      <c r="H9" s="146">
        <v>12</v>
      </c>
    </row>
    <row r="10" spans="1:8" s="134" customFormat="1" ht="13.5" customHeight="1">
      <c r="A10" s="9" t="s">
        <v>558</v>
      </c>
      <c r="C10" s="147"/>
      <c r="D10" s="147"/>
      <c r="E10" s="142"/>
      <c r="F10" s="133"/>
      <c r="G10" s="133"/>
      <c r="H10" s="133"/>
    </row>
  </sheetData>
  <mergeCells count="3">
    <mergeCell ref="A4:A5"/>
    <mergeCell ref="A6:A7"/>
    <mergeCell ref="A8:A9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10"/>
  <sheetViews>
    <sheetView showGridLines="0" view="pageBreakPreview" zoomScaleSheetLayoutView="10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ColWidth="9" defaultRowHeight="18" customHeight="1"/>
  <cols>
    <col min="1" max="2" width="10.625" style="1" customWidth="1"/>
    <col min="3" max="7" width="9.625" style="1" customWidth="1"/>
    <col min="8" max="8" width="9.625" style="133" customWidth="1"/>
    <col min="9" max="16384" width="9" style="1"/>
  </cols>
  <sheetData>
    <row r="1" spans="1:8" ht="20.100000000000001" customHeight="1">
      <c r="A1" s="2"/>
    </row>
    <row r="2" spans="1:8" ht="13.5" customHeight="1">
      <c r="A2" s="1" t="s">
        <v>121</v>
      </c>
      <c r="D2" s="143" t="s">
        <v>462</v>
      </c>
      <c r="G2" s="133"/>
    </row>
    <row r="3" spans="1:8" ht="13.5" customHeight="1">
      <c r="A3" s="135" t="s">
        <v>106</v>
      </c>
      <c r="B3" s="148" t="s">
        <v>8</v>
      </c>
      <c r="C3" s="145" t="s">
        <v>13</v>
      </c>
      <c r="D3" s="145" t="s">
        <v>359</v>
      </c>
      <c r="E3" s="133"/>
      <c r="F3" s="133"/>
      <c r="G3" s="133"/>
    </row>
    <row r="4" spans="1:8" ht="13.5" customHeight="1">
      <c r="A4" s="135" t="s">
        <v>547</v>
      </c>
      <c r="B4" s="139" t="s">
        <v>280</v>
      </c>
      <c r="C4" s="141">
        <v>1283</v>
      </c>
      <c r="D4" s="141">
        <v>42088</v>
      </c>
      <c r="E4" s="133"/>
      <c r="F4" s="133"/>
      <c r="G4" s="133"/>
    </row>
    <row r="5" spans="1:8" ht="13.5" customHeight="1">
      <c r="A5" s="136"/>
      <c r="B5" s="138" t="s">
        <v>281</v>
      </c>
      <c r="C5" s="146">
        <v>122</v>
      </c>
      <c r="D5" s="146">
        <v>3700</v>
      </c>
      <c r="E5" s="133"/>
      <c r="F5" s="133"/>
      <c r="G5" s="133"/>
    </row>
    <row r="6" spans="1:8" ht="13.5" customHeight="1">
      <c r="A6" s="135" t="s">
        <v>152</v>
      </c>
      <c r="B6" s="139" t="s">
        <v>280</v>
      </c>
      <c r="C6" s="141">
        <v>1213</v>
      </c>
      <c r="D6" s="141">
        <v>37942</v>
      </c>
      <c r="E6" s="133"/>
      <c r="F6" s="133"/>
      <c r="G6" s="133"/>
    </row>
    <row r="7" spans="1:8" s="134" customFormat="1" ht="13.5" customHeight="1">
      <c r="A7" s="136"/>
      <c r="B7" s="138" t="s">
        <v>281</v>
      </c>
      <c r="C7" s="146">
        <v>116</v>
      </c>
      <c r="D7" s="146">
        <v>3322</v>
      </c>
      <c r="E7" s="133"/>
      <c r="F7" s="133"/>
      <c r="G7" s="133"/>
      <c r="H7" s="133"/>
    </row>
    <row r="8" spans="1:8" s="134" customFormat="1" ht="13.5" customHeight="1">
      <c r="A8" s="135" t="s">
        <v>246</v>
      </c>
      <c r="B8" s="139" t="s">
        <v>280</v>
      </c>
      <c r="C8" s="141">
        <v>1018</v>
      </c>
      <c r="D8" s="141">
        <v>32396</v>
      </c>
      <c r="E8" s="133"/>
      <c r="F8" s="133"/>
      <c r="G8" s="133"/>
      <c r="H8" s="133"/>
    </row>
    <row r="9" spans="1:8" s="134" customFormat="1" ht="13.5" customHeight="1">
      <c r="A9" s="136"/>
      <c r="B9" s="138" t="s">
        <v>281</v>
      </c>
      <c r="C9" s="146">
        <v>115</v>
      </c>
      <c r="D9" s="146">
        <v>3043</v>
      </c>
      <c r="E9" s="133"/>
      <c r="F9" s="133"/>
      <c r="G9" s="133"/>
      <c r="H9" s="133"/>
    </row>
    <row r="10" spans="1:8" ht="13.5" customHeight="1">
      <c r="A10" s="9" t="s">
        <v>232</v>
      </c>
      <c r="C10" s="147"/>
      <c r="D10" s="142"/>
      <c r="E10" s="133"/>
      <c r="F10" s="133"/>
      <c r="G10" s="133"/>
    </row>
  </sheetData>
  <mergeCells count="3">
    <mergeCell ref="A4:A5"/>
    <mergeCell ref="A6:A7"/>
    <mergeCell ref="A8:A9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H8"/>
  <sheetViews>
    <sheetView showGridLines="0" view="pageBreakPreview" zoomScaleSheetLayoutView="100" workbookViewId="0">
      <pane xSplit="1" ySplit="4" topLeftCell="B5" activePane="bottomRight" state="frozen"/>
      <selection pane="topRight"/>
      <selection pane="bottomLeft"/>
      <selection pane="bottomRight" activeCell="A2" sqref="A2"/>
    </sheetView>
  </sheetViews>
  <sheetFormatPr defaultColWidth="9" defaultRowHeight="18" customHeight="1"/>
  <cols>
    <col min="1" max="1" width="11.5" style="1" customWidth="1"/>
    <col min="2" max="5" width="13.75" style="1" customWidth="1"/>
    <col min="6" max="16384" width="9" style="1"/>
  </cols>
  <sheetData>
    <row r="1" spans="1:8" ht="20.100000000000001" customHeight="1">
      <c r="A1" s="2"/>
      <c r="H1" s="133"/>
    </row>
    <row r="2" spans="1:8" s="149" customFormat="1" ht="13.5" customHeight="1">
      <c r="A2" s="69" t="s">
        <v>20</v>
      </c>
      <c r="B2" s="152"/>
      <c r="C2" s="152"/>
      <c r="D2" s="152"/>
      <c r="E2" s="157" t="s">
        <v>158</v>
      </c>
    </row>
    <row r="3" spans="1:8" ht="13.5" customHeight="1">
      <c r="A3" s="137" t="s">
        <v>516</v>
      </c>
      <c r="B3" s="153" t="s">
        <v>65</v>
      </c>
      <c r="C3" s="155"/>
      <c r="D3" s="153" t="s">
        <v>38</v>
      </c>
      <c r="E3" s="155"/>
    </row>
    <row r="4" spans="1:8" ht="13.5" customHeight="1">
      <c r="A4" s="150"/>
      <c r="B4" s="154" t="s">
        <v>368</v>
      </c>
      <c r="C4" s="156" t="s">
        <v>64</v>
      </c>
      <c r="D4" s="154" t="s">
        <v>368</v>
      </c>
      <c r="E4" s="156" t="s">
        <v>66</v>
      </c>
    </row>
    <row r="5" spans="1:8" ht="13.5" customHeight="1">
      <c r="A5" s="151" t="s">
        <v>438</v>
      </c>
      <c r="B5" s="141">
        <v>1516</v>
      </c>
      <c r="C5" s="141">
        <v>18947</v>
      </c>
      <c r="D5" s="141">
        <v>387</v>
      </c>
      <c r="E5" s="158">
        <v>2079</v>
      </c>
    </row>
    <row r="6" spans="1:8" ht="13.5" customHeight="1">
      <c r="A6" s="151" t="s">
        <v>6</v>
      </c>
      <c r="B6" s="141">
        <v>1395</v>
      </c>
      <c r="C6" s="141">
        <v>17498</v>
      </c>
      <c r="D6" s="141">
        <v>312</v>
      </c>
      <c r="E6" s="158">
        <v>1876</v>
      </c>
    </row>
    <row r="7" spans="1:8" ht="13.5" customHeight="1">
      <c r="A7" s="151" t="s">
        <v>565</v>
      </c>
      <c r="B7" s="141">
        <v>1135</v>
      </c>
      <c r="C7" s="141">
        <v>15315</v>
      </c>
      <c r="D7" s="141">
        <v>302</v>
      </c>
      <c r="E7" s="141">
        <v>1557</v>
      </c>
    </row>
    <row r="8" spans="1:8" ht="13.5" customHeight="1">
      <c r="A8" s="15" t="s">
        <v>520</v>
      </c>
    </row>
  </sheetData>
  <mergeCells count="3">
    <mergeCell ref="B3:C3"/>
    <mergeCell ref="D3:E3"/>
    <mergeCell ref="A3:A4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E14"/>
  <sheetViews>
    <sheetView showGridLines="0" view="pageBreakPreview" zoomScaleSheetLayoutView="100" workbookViewId="0">
      <pane xSplit="2" ySplit="3" topLeftCell="C4" activePane="bottomRight" state="frozen"/>
      <selection pane="topRight"/>
      <selection pane="bottomLeft"/>
      <selection pane="bottomRight"/>
    </sheetView>
  </sheetViews>
  <sheetFormatPr defaultRowHeight="15" customHeight="1"/>
  <cols>
    <col min="1" max="1" width="2.625" style="134" customWidth="1"/>
    <col min="2" max="2" width="27.375" style="134" customWidth="1"/>
    <col min="3" max="4" width="14.25" style="134" customWidth="1"/>
    <col min="5" max="5" width="14.25" style="134" bestFit="1" customWidth="1"/>
    <col min="6" max="16384" width="9" style="134" customWidth="1"/>
  </cols>
  <sheetData>
    <row r="1" spans="1:5" ht="20.100000000000001" customHeight="1">
      <c r="A1" s="159" t="s">
        <v>471</v>
      </c>
      <c r="B1" s="159"/>
      <c r="C1" s="133"/>
      <c r="E1" s="143" t="s">
        <v>187</v>
      </c>
    </row>
    <row r="2" spans="1:5" ht="13">
      <c r="A2" s="3" t="s">
        <v>249</v>
      </c>
      <c r="B2" s="163"/>
      <c r="C2" s="167" t="s">
        <v>549</v>
      </c>
      <c r="D2" s="171" t="s">
        <v>552</v>
      </c>
      <c r="E2" s="171" t="s">
        <v>564</v>
      </c>
    </row>
    <row r="3" spans="1:5" ht="13">
      <c r="A3" s="4" t="s">
        <v>342</v>
      </c>
      <c r="B3" s="164"/>
      <c r="C3" s="168">
        <v>225393</v>
      </c>
      <c r="D3" s="172">
        <v>216594</v>
      </c>
      <c r="E3" s="172">
        <v>245820</v>
      </c>
    </row>
    <row r="4" spans="1:5" ht="13">
      <c r="A4" s="6" t="s">
        <v>425</v>
      </c>
      <c r="B4" s="165"/>
      <c r="C4" s="169">
        <v>181091</v>
      </c>
      <c r="D4" s="173">
        <v>173803</v>
      </c>
      <c r="E4" s="173">
        <v>202434</v>
      </c>
    </row>
    <row r="5" spans="1:5" ht="13">
      <c r="A5" s="160"/>
      <c r="B5" s="69" t="s">
        <v>69</v>
      </c>
      <c r="C5" s="168">
        <v>146824</v>
      </c>
      <c r="D5" s="172">
        <v>140640</v>
      </c>
      <c r="E5" s="172">
        <v>139825</v>
      </c>
    </row>
    <row r="6" spans="1:5" ht="13">
      <c r="A6" s="160"/>
      <c r="B6" s="69" t="s">
        <v>288</v>
      </c>
      <c r="C6" s="168">
        <v>388</v>
      </c>
      <c r="D6" s="172">
        <v>1147</v>
      </c>
      <c r="E6" s="172">
        <v>1409</v>
      </c>
    </row>
    <row r="7" spans="1:5" ht="13">
      <c r="A7" s="160"/>
      <c r="B7" s="69" t="s">
        <v>26</v>
      </c>
      <c r="C7" s="168">
        <v>16962</v>
      </c>
      <c r="D7" s="172">
        <v>14387</v>
      </c>
      <c r="E7" s="172">
        <v>31389</v>
      </c>
    </row>
    <row r="8" spans="1:5" ht="13">
      <c r="A8" s="160"/>
      <c r="B8" s="69" t="s">
        <v>24</v>
      </c>
      <c r="C8" s="168">
        <v>5907</v>
      </c>
      <c r="D8" s="172">
        <v>5657</v>
      </c>
      <c r="E8" s="172">
        <v>5473</v>
      </c>
    </row>
    <row r="9" spans="1:5" ht="13">
      <c r="A9" s="160"/>
      <c r="B9" s="69" t="s">
        <v>75</v>
      </c>
      <c r="C9" s="168">
        <v>4570</v>
      </c>
      <c r="D9" s="172">
        <v>4203</v>
      </c>
      <c r="E9" s="172">
        <v>3801</v>
      </c>
    </row>
    <row r="10" spans="1:5" ht="13">
      <c r="A10" s="160"/>
      <c r="B10" s="69" t="s">
        <v>79</v>
      </c>
      <c r="C10" s="168">
        <v>6440</v>
      </c>
      <c r="D10" s="172">
        <v>7769</v>
      </c>
      <c r="E10" s="172">
        <v>20537</v>
      </c>
    </row>
    <row r="11" spans="1:5" ht="13">
      <c r="A11" s="6" t="s">
        <v>161</v>
      </c>
      <c r="B11" s="165"/>
      <c r="C11" s="169">
        <v>44302</v>
      </c>
      <c r="D11" s="173">
        <v>42791</v>
      </c>
      <c r="E11" s="173">
        <v>43386</v>
      </c>
    </row>
    <row r="12" spans="1:5" ht="13">
      <c r="A12" s="161"/>
      <c r="B12" s="134" t="s">
        <v>18</v>
      </c>
      <c r="C12" s="168">
        <v>40401</v>
      </c>
      <c r="D12" s="172">
        <v>39719</v>
      </c>
      <c r="E12" s="172">
        <v>38116</v>
      </c>
    </row>
    <row r="13" spans="1:5" ht="13">
      <c r="A13" s="162"/>
      <c r="B13" s="166" t="s">
        <v>80</v>
      </c>
      <c r="C13" s="170">
        <v>3901</v>
      </c>
      <c r="D13" s="174">
        <v>3072</v>
      </c>
      <c r="E13" s="174">
        <v>5270</v>
      </c>
    </row>
    <row r="14" spans="1:5" ht="13">
      <c r="A14" s="96" t="s">
        <v>227</v>
      </c>
    </row>
  </sheetData>
  <mergeCells count="4">
    <mergeCell ref="A2:B2"/>
    <mergeCell ref="A3:B3"/>
    <mergeCell ref="A4:B4"/>
    <mergeCell ref="A11:B11"/>
  </mergeCells>
  <phoneticPr fontId="10"/>
  <printOptions horizontalCentered="1"/>
  <pageMargins left="0.7874015748031491" right="0.7874015748031491" top="0.78740157480314943" bottom="0.39370078740157483" header="0.31496062992125984" footer="0.31496062992125984"/>
  <pageSetup paperSize="9" fitToWidth="1" fitToHeight="1" orientation="portrait" usePrinterDefaults="1" r:id="rId1"/>
  <headerFooter scaleWithDoc="0"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41</vt:i4>
      </vt:variant>
    </vt:vector>
  </HeadingPairs>
  <TitlesOfParts>
    <vt:vector size="41" baseType="lpstr">
      <vt:lpstr>1</vt:lpstr>
      <vt:lpstr>2</vt:lpstr>
      <vt:lpstr>3</vt:lpstr>
      <vt:lpstr>4(1)</vt:lpstr>
      <vt:lpstr>4(2)</vt:lpstr>
      <vt:lpstr>4(3)</vt:lpstr>
      <vt:lpstr>4(4)</vt:lpstr>
      <vt:lpstr>4(5)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Ⅰ 県勢編　19 社会福祉・保険</vt:lpstr>
      <vt:lpstr>1 (2)</vt:lpstr>
      <vt:lpstr>2 (2)</vt:lpstr>
      <vt:lpstr>3 (2)</vt:lpstr>
      <vt:lpstr>4(6)</vt:lpstr>
      <vt:lpstr>4(7)</vt:lpstr>
      <vt:lpstr>4(8)</vt:lpstr>
      <vt:lpstr>4(9)</vt:lpstr>
      <vt:lpstr>4(10)</vt:lpstr>
      <vt:lpstr>5 (2)</vt:lpstr>
      <vt:lpstr>6 (2)</vt:lpstr>
      <vt:lpstr>7 (2)</vt:lpstr>
      <vt:lpstr>8 (2)</vt:lpstr>
      <vt:lpstr>9 (2)</vt:lpstr>
      <vt:lpstr>10 (2)</vt:lpstr>
      <vt:lpstr>11 (2)</vt:lpstr>
      <vt:lpstr>12 (2)</vt:lpstr>
      <vt:lpstr>13 (2)</vt:lpstr>
      <vt:lpstr>14 (2)</vt:lpstr>
      <vt:lpstr>15 (2)</vt:lpstr>
      <vt:lpstr>16 (2)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熊谷　政広</dc:creator>
  <cp:lastModifiedBy>赤塚　由次</cp:lastModifiedBy>
  <dcterms:created xsi:type="dcterms:W3CDTF">2025-02-06T07:49:45Z</dcterms:created>
  <dcterms:modified xsi:type="dcterms:W3CDTF">2026-04-14T01:38:49Z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8" baseType="lpwstr">
      <vt:lpwstr>3.1.10.0</vt:lpwstr>
      <vt:lpwstr>3.1.2.0</vt:lpwstr>
      <vt:lpwstr>3.1.3.0</vt:lpwstr>
      <vt:lpwstr>3.1.4.0</vt:lpwstr>
      <vt:lpwstr>3.1.5.0</vt:lpwstr>
      <vt:lpwstr>3.1.6.0</vt:lpwstr>
      <vt:lpwstr>3.1.7.0</vt:lpwstr>
      <vt:lpwstr>3.1.9.0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2026-04-14T01:38:49Z</vt:filetime>
  </property>
</Properties>
</file>