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8.2.11\長寿社会課\R07\C_介護保険チーム\C-06_負担金・交付金等\C-06-0011_設備・備品購入支援事業\★県要綱・様式\"/>
    </mc:Choice>
  </mc:AlternateContent>
  <xr:revisionPtr revIDLastSave="0" documentId="13_ncr:1_{27AE8BE4-D380-40D5-AEF9-09F02FFBDE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はじめにお読み下さい)申請書の使い方" sheetId="30" r:id="rId1"/>
    <sheet name="個票1" sheetId="19" r:id="rId2"/>
    <sheet name="個票2" sheetId="33" r:id="rId3"/>
    <sheet name="個票3" sheetId="34" r:id="rId4"/>
    <sheet name="個票4" sheetId="35" r:id="rId5"/>
    <sheet name="個票5" sheetId="36" r:id="rId6"/>
    <sheet name="申請額一覧" sheetId="29" r:id="rId7"/>
    <sheet name="申請書" sheetId="20" r:id="rId8"/>
    <sheet name="管理用（入力不要）" sheetId="32" r:id="rId9"/>
    <sheet name="リスト" sheetId="31" state="hidden" r:id="rId10"/>
  </sheets>
  <definedNames>
    <definedName name="_xlnm.Print_Area" localSheetId="1">個票1!$A$1:$AM$44</definedName>
    <definedName name="_xlnm.Print_Area" localSheetId="2">個票2!$A$1:$AM$44</definedName>
    <definedName name="_xlnm.Print_Area" localSheetId="3">個票3!$A$1:$AM$44</definedName>
    <definedName name="_xlnm.Print_Area" localSheetId="4">個票4!$A$1:$AM$44</definedName>
    <definedName name="_xlnm.Print_Area" localSheetId="5">個票5!$A$1:$AM$44</definedName>
    <definedName name="_xlnm.Print_Area" localSheetId="6">申請額一覧!$A$1:$H$22</definedName>
    <definedName name="_xlnm.Print_Area" localSheetId="7">申請書!$A$1:$AM$39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36" l="1"/>
  <c r="H34" i="36"/>
  <c r="AI20" i="36" s="1"/>
  <c r="AD20" i="36"/>
  <c r="H43" i="35"/>
  <c r="H34" i="35"/>
  <c r="AI20" i="35" s="1"/>
  <c r="AD20" i="35"/>
  <c r="H43" i="34"/>
  <c r="H34" i="34"/>
  <c r="AI20" i="34" s="1"/>
  <c r="AD20" i="34"/>
  <c r="H43" i="33"/>
  <c r="H34" i="33"/>
  <c r="AI20" i="33" s="1"/>
  <c r="AD20" i="33"/>
  <c r="AI20" i="19"/>
  <c r="H34" i="19"/>
  <c r="J5" i="29"/>
  <c r="J19" i="29"/>
  <c r="I7" i="29"/>
  <c r="I10" i="29"/>
  <c r="J13" i="29"/>
  <c r="I11" i="29"/>
  <c r="I16" i="29"/>
  <c r="J16" i="29"/>
  <c r="I8" i="29"/>
  <c r="I13" i="29"/>
  <c r="J7" i="29"/>
  <c r="J8" i="29"/>
  <c r="I9" i="29"/>
  <c r="I14" i="29"/>
  <c r="J10" i="29"/>
  <c r="J11" i="29"/>
  <c r="I18" i="29"/>
  <c r="J18" i="29"/>
  <c r="I17" i="29"/>
  <c r="J9" i="29"/>
  <c r="I6" i="29"/>
  <c r="J15" i="29"/>
  <c r="I15" i="29"/>
  <c r="I5" i="29"/>
  <c r="I12" i="29"/>
  <c r="J6" i="29"/>
  <c r="J12" i="29"/>
  <c r="I19" i="29"/>
  <c r="J17" i="29"/>
  <c r="J14" i="29"/>
  <c r="F3" i="32" l="1"/>
  <c r="E3" i="32"/>
  <c r="D3" i="32"/>
  <c r="C3" i="32"/>
  <c r="B3" i="32"/>
  <c r="A3" i="32"/>
  <c r="J20" i="29"/>
  <c r="G10" i="29"/>
  <c r="G14" i="29"/>
  <c r="G15" i="29"/>
  <c r="G8" i="29"/>
  <c r="G9" i="29"/>
  <c r="G18" i="29"/>
  <c r="I20" i="29"/>
  <c r="G7" i="29"/>
  <c r="G12" i="29"/>
  <c r="G16" i="29"/>
  <c r="G6" i="29"/>
  <c r="J21" i="29"/>
  <c r="G13" i="29"/>
  <c r="G19" i="29"/>
  <c r="G11" i="29"/>
  <c r="G17" i="29"/>
  <c r="I21" i="29"/>
  <c r="A10" i="30" l="1"/>
  <c r="A11" i="30"/>
  <c r="A7" i="30" l="1"/>
  <c r="A8" i="30"/>
  <c r="A9" i="30" s="1"/>
  <c r="H43" i="19" l="1"/>
  <c r="AD20" i="19"/>
  <c r="A19" i="29" l="1"/>
  <c r="A18" i="29"/>
  <c r="A17" i="29"/>
  <c r="A16" i="29"/>
  <c r="A15" i="29"/>
  <c r="A14" i="29"/>
  <c r="A13" i="29"/>
  <c r="A12" i="29"/>
  <c r="A11" i="29"/>
  <c r="A10" i="29"/>
  <c r="A9" i="29"/>
  <c r="A8" i="29"/>
  <c r="A7" i="29"/>
  <c r="A6" i="29"/>
  <c r="A5" i="29"/>
  <c r="B11" i="29"/>
  <c r="B13" i="29"/>
  <c r="F19" i="29"/>
  <c r="D11" i="29"/>
  <c r="B19" i="29"/>
  <c r="C16" i="29"/>
  <c r="E13" i="29"/>
  <c r="B8" i="29"/>
  <c r="C11" i="29"/>
  <c r="E11" i="29"/>
  <c r="F5" i="29"/>
  <c r="D13" i="29"/>
  <c r="E16" i="29"/>
  <c r="D5" i="29"/>
  <c r="B5" i="29"/>
  <c r="B16" i="29"/>
  <c r="E14" i="29"/>
  <c r="B6" i="29"/>
  <c r="D17" i="29"/>
  <c r="D12" i="29"/>
  <c r="D18" i="29"/>
  <c r="C15" i="29"/>
  <c r="B17" i="29"/>
  <c r="E7" i="29"/>
  <c r="F11" i="29"/>
  <c r="C19" i="29"/>
  <c r="F13" i="29"/>
  <c r="B10" i="29"/>
  <c r="F7" i="29"/>
  <c r="F17" i="29"/>
  <c r="C6" i="29"/>
  <c r="E19" i="29"/>
  <c r="C12" i="29"/>
  <c r="D15" i="29"/>
  <c r="D8" i="29"/>
  <c r="D7" i="29"/>
  <c r="C13" i="29"/>
  <c r="E17" i="29"/>
  <c r="B9" i="29"/>
  <c r="E8" i="29"/>
  <c r="E5" i="29"/>
  <c r="D10" i="29"/>
  <c r="C8" i="29"/>
  <c r="B12" i="29"/>
  <c r="C7" i="29"/>
  <c r="E9" i="29"/>
  <c r="C14" i="29"/>
  <c r="F12" i="29"/>
  <c r="B18" i="29"/>
  <c r="C18" i="29"/>
  <c r="B7" i="29"/>
  <c r="F8" i="29"/>
  <c r="C17" i="29"/>
  <c r="F10" i="29"/>
  <c r="F16" i="29"/>
  <c r="F6" i="29"/>
  <c r="F14" i="29"/>
  <c r="F18" i="29"/>
  <c r="B14" i="29"/>
  <c r="F15" i="29"/>
  <c r="F9" i="29"/>
  <c r="E10" i="29"/>
  <c r="E12" i="29"/>
  <c r="D9" i="29"/>
  <c r="D6" i="29"/>
  <c r="E15" i="29"/>
  <c r="G5" i="29"/>
  <c r="C10" i="29"/>
  <c r="E6" i="29"/>
  <c r="D14" i="29"/>
  <c r="E18" i="29"/>
  <c r="B15" i="29"/>
  <c r="C9" i="29"/>
  <c r="D19" i="29"/>
  <c r="D16" i="29"/>
  <c r="C5" i="29"/>
  <c r="L19" i="20" l="1"/>
  <c r="G3" i="32" s="1"/>
  <c r="I3" i="32"/>
  <c r="H3" i="3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AV9" authorId="0" shapeId="0" xr:uid="{3CD7FC74-45C8-4D74-B6FF-E9E3FFB228B0}">
      <text>
        <r>
          <rPr>
            <b/>
            <sz val="9"/>
            <color indexed="81"/>
            <rFont val="MS P ゴシック"/>
            <family val="3"/>
            <charset val="128"/>
          </rPr>
          <t>「定員」：
施設系</t>
        </r>
        <r>
          <rPr>
            <sz val="9"/>
            <color indexed="81"/>
            <rFont val="MS P ゴシック"/>
            <family val="3"/>
            <charset val="128"/>
          </rPr>
          <t>（介護老人福祉施設、介護老人保健施設、介護医療院、地域密着型介護老人福祉施設、短期入所生活介護事業所、養護老人ホーム、軽費老人ホーム）のみ記入してください。
令和７年４月１日時点の定員数としてください。</t>
        </r>
      </text>
    </comment>
    <comment ref="AV19" authorId="0" shapeId="0" xr:uid="{00000000-0006-0000-0300-000006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「補助上限額」：
</t>
        </r>
        <r>
          <rPr>
            <sz val="9"/>
            <color indexed="81"/>
            <rFont val="MS P ゴシック"/>
            <family val="3"/>
            <charset val="128"/>
          </rPr>
          <t xml:space="preserve">提供サービス及び定員をもとに自動算出されます。
</t>
        </r>
        <r>
          <rPr>
            <b/>
            <sz val="9"/>
            <color indexed="81"/>
            <rFont val="MS P ゴシック"/>
            <family val="3"/>
            <charset val="128"/>
          </rPr>
          <t>「申請額」：</t>
        </r>
        <r>
          <rPr>
            <sz val="9"/>
            <color indexed="81"/>
            <rFont val="MS P ゴシック"/>
            <family val="3"/>
            <charset val="128"/>
          </rPr>
          <t xml:space="preserve">
補助上限額と所要額を比較して低い方の額（千円未満切り捨て）が自動入力されます。</t>
        </r>
      </text>
    </comment>
    <comment ref="AV25" authorId="0" shapeId="0" xr:uid="{00000000-0006-0000-0300-000007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「用途・品目・数量等」：
</t>
        </r>
        <r>
          <rPr>
            <sz val="9"/>
            <color indexed="81"/>
            <rFont val="MS P ゴシック"/>
            <family val="3"/>
            <charset val="128"/>
          </rPr>
          <t>支出予定の内容を簡潔に記載して下さい。
（例）「業務用スポットクーラー」（品名）○○個　
なお、支出内容を証明する資料（領収書、支払記録等）は、県から求めがあった場合に速やかに提出できるよう、各事業所に適切に保管して下さい。</t>
        </r>
      </text>
    </comment>
    <comment ref="AV41" authorId="0" shapeId="0" xr:uid="{54C57374-B71F-4C75-BA30-648A6A81BF8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「用途・品目・数量等」：
</t>
        </r>
        <r>
          <rPr>
            <sz val="9"/>
            <color indexed="81"/>
            <rFont val="MS P ゴシック"/>
            <family val="3"/>
            <charset val="128"/>
          </rPr>
          <t>支出予定の内容を簡潔に記載して下さい。
（例）「ポータブル発電機」（品名）○○個　
なお、支出内容を証明する資料（領収書、支払記録等）は、県から求めがあった場合に速やかに提出できるよう、各事業所に適切に保管して下さい。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AV9" authorId="0" shapeId="0" xr:uid="{91227B6E-E96D-4334-AF08-DEE9CB4CD93C}">
      <text>
        <r>
          <rPr>
            <b/>
            <sz val="9"/>
            <color indexed="81"/>
            <rFont val="MS P ゴシック"/>
            <family val="3"/>
            <charset val="128"/>
          </rPr>
          <t>「定員」：
施設系</t>
        </r>
        <r>
          <rPr>
            <sz val="9"/>
            <color indexed="81"/>
            <rFont val="MS P ゴシック"/>
            <family val="3"/>
            <charset val="128"/>
          </rPr>
          <t>（介護老人福祉施設、介護老人保健施設、介護医療院、地域密着型介護老人福祉施設、短期入所生活介護事業所、養護老人ホーム、軽費老人ホーム）のみ記入してください。
令和７年４月１日時点の定員数としてください。</t>
        </r>
      </text>
    </comment>
    <comment ref="AV19" authorId="0" shapeId="0" xr:uid="{CA596489-DC5D-4298-ACF8-84341BA3211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「補助上限額」：
</t>
        </r>
        <r>
          <rPr>
            <sz val="9"/>
            <color indexed="81"/>
            <rFont val="MS P ゴシック"/>
            <family val="3"/>
            <charset val="128"/>
          </rPr>
          <t xml:space="preserve">提供サービス及び定員をもとに自動算出されます。
</t>
        </r>
        <r>
          <rPr>
            <b/>
            <sz val="9"/>
            <color indexed="81"/>
            <rFont val="MS P ゴシック"/>
            <family val="3"/>
            <charset val="128"/>
          </rPr>
          <t>「申請額」：</t>
        </r>
        <r>
          <rPr>
            <sz val="9"/>
            <color indexed="81"/>
            <rFont val="MS P ゴシック"/>
            <family val="3"/>
            <charset val="128"/>
          </rPr>
          <t xml:space="preserve">
補助上限額と所要額を比較して低い方の額（千円未満切り捨て）が自動入力されます。</t>
        </r>
      </text>
    </comment>
    <comment ref="AV25" authorId="0" shapeId="0" xr:uid="{65ED9EAE-2E24-437B-9AF7-60FCE97BF00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「用途・品目・数量等」：
</t>
        </r>
        <r>
          <rPr>
            <sz val="9"/>
            <color indexed="81"/>
            <rFont val="MS P ゴシック"/>
            <family val="3"/>
            <charset val="128"/>
          </rPr>
          <t>支出予定の内容を簡潔に記載して下さい。
（例）「業務用スポットクーラー」（品名）○○個　
なお、支出内容を証明する資料（領収書、支払記録等）は、県から求めがあった場合に速やかに提出できるよう、各事業所に適切に保管して下さい。</t>
        </r>
      </text>
    </comment>
    <comment ref="AV41" authorId="0" shapeId="0" xr:uid="{EB5216C4-1C42-4E0B-9C9E-CD524EF482B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「用途・品目・数量等」：
</t>
        </r>
        <r>
          <rPr>
            <sz val="9"/>
            <color indexed="81"/>
            <rFont val="MS P ゴシック"/>
            <family val="3"/>
            <charset val="128"/>
          </rPr>
          <t>支出予定の内容を簡潔に記載して下さい。
（例）「ポータブル発電機」（品名）○○個　
なお、支出内容を証明する資料（領収書、支払記録等）は、県から求めがあった場合に速やかに提出できるよう、各事業所に適切に保管して下さい。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AV9" authorId="0" shapeId="0" xr:uid="{29999E17-B8F9-4261-BF93-BDDEF8866BAF}">
      <text>
        <r>
          <rPr>
            <b/>
            <sz val="9"/>
            <color indexed="81"/>
            <rFont val="MS P ゴシック"/>
            <family val="3"/>
            <charset val="128"/>
          </rPr>
          <t>「定員」：
施設系</t>
        </r>
        <r>
          <rPr>
            <sz val="9"/>
            <color indexed="81"/>
            <rFont val="MS P ゴシック"/>
            <family val="3"/>
            <charset val="128"/>
          </rPr>
          <t>（介護老人福祉施設、介護老人保健施設、介護医療院、地域密着型介護老人福祉施設、短期入所生活介護事業所、養護老人ホーム、軽費老人ホーム）のみ記入してください。
令和７年４月１日時点の定員数としてください。</t>
        </r>
      </text>
    </comment>
    <comment ref="AV19" authorId="0" shapeId="0" xr:uid="{6A343FD5-7423-4E02-B9F0-F4D2EF8C85E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「補助上限額」：
</t>
        </r>
        <r>
          <rPr>
            <sz val="9"/>
            <color indexed="81"/>
            <rFont val="MS P ゴシック"/>
            <family val="3"/>
            <charset val="128"/>
          </rPr>
          <t xml:space="preserve">提供サービス及び定員をもとに自動算出されます。
</t>
        </r>
        <r>
          <rPr>
            <b/>
            <sz val="9"/>
            <color indexed="81"/>
            <rFont val="MS P ゴシック"/>
            <family val="3"/>
            <charset val="128"/>
          </rPr>
          <t>「申請額」：</t>
        </r>
        <r>
          <rPr>
            <sz val="9"/>
            <color indexed="81"/>
            <rFont val="MS P ゴシック"/>
            <family val="3"/>
            <charset val="128"/>
          </rPr>
          <t xml:space="preserve">
補助上限額と所要額を比較して低い方の額（千円未満切り捨て）が自動入力されます。</t>
        </r>
      </text>
    </comment>
    <comment ref="AV25" authorId="0" shapeId="0" xr:uid="{131EE6A1-4AA1-47EA-8238-A876F50AF51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「用途・品目・数量等」：
</t>
        </r>
        <r>
          <rPr>
            <sz val="9"/>
            <color indexed="81"/>
            <rFont val="MS P ゴシック"/>
            <family val="3"/>
            <charset val="128"/>
          </rPr>
          <t>支出予定の内容を簡潔に記載して下さい。
（例）「業務用スポットクーラー」（品名）○○個　
なお、支出内容を証明する資料（領収書、支払記録等）は、県から求めがあった場合に速やかに提出できるよう、各事業所に適切に保管して下さい。</t>
        </r>
      </text>
    </comment>
    <comment ref="AV41" authorId="0" shapeId="0" xr:uid="{2BC675C6-863E-424D-9346-29D5AEF1A45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「用途・品目・数量等」：
</t>
        </r>
        <r>
          <rPr>
            <sz val="9"/>
            <color indexed="81"/>
            <rFont val="MS P ゴシック"/>
            <family val="3"/>
            <charset val="128"/>
          </rPr>
          <t>支出予定の内容を簡潔に記載して下さい。
（例）「ポータブル発電機」（品名）○○個　
なお、支出内容を証明する資料（領収書、支払記録等）は、県から求めがあった場合に速やかに提出できるよう、各事業所に適切に保管して下さい。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AV9" authorId="0" shapeId="0" xr:uid="{977AF98C-01F3-439F-B335-ECE7AED643F8}">
      <text>
        <r>
          <rPr>
            <b/>
            <sz val="9"/>
            <color indexed="81"/>
            <rFont val="MS P ゴシック"/>
            <family val="3"/>
            <charset val="128"/>
          </rPr>
          <t>「定員」：
施設系</t>
        </r>
        <r>
          <rPr>
            <sz val="9"/>
            <color indexed="81"/>
            <rFont val="MS P ゴシック"/>
            <family val="3"/>
            <charset val="128"/>
          </rPr>
          <t>（介護老人福祉施設、介護老人保健施設、介護医療院、地域密着型介護老人福祉施設、短期入所生活介護事業所、養護老人ホーム、軽費老人ホーム）のみ記入してください。
令和７年４月１日時点の定員数としてください。</t>
        </r>
      </text>
    </comment>
    <comment ref="AV19" authorId="0" shapeId="0" xr:uid="{35011B4E-9057-4636-8AE8-671D6B33786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「補助上限額」：
</t>
        </r>
        <r>
          <rPr>
            <sz val="9"/>
            <color indexed="81"/>
            <rFont val="MS P ゴシック"/>
            <family val="3"/>
            <charset val="128"/>
          </rPr>
          <t xml:space="preserve">提供サービス及び定員をもとに自動算出されます。
</t>
        </r>
        <r>
          <rPr>
            <b/>
            <sz val="9"/>
            <color indexed="81"/>
            <rFont val="MS P ゴシック"/>
            <family val="3"/>
            <charset val="128"/>
          </rPr>
          <t>「申請額」：</t>
        </r>
        <r>
          <rPr>
            <sz val="9"/>
            <color indexed="81"/>
            <rFont val="MS P ゴシック"/>
            <family val="3"/>
            <charset val="128"/>
          </rPr>
          <t xml:space="preserve">
補助上限額と所要額を比較して低い方の額（千円未満切り捨て）が自動入力されます。</t>
        </r>
      </text>
    </comment>
    <comment ref="AV25" authorId="0" shapeId="0" xr:uid="{46695BB5-90D8-4029-BD18-8971F118CD1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「用途・品目・数量等」：
</t>
        </r>
        <r>
          <rPr>
            <sz val="9"/>
            <color indexed="81"/>
            <rFont val="MS P ゴシック"/>
            <family val="3"/>
            <charset val="128"/>
          </rPr>
          <t>支出予定の内容を簡潔に記載して下さい。
（例）「業務用スポットクーラー」（品名）○○個　
なお、支出内容を証明する資料（領収書、支払記録等）は、県から求めがあった場合に速やかに提出できるよう、各事業所に適切に保管して下さい。</t>
        </r>
      </text>
    </comment>
    <comment ref="AV41" authorId="0" shapeId="0" xr:uid="{EA791652-3C85-47E9-A727-A8D86D197E2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「用途・品目・数量等」：
</t>
        </r>
        <r>
          <rPr>
            <sz val="9"/>
            <color indexed="81"/>
            <rFont val="MS P ゴシック"/>
            <family val="3"/>
            <charset val="128"/>
          </rPr>
          <t>支出予定の内容を簡潔に記載して下さい。
（例）「ポータブル発電機」（品名）○○個　
なお、支出内容を証明する資料（領収書、支払記録等）は、県から求めがあった場合に速やかに提出できるよう、各事業所に適切に保管して下さい。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AV9" authorId="0" shapeId="0" xr:uid="{A713895B-F557-451E-A072-5CA3A8AE19FA}">
      <text>
        <r>
          <rPr>
            <b/>
            <sz val="9"/>
            <color indexed="81"/>
            <rFont val="MS P ゴシック"/>
            <family val="3"/>
            <charset val="128"/>
          </rPr>
          <t>「定員」：
施設系</t>
        </r>
        <r>
          <rPr>
            <sz val="9"/>
            <color indexed="81"/>
            <rFont val="MS P ゴシック"/>
            <family val="3"/>
            <charset val="128"/>
          </rPr>
          <t>（介護老人福祉施設、介護老人保健施設、介護医療院、地域密着型介護老人福祉施設、短期入所生活介護事業所、養護老人ホーム、軽費老人ホーム）のみ記入してください。
令和７年４月１日時点の定員数としてください。</t>
        </r>
      </text>
    </comment>
    <comment ref="AV19" authorId="0" shapeId="0" xr:uid="{03035DC8-EE0E-425C-A53E-A073054A1B3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「補助上限額」：
</t>
        </r>
        <r>
          <rPr>
            <sz val="9"/>
            <color indexed="81"/>
            <rFont val="MS P ゴシック"/>
            <family val="3"/>
            <charset val="128"/>
          </rPr>
          <t xml:space="preserve">提供サービス及び定員をもとに自動算出されます。
</t>
        </r>
        <r>
          <rPr>
            <b/>
            <sz val="9"/>
            <color indexed="81"/>
            <rFont val="MS P ゴシック"/>
            <family val="3"/>
            <charset val="128"/>
          </rPr>
          <t>「申請額」：</t>
        </r>
        <r>
          <rPr>
            <sz val="9"/>
            <color indexed="81"/>
            <rFont val="MS P ゴシック"/>
            <family val="3"/>
            <charset val="128"/>
          </rPr>
          <t xml:space="preserve">
補助上限額と所要額を比較して低い方の額（千円未満切り捨て）が自動入力されます。</t>
        </r>
      </text>
    </comment>
    <comment ref="AV25" authorId="0" shapeId="0" xr:uid="{956221D8-C12A-4104-A872-E83133271BE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「用途・品目・数量等」：
</t>
        </r>
        <r>
          <rPr>
            <sz val="9"/>
            <color indexed="81"/>
            <rFont val="MS P ゴシック"/>
            <family val="3"/>
            <charset val="128"/>
          </rPr>
          <t>支出予定の内容を簡潔に記載して下さい。
（例）「業務用スポットクーラー」（品名）○○個　
なお、支出内容を証明する資料（領収書、支払記録等）は、県から求めがあった場合に速やかに提出できるよう、各事業所に適切に保管して下さい。</t>
        </r>
      </text>
    </comment>
    <comment ref="AV41" authorId="0" shapeId="0" xr:uid="{FD6E4158-EFE5-4435-A5CB-F374BED559B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「用途・品目・数量等」：
</t>
        </r>
        <r>
          <rPr>
            <sz val="9"/>
            <color indexed="81"/>
            <rFont val="MS P ゴシック"/>
            <family val="3"/>
            <charset val="128"/>
          </rPr>
          <t>支出予定の内容を簡潔に記載して下さい。
（例）「ポータブル発電機」（品名）○○個　
なお、支出内容を証明する資料（領収書、支払記録等）は、県から求めがあった場合に速やかに提出できるよう、各事業所に適切に保管して下さい。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H3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「都道府県使用欄」：
</t>
        </r>
        <r>
          <rPr>
            <sz val="9"/>
            <color indexed="81"/>
            <rFont val="MS P ゴシック"/>
            <family val="3"/>
            <charset val="128"/>
          </rPr>
          <t>各事業所における記入は不要です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澤谷　諒</author>
  </authors>
  <commentList>
    <comment ref="AN3" authorId="0" shapeId="0" xr:uid="{9D7E7106-A071-495D-9E24-8B2CC693C05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「申請日」：
</t>
        </r>
        <r>
          <rPr>
            <sz val="9"/>
            <color indexed="81"/>
            <rFont val="MS P ゴシック"/>
            <family val="3"/>
            <charset val="128"/>
          </rPr>
          <t>西暦「〇〇〇〇/△△/□□」で入力してください</t>
        </r>
      </text>
    </comment>
    <comment ref="AN13" authorId="0" shapeId="0" xr:uid="{83409018-D616-45B3-82E4-209E616A0EB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「交付決定年月日」「文書番号」：
</t>
        </r>
        <r>
          <rPr>
            <sz val="9"/>
            <color indexed="81"/>
            <rFont val="MS P ゴシック"/>
            <family val="3"/>
            <charset val="128"/>
          </rPr>
          <t>お手元の交付決定通知の右上に記載の日付、文書番号を入力してください。</t>
        </r>
      </text>
    </comment>
    <comment ref="AN18" authorId="0" shapeId="0" xr:uid="{E4E7A15B-F2E5-4A97-8351-3BAB38F1DDD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「変更前交付決定額」：
</t>
        </r>
        <r>
          <rPr>
            <sz val="9"/>
            <color indexed="81"/>
            <rFont val="MS P ゴシック"/>
            <family val="3"/>
            <charset val="128"/>
          </rPr>
          <t>お手元の交付決定通知に記載の交付決定額を入力してください。</t>
        </r>
      </text>
    </comment>
  </commentList>
</comments>
</file>

<file path=xl/sharedStrings.xml><?xml version="1.0" encoding="utf-8"?>
<sst xmlns="http://schemas.openxmlformats.org/spreadsheetml/2006/main" count="385" uniqueCount="172">
  <si>
    <t>本申請書の使い方、申請の手順</t>
    <rPh sb="0" eb="1">
      <t>ホン</t>
    </rPh>
    <rPh sb="1" eb="4">
      <t>シンセイショ</t>
    </rPh>
    <rPh sb="5" eb="6">
      <t>ツカ</t>
    </rPh>
    <rPh sb="7" eb="8">
      <t>カタ</t>
    </rPh>
    <rPh sb="9" eb="11">
      <t>シンセイ</t>
    </rPh>
    <rPh sb="12" eb="14">
      <t>テジュン</t>
    </rPh>
    <phoneticPr fontId="3"/>
  </si>
  <si>
    <t>手順</t>
    <rPh sb="0" eb="2">
      <t>テジュン</t>
    </rPh>
    <phoneticPr fontId="3"/>
  </si>
  <si>
    <t>事業者（法人本部）の作業</t>
    <rPh sb="0" eb="3">
      <t>ジギョウシャ</t>
    </rPh>
    <rPh sb="4" eb="6">
      <t>ホウジン</t>
    </rPh>
    <rPh sb="6" eb="8">
      <t>ホンブ</t>
    </rPh>
    <rPh sb="10" eb="12">
      <t>サギョウ</t>
    </rPh>
    <phoneticPr fontId="3"/>
  </si>
  <si>
    <t>各事業所の作業</t>
    <rPh sb="0" eb="1">
      <t>カク</t>
    </rPh>
    <rPh sb="1" eb="4">
      <t>ジギョウショ</t>
    </rPh>
    <rPh sb="5" eb="7">
      <t>サギョウ</t>
    </rPh>
    <phoneticPr fontId="3"/>
  </si>
  <si>
    <t>各事業所の個票のシートを１つのExcelファイルに集約し、個票シート名を「個票●」（●は１からの通し番号）に修正</t>
    <rPh sb="0" eb="1">
      <t>カク</t>
    </rPh>
    <rPh sb="1" eb="4">
      <t>ジギョウショ</t>
    </rPh>
    <rPh sb="5" eb="7">
      <t>コヒョウ</t>
    </rPh>
    <rPh sb="25" eb="27">
      <t>シュウヤク</t>
    </rPh>
    <rPh sb="29" eb="31">
      <t>コヒョウ</t>
    </rPh>
    <rPh sb="34" eb="35">
      <t>メイ</t>
    </rPh>
    <rPh sb="37" eb="39">
      <t>コヒョウ</t>
    </rPh>
    <rPh sb="48" eb="49">
      <t>トオ</t>
    </rPh>
    <rPh sb="50" eb="52">
      <t>バンゴウ</t>
    </rPh>
    <rPh sb="54" eb="56">
      <t>シュウセイ</t>
    </rPh>
    <phoneticPr fontId="3"/>
  </si>
  <si>
    <t>（法人名）</t>
    <rPh sb="1" eb="3">
      <t>ホウジン</t>
    </rPh>
    <rPh sb="3" eb="4">
      <t>メイ</t>
    </rPh>
    <phoneticPr fontId="3"/>
  </si>
  <si>
    <t>（役職・代表者名）</t>
    <rPh sb="1" eb="3">
      <t>ヤクショク</t>
    </rPh>
    <rPh sb="4" eb="7">
      <t>ダイヒョウシャ</t>
    </rPh>
    <rPh sb="7" eb="8">
      <t>メイ</t>
    </rPh>
    <phoneticPr fontId="3"/>
  </si>
  <si>
    <t>千円</t>
    <rPh sb="0" eb="2">
      <t>センエン</t>
    </rPh>
    <phoneticPr fontId="3"/>
  </si>
  <si>
    <t>【申請内容に関する問い合わせ先】</t>
    <rPh sb="1" eb="3">
      <t>シンセイ</t>
    </rPh>
    <rPh sb="3" eb="5">
      <t>ナイヨウ</t>
    </rPh>
    <rPh sb="6" eb="7">
      <t>カン</t>
    </rPh>
    <rPh sb="9" eb="10">
      <t>ト</t>
    </rPh>
    <rPh sb="11" eb="12">
      <t>ア</t>
    </rPh>
    <rPh sb="14" eb="15">
      <t>サキ</t>
    </rPh>
    <phoneticPr fontId="3"/>
  </si>
  <si>
    <t xml:space="preserve"> 申請法人住所</t>
    <rPh sb="1" eb="3">
      <t>シンセイ</t>
    </rPh>
    <rPh sb="3" eb="5">
      <t>ホウジン</t>
    </rPh>
    <rPh sb="5" eb="7">
      <t>ジュウショ</t>
    </rPh>
    <phoneticPr fontId="3"/>
  </si>
  <si>
    <t xml:space="preserve"> 部署名</t>
    <rPh sb="1" eb="4">
      <t>ブショメイ</t>
    </rPh>
    <phoneticPr fontId="3"/>
  </si>
  <si>
    <t xml:space="preserve"> 担当者氏名</t>
    <rPh sb="1" eb="4">
      <t>タントウシャ</t>
    </rPh>
    <rPh sb="4" eb="6">
      <t>シメイ</t>
    </rPh>
    <phoneticPr fontId="3"/>
  </si>
  <si>
    <t xml:space="preserve"> 連絡先</t>
    <rPh sb="1" eb="4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</si>
  <si>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</si>
  <si>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e-mail</t>
    <phoneticPr fontId="3"/>
  </si>
  <si>
    <t>（様式１）事業所・施設別申請額一覧</t>
    <rPh sb="1" eb="3">
      <t>ヨウシキ</t>
    </rPh>
    <rPh sb="5" eb="8">
      <t>ジギョウショ</t>
    </rPh>
    <rPh sb="9" eb="11">
      <t>シセツ</t>
    </rPh>
    <rPh sb="11" eb="12">
      <t>ベツ</t>
    </rPh>
    <rPh sb="12" eb="15">
      <t>シンセイガク</t>
    </rPh>
    <rPh sb="15" eb="17">
      <t>イチラン</t>
    </rPh>
    <phoneticPr fontId="3"/>
  </si>
  <si>
    <t>No.</t>
    <phoneticPr fontId="3"/>
  </si>
  <si>
    <t>事業所・施設名</t>
    <rPh sb="0" eb="3">
      <t>ジギョウショ</t>
    </rPh>
    <rPh sb="4" eb="7">
      <t>シセツメイ</t>
    </rPh>
    <phoneticPr fontId="3"/>
  </si>
  <si>
    <t>介護保険
事業所番号</t>
    <rPh sb="0" eb="2">
      <t>カイゴ</t>
    </rPh>
    <rPh sb="2" eb="4">
      <t>ホケン</t>
    </rPh>
    <rPh sb="5" eb="8">
      <t>ジギョウショ</t>
    </rPh>
    <rPh sb="8" eb="10">
      <t>バンゴウ</t>
    </rPh>
    <phoneticPr fontId="3"/>
  </si>
  <si>
    <t>サービス種別</t>
    <rPh sb="4" eb="6">
      <t>シュベツ</t>
    </rPh>
    <phoneticPr fontId="3"/>
  </si>
  <si>
    <t>住所</t>
    <rPh sb="0" eb="2">
      <t>ジュウショ</t>
    </rPh>
    <phoneticPr fontId="3"/>
  </si>
  <si>
    <t>補助予定額（千円）</t>
    <rPh sb="0" eb="2">
      <t>ホジョ</t>
    </rPh>
    <rPh sb="2" eb="5">
      <t>ヨテイガク</t>
    </rPh>
    <rPh sb="6" eb="8">
      <t>センエン</t>
    </rPh>
    <phoneticPr fontId="3"/>
  </si>
  <si>
    <t>審査
結果</t>
    <rPh sb="0" eb="2">
      <t>シンサ</t>
    </rPh>
    <rPh sb="3" eb="5">
      <t>ケッカ</t>
    </rPh>
    <phoneticPr fontId="3"/>
  </si>
  <si>
    <t>合計</t>
    <rPh sb="0" eb="2">
      <t>ゴウケイ</t>
    </rPh>
    <phoneticPr fontId="3"/>
  </si>
  <si>
    <t>（注）行が不足する場合には、「本申請書の使い方」に従って、行を追加すること。列の挿入は絶対に行わないこと。</t>
    <rPh sb="1" eb="2">
      <t>チュウ</t>
    </rPh>
    <rPh sb="15" eb="16">
      <t>ホン</t>
    </rPh>
    <rPh sb="16" eb="19">
      <t>シンセイショ</t>
    </rPh>
    <rPh sb="20" eb="21">
      <t>ツカ</t>
    </rPh>
    <rPh sb="22" eb="23">
      <t>カタ</t>
    </rPh>
    <rPh sb="25" eb="26">
      <t>シタガ</t>
    </rPh>
    <phoneticPr fontId="3"/>
  </si>
  <si>
    <t>　</t>
    <phoneticPr fontId="3"/>
  </si>
  <si>
    <t>（様式２）</t>
    <rPh sb="1" eb="3">
      <t>ヨウシキ</t>
    </rPh>
    <phoneticPr fontId="3"/>
  </si>
  <si>
    <t>施設概要</t>
    <rPh sb="0" eb="2">
      <t>シセツ</t>
    </rPh>
    <rPh sb="2" eb="4">
      <t>ガイヨウ</t>
    </rPh>
    <phoneticPr fontId="3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</si>
  <si>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3"/>
  </si>
  <si>
    <t>事業所名称</t>
    <rPh sb="0" eb="3">
      <t>ジギョウショ</t>
    </rPh>
    <rPh sb="3" eb="5">
      <t>メイショウ</t>
    </rPh>
    <phoneticPr fontId="3"/>
  </si>
  <si>
    <t>所在地</t>
    <rPh sb="0" eb="3">
      <t>ショザイチ</t>
    </rPh>
    <phoneticPr fontId="3"/>
  </si>
  <si>
    <t>都道府県名</t>
    <rPh sb="0" eb="4">
      <t>トドウフケン</t>
    </rPh>
    <rPh sb="4" eb="5">
      <t>メイ</t>
    </rPh>
    <phoneticPr fontId="3"/>
  </si>
  <si>
    <t>連絡先</t>
    <rPh sb="0" eb="3">
      <t>レンラクサキ</t>
    </rPh>
    <phoneticPr fontId="3"/>
  </si>
  <si>
    <t>担当部署名</t>
    <rPh sb="0" eb="2">
      <t>タントウ</t>
    </rPh>
    <rPh sb="2" eb="5">
      <t>ブショメイ</t>
    </rPh>
    <phoneticPr fontId="3"/>
  </si>
  <si>
    <t>東京都</t>
  </si>
  <si>
    <r>
      <t>提供サービス</t>
    </r>
    <r>
      <rPr>
        <sz val="6"/>
        <rFont val="ＭＳ Ｐ明朝"/>
        <family val="1"/>
        <charset val="128"/>
      </rPr>
      <t>（プルダウンから選択）</t>
    </r>
    <rPh sb="0" eb="2">
      <t>テイキョウ</t>
    </rPh>
    <rPh sb="14" eb="16">
      <t>センタク</t>
    </rPh>
    <phoneticPr fontId="3"/>
  </si>
  <si>
    <t>定員</t>
    <rPh sb="0" eb="2">
      <t>テイイン</t>
    </rPh>
    <phoneticPr fontId="3"/>
  </si>
  <si>
    <t>人</t>
    <rPh sb="0" eb="1">
      <t>ニン</t>
    </rPh>
    <phoneticPr fontId="3"/>
  </si>
  <si>
    <t>支出予定額</t>
    <rPh sb="0" eb="2">
      <t>シシュツ</t>
    </rPh>
    <rPh sb="2" eb="5">
      <t>ヨテイガク</t>
    </rPh>
    <phoneticPr fontId="3"/>
  </si>
  <si>
    <t>補助上限額</t>
    <rPh sb="0" eb="2">
      <t>ホジョ</t>
    </rPh>
    <rPh sb="2" eb="5">
      <t>ジョウゲンガク</t>
    </rPh>
    <phoneticPr fontId="3"/>
  </si>
  <si>
    <t>申請額</t>
    <rPh sb="0" eb="3">
      <t>シンセイガク</t>
    </rPh>
    <phoneticPr fontId="3"/>
  </si>
  <si>
    <t>用途・品目・数量等</t>
    <rPh sb="0" eb="2">
      <t>ヨウト</t>
    </rPh>
    <rPh sb="3" eb="5">
      <t>ヒンモク</t>
    </rPh>
    <rPh sb="6" eb="8">
      <t>スウリョウ</t>
    </rPh>
    <rPh sb="8" eb="9">
      <t>トウ</t>
    </rPh>
    <phoneticPr fontId="3"/>
  </si>
  <si>
    <t>/事業所</t>
    <rPh sb="1" eb="4">
      <t>ジギョウショ</t>
    </rPh>
    <phoneticPr fontId="1"/>
  </si>
  <si>
    <t>認知症対応型通所介護事業所</t>
  </si>
  <si>
    <t>短期入所生活介護事業所</t>
  </si>
  <si>
    <t>/定員</t>
    <rPh sb="1" eb="3">
      <t>テイイン</t>
    </rPh>
    <phoneticPr fontId="1"/>
  </si>
  <si>
    <t>訪問入浴介護事業所</t>
  </si>
  <si>
    <t>訪問看護事業所</t>
  </si>
  <si>
    <t>訪問リハビリテーション事業所</t>
  </si>
  <si>
    <t>定期巡回・随時対応型訪問介護看護事業所</t>
  </si>
  <si>
    <t>居宅介護支援事業所</t>
  </si>
  <si>
    <t>福祉用具貸与事業所</t>
  </si>
  <si>
    <t>小規模多機能型居宅介護事業所</t>
  </si>
  <si>
    <t>看護小規模多機能型居宅介護事業所</t>
  </si>
  <si>
    <t>介護老人福祉施設</t>
  </si>
  <si>
    <t>地域密着型介護老人福祉施設</t>
  </si>
  <si>
    <t>介護老人保健施設</t>
  </si>
  <si>
    <t>介護医療院</t>
  </si>
  <si>
    <t>岐阜県</t>
    <rPh sb="0" eb="3">
      <t>ギフケン</t>
    </rPh>
    <phoneticPr fontId="4"/>
  </si>
  <si>
    <t>静岡県</t>
    <rPh sb="0" eb="3">
      <t>シズオカケン</t>
    </rPh>
    <phoneticPr fontId="4"/>
  </si>
  <si>
    <t>愛知県</t>
    <rPh sb="0" eb="3">
      <t>アイチケン</t>
    </rPh>
    <phoneticPr fontId="4"/>
  </si>
  <si>
    <t>三重県</t>
    <rPh sb="0" eb="3">
      <t>ミエケン</t>
    </rPh>
    <phoneticPr fontId="4"/>
  </si>
  <si>
    <t>滋賀県</t>
    <rPh sb="0" eb="3">
      <t>シガケン</t>
    </rPh>
    <phoneticPr fontId="4"/>
  </si>
  <si>
    <t>京都府</t>
    <rPh sb="0" eb="3">
      <t>キョウトフ</t>
    </rPh>
    <phoneticPr fontId="4"/>
  </si>
  <si>
    <t>大阪府</t>
    <rPh sb="0" eb="3">
      <t>オオサカフ</t>
    </rPh>
    <phoneticPr fontId="4"/>
  </si>
  <si>
    <t>兵庫県</t>
    <rPh sb="0" eb="3">
      <t>ヒョウゴケン</t>
    </rPh>
    <phoneticPr fontId="4"/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</si>
  <si>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</si>
  <si>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</si>
  <si>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  <rPh sb="0" eb="3">
      <t>トットリケン</t>
    </rPh>
    <phoneticPr fontId="4"/>
  </si>
  <si>
    <t>島根県</t>
    <rPh sb="0" eb="3">
      <t>シマネケン</t>
    </rPh>
    <phoneticPr fontId="4"/>
  </si>
  <si>
    <t>岡山県</t>
    <rPh sb="0" eb="3">
      <t>オカヤマケン</t>
    </rPh>
    <phoneticPr fontId="4"/>
  </si>
  <si>
    <t>広島県</t>
    <rPh sb="0" eb="3">
      <t>ヒロシマケン</t>
    </rPh>
    <phoneticPr fontId="4"/>
  </si>
  <si>
    <t>山口県</t>
    <rPh sb="0" eb="3">
      <t>ヤマグチケン</t>
    </rPh>
    <phoneticPr fontId="4"/>
  </si>
  <si>
    <t>徳島県</t>
    <rPh sb="0" eb="3">
      <t>トクシマケン</t>
    </rPh>
    <phoneticPr fontId="4"/>
  </si>
  <si>
    <t>香川県</t>
    <rPh sb="0" eb="3">
      <t>カガワケン</t>
    </rPh>
    <phoneticPr fontId="4"/>
  </si>
  <si>
    <t>愛媛県</t>
    <rPh sb="0" eb="3">
      <t>エヒメケン</t>
    </rPh>
    <phoneticPr fontId="4"/>
  </si>
  <si>
    <t>高知県</t>
    <rPh sb="0" eb="3">
      <t>コウチケン</t>
    </rPh>
    <phoneticPr fontId="4"/>
  </si>
  <si>
    <t>福岡県</t>
    <rPh sb="0" eb="3">
      <t>フクオカケン</t>
    </rPh>
    <phoneticPr fontId="4"/>
  </si>
  <si>
    <t>佐賀県</t>
    <rPh sb="0" eb="3">
      <t>サガケン</t>
    </rPh>
    <phoneticPr fontId="4"/>
  </si>
  <si>
    <t>長崎県</t>
    <rPh sb="0" eb="3">
      <t>ナガサキケン</t>
    </rPh>
    <phoneticPr fontId="4"/>
  </si>
  <si>
    <t>熊本県</t>
    <rPh sb="0" eb="3">
      <t>クマモトケン</t>
    </rPh>
    <phoneticPr fontId="4"/>
  </si>
  <si>
    <t>大分県</t>
    <rPh sb="0" eb="3">
      <t>オオイタケン</t>
    </rPh>
    <phoneticPr fontId="4"/>
  </si>
  <si>
    <t>宮崎県</t>
    <rPh sb="0" eb="3">
      <t>ミヤザキケン</t>
    </rPh>
    <phoneticPr fontId="4"/>
  </si>
  <si>
    <t>鹿児島県</t>
    <rPh sb="0" eb="4">
      <t>カゴシマケン</t>
    </rPh>
    <phoneticPr fontId="4"/>
  </si>
  <si>
    <t>事業所・施設等の種別</t>
  </si>
  <si>
    <t>訪問介護事業所　集合住宅併設型（同一建物減算の算定がある事業所）</t>
    <phoneticPr fontId="3"/>
  </si>
  <si>
    <t>訪問介護事業所　上記以外であって、1月あたり延べ訪問回数200回以下</t>
    <phoneticPr fontId="3"/>
  </si>
  <si>
    <t>訪問介護事業所　上記以外であって、1月あたり延べ訪問回数201回以上2,000回以下</t>
    <phoneticPr fontId="3"/>
  </si>
  <si>
    <t>訪問介護事業所　上記以外であって、1月あたり延べ訪問回数2,001回以上</t>
    <phoneticPr fontId="3"/>
  </si>
  <si>
    <t>通所介護事業所　1月あたり延べ利用者数300人以下</t>
    <rPh sb="0" eb="2">
      <t>ツウショ</t>
    </rPh>
    <phoneticPr fontId="1"/>
  </si>
  <si>
    <t>通所介護事業所　1月あたり延べ利用者数301人以上600人以下</t>
    <rPh sb="0" eb="2">
      <t>ツウショ</t>
    </rPh>
    <phoneticPr fontId="1"/>
  </si>
  <si>
    <t>通所介護事業所　1月あたり延べ利用者数601人以上</t>
    <rPh sb="0" eb="2">
      <t>ツウショ</t>
    </rPh>
    <phoneticPr fontId="1"/>
  </si>
  <si>
    <t>通所リハビリテーション事業所</t>
  </si>
  <si>
    <t>地域密着型通所介護事業所</t>
  </si>
  <si>
    <t>認知症対応型共同生活介護事業所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2" eb="15">
      <t>ジギョウショ</t>
    </rPh>
    <phoneticPr fontId="1"/>
  </si>
  <si>
    <t>養護老人ホーム</t>
  </si>
  <si>
    <t>軽費老人ホーム</t>
  </si>
  <si>
    <t>【介護サービスを円滑に継続するための対応】</t>
    <rPh sb="1" eb="3">
      <t>カイゴ</t>
    </rPh>
    <rPh sb="8" eb="10">
      <t>エンカツ</t>
    </rPh>
    <rPh sb="11" eb="13">
      <t>ケイゾク</t>
    </rPh>
    <rPh sb="18" eb="20">
      <t>タイオウ</t>
    </rPh>
    <phoneticPr fontId="3"/>
  </si>
  <si>
    <t>【災害備蓄等への対応】</t>
    <rPh sb="1" eb="3">
      <t>サイガイ</t>
    </rPh>
    <rPh sb="3" eb="5">
      <t>ビチク</t>
    </rPh>
    <rPh sb="5" eb="6">
      <t>トウ</t>
    </rPh>
    <rPh sb="8" eb="10">
      <t>タイオウ</t>
    </rPh>
    <phoneticPr fontId="3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</si>
  <si>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</si>
  <si>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</si>
  <si>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</si>
  <si>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</si>
  <si>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</si>
  <si>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</si>
  <si>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</si>
  <si>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</si>
  <si>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</si>
  <si>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</si>
  <si>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</si>
  <si>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</si>
  <si>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</si>
  <si>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</si>
  <si>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</si>
  <si>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</si>
  <si>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</si>
  <si>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</si>
  <si>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</si>
  <si>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沖縄県</t>
    <rPh sb="0" eb="3">
      <t>オキナワケン</t>
    </rPh>
    <phoneticPr fontId="3"/>
  </si>
  <si>
    <t>申請にあたっての確認事項</t>
    <rPh sb="0" eb="2">
      <t>シンセイ</t>
    </rPh>
    <rPh sb="8" eb="10">
      <t>カクニン</t>
    </rPh>
    <rPh sb="10" eb="12">
      <t>ジコウ</t>
    </rPh>
    <phoneticPr fontId="3"/>
  </si>
  <si>
    <t>（注）申請額は、補助上限額と所要額を比較していずれか低い方の額が入力される。</t>
    <rPh sb="1" eb="2">
      <t>チュウ</t>
    </rPh>
    <rPh sb="3" eb="6">
      <t>シンセイガク</t>
    </rPh>
    <rPh sb="8" eb="10">
      <t>ホジョ</t>
    </rPh>
    <rPh sb="10" eb="13">
      <t>ジョウゲンガク</t>
    </rPh>
    <rPh sb="14" eb="16">
      <t>ショヨウ</t>
    </rPh>
    <rPh sb="16" eb="17">
      <t>ガク</t>
    </rPh>
    <rPh sb="18" eb="20">
      <t>ヒカク</t>
    </rPh>
    <rPh sb="26" eb="27">
      <t>ヒク</t>
    </rPh>
    <rPh sb="28" eb="29">
      <t>ホウ</t>
    </rPh>
    <rPh sb="30" eb="31">
      <t>ガク</t>
    </rPh>
    <rPh sb="32" eb="34">
      <t>ニュウリョク</t>
    </rPh>
    <phoneticPr fontId="3"/>
  </si>
  <si>
    <t>特定施設入居者生活介護（養護老人ホーム、軽費老人ホームを除く）</t>
    <rPh sb="12" eb="14">
      <t>ヨウゴ</t>
    </rPh>
    <rPh sb="14" eb="16">
      <t>ロウジン</t>
    </rPh>
    <rPh sb="20" eb="22">
      <t>ケイヒ</t>
    </rPh>
    <rPh sb="22" eb="24">
      <t>ロウジン</t>
    </rPh>
    <rPh sb="28" eb="29">
      <t>ノゾ</t>
    </rPh>
    <phoneticPr fontId="3"/>
  </si>
  <si>
    <t>地域密着型特定施設入居者生活介護（養護老人ホーム、軽費老人ホームを除く）</t>
    <phoneticPr fontId="3"/>
  </si>
  <si>
    <t>本Excelを各事業所に配布し、以下の様式への記入を依頼
・様式２（個票）</t>
    <rPh sb="16" eb="18">
      <t>イカ</t>
    </rPh>
    <rPh sb="19" eb="21">
      <t>ヨウシキ</t>
    </rPh>
    <rPh sb="23" eb="25">
      <t>キニュウ</t>
    </rPh>
    <rPh sb="26" eb="28">
      <t>イライ</t>
    </rPh>
    <phoneticPr fontId="3"/>
  </si>
  <si>
    <t>見積書等の根拠資料は事業所において適切に保管している。</t>
    <rPh sb="0" eb="3">
      <t>ミツモリショ</t>
    </rPh>
    <phoneticPr fontId="3"/>
  </si>
  <si>
    <t>費目</t>
    <rPh sb="0" eb="2">
      <t>ヒモク</t>
    </rPh>
    <phoneticPr fontId="3"/>
  </si>
  <si>
    <t>所要額（円）
（税抜き）</t>
    <rPh sb="0" eb="3">
      <t>ショヨウガク</t>
    </rPh>
    <rPh sb="4" eb="5">
      <t>エン</t>
    </rPh>
    <rPh sb="8" eb="10">
      <t>ゼイヌ</t>
    </rPh>
    <phoneticPr fontId="3"/>
  </si>
  <si>
    <t>〇訪問系サービス事業所、通所系サービス事業所</t>
    <rPh sb="1" eb="3">
      <t>ホウモン</t>
    </rPh>
    <rPh sb="3" eb="4">
      <t>ケイ</t>
    </rPh>
    <rPh sb="8" eb="11">
      <t>ジギョウショ</t>
    </rPh>
    <rPh sb="12" eb="14">
      <t>ツウショ</t>
    </rPh>
    <rPh sb="14" eb="15">
      <t>ケイ</t>
    </rPh>
    <rPh sb="19" eb="21">
      <t>ジギョウ</t>
    </rPh>
    <rPh sb="21" eb="22">
      <t>ショ</t>
    </rPh>
    <phoneticPr fontId="3"/>
  </si>
  <si>
    <t>猛暑対策、雪害対策用品等</t>
    <rPh sb="0" eb="2">
      <t>モウショ</t>
    </rPh>
    <rPh sb="2" eb="4">
      <t>タイサク</t>
    </rPh>
    <rPh sb="5" eb="7">
      <t>セツガイ</t>
    </rPh>
    <rPh sb="7" eb="9">
      <t>タイサク</t>
    </rPh>
    <rPh sb="9" eb="11">
      <t>ヨウヒン</t>
    </rPh>
    <rPh sb="11" eb="12">
      <t>トウ</t>
    </rPh>
    <phoneticPr fontId="3"/>
  </si>
  <si>
    <t>〇入所施設、通所系サービス事業所、居住系サービス事業所及び短期入所系サービス事業所</t>
    <rPh sb="1" eb="3">
      <t>ニュウショ</t>
    </rPh>
    <rPh sb="3" eb="5">
      <t>シセツ</t>
    </rPh>
    <rPh sb="6" eb="8">
      <t>ツウショ</t>
    </rPh>
    <rPh sb="8" eb="9">
      <t>ケイ</t>
    </rPh>
    <rPh sb="13" eb="16">
      <t>ジギョウショ</t>
    </rPh>
    <rPh sb="17" eb="19">
      <t>キョジュウ</t>
    </rPh>
    <rPh sb="19" eb="20">
      <t>ケイ</t>
    </rPh>
    <rPh sb="24" eb="27">
      <t>ジギョウショ</t>
    </rPh>
    <rPh sb="27" eb="28">
      <t>オヨ</t>
    </rPh>
    <rPh sb="29" eb="31">
      <t>タンキ</t>
    </rPh>
    <rPh sb="31" eb="33">
      <t>ニュウショ</t>
    </rPh>
    <rPh sb="33" eb="34">
      <t>ケイ</t>
    </rPh>
    <rPh sb="38" eb="41">
      <t>ジギョウショ</t>
    </rPh>
    <phoneticPr fontId="3"/>
  </si>
  <si>
    <t>入居者等の生活環境改善、職員の負担軽減・勤務環境改善に必要となる経費</t>
    <rPh sb="0" eb="2">
      <t>ニュウキョ</t>
    </rPh>
    <rPh sb="2" eb="3">
      <t>シャ</t>
    </rPh>
    <rPh sb="3" eb="4">
      <t>トウ</t>
    </rPh>
    <rPh sb="5" eb="7">
      <t>セイカツ</t>
    </rPh>
    <rPh sb="7" eb="9">
      <t>カンキョウ</t>
    </rPh>
    <rPh sb="9" eb="11">
      <t>カイゼン</t>
    </rPh>
    <rPh sb="12" eb="14">
      <t>ショクイン</t>
    </rPh>
    <rPh sb="15" eb="17">
      <t>フタン</t>
    </rPh>
    <rPh sb="17" eb="19">
      <t>ケイゲン</t>
    </rPh>
    <rPh sb="20" eb="22">
      <t>キンム</t>
    </rPh>
    <rPh sb="22" eb="24">
      <t>カンキョウ</t>
    </rPh>
    <rPh sb="24" eb="26">
      <t>カイゼン</t>
    </rPh>
    <rPh sb="27" eb="29">
      <t>ヒツヨウ</t>
    </rPh>
    <rPh sb="32" eb="34">
      <t>ケイヒ</t>
    </rPh>
    <phoneticPr fontId="3"/>
  </si>
  <si>
    <t>居室や浴室等における温度管理、湿度管理に必要な設備・物品等</t>
    <rPh sb="0" eb="2">
      <t>キョシツ</t>
    </rPh>
    <rPh sb="3" eb="5">
      <t>ヨクシツ</t>
    </rPh>
    <rPh sb="5" eb="6">
      <t>トウ</t>
    </rPh>
    <rPh sb="10" eb="12">
      <t>オンド</t>
    </rPh>
    <rPh sb="12" eb="14">
      <t>カンリ</t>
    </rPh>
    <rPh sb="15" eb="17">
      <t>シツド</t>
    </rPh>
    <rPh sb="17" eb="19">
      <t>カンリ</t>
    </rPh>
    <rPh sb="20" eb="22">
      <t>ヒツヨウ</t>
    </rPh>
    <rPh sb="23" eb="25">
      <t>セツビ</t>
    </rPh>
    <rPh sb="26" eb="28">
      <t>ブッピン</t>
    </rPh>
    <rPh sb="28" eb="29">
      <t>トウ</t>
    </rPh>
    <phoneticPr fontId="3"/>
  </si>
  <si>
    <t>飲料水、食料品等の備蓄物資</t>
    <rPh sb="0" eb="3">
      <t>インリョウスイ</t>
    </rPh>
    <rPh sb="4" eb="7">
      <t>ショクリョウヒン</t>
    </rPh>
    <rPh sb="7" eb="8">
      <t>トウ</t>
    </rPh>
    <rPh sb="9" eb="11">
      <t>ビチク</t>
    </rPh>
    <rPh sb="11" eb="13">
      <t>ブッシ</t>
    </rPh>
    <phoneticPr fontId="3"/>
  </si>
  <si>
    <t>ポータブル発電機、ポータブル電源、蓄電池等</t>
    <rPh sb="5" eb="8">
      <t>ハツデンキ</t>
    </rPh>
    <rPh sb="14" eb="16">
      <t>デンゲン</t>
    </rPh>
    <rPh sb="17" eb="20">
      <t>チクデンチ</t>
    </rPh>
    <rPh sb="20" eb="21">
      <t>トウ</t>
    </rPh>
    <phoneticPr fontId="3"/>
  </si>
  <si>
    <t>衛生用品、医療用品等</t>
    <rPh sb="0" eb="2">
      <t>エイセイ</t>
    </rPh>
    <rPh sb="2" eb="4">
      <t>ヨウヒン</t>
    </rPh>
    <rPh sb="5" eb="7">
      <t>イリョウ</t>
    </rPh>
    <rPh sb="7" eb="9">
      <t>ヨウヒン</t>
    </rPh>
    <rPh sb="9" eb="10">
      <t>トウ</t>
    </rPh>
    <phoneticPr fontId="3"/>
  </si>
  <si>
    <t>簡易浄水器、冷房機、暖房機、簡易トイレ、清潔保持のための用具等</t>
    <rPh sb="0" eb="2">
      <t>カンイ</t>
    </rPh>
    <rPh sb="2" eb="5">
      <t>ジョウスイキ</t>
    </rPh>
    <rPh sb="6" eb="9">
      <t>レイボウキ</t>
    </rPh>
    <rPh sb="10" eb="13">
      <t>ダンボウキ</t>
    </rPh>
    <rPh sb="14" eb="16">
      <t>カンイ</t>
    </rPh>
    <rPh sb="20" eb="22">
      <t>セイケツ</t>
    </rPh>
    <rPh sb="22" eb="24">
      <t>ホジ</t>
    </rPh>
    <rPh sb="28" eb="30">
      <t>ヨウグ</t>
    </rPh>
    <rPh sb="30" eb="31">
      <t>トウ</t>
    </rPh>
    <phoneticPr fontId="3"/>
  </si>
  <si>
    <t>その他災害への備え</t>
    <rPh sb="2" eb="3">
      <t>タ</t>
    </rPh>
    <rPh sb="3" eb="5">
      <t>サイガイ</t>
    </rPh>
    <rPh sb="7" eb="8">
      <t>ソナ</t>
    </rPh>
    <phoneticPr fontId="3"/>
  </si>
  <si>
    <t>（宛先）秋田県知事</t>
    <rPh sb="1" eb="3">
      <t>アテサキ</t>
    </rPh>
    <rPh sb="4" eb="7">
      <t>アキタケン</t>
    </rPh>
    <rPh sb="7" eb="9">
      <t>チジ</t>
    </rPh>
    <phoneticPr fontId="3"/>
  </si>
  <si>
    <t>２　添付書類</t>
    <rPh sb="2" eb="4">
      <t>テンプ</t>
    </rPh>
    <rPh sb="4" eb="6">
      <t>ショルイ</t>
    </rPh>
    <phoneticPr fontId="3"/>
  </si>
  <si>
    <t>（１）　事業所・施設別申請額一覧（様式１）</t>
    <rPh sb="17" eb="19">
      <t>ヨウシキ</t>
    </rPh>
    <phoneticPr fontId="3"/>
  </si>
  <si>
    <t>　（事業所単位）（様式２）</t>
    <rPh sb="9" eb="11">
      <t>ヨウシキ</t>
    </rPh>
    <phoneticPr fontId="3"/>
  </si>
  <si>
    <r>
      <t xml:space="preserve">以下の作業を行った上で、事業者（法人本部）へ返送
【様式２（個票）】
・水色セル：必要情報を入力
・緑色セル：プルダウンから選択
</t>
    </r>
    <r>
      <rPr>
        <sz val="12"/>
        <color theme="4"/>
        <rFont val="ＭＳ 明朝"/>
        <family val="1"/>
        <charset val="128"/>
      </rPr>
      <t>※６以上の事業所がある場合は、「個票」シートを右クリックして「移動またはコピー」→「コピーを作成する」により、シートを作成し、シート名は「個票●」（●は６以上の通し番号）にしてください。</t>
    </r>
    <rPh sb="0" eb="2">
      <t>イカ</t>
    </rPh>
    <rPh sb="3" eb="5">
      <t>サギョウ</t>
    </rPh>
    <rPh sb="6" eb="7">
      <t>オコナ</t>
    </rPh>
    <rPh sb="9" eb="10">
      <t>ウエ</t>
    </rPh>
    <rPh sb="12" eb="15">
      <t>ジギョウシャ</t>
    </rPh>
    <rPh sb="16" eb="18">
      <t>ホウジン</t>
    </rPh>
    <rPh sb="18" eb="20">
      <t>ホンブ</t>
    </rPh>
    <rPh sb="22" eb="24">
      <t>ヘンソウ</t>
    </rPh>
    <rPh sb="26" eb="28">
      <t>ヨウシキ</t>
    </rPh>
    <rPh sb="30" eb="32">
      <t>コヒョウ</t>
    </rPh>
    <rPh sb="36" eb="38">
      <t>ミズイロ</t>
    </rPh>
    <rPh sb="41" eb="43">
      <t>ヒツヨウ</t>
    </rPh>
    <rPh sb="43" eb="45">
      <t>ジョウホウ</t>
    </rPh>
    <rPh sb="46" eb="48">
      <t>ニュウリョク</t>
    </rPh>
    <rPh sb="50" eb="52">
      <t>ミドリイロ</t>
    </rPh>
    <rPh sb="62" eb="64">
      <t>センタク</t>
    </rPh>
    <rPh sb="68" eb="70">
      <t>イジョウ</t>
    </rPh>
    <rPh sb="71" eb="74">
      <t>ジギョウショ</t>
    </rPh>
    <rPh sb="77" eb="79">
      <t>バアイ</t>
    </rPh>
    <rPh sb="82" eb="84">
      <t>コヒョウ</t>
    </rPh>
    <rPh sb="89" eb="90">
      <t>ミギ</t>
    </rPh>
    <rPh sb="97" eb="99">
      <t>イドウ</t>
    </rPh>
    <rPh sb="112" eb="114">
      <t>サクセイ</t>
    </rPh>
    <rPh sb="125" eb="127">
      <t>サクセイ</t>
    </rPh>
    <rPh sb="132" eb="133">
      <t>メイ</t>
    </rPh>
    <rPh sb="135" eb="137">
      <t>コヒョウ</t>
    </rPh>
    <rPh sb="143" eb="145">
      <t>イジョウ</t>
    </rPh>
    <rPh sb="146" eb="147">
      <t>トオ</t>
    </rPh>
    <rPh sb="148" eb="150">
      <t>バンゴウ</t>
    </rPh>
    <phoneticPr fontId="3"/>
  </si>
  <si>
    <r>
      <t xml:space="preserve">様式２（個票）の内容が、様式１（申請額一覧）に正しく反映されていることを確認
</t>
    </r>
    <r>
      <rPr>
        <sz val="12"/>
        <color theme="4"/>
        <rFont val="ＭＳ ゴシック"/>
        <family val="3"/>
        <charset val="128"/>
      </rPr>
      <t>※15事業所以上ある場合には6行目～15行目を行ごとコピーし、16行目に右クリック→「コピーしたセルの挿入」で挿入すること。</t>
    </r>
    <rPh sb="0" eb="2">
      <t>ヨウシキ</t>
    </rPh>
    <rPh sb="4" eb="6">
      <t>コヒョウ</t>
    </rPh>
    <rPh sb="8" eb="10">
      <t>ナイヨウ</t>
    </rPh>
    <rPh sb="12" eb="14">
      <t>ヨウシキ</t>
    </rPh>
    <rPh sb="16" eb="19">
      <t>シンセイガク</t>
    </rPh>
    <rPh sb="19" eb="21">
      <t>イチラン</t>
    </rPh>
    <rPh sb="23" eb="24">
      <t>タダ</t>
    </rPh>
    <rPh sb="24" eb="25">
      <t>テキセイ</t>
    </rPh>
    <rPh sb="26" eb="28">
      <t>ハンエイ</t>
    </rPh>
    <rPh sb="36" eb="38">
      <t>カクニン</t>
    </rPh>
    <rPh sb="63" eb="64">
      <t>ギョウ</t>
    </rPh>
    <rPh sb="76" eb="77">
      <t>ミギ</t>
    </rPh>
    <phoneticPr fontId="3"/>
  </si>
  <si>
    <t>完成したExcelファイルを補助金事務局にメールで送付</t>
    <rPh sb="14" eb="17">
      <t>ホジョキン</t>
    </rPh>
    <rPh sb="17" eb="20">
      <t>ジムキョク</t>
    </rPh>
    <phoneticPr fontId="3"/>
  </si>
  <si>
    <t>変更後の内容について記載してください。</t>
    <rPh sb="0" eb="3">
      <t>ヘンコウゴ</t>
    </rPh>
    <rPh sb="4" eb="6">
      <t>ナイヨウ</t>
    </rPh>
    <rPh sb="10" eb="12">
      <t>キサイ</t>
    </rPh>
    <phoneticPr fontId="3"/>
  </si>
  <si>
    <t>（別紙様式第２号）</t>
    <rPh sb="1" eb="3">
      <t>ベッシ</t>
    </rPh>
    <rPh sb="3" eb="5">
      <t>ヨウシキ</t>
    </rPh>
    <rPh sb="5" eb="6">
      <t>ダイ</t>
    </rPh>
    <rPh sb="7" eb="8">
      <t>ゴウ</t>
    </rPh>
    <phoneticPr fontId="3"/>
  </si>
  <si>
    <t>支援事業費補助金について、交付決定内容を変更したいので、次のとおり申請します。</t>
    <rPh sb="0" eb="2">
      <t>シエン</t>
    </rPh>
    <rPh sb="2" eb="5">
      <t>ジギョウヒ</t>
    </rPh>
    <rPh sb="5" eb="8">
      <t>ホジョキン</t>
    </rPh>
    <rPh sb="13" eb="15">
      <t>コウフ</t>
    </rPh>
    <rPh sb="15" eb="17">
      <t>ケッテイ</t>
    </rPh>
    <rPh sb="17" eb="19">
      <t>ナイヨウ</t>
    </rPh>
    <rPh sb="20" eb="22">
      <t>ヘンコウ</t>
    </rPh>
    <rPh sb="28" eb="29">
      <t>ツギ</t>
    </rPh>
    <rPh sb="33" eb="35">
      <t>シンセイ</t>
    </rPh>
    <phoneticPr fontId="3"/>
  </si>
  <si>
    <t>１　補助金の交付変更額</t>
    <rPh sb="2" eb="5">
      <t>ホジョキン</t>
    </rPh>
    <rPh sb="6" eb="8">
      <t>コウフ</t>
    </rPh>
    <rPh sb="8" eb="10">
      <t>ヘンコウ</t>
    </rPh>
    <rPh sb="10" eb="11">
      <t>ガク</t>
    </rPh>
    <phoneticPr fontId="3"/>
  </si>
  <si>
    <t>（１）変更前交付決定額</t>
    <rPh sb="3" eb="6">
      <t>ヘンコウマエ</t>
    </rPh>
    <rPh sb="6" eb="8">
      <t>コウフ</t>
    </rPh>
    <rPh sb="8" eb="11">
      <t>ケッテイガク</t>
    </rPh>
    <phoneticPr fontId="3"/>
  </si>
  <si>
    <t>（２）変更後交付申請額</t>
    <rPh sb="3" eb="6">
      <t>ヘンコウゴ</t>
    </rPh>
    <rPh sb="6" eb="8">
      <t>コウフ</t>
    </rPh>
    <rPh sb="8" eb="11">
      <t>シンセイガク</t>
    </rPh>
    <phoneticPr fontId="3"/>
  </si>
  <si>
    <t>申請書に、申請者の法人名、代表者名、日付、交付決定年月日、交付決定通知文書番号、変更前交付決定額、問い合わせ先を入力</t>
    <rPh sb="0" eb="3">
      <t>シンセイショ</t>
    </rPh>
    <rPh sb="5" eb="8">
      <t>シンセイシャ</t>
    </rPh>
    <rPh sb="9" eb="11">
      <t>ホウジン</t>
    </rPh>
    <rPh sb="11" eb="12">
      <t>メイ</t>
    </rPh>
    <rPh sb="13" eb="16">
      <t>ダイヒョウシャ</t>
    </rPh>
    <rPh sb="16" eb="17">
      <t>メイ</t>
    </rPh>
    <rPh sb="18" eb="20">
      <t>ヒヅケ</t>
    </rPh>
    <rPh sb="40" eb="43">
      <t>ヘンコウマエ</t>
    </rPh>
    <rPh sb="43" eb="45">
      <t>コウフ</t>
    </rPh>
    <rPh sb="45" eb="48">
      <t>ケッテイガク</t>
    </rPh>
    <rPh sb="49" eb="50">
      <t>ト</t>
    </rPh>
    <rPh sb="51" eb="52">
      <t>アワ</t>
    </rPh>
    <rPh sb="54" eb="55">
      <t>サキ</t>
    </rPh>
    <rPh sb="56" eb="58">
      <t>ニュウリョク</t>
    </rPh>
    <phoneticPr fontId="3"/>
  </si>
  <si>
    <t>本シートは入力不要です。</t>
    <rPh sb="0" eb="1">
      <t>ホン</t>
    </rPh>
    <rPh sb="5" eb="7">
      <t>ニュウリョク</t>
    </rPh>
    <rPh sb="7" eb="9">
      <t>フヨウ</t>
    </rPh>
    <phoneticPr fontId="3"/>
  </si>
  <si>
    <t>交付申請日</t>
    <rPh sb="0" eb="2">
      <t>コウフ</t>
    </rPh>
    <rPh sb="2" eb="5">
      <t>シンセイビ</t>
    </rPh>
    <phoneticPr fontId="3"/>
  </si>
  <si>
    <t>代表者名</t>
    <rPh sb="0" eb="3">
      <t>ダイヒョウシャ</t>
    </rPh>
    <rPh sb="3" eb="4">
      <t>メイ</t>
    </rPh>
    <phoneticPr fontId="3"/>
  </si>
  <si>
    <t>法人名</t>
    <rPh sb="0" eb="2">
      <t>ホウジン</t>
    </rPh>
    <rPh sb="2" eb="3">
      <t>メイ</t>
    </rPh>
    <phoneticPr fontId="3"/>
  </si>
  <si>
    <t>法人住所</t>
    <rPh sb="0" eb="2">
      <t>ホウジン</t>
    </rPh>
    <rPh sb="2" eb="4">
      <t>ジュウショ</t>
    </rPh>
    <phoneticPr fontId="3"/>
  </si>
  <si>
    <t>変更後交付申請額</t>
    <rPh sb="0" eb="3">
      <t>ヘンコウゴ</t>
    </rPh>
    <rPh sb="3" eb="5">
      <t>コウフ</t>
    </rPh>
    <rPh sb="5" eb="8">
      <t>シンセイガク</t>
    </rPh>
    <phoneticPr fontId="3"/>
  </si>
  <si>
    <t>－</t>
    <phoneticPr fontId="3"/>
  </si>
  <si>
    <t>郵便番号①</t>
    <rPh sb="0" eb="2">
      <t>ユウビン</t>
    </rPh>
    <rPh sb="2" eb="4">
      <t>バンゴウ</t>
    </rPh>
    <phoneticPr fontId="3"/>
  </si>
  <si>
    <t>郵便番号②</t>
    <rPh sb="0" eb="2">
      <t>ユウビン</t>
    </rPh>
    <rPh sb="2" eb="4">
      <t>バンゴウ</t>
    </rPh>
    <phoneticPr fontId="3"/>
  </si>
  <si>
    <t>サービス継続対応</t>
    <rPh sb="4" eb="6">
      <t>ケイゾク</t>
    </rPh>
    <rPh sb="6" eb="8">
      <t>タイオウ</t>
    </rPh>
    <phoneticPr fontId="3"/>
  </si>
  <si>
    <t>災害対応</t>
    <rPh sb="0" eb="2">
      <t>サイガイ</t>
    </rPh>
    <rPh sb="2" eb="4">
      <t>タイオウ</t>
    </rPh>
    <phoneticPr fontId="3"/>
  </si>
  <si>
    <t>付け指令長寿</t>
    <rPh sb="0" eb="1">
      <t>ヅ</t>
    </rPh>
    <rPh sb="2" eb="4">
      <t>シレイ</t>
    </rPh>
    <rPh sb="4" eb="6">
      <t>チョウジュ</t>
    </rPh>
    <phoneticPr fontId="3"/>
  </si>
  <si>
    <t xml:space="preserve"> 申請法人住所(郵便番号)</t>
    <rPh sb="1" eb="3">
      <t>シンセイ</t>
    </rPh>
    <rPh sb="3" eb="5">
      <t>ホウジン</t>
    </rPh>
    <rPh sb="5" eb="7">
      <t>ジュウショ</t>
    </rPh>
    <rPh sb="8" eb="10">
      <t>ユウビン</t>
    </rPh>
    <rPh sb="10" eb="12">
      <t>バンゴウ</t>
    </rPh>
    <phoneticPr fontId="3"/>
  </si>
  <si>
    <t>サービス継続対応（千円）</t>
    <rPh sb="4" eb="6">
      <t>ケイゾク</t>
    </rPh>
    <rPh sb="6" eb="8">
      <t>タイオウ</t>
    </rPh>
    <rPh sb="9" eb="11">
      <t>センエン</t>
    </rPh>
    <phoneticPr fontId="3"/>
  </si>
  <si>
    <t>災害対応（千円）</t>
    <rPh sb="0" eb="2">
      <t>サイガイ</t>
    </rPh>
    <rPh sb="2" eb="4">
      <t>タイオウ</t>
    </rPh>
    <rPh sb="5" eb="7">
      <t>センエン</t>
    </rPh>
    <phoneticPr fontId="3"/>
  </si>
  <si>
    <t>〇訪問系・通所系サービス事業所、入所施設、居住系サービス事業所及び短期入所系サービス事業所</t>
    <rPh sb="1" eb="3">
      <t>ホウモン</t>
    </rPh>
    <rPh sb="3" eb="4">
      <t>ケイ</t>
    </rPh>
    <rPh sb="5" eb="7">
      <t>ツウショ</t>
    </rPh>
    <rPh sb="7" eb="8">
      <t>ケイ</t>
    </rPh>
    <rPh sb="12" eb="15">
      <t>ジギョウショ</t>
    </rPh>
    <rPh sb="16" eb="18">
      <t>ニュウショ</t>
    </rPh>
    <rPh sb="18" eb="20">
      <t>シセツ</t>
    </rPh>
    <rPh sb="21" eb="23">
      <t>キョジュウ</t>
    </rPh>
    <rPh sb="23" eb="24">
      <t>ケイ</t>
    </rPh>
    <rPh sb="28" eb="31">
      <t>ジギョウショ</t>
    </rPh>
    <rPh sb="31" eb="32">
      <t>オヨ</t>
    </rPh>
    <rPh sb="33" eb="35">
      <t>タンキ</t>
    </rPh>
    <rPh sb="35" eb="37">
      <t>ニュウショ</t>
    </rPh>
    <rPh sb="37" eb="38">
      <t>ケイ</t>
    </rPh>
    <rPh sb="42" eb="45">
      <t>ジギョウショ</t>
    </rPh>
    <phoneticPr fontId="3"/>
  </si>
  <si>
    <t>クマ被害防止対策に必要な設備・物品等</t>
    <rPh sb="2" eb="4">
      <t>ヒガイ</t>
    </rPh>
    <rPh sb="4" eb="6">
      <t>ボウシ</t>
    </rPh>
    <rPh sb="6" eb="8">
      <t>タイサク</t>
    </rPh>
    <rPh sb="9" eb="11">
      <t>ヒツヨウ</t>
    </rPh>
    <rPh sb="12" eb="14">
      <t>セツビ</t>
    </rPh>
    <rPh sb="15" eb="17">
      <t>ブッピン</t>
    </rPh>
    <rPh sb="17" eb="18">
      <t>トウ</t>
    </rPh>
    <phoneticPr fontId="3"/>
  </si>
  <si>
    <t>設備・備品購入支援事業に関する事業実施計画書（事業所単位）</t>
    <rPh sb="0" eb="2">
      <t>セツビ</t>
    </rPh>
    <rPh sb="3" eb="5">
      <t>ビヒン</t>
    </rPh>
    <rPh sb="5" eb="7">
      <t>コウニュウ</t>
    </rPh>
    <rPh sb="23" eb="26">
      <t>ジギョウショ</t>
    </rPh>
    <rPh sb="26" eb="28">
      <t>タンイ</t>
    </rPh>
    <phoneticPr fontId="3"/>
  </si>
  <si>
    <t>設備・備品購入支援事業費補助金の交付変更について（申請）</t>
    <rPh sb="0" eb="2">
      <t>セツビ</t>
    </rPh>
    <rPh sb="3" eb="5">
      <t>ビヒン</t>
    </rPh>
    <rPh sb="5" eb="7">
      <t>コウニュウ</t>
    </rPh>
    <rPh sb="11" eb="12">
      <t>ヒ</t>
    </rPh>
    <rPh sb="12" eb="15">
      <t>ホジョキン</t>
    </rPh>
    <rPh sb="16" eb="18">
      <t>コウフ</t>
    </rPh>
    <rPh sb="18" eb="20">
      <t>ヘンコウ</t>
    </rPh>
    <phoneticPr fontId="3"/>
  </si>
  <si>
    <t xml:space="preserve"> で交付決定を受けた設備・備品購入</t>
    <rPh sb="2" eb="4">
      <t>コウフ</t>
    </rPh>
    <rPh sb="4" eb="6">
      <t>ケッテイ</t>
    </rPh>
    <rPh sb="7" eb="8">
      <t>ウ</t>
    </rPh>
    <rPh sb="10" eb="12">
      <t>セツビ</t>
    </rPh>
    <rPh sb="13" eb="15">
      <t>ビヒン</t>
    </rPh>
    <rPh sb="15" eb="17">
      <t>コウニュウ</t>
    </rPh>
    <phoneticPr fontId="3"/>
  </si>
  <si>
    <t>（２）　設備・備品購入支援事業に関する事業実施計画書</t>
    <rPh sb="16" eb="17">
      <t>カン</t>
    </rPh>
    <rPh sb="19" eb="21">
      <t>ジギョウ</t>
    </rPh>
    <rPh sb="21" eb="23">
      <t>ジッシ</t>
    </rPh>
    <rPh sb="23" eb="26">
      <t>ケイカクショ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</si>
</sst>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0_ ;[Red]\-#,##0\ "/>
    <numFmt numFmtId="178" formatCode="#,##0;\-#,##0;&quot;&quot;"/>
    <numFmt numFmtId="179" formatCode="[$-411]ggge&quot;年&quot;m&quot;月&quot;d&quot;日&quot;;@"/>
    <numFmt numFmtId="180" formatCode="#,##0_);[Red]\(#,##0\)"/>
    <numFmt numFmtId="181" formatCode="[$]ggge&quot;年&quot;m&quot;月&quot;d&quot;日&quot;;@" x16r2:formatCode16="[$-ja-JP-x-gannen]ggge&quot;年&quot;m&quot;月&quot;d&quot;日&quot;;@"/>
    <numFmt numFmtId="182" formatCode="0_ "/>
  </numFmts>
  <fonts count="2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2"/>
      <name val="ＭＳ Ｐ明朝"/>
      <family val="1"/>
      <charset val="128"/>
    </font>
    <font>
      <sz val="11"/>
      <name val="ＭＳ 明朝"/>
      <family val="1"/>
    </font>
    <font>
      <sz val="12"/>
      <color theme="1"/>
      <name val="ＭＳ 明朝"/>
      <family val="1"/>
    </font>
    <font>
      <sz val="11"/>
      <color theme="1"/>
      <name val="ＭＳ Ｐゴシック"/>
      <family val="3"/>
      <scheme val="minor"/>
    </font>
    <font>
      <sz val="12"/>
      <color theme="4"/>
      <name val="ＭＳ 明朝"/>
      <family val="1"/>
      <charset val="128"/>
    </font>
    <font>
      <sz val="12"/>
      <color theme="4"/>
      <name val="ＭＳ ゴシック"/>
      <family val="3"/>
      <charset val="128"/>
    </font>
    <font>
      <u/>
      <sz val="12"/>
      <color rgb="FFFF0000"/>
      <name val="ＭＳ 明朝"/>
      <family val="1"/>
      <charset val="128"/>
    </font>
    <font>
      <sz val="18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255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5" fillId="4" borderId="0" xfId="0" applyFont="1" applyFill="1">
      <alignment vertical="center"/>
    </xf>
    <xf numFmtId="49" fontId="10" fillId="4" borderId="1" xfId="0" applyNumberFormat="1" applyFont="1" applyFill="1" applyBorder="1">
      <alignment vertical="center"/>
    </xf>
    <xf numFmtId="49" fontId="10" fillId="4" borderId="2" xfId="0" applyNumberFormat="1" applyFont="1" applyFill="1" applyBorder="1" applyAlignment="1">
      <alignment vertical="center" wrapText="1"/>
    </xf>
    <xf numFmtId="49" fontId="10" fillId="4" borderId="3" xfId="0" applyNumberFormat="1" applyFont="1" applyFill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178" fontId="7" fillId="0" borderId="21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178" fontId="7" fillId="0" borderId="21" xfId="4" applyNumberFormat="1" applyFont="1" applyBorder="1" applyAlignment="1">
      <alignment horizontal="right" vertical="center" shrinkToFit="1"/>
    </xf>
    <xf numFmtId="0" fontId="12" fillId="0" borderId="0" xfId="0" applyFont="1" applyAlignment="1">
      <alignment horizontal="left" vertical="top"/>
    </xf>
    <xf numFmtId="0" fontId="12" fillId="0" borderId="0" xfId="0" applyFont="1">
      <alignment vertical="center"/>
    </xf>
    <xf numFmtId="0" fontId="12" fillId="0" borderId="21" xfId="0" applyFont="1" applyBorder="1" applyAlignment="1">
      <alignment horizontal="center" vertical="center"/>
    </xf>
    <xf numFmtId="0" fontId="15" fillId="0" borderId="21" xfId="0" applyFont="1" applyBorder="1" applyAlignment="1">
      <alignment horizontal="left" vertical="center" wrapText="1"/>
    </xf>
    <xf numFmtId="0" fontId="15" fillId="0" borderId="13" xfId="0" applyFont="1" applyBorder="1" applyAlignment="1">
      <alignment vertical="center" wrapText="1"/>
    </xf>
    <xf numFmtId="0" fontId="5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11" xfId="0" applyFont="1" applyFill="1" applyBorder="1">
      <alignment vertical="center"/>
    </xf>
    <xf numFmtId="0" fontId="12" fillId="5" borderId="21" xfId="0" applyFont="1" applyFill="1" applyBorder="1" applyAlignment="1">
      <alignment horizontal="center" vertical="center"/>
    </xf>
    <xf numFmtId="0" fontId="15" fillId="5" borderId="21" xfId="0" applyFont="1" applyFill="1" applyBorder="1" applyAlignment="1">
      <alignment horizontal="center" vertical="top"/>
    </xf>
    <xf numFmtId="0" fontId="12" fillId="0" borderId="9" xfId="0" applyFont="1" applyBorder="1">
      <alignment vertical="center"/>
    </xf>
    <xf numFmtId="178" fontId="10" fillId="2" borderId="3" xfId="4" applyNumberFormat="1" applyFont="1" applyFill="1" applyBorder="1" applyAlignment="1">
      <alignment horizontal="center" vertical="center" shrinkToFit="1"/>
    </xf>
    <xf numFmtId="0" fontId="17" fillId="0" borderId="0" xfId="0" applyFont="1">
      <alignment vertical="center"/>
    </xf>
    <xf numFmtId="49" fontId="7" fillId="0" borderId="21" xfId="0" applyNumberFormat="1" applyFont="1" applyBorder="1" applyAlignment="1">
      <alignment vertical="center" shrinkToFit="1"/>
    </xf>
    <xf numFmtId="0" fontId="10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2" xfId="0" applyFont="1" applyFill="1" applyBorder="1">
      <alignment vertical="center"/>
    </xf>
    <xf numFmtId="0" fontId="8" fillId="0" borderId="2" xfId="0" applyFont="1" applyFill="1" applyBorder="1">
      <alignment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Protection="1">
      <alignment vertical="center"/>
      <protection locked="0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8" fillId="0" borderId="0" xfId="0" applyFont="1" applyFill="1" applyAlignment="1" applyProtection="1">
      <alignment vertical="center" shrinkToFit="1"/>
      <protection locked="0"/>
    </xf>
    <xf numFmtId="0" fontId="8" fillId="0" borderId="0" xfId="0" applyFont="1" applyFill="1" applyAlignment="1">
      <alignment vertical="center" textRotation="255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vertical="center" shrinkToFit="1"/>
    </xf>
    <xf numFmtId="0" fontId="8" fillId="0" borderId="0" xfId="0" applyFont="1" applyFill="1" applyBorder="1">
      <alignment vertical="center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176" fontId="12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18" fillId="0" borderId="21" xfId="0" applyFont="1" applyBorder="1" applyAlignment="1">
      <alignment horizontal="center" vertical="center"/>
    </xf>
    <xf numFmtId="0" fontId="19" fillId="0" borderId="21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Fill="1" applyAlignment="1">
      <alignment vertical="center"/>
    </xf>
    <xf numFmtId="176" fontId="12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23" fillId="0" borderId="0" xfId="0" applyFont="1" applyAlignment="1">
      <alignment horizontal="left" vertical="top"/>
    </xf>
    <xf numFmtId="0" fontId="0" fillId="0" borderId="21" xfId="0" applyBorder="1">
      <alignment vertical="center"/>
    </xf>
    <xf numFmtId="179" fontId="0" fillId="0" borderId="21" xfId="0" applyNumberFormat="1" applyBorder="1">
      <alignment vertical="center"/>
    </xf>
    <xf numFmtId="180" fontId="0" fillId="0" borderId="21" xfId="0" applyNumberFormat="1" applyBorder="1">
      <alignment vertical="center"/>
    </xf>
    <xf numFmtId="0" fontId="24" fillId="0" borderId="0" xfId="0" applyFont="1" applyAlignment="1">
      <alignment vertical="center"/>
    </xf>
    <xf numFmtId="181" fontId="12" fillId="0" borderId="0" xfId="0" applyNumberFormat="1" applyFont="1" applyFill="1" applyAlignment="1">
      <alignment vertical="center"/>
    </xf>
    <xf numFmtId="0" fontId="5" fillId="0" borderId="21" xfId="0" applyFont="1" applyBorder="1" applyAlignment="1">
      <alignment vertical="center" shrinkToFit="1"/>
    </xf>
    <xf numFmtId="49" fontId="0" fillId="0" borderId="21" xfId="0" applyNumberFormat="1" applyBorder="1">
      <alignment vertical="center"/>
    </xf>
    <xf numFmtId="178" fontId="7" fillId="0" borderId="0" xfId="4" applyNumberFormat="1" applyFont="1" applyBorder="1" applyAlignment="1">
      <alignment horizontal="right" vertical="center" shrinkToFit="1"/>
    </xf>
    <xf numFmtId="0" fontId="8" fillId="0" borderId="0" xfId="0" applyFont="1" applyFill="1" applyBorder="1" applyAlignment="1">
      <alignment vertical="center"/>
    </xf>
    <xf numFmtId="180" fontId="0" fillId="0" borderId="0" xfId="0" applyNumberFormat="1" applyFill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0" fillId="8" borderId="1" xfId="0" applyFont="1" applyFill="1" applyBorder="1" applyAlignment="1">
      <alignment vertical="center" shrinkToFit="1"/>
    </xf>
    <xf numFmtId="0" fontId="10" fillId="8" borderId="2" xfId="0" applyFont="1" applyFill="1" applyBorder="1" applyAlignment="1">
      <alignment vertical="center" shrinkToFit="1"/>
    </xf>
    <xf numFmtId="0" fontId="10" fillId="8" borderId="3" xfId="0" applyFont="1" applyFill="1" applyBorder="1" applyAlignment="1">
      <alignment vertical="center" shrinkToFit="1"/>
    </xf>
    <xf numFmtId="0" fontId="8" fillId="6" borderId="1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vertical="center"/>
    </xf>
    <xf numFmtId="0" fontId="10" fillId="4" borderId="27" xfId="0" applyFont="1" applyFill="1" applyBorder="1" applyAlignment="1">
      <alignment vertical="center"/>
    </xf>
    <xf numFmtId="0" fontId="10" fillId="4" borderId="23" xfId="0" applyFont="1" applyFill="1" applyBorder="1" applyAlignment="1">
      <alignment vertical="center"/>
    </xf>
    <xf numFmtId="0" fontId="10" fillId="4" borderId="29" xfId="0" applyFont="1" applyFill="1" applyBorder="1" applyAlignment="1">
      <alignment vertical="center"/>
    </xf>
    <xf numFmtId="178" fontId="10" fillId="0" borderId="26" xfId="0" applyNumberFormat="1" applyFont="1" applyBorder="1" applyAlignment="1">
      <alignment vertical="center" shrinkToFit="1"/>
    </xf>
    <xf numFmtId="178" fontId="10" fillId="0" borderId="2" xfId="0" applyNumberFormat="1" applyFont="1" applyBorder="1" applyAlignment="1">
      <alignment vertical="center" shrinkToFit="1"/>
    </xf>
    <xf numFmtId="178" fontId="10" fillId="0" borderId="28" xfId="0" applyNumberFormat="1" applyFont="1" applyBorder="1" applyAlignment="1">
      <alignment vertical="center" shrinkToFit="1"/>
    </xf>
    <xf numFmtId="178" fontId="10" fillId="0" borderId="23" xfId="0" applyNumberFormat="1" applyFont="1" applyBorder="1" applyAlignment="1">
      <alignment vertical="center" shrinkToFit="1"/>
    </xf>
    <xf numFmtId="0" fontId="10" fillId="2" borderId="24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vertical="center"/>
    </xf>
    <xf numFmtId="0" fontId="10" fillId="3" borderId="7" xfId="0" applyFont="1" applyFill="1" applyBorder="1" applyAlignment="1">
      <alignment vertical="center"/>
    </xf>
    <xf numFmtId="0" fontId="10" fillId="3" borderId="11" xfId="0" applyFont="1" applyFill="1" applyBorder="1" applyAlignment="1">
      <alignment vertical="center"/>
    </xf>
    <xf numFmtId="0" fontId="10" fillId="3" borderId="10" xfId="0" applyFont="1" applyFill="1" applyBorder="1" applyAlignment="1">
      <alignment vertical="center" shrinkToFit="1"/>
    </xf>
    <xf numFmtId="0" fontId="10" fillId="3" borderId="7" xfId="0" applyFont="1" applyFill="1" applyBorder="1" applyAlignment="1">
      <alignment vertical="center" shrinkToFit="1"/>
    </xf>
    <xf numFmtId="0" fontId="10" fillId="3" borderId="11" xfId="0" applyFont="1" applyFill="1" applyBorder="1" applyAlignment="1">
      <alignment vertical="center" shrinkToFit="1"/>
    </xf>
    <xf numFmtId="49" fontId="5" fillId="3" borderId="10" xfId="0" applyNumberFormat="1" applyFont="1" applyFill="1" applyBorder="1" applyAlignment="1">
      <alignment horizontal="center" vertical="center" shrinkToFit="1"/>
    </xf>
    <xf numFmtId="49" fontId="5" fillId="3" borderId="7" xfId="0" applyNumberFormat="1" applyFont="1" applyFill="1" applyBorder="1" applyAlignment="1">
      <alignment horizontal="center" vertical="center" shrinkToFit="1"/>
    </xf>
    <xf numFmtId="49" fontId="5" fillId="3" borderId="11" xfId="0" applyNumberFormat="1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vertical="center" shrinkToFit="1"/>
    </xf>
    <xf numFmtId="0" fontId="8" fillId="3" borderId="3" xfId="0" applyFont="1" applyFill="1" applyBorder="1" applyAlignment="1">
      <alignment vertical="center" shrinkToFit="1"/>
    </xf>
    <xf numFmtId="0" fontId="10" fillId="2" borderId="1" xfId="0" applyFont="1" applyFill="1" applyBorder="1" applyAlignment="1">
      <alignment vertical="center" shrinkToFit="1"/>
    </xf>
    <xf numFmtId="0" fontId="10" fillId="2" borderId="2" xfId="0" applyFont="1" applyFill="1" applyBorder="1" applyAlignment="1">
      <alignment vertical="center" shrinkToFit="1"/>
    </xf>
    <xf numFmtId="0" fontId="8" fillId="8" borderId="1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textRotation="255"/>
    </xf>
    <xf numFmtId="177" fontId="10" fillId="0" borderId="2" xfId="4" applyNumberFormat="1" applyFont="1" applyFill="1" applyBorder="1" applyAlignment="1">
      <alignment vertical="center" shrinkToFit="1"/>
    </xf>
    <xf numFmtId="177" fontId="10" fillId="0" borderId="3" xfId="4" applyNumberFormat="1" applyFont="1" applyFill="1" applyBorder="1" applyAlignment="1">
      <alignment vertical="center" shrinkToFit="1"/>
    </xf>
    <xf numFmtId="178" fontId="10" fillId="0" borderId="0" xfId="0" applyNumberFormat="1" applyFont="1" applyFill="1" applyBorder="1" applyAlignment="1">
      <alignment vertical="center" shrinkToFit="1"/>
    </xf>
    <xf numFmtId="0" fontId="10" fillId="0" borderId="0" xfId="0" applyFont="1" applyFill="1" applyBorder="1" applyAlignment="1">
      <alignment horizontal="center" vertical="center"/>
    </xf>
    <xf numFmtId="177" fontId="10" fillId="3" borderId="16" xfId="4" applyNumberFormat="1" applyFont="1" applyFill="1" applyBorder="1" applyAlignment="1">
      <alignment vertical="center" shrinkToFit="1"/>
    </xf>
    <xf numFmtId="0" fontId="9" fillId="3" borderId="15" xfId="0" applyFont="1" applyFill="1" applyBorder="1" applyAlignment="1">
      <alignment vertical="center" shrinkToFit="1"/>
    </xf>
    <xf numFmtId="0" fontId="9" fillId="3" borderId="16" xfId="0" applyFont="1" applyFill="1" applyBorder="1" applyAlignment="1">
      <alignment vertical="center" shrinkToFit="1"/>
    </xf>
    <xf numFmtId="0" fontId="9" fillId="3" borderId="17" xfId="0" applyFont="1" applyFill="1" applyBorder="1" applyAlignment="1">
      <alignment vertical="center" shrinkToFit="1"/>
    </xf>
    <xf numFmtId="177" fontId="10" fillId="3" borderId="12" xfId="4" applyNumberFormat="1" applyFont="1" applyFill="1" applyBorder="1" applyAlignment="1">
      <alignment vertical="center" shrinkToFit="1"/>
    </xf>
    <xf numFmtId="0" fontId="9" fillId="3" borderId="18" xfId="0" applyFont="1" applyFill="1" applyBorder="1" applyAlignment="1">
      <alignment horizontal="center" vertical="center" shrinkToFit="1"/>
    </xf>
    <xf numFmtId="0" fontId="9" fillId="3" borderId="19" xfId="0" applyFont="1" applyFill="1" applyBorder="1" applyAlignment="1">
      <alignment horizontal="center" vertical="center" shrinkToFit="1"/>
    </xf>
    <xf numFmtId="0" fontId="9" fillId="3" borderId="20" xfId="0" applyFont="1" applyFill="1" applyBorder="1" applyAlignment="1">
      <alignment horizontal="center" vertical="center" shrinkToFit="1"/>
    </xf>
    <xf numFmtId="49" fontId="10" fillId="4" borderId="33" xfId="0" applyNumberFormat="1" applyFont="1" applyFill="1" applyBorder="1" applyAlignment="1">
      <alignment vertical="center" wrapText="1"/>
    </xf>
    <xf numFmtId="49" fontId="10" fillId="4" borderId="12" xfId="0" applyNumberFormat="1" applyFont="1" applyFill="1" applyBorder="1" applyAlignment="1">
      <alignment vertical="center" wrapText="1"/>
    </xf>
    <xf numFmtId="49" fontId="10" fillId="4" borderId="34" xfId="0" applyNumberFormat="1" applyFont="1" applyFill="1" applyBorder="1" applyAlignment="1">
      <alignment vertical="center" wrapText="1"/>
    </xf>
    <xf numFmtId="49" fontId="10" fillId="4" borderId="15" xfId="0" applyNumberFormat="1" applyFont="1" applyFill="1" applyBorder="1" applyAlignment="1">
      <alignment vertical="center" wrapText="1"/>
    </xf>
    <xf numFmtId="49" fontId="10" fillId="4" borderId="16" xfId="0" applyNumberFormat="1" applyFont="1" applyFill="1" applyBorder="1" applyAlignment="1">
      <alignment vertical="center" wrapText="1"/>
    </xf>
    <xf numFmtId="49" fontId="10" fillId="4" borderId="17" xfId="0" applyNumberFormat="1" applyFont="1" applyFill="1" applyBorder="1" applyAlignment="1">
      <alignment vertical="center" wrapText="1"/>
    </xf>
    <xf numFmtId="49" fontId="10" fillId="4" borderId="15" xfId="0" applyNumberFormat="1" applyFont="1" applyFill="1" applyBorder="1" applyAlignment="1">
      <alignment vertical="center" shrinkToFit="1"/>
    </xf>
    <xf numFmtId="49" fontId="10" fillId="4" borderId="16" xfId="0" applyNumberFormat="1" applyFont="1" applyFill="1" applyBorder="1" applyAlignment="1">
      <alignment vertical="center" shrinkToFit="1"/>
    </xf>
    <xf numFmtId="49" fontId="10" fillId="4" borderId="17" xfId="0" applyNumberFormat="1" applyFont="1" applyFill="1" applyBorder="1" applyAlignment="1">
      <alignment vertical="center" shrinkToFit="1"/>
    </xf>
    <xf numFmtId="0" fontId="10" fillId="7" borderId="33" xfId="0" applyFont="1" applyFill="1" applyBorder="1" applyAlignment="1">
      <alignment horizontal="left" vertical="center"/>
    </xf>
    <xf numFmtId="0" fontId="10" fillId="7" borderId="12" xfId="0" applyFont="1" applyFill="1" applyBorder="1" applyAlignment="1">
      <alignment horizontal="left" vertical="center"/>
    </xf>
    <xf numFmtId="0" fontId="10" fillId="7" borderId="34" xfId="0" applyFont="1" applyFill="1" applyBorder="1" applyAlignment="1">
      <alignment horizontal="left" vertical="center"/>
    </xf>
    <xf numFmtId="49" fontId="10" fillId="4" borderId="30" xfId="0" applyNumberFormat="1" applyFont="1" applyFill="1" applyBorder="1" applyAlignment="1">
      <alignment vertical="center" wrapText="1"/>
    </xf>
    <xf numFmtId="49" fontId="10" fillId="4" borderId="31" xfId="0" applyNumberFormat="1" applyFont="1" applyFill="1" applyBorder="1" applyAlignment="1">
      <alignment vertical="center" wrapText="1"/>
    </xf>
    <xf numFmtId="49" fontId="10" fillId="4" borderId="32" xfId="0" applyNumberFormat="1" applyFont="1" applyFill="1" applyBorder="1" applyAlignment="1">
      <alignment vertical="center" wrapText="1"/>
    </xf>
    <xf numFmtId="49" fontId="10" fillId="4" borderId="10" xfId="0" applyNumberFormat="1" applyFont="1" applyFill="1" applyBorder="1" applyAlignment="1">
      <alignment vertical="center" wrapText="1"/>
    </xf>
    <xf numFmtId="49" fontId="10" fillId="4" borderId="7" xfId="0" applyNumberFormat="1" applyFont="1" applyFill="1" applyBorder="1" applyAlignment="1">
      <alignment vertical="center" wrapText="1"/>
    </xf>
    <xf numFmtId="49" fontId="10" fillId="4" borderId="11" xfId="0" applyNumberFormat="1" applyFont="1" applyFill="1" applyBorder="1" applyAlignment="1">
      <alignment vertical="center" wrapText="1"/>
    </xf>
    <xf numFmtId="0" fontId="10" fillId="7" borderId="4" xfId="0" applyFont="1" applyFill="1" applyBorder="1" applyAlignment="1">
      <alignment horizontal="left" vertical="center"/>
    </xf>
    <xf numFmtId="0" fontId="10" fillId="7" borderId="5" xfId="0" applyFont="1" applyFill="1" applyBorder="1" applyAlignment="1">
      <alignment horizontal="left" vertical="center"/>
    </xf>
    <xf numFmtId="0" fontId="10" fillId="7" borderId="6" xfId="0" applyFont="1" applyFill="1" applyBorder="1" applyAlignment="1">
      <alignment horizontal="left" vertical="center"/>
    </xf>
    <xf numFmtId="177" fontId="10" fillId="3" borderId="30" xfId="4" applyNumberFormat="1" applyFont="1" applyFill="1" applyBorder="1" applyAlignment="1">
      <alignment horizontal="center" vertical="center" shrinkToFit="1"/>
    </xf>
    <xf numFmtId="177" fontId="10" fillId="3" borderId="31" xfId="4" applyNumberFormat="1" applyFont="1" applyFill="1" applyBorder="1" applyAlignment="1">
      <alignment horizontal="center" vertical="center" shrinkToFit="1"/>
    </xf>
    <xf numFmtId="177" fontId="10" fillId="3" borderId="32" xfId="4" applyNumberFormat="1" applyFont="1" applyFill="1" applyBorder="1" applyAlignment="1">
      <alignment horizontal="center" vertical="center" shrinkToFit="1"/>
    </xf>
    <xf numFmtId="177" fontId="10" fillId="3" borderId="10" xfId="4" applyNumberFormat="1" applyFont="1" applyFill="1" applyBorder="1" applyAlignment="1">
      <alignment horizontal="center" vertical="center" shrinkToFit="1"/>
    </xf>
    <xf numFmtId="177" fontId="10" fillId="3" borderId="7" xfId="4" applyNumberFormat="1" applyFont="1" applyFill="1" applyBorder="1" applyAlignment="1">
      <alignment horizontal="center" vertical="center" shrinkToFit="1"/>
    </xf>
    <xf numFmtId="177" fontId="10" fillId="3" borderId="11" xfId="4" applyNumberFormat="1" applyFont="1" applyFill="1" applyBorder="1" applyAlignment="1">
      <alignment horizontal="center" vertical="center" shrinkToFit="1"/>
    </xf>
    <xf numFmtId="0" fontId="9" fillId="3" borderId="30" xfId="0" applyFont="1" applyFill="1" applyBorder="1" applyAlignment="1">
      <alignment horizontal="center" vertical="center" shrinkToFit="1"/>
    </xf>
    <xf numFmtId="0" fontId="9" fillId="3" borderId="31" xfId="0" applyFont="1" applyFill="1" applyBorder="1" applyAlignment="1">
      <alignment horizontal="center" vertical="center" shrinkToFit="1"/>
    </xf>
    <xf numFmtId="0" fontId="9" fillId="3" borderId="32" xfId="0" applyFont="1" applyFill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center" vertical="center" shrinkToFit="1"/>
    </xf>
    <xf numFmtId="0" fontId="9" fillId="3" borderId="7" xfId="0" applyFont="1" applyFill="1" applyBorder="1" applyAlignment="1">
      <alignment horizontal="center" vertical="center" shrinkToFit="1"/>
    </xf>
    <xf numFmtId="0" fontId="9" fillId="3" borderId="11" xfId="0" applyFont="1" applyFill="1" applyBorder="1" applyAlignment="1">
      <alignment horizontal="center" vertical="center" shrinkToFit="1"/>
    </xf>
    <xf numFmtId="49" fontId="10" fillId="4" borderId="18" xfId="0" applyNumberFormat="1" applyFont="1" applyFill="1" applyBorder="1" applyAlignment="1">
      <alignment vertical="center" wrapText="1"/>
    </xf>
    <xf numFmtId="49" fontId="10" fillId="4" borderId="19" xfId="0" applyNumberFormat="1" applyFont="1" applyFill="1" applyBorder="1" applyAlignment="1">
      <alignment vertical="center" wrapText="1"/>
    </xf>
    <xf numFmtId="49" fontId="10" fillId="4" borderId="20" xfId="0" applyNumberFormat="1" applyFont="1" applyFill="1" applyBorder="1" applyAlignment="1">
      <alignment vertical="center" wrapText="1"/>
    </xf>
    <xf numFmtId="177" fontId="10" fillId="3" borderId="18" xfId="4" applyNumberFormat="1" applyFont="1" applyFill="1" applyBorder="1" applyAlignment="1">
      <alignment horizontal="center" vertical="center" shrinkToFit="1"/>
    </xf>
    <xf numFmtId="177" fontId="10" fillId="3" borderId="19" xfId="4" applyNumberFormat="1" applyFont="1" applyFill="1" applyBorder="1" applyAlignment="1">
      <alignment horizontal="center" vertical="center" shrinkToFit="1"/>
    </xf>
    <xf numFmtId="177" fontId="10" fillId="3" borderId="20" xfId="4" applyNumberFormat="1" applyFont="1" applyFill="1" applyBorder="1" applyAlignment="1">
      <alignment horizontal="center" vertical="center" shrinkToFit="1"/>
    </xf>
    <xf numFmtId="49" fontId="10" fillId="4" borderId="35" xfId="0" applyNumberFormat="1" applyFont="1" applyFill="1" applyBorder="1">
      <alignment vertical="center"/>
    </xf>
    <xf numFmtId="49" fontId="10" fillId="4" borderId="36" xfId="0" applyNumberFormat="1" applyFont="1" applyFill="1" applyBorder="1">
      <alignment vertical="center"/>
    </xf>
    <xf numFmtId="49" fontId="10" fillId="4" borderId="37" xfId="0" applyNumberFormat="1" applyFont="1" applyFill="1" applyBorder="1">
      <alignment vertical="center"/>
    </xf>
    <xf numFmtId="49" fontId="10" fillId="4" borderId="8" xfId="0" applyNumberFormat="1" applyFont="1" applyFill="1" applyBorder="1" applyAlignment="1">
      <alignment vertical="center" wrapText="1"/>
    </xf>
    <xf numFmtId="49" fontId="10" fillId="4" borderId="0" xfId="0" applyNumberFormat="1" applyFont="1" applyFill="1" applyBorder="1" applyAlignment="1">
      <alignment vertical="center" wrapText="1"/>
    </xf>
    <xf numFmtId="49" fontId="10" fillId="4" borderId="9" xfId="0" applyNumberFormat="1" applyFont="1" applyFill="1" applyBorder="1" applyAlignment="1">
      <alignment vertical="center" wrapText="1"/>
    </xf>
    <xf numFmtId="177" fontId="10" fillId="3" borderId="8" xfId="4" applyNumberFormat="1" applyFont="1" applyFill="1" applyBorder="1" applyAlignment="1">
      <alignment horizontal="center" vertical="center" shrinkToFit="1"/>
    </xf>
    <xf numFmtId="177" fontId="10" fillId="3" borderId="0" xfId="4" applyNumberFormat="1" applyFont="1" applyFill="1" applyBorder="1" applyAlignment="1">
      <alignment horizontal="center" vertical="center" shrinkToFit="1"/>
    </xf>
    <xf numFmtId="177" fontId="10" fillId="3" borderId="9" xfId="4" applyNumberFormat="1" applyFont="1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 shrinkToFit="1"/>
    </xf>
    <xf numFmtId="0" fontId="9" fillId="3" borderId="0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 shrinkToFit="1"/>
    </xf>
    <xf numFmtId="49" fontId="10" fillId="4" borderId="0" xfId="0" applyNumberFormat="1" applyFont="1" applyFill="1" applyAlignment="1">
      <alignment vertical="center" wrapText="1"/>
    </xf>
    <xf numFmtId="0" fontId="9" fillId="3" borderId="8" xfId="0" applyFont="1" applyFill="1" applyBorder="1" applyAlignment="1">
      <alignment vertical="center" shrinkToFit="1"/>
    </xf>
    <xf numFmtId="0" fontId="9" fillId="3" borderId="0" xfId="0" applyFont="1" applyFill="1" applyAlignment="1">
      <alignment vertical="center" shrinkToFit="1"/>
    </xf>
    <xf numFmtId="0" fontId="9" fillId="3" borderId="9" xfId="0" applyFont="1" applyFill="1" applyBorder="1" applyAlignment="1">
      <alignment vertical="center" shrinkToFit="1"/>
    </xf>
    <xf numFmtId="0" fontId="9" fillId="3" borderId="18" xfId="0" applyFont="1" applyFill="1" applyBorder="1" applyAlignment="1">
      <alignment vertical="center" shrinkToFit="1"/>
    </xf>
    <xf numFmtId="0" fontId="9" fillId="3" borderId="19" xfId="0" applyFont="1" applyFill="1" applyBorder="1" applyAlignment="1">
      <alignment vertical="center" shrinkToFit="1"/>
    </xf>
    <xf numFmtId="0" fontId="9" fillId="3" borderId="20" xfId="0" applyFont="1" applyFill="1" applyBorder="1" applyAlignment="1">
      <alignment vertical="center" shrinkToFit="1"/>
    </xf>
    <xf numFmtId="0" fontId="7" fillId="0" borderId="0" xfId="0" applyFont="1" applyFill="1" applyBorder="1">
      <alignment vertical="center"/>
    </xf>
    <xf numFmtId="0" fontId="10" fillId="2" borderId="6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shrinkToFi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179" fontId="12" fillId="3" borderId="0" xfId="0" applyNumberFormat="1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5" fillId="3" borderId="21" xfId="0" applyFont="1" applyFill="1" applyBorder="1" applyAlignment="1">
      <alignment vertical="center" shrinkToFit="1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shrinkToFit="1"/>
    </xf>
    <xf numFmtId="0" fontId="5" fillId="2" borderId="2" xfId="0" applyFont="1" applyFill="1" applyBorder="1" applyAlignment="1">
      <alignment vertical="center" shrinkToFit="1"/>
    </xf>
    <xf numFmtId="0" fontId="5" fillId="2" borderId="3" xfId="0" applyFont="1" applyFill="1" applyBorder="1" applyAlignment="1">
      <alignment vertical="center" shrinkToFit="1"/>
    </xf>
    <xf numFmtId="49" fontId="5" fillId="3" borderId="1" xfId="0" applyNumberFormat="1" applyFont="1" applyFill="1" applyBorder="1" applyAlignment="1">
      <alignment horizontal="center" vertical="center" shrinkToFit="1"/>
    </xf>
    <xf numFmtId="49" fontId="5" fillId="3" borderId="2" xfId="0" applyNumberFormat="1" applyFont="1" applyFill="1" applyBorder="1" applyAlignment="1">
      <alignment horizontal="center" vertical="center" shrinkToFit="1"/>
    </xf>
    <xf numFmtId="49" fontId="5" fillId="3" borderId="3" xfId="0" applyNumberFormat="1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right" vertical="center"/>
    </xf>
    <xf numFmtId="181" fontId="12" fillId="3" borderId="0" xfId="0" applyNumberFormat="1" applyFont="1" applyFill="1" applyAlignment="1">
      <alignment horizontal="distributed" vertical="center"/>
    </xf>
    <xf numFmtId="176" fontId="12" fillId="0" borderId="0" xfId="0" applyNumberFormat="1" applyFont="1" applyFill="1" applyAlignment="1">
      <alignment vertical="center"/>
    </xf>
    <xf numFmtId="182" fontId="12" fillId="3" borderId="0" xfId="0" applyNumberFormat="1" applyFont="1" applyFill="1" applyAlignment="1">
      <alignment vertical="center"/>
    </xf>
    <xf numFmtId="0" fontId="12" fillId="3" borderId="0" xfId="0" applyFont="1" applyFill="1" applyAlignment="1">
      <alignment horizontal="center" vertical="center" shrinkToFit="1"/>
    </xf>
    <xf numFmtId="0" fontId="12" fillId="3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9">
    <cellStyle name="パーセント 2" xfId="2" xr:uid="{00000000-0005-0000-0000-000000000000}"/>
    <cellStyle name="桁区切り" xfId="4" builtinId="6"/>
    <cellStyle name="桁区切り 2" xfId="1" xr:uid="{00000000-0005-0000-0000-000002000000}"/>
    <cellStyle name="桁区切り 3" xfId="6" xr:uid="{00000000-0005-0000-0000-000003000000}"/>
    <cellStyle name="桁区切り 4" xfId="8" xr:uid="{86B1EDCE-04F1-4D51-9AD5-E5A7B9234FEB}"/>
    <cellStyle name="標準" xfId="0" builtinId="0"/>
    <cellStyle name="標準 2" xfId="3" xr:uid="{00000000-0005-0000-0000-000005000000}"/>
    <cellStyle name="標準 3" xfId="5" xr:uid="{00000000-0005-0000-0000-000006000000}"/>
    <cellStyle name="標準 4" xfId="7" xr:uid="{D5FEE5A1-69EC-4647-9F16-6CD4655CDE4B}"/>
  </cellStyles>
  <dxfs count="0"/>
  <tableStyles count="0" defaultTableStyle="TableStyleMedium2" defaultPivotStyle="PivotStyleLight16"/>
  <colors>
    <mruColors>
      <color rgb="FFCDFFFF"/>
      <color rgb="FFFFFFCC"/>
      <color rgb="FFCC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2"/>
  <sheetViews>
    <sheetView showGridLines="0" tabSelected="1" zoomScaleNormal="100" zoomScaleSheetLayoutView="100" workbookViewId="0"/>
  </sheetViews>
  <sheetFormatPr defaultColWidth="9" defaultRowHeight="13.5"/>
  <cols>
    <col min="1" max="1" width="5.375" style="15" bestFit="1" customWidth="1"/>
    <col min="2" max="2" width="41.625" style="14" customWidth="1"/>
    <col min="3" max="3" width="41.5" style="14" customWidth="1"/>
    <col min="4" max="4" width="4.25" style="15" customWidth="1"/>
    <col min="5" max="16384" width="9" style="15"/>
  </cols>
  <sheetData>
    <row r="2" spans="1:3" ht="17.25">
      <c r="A2" s="80" t="s">
        <v>0</v>
      </c>
      <c r="B2" s="80"/>
      <c r="C2" s="80"/>
    </row>
    <row r="3" spans="1:3" ht="17.25">
      <c r="A3" s="63"/>
      <c r="B3" s="63"/>
      <c r="C3" s="63"/>
    </row>
    <row r="4" spans="1:3" ht="24.75" customHeight="1">
      <c r="B4" s="67" t="s">
        <v>144</v>
      </c>
    </row>
    <row r="5" spans="1:3" ht="14.25">
      <c r="A5" s="22" t="s">
        <v>1</v>
      </c>
      <c r="B5" s="23" t="s">
        <v>2</v>
      </c>
      <c r="C5" s="23" t="s">
        <v>3</v>
      </c>
    </row>
    <row r="6" spans="1:3" ht="63.75" customHeight="1">
      <c r="A6" s="16">
        <v>1</v>
      </c>
      <c r="B6" s="17" t="s">
        <v>123</v>
      </c>
      <c r="C6" s="17"/>
    </row>
    <row r="7" spans="1:3" ht="159" customHeight="1">
      <c r="A7" s="16">
        <f t="shared" ref="A7:A11" si="0">A6+1</f>
        <v>2</v>
      </c>
      <c r="B7" s="17"/>
      <c r="C7" s="17" t="s">
        <v>141</v>
      </c>
    </row>
    <row r="8" spans="1:3" ht="63.75" customHeight="1">
      <c r="A8" s="58">
        <f t="shared" si="0"/>
        <v>3</v>
      </c>
      <c r="B8" s="59" t="s">
        <v>4</v>
      </c>
      <c r="C8" s="59"/>
    </row>
    <row r="9" spans="1:3" ht="120" customHeight="1">
      <c r="A9" s="16">
        <f t="shared" si="0"/>
        <v>4</v>
      </c>
      <c r="B9" s="60" t="s">
        <v>142</v>
      </c>
      <c r="C9" s="24"/>
    </row>
    <row r="10" spans="1:3" ht="63.75" customHeight="1">
      <c r="A10" s="16">
        <f t="shared" si="0"/>
        <v>5</v>
      </c>
      <c r="B10" s="59" t="s">
        <v>150</v>
      </c>
      <c r="C10" s="18"/>
    </row>
    <row r="11" spans="1:3" ht="75" customHeight="1">
      <c r="A11" s="16">
        <f t="shared" si="0"/>
        <v>6</v>
      </c>
      <c r="B11" s="17" t="s">
        <v>143</v>
      </c>
      <c r="C11" s="17"/>
    </row>
    <row r="12" spans="1:3" ht="54" customHeight="1"/>
  </sheetData>
  <mergeCells count="1">
    <mergeCell ref="A2:C2"/>
  </mergeCells>
  <phoneticPr fontId="3"/>
  <printOptions horizontalCentered="1"/>
  <pageMargins left="0.70866141732283472" right="0.70866141732283472" top="0.74803149606299213" bottom="0.35433070866141736" header="0.31496062992125984" footer="0.31496062992125984"/>
  <pageSetup paperSize="9"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4462D-866D-446E-B323-421E11227F7A}">
  <dimension ref="A1:D78"/>
  <sheetViews>
    <sheetView workbookViewId="0">
      <selection activeCell="B29" sqref="B29"/>
    </sheetView>
  </sheetViews>
  <sheetFormatPr defaultRowHeight="13.5"/>
  <cols>
    <col min="2" max="2" width="75.75" customWidth="1"/>
  </cols>
  <sheetData>
    <row r="1" spans="1:4">
      <c r="B1" t="s">
        <v>84</v>
      </c>
    </row>
    <row r="2" spans="1:4">
      <c r="A2">
        <v>1</v>
      </c>
      <c r="B2" t="s">
        <v>85</v>
      </c>
      <c r="C2">
        <v>90</v>
      </c>
      <c r="D2" t="s">
        <v>42</v>
      </c>
    </row>
    <row r="3" spans="1:4">
      <c r="A3">
        <v>2</v>
      </c>
      <c r="B3" t="s">
        <v>86</v>
      </c>
      <c r="C3">
        <v>140</v>
      </c>
      <c r="D3" t="s">
        <v>42</v>
      </c>
    </row>
    <row r="4" spans="1:4">
      <c r="A4">
        <v>3</v>
      </c>
      <c r="B4" t="s">
        <v>87</v>
      </c>
      <c r="C4">
        <v>180</v>
      </c>
      <c r="D4" t="s">
        <v>42</v>
      </c>
    </row>
    <row r="5" spans="1:4">
      <c r="A5">
        <v>4</v>
      </c>
      <c r="B5" t="s">
        <v>88</v>
      </c>
      <c r="C5">
        <v>250</v>
      </c>
      <c r="D5" t="s">
        <v>42</v>
      </c>
    </row>
    <row r="6" spans="1:4">
      <c r="A6">
        <v>5</v>
      </c>
      <c r="B6" t="s">
        <v>46</v>
      </c>
      <c r="C6">
        <v>85</v>
      </c>
      <c r="D6" t="s">
        <v>42</v>
      </c>
    </row>
    <row r="7" spans="1:4">
      <c r="A7">
        <v>6</v>
      </c>
      <c r="B7" t="s">
        <v>47</v>
      </c>
      <c r="C7">
        <v>85</v>
      </c>
      <c r="D7" t="s">
        <v>42</v>
      </c>
    </row>
    <row r="8" spans="1:4">
      <c r="A8">
        <v>7</v>
      </c>
      <c r="B8" t="s">
        <v>48</v>
      </c>
      <c r="C8">
        <v>85</v>
      </c>
      <c r="D8" t="s">
        <v>42</v>
      </c>
    </row>
    <row r="9" spans="1:4">
      <c r="A9">
        <v>8</v>
      </c>
      <c r="B9" t="s">
        <v>89</v>
      </c>
      <c r="C9">
        <v>85</v>
      </c>
      <c r="D9" t="s">
        <v>42</v>
      </c>
    </row>
    <row r="10" spans="1:4">
      <c r="A10">
        <v>9</v>
      </c>
      <c r="B10" t="s">
        <v>90</v>
      </c>
      <c r="C10">
        <v>128</v>
      </c>
      <c r="D10" t="s">
        <v>45</v>
      </c>
    </row>
    <row r="11" spans="1:4">
      <c r="A11">
        <v>10</v>
      </c>
      <c r="B11" t="s">
        <v>91</v>
      </c>
      <c r="C11">
        <v>170</v>
      </c>
      <c r="D11" t="s">
        <v>45</v>
      </c>
    </row>
    <row r="12" spans="1:4">
      <c r="A12">
        <v>11</v>
      </c>
      <c r="B12" t="s">
        <v>92</v>
      </c>
      <c r="C12">
        <v>85</v>
      </c>
      <c r="D12" t="s">
        <v>42</v>
      </c>
    </row>
    <row r="13" spans="1:4">
      <c r="A13">
        <v>12</v>
      </c>
      <c r="B13" t="s">
        <v>121</v>
      </c>
      <c r="C13">
        <v>85</v>
      </c>
      <c r="D13" t="s">
        <v>42</v>
      </c>
    </row>
    <row r="14" spans="1:4">
      <c r="A14">
        <v>13</v>
      </c>
      <c r="B14" t="s">
        <v>51</v>
      </c>
      <c r="C14">
        <v>85</v>
      </c>
      <c r="D14" t="s">
        <v>42</v>
      </c>
    </row>
    <row r="15" spans="1:4">
      <c r="A15">
        <v>14</v>
      </c>
      <c r="B15" t="s">
        <v>49</v>
      </c>
      <c r="C15">
        <v>85</v>
      </c>
      <c r="D15" t="s">
        <v>42</v>
      </c>
    </row>
    <row r="16" spans="1:4">
      <c r="A16">
        <v>15</v>
      </c>
      <c r="B16" t="s">
        <v>93</v>
      </c>
      <c r="C16">
        <v>85</v>
      </c>
      <c r="D16" t="s">
        <v>42</v>
      </c>
    </row>
    <row r="17" spans="1:4">
      <c r="A17">
        <v>16</v>
      </c>
      <c r="B17" t="s">
        <v>43</v>
      </c>
      <c r="C17">
        <v>85</v>
      </c>
      <c r="D17" t="s">
        <v>42</v>
      </c>
    </row>
    <row r="18" spans="1:4">
      <c r="A18">
        <v>17</v>
      </c>
      <c r="B18" t="s">
        <v>52</v>
      </c>
      <c r="C18">
        <v>85</v>
      </c>
      <c r="D18" t="s">
        <v>42</v>
      </c>
    </row>
    <row r="19" spans="1:4">
      <c r="A19">
        <v>18</v>
      </c>
      <c r="B19" t="s">
        <v>94</v>
      </c>
      <c r="C19">
        <v>85</v>
      </c>
      <c r="D19" t="s">
        <v>42</v>
      </c>
    </row>
    <row r="20" spans="1:4">
      <c r="A20">
        <v>19</v>
      </c>
      <c r="B20" t="s">
        <v>122</v>
      </c>
      <c r="C20">
        <v>85</v>
      </c>
      <c r="D20" t="s">
        <v>42</v>
      </c>
    </row>
    <row r="21" spans="1:4">
      <c r="A21">
        <v>20</v>
      </c>
      <c r="B21" t="s">
        <v>53</v>
      </c>
      <c r="C21">
        <v>85</v>
      </c>
      <c r="D21" t="s">
        <v>42</v>
      </c>
    </row>
    <row r="22" spans="1:4">
      <c r="A22">
        <v>21</v>
      </c>
      <c r="B22" t="s">
        <v>50</v>
      </c>
      <c r="C22">
        <v>85</v>
      </c>
      <c r="D22" t="s">
        <v>42</v>
      </c>
    </row>
    <row r="23" spans="1:4">
      <c r="A23">
        <v>22</v>
      </c>
      <c r="B23" t="s">
        <v>54</v>
      </c>
      <c r="C23">
        <v>3</v>
      </c>
      <c r="D23" t="s">
        <v>45</v>
      </c>
    </row>
    <row r="24" spans="1:4">
      <c r="A24">
        <v>23</v>
      </c>
      <c r="B24" t="s">
        <v>56</v>
      </c>
      <c r="C24">
        <v>3</v>
      </c>
      <c r="D24" t="s">
        <v>45</v>
      </c>
    </row>
    <row r="25" spans="1:4">
      <c r="A25">
        <v>24</v>
      </c>
      <c r="B25" t="s">
        <v>57</v>
      </c>
      <c r="C25">
        <v>3</v>
      </c>
      <c r="D25" t="s">
        <v>45</v>
      </c>
    </row>
    <row r="26" spans="1:4">
      <c r="A26">
        <v>25</v>
      </c>
      <c r="B26" t="s">
        <v>55</v>
      </c>
      <c r="C26">
        <v>3</v>
      </c>
      <c r="D26" t="s">
        <v>45</v>
      </c>
    </row>
    <row r="27" spans="1:4">
      <c r="A27">
        <v>26</v>
      </c>
      <c r="B27" t="s">
        <v>44</v>
      </c>
      <c r="C27">
        <v>3</v>
      </c>
      <c r="D27" t="s">
        <v>45</v>
      </c>
    </row>
    <row r="28" spans="1:4">
      <c r="A28">
        <v>27</v>
      </c>
      <c r="B28" t="s">
        <v>95</v>
      </c>
      <c r="C28">
        <v>3</v>
      </c>
      <c r="D28" t="s">
        <v>45</v>
      </c>
    </row>
    <row r="29" spans="1:4">
      <c r="A29">
        <v>28</v>
      </c>
      <c r="B29" t="s">
        <v>96</v>
      </c>
      <c r="C29">
        <v>3</v>
      </c>
      <c r="D29" t="s">
        <v>45</v>
      </c>
    </row>
    <row r="32" spans="1:4">
      <c r="B32" t="s">
        <v>99</v>
      </c>
    </row>
    <row r="33" spans="2:2">
      <c r="B33" t="s">
        <v>100</v>
      </c>
    </row>
    <row r="34" spans="2:2">
      <c r="B34" t="s">
        <v>101</v>
      </c>
    </row>
    <row r="35" spans="2:2">
      <c r="B35" t="s">
        <v>102</v>
      </c>
    </row>
    <row r="36" spans="2:2">
      <c r="B36" t="s">
        <v>103</v>
      </c>
    </row>
    <row r="37" spans="2:2">
      <c r="B37" t="s">
        <v>104</v>
      </c>
    </row>
    <row r="38" spans="2:2">
      <c r="B38" t="s">
        <v>105</v>
      </c>
    </row>
    <row r="39" spans="2:2">
      <c r="B39" t="s">
        <v>106</v>
      </c>
    </row>
    <row r="40" spans="2:2">
      <c r="B40" t="s">
        <v>107</v>
      </c>
    </row>
    <row r="41" spans="2:2">
      <c r="B41" t="s">
        <v>108</v>
      </c>
    </row>
    <row r="42" spans="2:2">
      <c r="B42" t="s">
        <v>109</v>
      </c>
    </row>
    <row r="43" spans="2:2">
      <c r="B43" t="s">
        <v>110</v>
      </c>
    </row>
    <row r="44" spans="2:2">
      <c r="B44" t="s">
        <v>34</v>
      </c>
    </row>
    <row r="45" spans="2:2">
      <c r="B45" t="s">
        <v>111</v>
      </c>
    </row>
    <row r="46" spans="2:2">
      <c r="B46" t="s">
        <v>112</v>
      </c>
    </row>
    <row r="47" spans="2:2">
      <c r="B47" t="s">
        <v>113</v>
      </c>
    </row>
    <row r="48" spans="2:2">
      <c r="B48" t="s">
        <v>114</v>
      </c>
    </row>
    <row r="49" spans="2:2">
      <c r="B49" t="s">
        <v>115</v>
      </c>
    </row>
    <row r="50" spans="2:2">
      <c r="B50" t="s">
        <v>116</v>
      </c>
    </row>
    <row r="51" spans="2:2">
      <c r="B51" t="s">
        <v>117</v>
      </c>
    </row>
    <row r="52" spans="2:2">
      <c r="B52" t="s">
        <v>58</v>
      </c>
    </row>
    <row r="53" spans="2:2">
      <c r="B53" t="s">
        <v>59</v>
      </c>
    </row>
    <row r="54" spans="2:2">
      <c r="B54" t="s">
        <v>60</v>
      </c>
    </row>
    <row r="55" spans="2:2">
      <c r="B55" t="s">
        <v>61</v>
      </c>
    </row>
    <row r="56" spans="2:2">
      <c r="B56" t="s">
        <v>62</v>
      </c>
    </row>
    <row r="57" spans="2:2">
      <c r="B57" t="s">
        <v>63</v>
      </c>
    </row>
    <row r="58" spans="2:2">
      <c r="B58" t="s">
        <v>64</v>
      </c>
    </row>
    <row r="59" spans="2:2">
      <c r="B59" t="s">
        <v>65</v>
      </c>
    </row>
    <row r="60" spans="2:2">
      <c r="B60" t="s">
        <v>66</v>
      </c>
    </row>
    <row r="61" spans="2:2">
      <c r="B61" t="s">
        <v>67</v>
      </c>
    </row>
    <row r="62" spans="2:2">
      <c r="B62" t="s">
        <v>68</v>
      </c>
    </row>
    <row r="63" spans="2:2">
      <c r="B63" t="s">
        <v>69</v>
      </c>
    </row>
    <row r="64" spans="2:2">
      <c r="B64" t="s">
        <v>70</v>
      </c>
    </row>
    <row r="65" spans="2:2">
      <c r="B65" t="s">
        <v>71</v>
      </c>
    </row>
    <row r="66" spans="2:2">
      <c r="B66" t="s">
        <v>72</v>
      </c>
    </row>
    <row r="67" spans="2:2">
      <c r="B67" t="s">
        <v>73</v>
      </c>
    </row>
    <row r="68" spans="2:2">
      <c r="B68" t="s">
        <v>74</v>
      </c>
    </row>
    <row r="69" spans="2:2">
      <c r="B69" t="s">
        <v>75</v>
      </c>
    </row>
    <row r="70" spans="2:2">
      <c r="B70" t="s">
        <v>76</v>
      </c>
    </row>
    <row r="71" spans="2:2">
      <c r="B71" t="s">
        <v>77</v>
      </c>
    </row>
    <row r="72" spans="2:2">
      <c r="B72" t="s">
        <v>78</v>
      </c>
    </row>
    <row r="73" spans="2:2">
      <c r="B73" t="s">
        <v>79</v>
      </c>
    </row>
    <row r="74" spans="2:2">
      <c r="B74" t="s">
        <v>80</v>
      </c>
    </row>
    <row r="75" spans="2:2">
      <c r="B75" t="s">
        <v>81</v>
      </c>
    </row>
    <row r="76" spans="2:2">
      <c r="B76" t="s">
        <v>82</v>
      </c>
    </row>
    <row r="77" spans="2:2">
      <c r="B77" t="s">
        <v>83</v>
      </c>
    </row>
    <row r="78" spans="2:2">
      <c r="B78" t="s">
        <v>118</v>
      </c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V46"/>
  <sheetViews>
    <sheetView showGridLines="0" showZeros="0" zoomScaleNormal="100" zoomScaleSheetLayoutView="100" workbookViewId="0">
      <selection activeCell="A4" sqref="A4"/>
    </sheetView>
  </sheetViews>
  <sheetFormatPr defaultColWidth="2.25" defaultRowHeight="13.5"/>
  <cols>
    <col min="1" max="1" width="2.25" style="2" customWidth="1"/>
    <col min="2" max="7" width="2.25" style="2"/>
    <col min="8" max="19" width="2.375" style="2" bestFit="1" customWidth="1"/>
    <col min="20" max="34" width="2.25" style="2"/>
    <col min="35" max="35" width="2.5" style="2" bestFit="1" customWidth="1"/>
    <col min="36" max="40" width="2.25" style="2"/>
    <col min="41" max="47" width="2.25" style="2" hidden="1" customWidth="1"/>
    <col min="48" max="16384" width="2.25" style="2"/>
  </cols>
  <sheetData>
    <row r="1" spans="1:48">
      <c r="A1" s="2" t="s">
        <v>26</v>
      </c>
    </row>
    <row r="2" spans="1:48" ht="7.5" customHeight="1"/>
    <row r="3" spans="1:48">
      <c r="A3" s="117" t="s">
        <v>168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9"/>
    </row>
    <row r="4" spans="1:48" s="30" customFormat="1" ht="9" customHeight="1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</row>
    <row r="5" spans="1:48">
      <c r="A5" s="97" t="s">
        <v>27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9"/>
    </row>
    <row r="6" spans="1:48" s="30" customFormat="1" ht="4.5" customHeight="1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</row>
    <row r="7" spans="1:48" ht="17.25" customHeight="1">
      <c r="A7" s="100" t="s">
        <v>28</v>
      </c>
      <c r="B7" s="101"/>
      <c r="C7" s="101"/>
      <c r="D7" s="101"/>
      <c r="E7" s="101"/>
      <c r="F7" s="101"/>
      <c r="G7" s="102"/>
      <c r="H7" s="139"/>
      <c r="I7" s="140"/>
      <c r="J7" s="140"/>
      <c r="K7" s="140"/>
      <c r="L7" s="140"/>
      <c r="M7" s="140"/>
      <c r="N7" s="141"/>
      <c r="O7" s="100" t="s">
        <v>29</v>
      </c>
      <c r="P7" s="101"/>
      <c r="Q7" s="101"/>
      <c r="R7" s="101"/>
      <c r="S7" s="102"/>
      <c r="T7" s="142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143"/>
    </row>
    <row r="8" spans="1:48">
      <c r="A8" s="120" t="s">
        <v>30</v>
      </c>
      <c r="B8" s="121"/>
      <c r="C8" s="122"/>
      <c r="D8" s="100" t="s">
        <v>31</v>
      </c>
      <c r="E8" s="101"/>
      <c r="F8" s="101"/>
      <c r="G8" s="102"/>
      <c r="H8" s="100" t="s">
        <v>20</v>
      </c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2"/>
      <c r="T8" s="120" t="s">
        <v>32</v>
      </c>
      <c r="U8" s="121"/>
      <c r="V8" s="122"/>
      <c r="W8" s="100" t="s">
        <v>13</v>
      </c>
      <c r="X8" s="101"/>
      <c r="Y8" s="101"/>
      <c r="Z8" s="101"/>
      <c r="AA8" s="101"/>
      <c r="AB8" s="101"/>
      <c r="AC8" s="101"/>
      <c r="AD8" s="101"/>
      <c r="AE8" s="101"/>
      <c r="AF8" s="102"/>
      <c r="AG8" s="129" t="s">
        <v>33</v>
      </c>
      <c r="AH8" s="84"/>
      <c r="AI8" s="84"/>
      <c r="AJ8" s="84"/>
      <c r="AK8" s="84"/>
      <c r="AL8" s="84"/>
      <c r="AM8" s="85"/>
    </row>
    <row r="9" spans="1:48" ht="17.25" customHeight="1">
      <c r="A9" s="123"/>
      <c r="B9" s="124"/>
      <c r="C9" s="125"/>
      <c r="D9" s="126"/>
      <c r="E9" s="127"/>
      <c r="F9" s="127"/>
      <c r="G9" s="128"/>
      <c r="H9" s="130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2"/>
      <c r="T9" s="123"/>
      <c r="U9" s="124"/>
      <c r="V9" s="125"/>
      <c r="W9" s="133"/>
      <c r="X9" s="134"/>
      <c r="Y9" s="134"/>
      <c r="Z9" s="134"/>
      <c r="AA9" s="134"/>
      <c r="AB9" s="134"/>
      <c r="AC9" s="134"/>
      <c r="AD9" s="134"/>
      <c r="AE9" s="134"/>
      <c r="AF9" s="135"/>
      <c r="AG9" s="136"/>
      <c r="AH9" s="137"/>
      <c r="AI9" s="137"/>
      <c r="AJ9" s="137"/>
      <c r="AK9" s="137"/>
      <c r="AL9" s="137"/>
      <c r="AM9" s="138"/>
      <c r="AV9" s="3"/>
    </row>
    <row r="10" spans="1:48" s="3" customFormat="1" ht="20.25" customHeight="1">
      <c r="A10" s="100" t="s">
        <v>35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2"/>
      <c r="L10" s="94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6"/>
      <c r="AG10" s="83" t="s">
        <v>36</v>
      </c>
      <c r="AH10" s="84"/>
      <c r="AI10" s="85"/>
      <c r="AJ10" s="86"/>
      <c r="AK10" s="86"/>
      <c r="AL10" s="87" t="s">
        <v>37</v>
      </c>
      <c r="AM10" s="88"/>
      <c r="AP10" s="82"/>
      <c r="AQ10" s="82"/>
      <c r="AR10" s="82"/>
      <c r="AS10" s="82"/>
      <c r="AT10" s="82"/>
      <c r="AU10" s="82"/>
    </row>
    <row r="11" spans="1:48" s="29" customFormat="1" ht="6" customHeight="1">
      <c r="A11" s="37"/>
      <c r="B11" s="37"/>
      <c r="C11" s="37"/>
      <c r="D11" s="37"/>
      <c r="E11" s="37"/>
      <c r="F11" s="37"/>
      <c r="G11" s="37"/>
      <c r="H11" s="37"/>
      <c r="I11" s="38"/>
      <c r="J11" s="39"/>
      <c r="K11" s="38"/>
      <c r="L11" s="36"/>
      <c r="M11" s="36"/>
      <c r="N11" s="36"/>
      <c r="O11" s="36"/>
      <c r="P11" s="36"/>
      <c r="Q11" s="36"/>
      <c r="R11" s="36"/>
      <c r="S11" s="36"/>
      <c r="T11" s="36"/>
      <c r="U11" s="38"/>
      <c r="V11" s="36"/>
      <c r="W11" s="36"/>
      <c r="X11" s="36"/>
      <c r="Y11" s="39"/>
      <c r="Z11" s="40"/>
      <c r="AA11" s="38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</row>
    <row r="12" spans="1:48" s="29" customFormat="1" ht="6" customHeight="1">
      <c r="I12" s="41"/>
      <c r="J12" s="42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</row>
    <row r="13" spans="1:48" s="3" customFormat="1" ht="12">
      <c r="A13" s="97" t="s">
        <v>119</v>
      </c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9"/>
    </row>
    <row r="14" spans="1:48" s="29" customFormat="1" ht="3" customHeight="1">
      <c r="I14" s="41"/>
      <c r="J14" s="42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</row>
    <row r="15" spans="1:48" s="3" customFormat="1" ht="18" customHeight="1">
      <c r="A15" s="144" t="s">
        <v>124</v>
      </c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6"/>
      <c r="Y15" s="147"/>
      <c r="Z15" s="148"/>
      <c r="AA15" s="49"/>
      <c r="AB15" s="49"/>
      <c r="AC15" s="49"/>
      <c r="AD15" s="49"/>
      <c r="AE15" s="49"/>
      <c r="AF15" s="49"/>
      <c r="AG15" s="49"/>
      <c r="AH15" s="50"/>
      <c r="AI15" s="50"/>
      <c r="AJ15" s="50"/>
      <c r="AK15" s="50"/>
      <c r="AL15" s="50"/>
      <c r="AM15" s="50"/>
    </row>
    <row r="16" spans="1:48" s="29" customFormat="1" ht="6" customHeight="1">
      <c r="I16" s="41"/>
      <c r="J16" s="42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</row>
    <row r="17" spans="1:48" s="3" customFormat="1" ht="12">
      <c r="A17" s="97" t="s">
        <v>38</v>
      </c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9"/>
    </row>
    <row r="18" spans="1:48" s="29" customFormat="1" ht="3" customHeight="1" thickBot="1">
      <c r="I18" s="41"/>
      <c r="J18" s="42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</row>
    <row r="19" spans="1:48" ht="19.5" customHeight="1">
      <c r="A19" s="44"/>
      <c r="B19" s="29"/>
      <c r="C19" s="28"/>
      <c r="D19" s="29"/>
      <c r="E19" s="45"/>
      <c r="F19" s="29"/>
      <c r="G19" s="29"/>
      <c r="H19" s="29"/>
      <c r="I19" s="29"/>
      <c r="J19" s="46"/>
      <c r="K19" s="46"/>
      <c r="L19" s="46"/>
      <c r="M19" s="46"/>
      <c r="N19" s="46"/>
      <c r="O19" s="47"/>
      <c r="P19" s="28"/>
      <c r="Q19" s="30"/>
      <c r="R19" s="30"/>
      <c r="S19" s="46"/>
      <c r="T19" s="42"/>
      <c r="U19" s="46"/>
      <c r="V19" s="46"/>
      <c r="W19" s="28"/>
      <c r="AC19" s="149"/>
      <c r="AD19" s="89" t="s">
        <v>39</v>
      </c>
      <c r="AE19" s="90"/>
      <c r="AF19" s="90"/>
      <c r="AG19" s="90"/>
      <c r="AH19" s="90"/>
      <c r="AI19" s="111" t="s">
        <v>40</v>
      </c>
      <c r="AJ19" s="112"/>
      <c r="AK19" s="112"/>
      <c r="AL19" s="112"/>
      <c r="AM19" s="113"/>
      <c r="AV19" s="3"/>
    </row>
    <row r="20" spans="1:48">
      <c r="A20" s="44"/>
      <c r="B20" s="29"/>
      <c r="C20" s="28"/>
      <c r="D20" s="29"/>
      <c r="E20" s="45"/>
      <c r="F20" s="29"/>
      <c r="G20" s="29"/>
      <c r="H20" s="29"/>
      <c r="I20" s="29"/>
      <c r="J20" s="46"/>
      <c r="K20" s="46"/>
      <c r="L20" s="46"/>
      <c r="M20" s="46"/>
      <c r="N20" s="46"/>
      <c r="O20" s="47"/>
      <c r="P20" s="28"/>
      <c r="Q20" s="30"/>
      <c r="R20" s="30"/>
      <c r="S20" s="46"/>
      <c r="T20" s="42"/>
      <c r="U20" s="46"/>
      <c r="V20" s="46"/>
      <c r="W20" s="48"/>
      <c r="AC20" s="149"/>
      <c r="AD20" s="91" t="str">
        <f>IFERROR(VLOOKUP(L10,リスト!B2:D22,2,FALSE),IFERROR(VLOOKUP(L10,リスト!B23:D29,2,FALSE)*AJ10,""))</f>
        <v/>
      </c>
      <c r="AE20" s="92"/>
      <c r="AF20" s="92"/>
      <c r="AG20" s="93" t="s">
        <v>7</v>
      </c>
      <c r="AH20" s="93"/>
      <c r="AI20" s="107">
        <f>MIN(AD20,ROUNDDOWN((H34+H43)/1000,0))</f>
        <v>0</v>
      </c>
      <c r="AJ20" s="108"/>
      <c r="AK20" s="108"/>
      <c r="AL20" s="103" t="s">
        <v>7</v>
      </c>
      <c r="AM20" s="104"/>
    </row>
    <row r="21" spans="1:48" ht="14.25" thickBot="1">
      <c r="A21" s="28" t="s">
        <v>97</v>
      </c>
      <c r="B21" s="29"/>
      <c r="C21" s="28"/>
      <c r="D21" s="29"/>
      <c r="E21" s="45"/>
      <c r="F21" s="29"/>
      <c r="G21" s="29"/>
      <c r="H21" s="29"/>
      <c r="I21" s="29"/>
      <c r="J21" s="46"/>
      <c r="K21" s="46"/>
      <c r="L21" s="46"/>
      <c r="M21" s="46"/>
      <c r="N21" s="46"/>
      <c r="O21" s="47"/>
      <c r="P21" s="28"/>
      <c r="Q21" s="30"/>
      <c r="R21" s="30"/>
      <c r="S21" s="46"/>
      <c r="T21" s="42"/>
      <c r="U21" s="46"/>
      <c r="V21" s="46"/>
      <c r="W21" s="48"/>
      <c r="AC21" s="149"/>
      <c r="AD21" s="91"/>
      <c r="AE21" s="92"/>
      <c r="AF21" s="92"/>
      <c r="AG21" s="93"/>
      <c r="AH21" s="93"/>
      <c r="AI21" s="109"/>
      <c r="AJ21" s="110"/>
      <c r="AK21" s="110"/>
      <c r="AL21" s="105"/>
      <c r="AM21" s="106"/>
    </row>
    <row r="22" spans="1:48" ht="33.75" customHeight="1">
      <c r="A22" s="100" t="s">
        <v>125</v>
      </c>
      <c r="B22" s="101"/>
      <c r="C22" s="101"/>
      <c r="D22" s="101"/>
      <c r="E22" s="101"/>
      <c r="F22" s="101"/>
      <c r="G22" s="102"/>
      <c r="H22" s="90" t="s">
        <v>126</v>
      </c>
      <c r="I22" s="101"/>
      <c r="J22" s="101"/>
      <c r="K22" s="101"/>
      <c r="L22" s="101"/>
      <c r="M22" s="100" t="s">
        <v>41</v>
      </c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24"/>
      <c r="AJ22" s="124"/>
      <c r="AK22" s="124"/>
      <c r="AL22" s="124"/>
      <c r="AM22" s="125"/>
    </row>
    <row r="23" spans="1:48" ht="18.75" customHeight="1">
      <c r="A23" s="171" t="s">
        <v>127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3"/>
    </row>
    <row r="24" spans="1:48" ht="15" customHeight="1">
      <c r="A24" s="174" t="s">
        <v>128</v>
      </c>
      <c r="B24" s="175"/>
      <c r="C24" s="175"/>
      <c r="D24" s="175"/>
      <c r="E24" s="175"/>
      <c r="F24" s="175"/>
      <c r="G24" s="176"/>
      <c r="H24" s="183"/>
      <c r="I24" s="184"/>
      <c r="J24" s="184"/>
      <c r="K24" s="184"/>
      <c r="L24" s="185"/>
      <c r="M24" s="189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1"/>
    </row>
    <row r="25" spans="1:48" ht="15" customHeight="1">
      <c r="A25" s="177"/>
      <c r="B25" s="178"/>
      <c r="C25" s="178"/>
      <c r="D25" s="178"/>
      <c r="E25" s="178"/>
      <c r="F25" s="178"/>
      <c r="G25" s="179"/>
      <c r="H25" s="186"/>
      <c r="I25" s="187"/>
      <c r="J25" s="187"/>
      <c r="K25" s="187"/>
      <c r="L25" s="188"/>
      <c r="M25" s="192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3"/>
      <c r="AI25" s="193"/>
      <c r="AJ25" s="193"/>
      <c r="AK25" s="193"/>
      <c r="AL25" s="193"/>
      <c r="AM25" s="194"/>
      <c r="AV25" s="3"/>
    </row>
    <row r="26" spans="1:48" ht="18.75" customHeight="1">
      <c r="A26" s="180" t="s">
        <v>129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181"/>
      <c r="AG26" s="181"/>
      <c r="AH26" s="181"/>
      <c r="AI26" s="181"/>
      <c r="AJ26" s="181"/>
      <c r="AK26" s="181"/>
      <c r="AL26" s="181"/>
      <c r="AM26" s="182"/>
    </row>
    <row r="27" spans="1:48" ht="38.25" customHeight="1">
      <c r="A27" s="174" t="s">
        <v>130</v>
      </c>
      <c r="B27" s="175"/>
      <c r="C27" s="175"/>
      <c r="D27" s="175"/>
      <c r="E27" s="175"/>
      <c r="F27" s="175"/>
      <c r="G27" s="176"/>
      <c r="H27" s="183"/>
      <c r="I27" s="184"/>
      <c r="J27" s="184"/>
      <c r="K27" s="184"/>
      <c r="L27" s="185"/>
      <c r="M27" s="189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  <c r="AM27" s="191"/>
    </row>
    <row r="28" spans="1:48" ht="38.25" customHeight="1">
      <c r="A28" s="195"/>
      <c r="B28" s="196"/>
      <c r="C28" s="196"/>
      <c r="D28" s="196"/>
      <c r="E28" s="196"/>
      <c r="F28" s="196"/>
      <c r="G28" s="197"/>
      <c r="H28" s="198"/>
      <c r="I28" s="199"/>
      <c r="J28" s="199"/>
      <c r="K28" s="199"/>
      <c r="L28" s="200"/>
      <c r="M28" s="159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1"/>
      <c r="AV28" s="3"/>
    </row>
    <row r="29" spans="1:48" ht="38.25" customHeight="1">
      <c r="A29" s="204" t="s">
        <v>131</v>
      </c>
      <c r="B29" s="205"/>
      <c r="C29" s="205"/>
      <c r="D29" s="205"/>
      <c r="E29" s="205"/>
      <c r="F29" s="205"/>
      <c r="G29" s="206"/>
      <c r="H29" s="207"/>
      <c r="I29" s="208"/>
      <c r="J29" s="208"/>
      <c r="K29" s="208"/>
      <c r="L29" s="209"/>
      <c r="M29" s="210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1"/>
      <c r="Z29" s="211"/>
      <c r="AA29" s="211"/>
      <c r="AB29" s="211"/>
      <c r="AC29" s="211"/>
      <c r="AD29" s="211"/>
      <c r="AE29" s="211"/>
      <c r="AF29" s="211"/>
      <c r="AG29" s="211"/>
      <c r="AH29" s="211"/>
      <c r="AI29" s="211"/>
      <c r="AJ29" s="211"/>
      <c r="AK29" s="211"/>
      <c r="AL29" s="211"/>
      <c r="AM29" s="212"/>
    </row>
    <row r="30" spans="1:48" ht="38.25" customHeight="1">
      <c r="A30" s="177"/>
      <c r="B30" s="178"/>
      <c r="C30" s="178"/>
      <c r="D30" s="178"/>
      <c r="E30" s="178"/>
      <c r="F30" s="178"/>
      <c r="G30" s="179"/>
      <c r="H30" s="186"/>
      <c r="I30" s="187"/>
      <c r="J30" s="187"/>
      <c r="K30" s="187"/>
      <c r="L30" s="188"/>
      <c r="M30" s="192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3"/>
      <c r="Y30" s="193"/>
      <c r="Z30" s="193"/>
      <c r="AA30" s="193"/>
      <c r="AB30" s="193"/>
      <c r="AC30" s="193"/>
      <c r="AD30" s="193"/>
      <c r="AE30" s="193"/>
      <c r="AF30" s="193"/>
      <c r="AG30" s="193"/>
      <c r="AH30" s="193"/>
      <c r="AI30" s="193"/>
      <c r="AJ30" s="193"/>
      <c r="AK30" s="193"/>
      <c r="AL30" s="193"/>
      <c r="AM30" s="194"/>
      <c r="AV30" s="3"/>
    </row>
    <row r="31" spans="1:48" ht="18.75" customHeight="1">
      <c r="A31" s="180" t="s">
        <v>166</v>
      </c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81"/>
      <c r="AJ31" s="181"/>
      <c r="AK31" s="181"/>
      <c r="AL31" s="181"/>
      <c r="AM31" s="182"/>
    </row>
    <row r="32" spans="1:48" ht="15" customHeight="1">
      <c r="A32" s="204" t="s">
        <v>167</v>
      </c>
      <c r="B32" s="213"/>
      <c r="C32" s="213"/>
      <c r="D32" s="213"/>
      <c r="E32" s="213"/>
      <c r="F32" s="213"/>
      <c r="G32" s="206"/>
      <c r="H32" s="207"/>
      <c r="I32" s="208"/>
      <c r="J32" s="208"/>
      <c r="K32" s="208"/>
      <c r="L32" s="209"/>
      <c r="M32" s="214"/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5"/>
      <c r="Z32" s="215"/>
      <c r="AA32" s="215"/>
      <c r="AB32" s="215"/>
      <c r="AC32" s="215"/>
      <c r="AD32" s="215"/>
      <c r="AE32" s="215"/>
      <c r="AF32" s="215"/>
      <c r="AG32" s="215"/>
      <c r="AH32" s="215"/>
      <c r="AI32" s="215"/>
      <c r="AJ32" s="215"/>
      <c r="AK32" s="215"/>
      <c r="AL32" s="215"/>
      <c r="AM32" s="216"/>
    </row>
    <row r="33" spans="1:48" ht="31.5" customHeight="1">
      <c r="A33" s="195"/>
      <c r="B33" s="196"/>
      <c r="C33" s="196"/>
      <c r="D33" s="196"/>
      <c r="E33" s="196"/>
      <c r="F33" s="196"/>
      <c r="G33" s="197"/>
      <c r="H33" s="198"/>
      <c r="I33" s="199"/>
      <c r="J33" s="199"/>
      <c r="K33" s="199"/>
      <c r="L33" s="200"/>
      <c r="M33" s="217"/>
      <c r="N33" s="218"/>
      <c r="O33" s="218"/>
      <c r="P33" s="218"/>
      <c r="Q33" s="218"/>
      <c r="R33" s="218"/>
      <c r="S33" s="218"/>
      <c r="T33" s="218"/>
      <c r="U33" s="218"/>
      <c r="V33" s="218"/>
      <c r="W33" s="218"/>
      <c r="X33" s="218"/>
      <c r="Y33" s="218"/>
      <c r="Z33" s="218"/>
      <c r="AA33" s="218"/>
      <c r="AB33" s="218"/>
      <c r="AC33" s="218"/>
      <c r="AD33" s="218"/>
      <c r="AE33" s="218"/>
      <c r="AF33" s="218"/>
      <c r="AG33" s="218"/>
      <c r="AH33" s="218"/>
      <c r="AI33" s="218"/>
      <c r="AJ33" s="218"/>
      <c r="AK33" s="218"/>
      <c r="AL33" s="218"/>
      <c r="AM33" s="219"/>
    </row>
    <row r="34" spans="1:48" ht="15" customHeight="1">
      <c r="A34" s="6" t="s">
        <v>23</v>
      </c>
      <c r="B34" s="7"/>
      <c r="C34" s="7"/>
      <c r="D34" s="7"/>
      <c r="E34" s="7"/>
      <c r="F34" s="7"/>
      <c r="G34" s="8"/>
      <c r="H34" s="150">
        <f>SUM(H24:L33)</f>
        <v>0</v>
      </c>
      <c r="I34" s="150"/>
      <c r="J34" s="150"/>
      <c r="K34" s="150"/>
      <c r="L34" s="151"/>
      <c r="M34" s="114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6"/>
    </row>
    <row r="35" spans="1:48" s="30" customFormat="1">
      <c r="A35" s="44"/>
      <c r="B35" s="29"/>
      <c r="C35" s="28"/>
      <c r="D35" s="29"/>
      <c r="E35" s="45"/>
      <c r="F35" s="29"/>
      <c r="G35" s="29"/>
      <c r="H35" s="29"/>
      <c r="I35" s="29"/>
      <c r="J35" s="46"/>
      <c r="K35" s="46"/>
      <c r="L35" s="46"/>
      <c r="M35" s="46"/>
      <c r="N35" s="46"/>
      <c r="O35" s="47"/>
      <c r="P35" s="28"/>
      <c r="S35" s="46"/>
      <c r="T35" s="42"/>
      <c r="U35" s="46"/>
      <c r="V35" s="46"/>
      <c r="W35" s="48"/>
      <c r="X35" s="31"/>
      <c r="Y35" s="31"/>
      <c r="Z35" s="31"/>
      <c r="AA35" s="31"/>
      <c r="AB35" s="31"/>
      <c r="AC35" s="31"/>
      <c r="AD35" s="32"/>
      <c r="AE35" s="33"/>
      <c r="AF35" s="33"/>
      <c r="AG35" s="33"/>
      <c r="AH35" s="34"/>
      <c r="AI35" s="152"/>
      <c r="AJ35" s="152"/>
      <c r="AK35" s="152"/>
      <c r="AL35" s="153"/>
      <c r="AM35" s="153"/>
    </row>
    <row r="36" spans="1:48" s="30" customFormat="1">
      <c r="A36" s="28" t="s">
        <v>98</v>
      </c>
      <c r="B36" s="29"/>
      <c r="C36" s="28"/>
      <c r="D36" s="29"/>
      <c r="E36" s="45"/>
      <c r="F36" s="29"/>
      <c r="G36" s="29"/>
      <c r="H36" s="29"/>
      <c r="I36" s="29"/>
      <c r="J36" s="46"/>
      <c r="K36" s="46"/>
      <c r="L36" s="46"/>
      <c r="M36" s="46"/>
      <c r="N36" s="46"/>
      <c r="O36" s="47"/>
      <c r="P36" s="28"/>
      <c r="S36" s="46"/>
      <c r="T36" s="42"/>
      <c r="U36" s="46"/>
      <c r="V36" s="46"/>
      <c r="W36" s="48"/>
      <c r="X36" s="31"/>
      <c r="Y36" s="31"/>
      <c r="Z36" s="31"/>
      <c r="AA36" s="31"/>
      <c r="AB36" s="31"/>
      <c r="AC36" s="31"/>
      <c r="AD36" s="32"/>
      <c r="AE36" s="33"/>
      <c r="AF36" s="33"/>
      <c r="AG36" s="33"/>
      <c r="AH36" s="34"/>
      <c r="AI36" s="152"/>
      <c r="AJ36" s="152"/>
      <c r="AK36" s="152"/>
      <c r="AL36" s="153"/>
      <c r="AM36" s="153"/>
    </row>
    <row r="37" spans="1:48" ht="32.25" customHeight="1">
      <c r="A37" s="100" t="s">
        <v>125</v>
      </c>
      <c r="B37" s="101"/>
      <c r="C37" s="101"/>
      <c r="D37" s="101"/>
      <c r="E37" s="101"/>
      <c r="F37" s="101"/>
      <c r="G37" s="102"/>
      <c r="H37" s="90" t="s">
        <v>126</v>
      </c>
      <c r="I37" s="101"/>
      <c r="J37" s="101"/>
      <c r="K37" s="101"/>
      <c r="L37" s="101"/>
      <c r="M37" s="100" t="s">
        <v>41</v>
      </c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2"/>
    </row>
    <row r="38" spans="1:48" ht="33.75" customHeight="1">
      <c r="A38" s="162" t="s">
        <v>132</v>
      </c>
      <c r="B38" s="163"/>
      <c r="C38" s="163"/>
      <c r="D38" s="163"/>
      <c r="E38" s="163"/>
      <c r="F38" s="163"/>
      <c r="G38" s="164"/>
      <c r="H38" s="158"/>
      <c r="I38" s="158"/>
      <c r="J38" s="158"/>
      <c r="K38" s="158"/>
      <c r="L38" s="158"/>
      <c r="M38" s="159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/>
      <c r="AK38" s="160"/>
      <c r="AL38" s="160"/>
      <c r="AM38" s="161"/>
    </row>
    <row r="39" spans="1:48" ht="39.75" customHeight="1">
      <c r="A39" s="165" t="s">
        <v>133</v>
      </c>
      <c r="B39" s="166"/>
      <c r="C39" s="166"/>
      <c r="D39" s="166"/>
      <c r="E39" s="166"/>
      <c r="F39" s="166"/>
      <c r="G39" s="167"/>
      <c r="H39" s="154"/>
      <c r="I39" s="154"/>
      <c r="J39" s="154"/>
      <c r="K39" s="154"/>
      <c r="L39" s="154"/>
      <c r="M39" s="155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7"/>
    </row>
    <row r="40" spans="1:48" ht="27.75" customHeight="1">
      <c r="A40" s="168" t="s">
        <v>134</v>
      </c>
      <c r="B40" s="169"/>
      <c r="C40" s="169"/>
      <c r="D40" s="169"/>
      <c r="E40" s="169"/>
      <c r="F40" s="169"/>
      <c r="G40" s="170"/>
      <c r="H40" s="154"/>
      <c r="I40" s="154"/>
      <c r="J40" s="154"/>
      <c r="K40" s="154"/>
      <c r="L40" s="154"/>
      <c r="M40" s="155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6"/>
      <c r="Y40" s="156"/>
      <c r="Z40" s="156"/>
      <c r="AA40" s="156"/>
      <c r="AB40" s="156"/>
      <c r="AC40" s="156"/>
      <c r="AD40" s="156"/>
      <c r="AE40" s="156"/>
      <c r="AF40" s="156"/>
      <c r="AG40" s="156"/>
      <c r="AH40" s="156"/>
      <c r="AI40" s="156"/>
      <c r="AJ40" s="156"/>
      <c r="AK40" s="156"/>
      <c r="AL40" s="156"/>
      <c r="AM40" s="157"/>
    </row>
    <row r="41" spans="1:48" ht="45.75" customHeight="1">
      <c r="A41" s="165" t="s">
        <v>135</v>
      </c>
      <c r="B41" s="166"/>
      <c r="C41" s="166"/>
      <c r="D41" s="166"/>
      <c r="E41" s="166"/>
      <c r="F41" s="166"/>
      <c r="G41" s="167"/>
      <c r="H41" s="154"/>
      <c r="I41" s="154"/>
      <c r="J41" s="154"/>
      <c r="K41" s="154"/>
      <c r="L41" s="154"/>
      <c r="M41" s="155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7"/>
      <c r="AV41" s="3"/>
    </row>
    <row r="42" spans="1:48" ht="33.75" customHeight="1">
      <c r="A42" s="201" t="s">
        <v>136</v>
      </c>
      <c r="B42" s="202"/>
      <c r="C42" s="202"/>
      <c r="D42" s="202"/>
      <c r="E42" s="202"/>
      <c r="F42" s="202"/>
      <c r="G42" s="203"/>
      <c r="H42" s="154"/>
      <c r="I42" s="154"/>
      <c r="J42" s="154"/>
      <c r="K42" s="154"/>
      <c r="L42" s="154"/>
      <c r="M42" s="155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156"/>
      <c r="AM42" s="157"/>
    </row>
    <row r="43" spans="1:48" ht="15" customHeight="1">
      <c r="A43" s="6" t="s">
        <v>23</v>
      </c>
      <c r="B43" s="7"/>
      <c r="C43" s="7"/>
      <c r="D43" s="7"/>
      <c r="E43" s="7"/>
      <c r="F43" s="7"/>
      <c r="G43" s="8"/>
      <c r="H43" s="150">
        <f>SUM(H38:L42)</f>
        <v>0</v>
      </c>
      <c r="I43" s="150"/>
      <c r="J43" s="150"/>
      <c r="K43" s="150"/>
      <c r="L43" s="151"/>
      <c r="M43" s="114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6"/>
    </row>
    <row r="44" spans="1:48" s="30" customFormat="1">
      <c r="A44" s="28" t="s">
        <v>120</v>
      </c>
    </row>
    <row r="46" spans="1:48">
      <c r="AI46" s="81"/>
      <c r="AJ46" s="81"/>
      <c r="AK46" s="81"/>
      <c r="AL46" s="81"/>
      <c r="AM46" s="81"/>
    </row>
  </sheetData>
  <sheetProtection formatCells="0" formatColumns="0" formatRows="0" insertColumns="0" insertRows="0" autoFilter="0"/>
  <mergeCells count="78">
    <mergeCell ref="A41:G41"/>
    <mergeCell ref="A42:G42"/>
    <mergeCell ref="A29:G30"/>
    <mergeCell ref="H29:L30"/>
    <mergeCell ref="M29:AM30"/>
    <mergeCell ref="H34:L34"/>
    <mergeCell ref="A31:AM31"/>
    <mergeCell ref="A32:G33"/>
    <mergeCell ref="H32:L33"/>
    <mergeCell ref="M32:AM33"/>
    <mergeCell ref="H40:L40"/>
    <mergeCell ref="M40:AM40"/>
    <mergeCell ref="AL36:AM36"/>
    <mergeCell ref="AI36:AK36"/>
    <mergeCell ref="A37:G37"/>
    <mergeCell ref="H37:L37"/>
    <mergeCell ref="A38:G38"/>
    <mergeCell ref="A39:G39"/>
    <mergeCell ref="A40:G40"/>
    <mergeCell ref="A23:AM23"/>
    <mergeCell ref="A24:G25"/>
    <mergeCell ref="A26:AM26"/>
    <mergeCell ref="H24:L25"/>
    <mergeCell ref="M24:AM25"/>
    <mergeCell ref="A27:G28"/>
    <mergeCell ref="H27:L28"/>
    <mergeCell ref="M27:AM28"/>
    <mergeCell ref="H43:L43"/>
    <mergeCell ref="M43:AM43"/>
    <mergeCell ref="AI35:AK35"/>
    <mergeCell ref="AL35:AM35"/>
    <mergeCell ref="H41:L41"/>
    <mergeCell ref="M41:AM41"/>
    <mergeCell ref="H42:L42"/>
    <mergeCell ref="M42:AM42"/>
    <mergeCell ref="H38:L38"/>
    <mergeCell ref="M38:AM38"/>
    <mergeCell ref="H39:L39"/>
    <mergeCell ref="M39:AM39"/>
    <mergeCell ref="M37:AM37"/>
    <mergeCell ref="A22:G22"/>
    <mergeCell ref="H22:L22"/>
    <mergeCell ref="A15:W15"/>
    <mergeCell ref="X15:Z15"/>
    <mergeCell ref="M22:AM22"/>
    <mergeCell ref="AC19:AC21"/>
    <mergeCell ref="A3:AM3"/>
    <mergeCell ref="A5:AM5"/>
    <mergeCell ref="O7:S7"/>
    <mergeCell ref="A8:C9"/>
    <mergeCell ref="D8:G8"/>
    <mergeCell ref="D9:G9"/>
    <mergeCell ref="T8:V9"/>
    <mergeCell ref="W8:AF8"/>
    <mergeCell ref="AG8:AM8"/>
    <mergeCell ref="H9:S9"/>
    <mergeCell ref="W9:AF9"/>
    <mergeCell ref="AG9:AM9"/>
    <mergeCell ref="H7:N7"/>
    <mergeCell ref="T7:AM7"/>
    <mergeCell ref="A7:G7"/>
    <mergeCell ref="H8:S8"/>
    <mergeCell ref="AI46:AM46"/>
    <mergeCell ref="AP10:AU10"/>
    <mergeCell ref="AG10:AI10"/>
    <mergeCell ref="AJ10:AK10"/>
    <mergeCell ref="AL10:AM10"/>
    <mergeCell ref="AD19:AH19"/>
    <mergeCell ref="AD20:AF21"/>
    <mergeCell ref="AG20:AH21"/>
    <mergeCell ref="L10:AF10"/>
    <mergeCell ref="A13:AM13"/>
    <mergeCell ref="A10:K10"/>
    <mergeCell ref="AL20:AM21"/>
    <mergeCell ref="AI20:AK21"/>
    <mergeCell ref="AI19:AM19"/>
    <mergeCell ref="M34:AM34"/>
    <mergeCell ref="A17:AM17"/>
  </mergeCells>
  <phoneticPr fontId="3"/>
  <dataValidations count="3">
    <dataValidation imeMode="halfAlpha" allowBlank="1" showInputMessage="1" showErrorMessage="1" sqref="S19:V21 J19:N21 S36:V36 J36:N36" xr:uid="{00000000-0002-0000-0300-000000000000}"/>
    <dataValidation type="list" allowBlank="1" showInputMessage="1" showErrorMessage="1" sqref="X15:Z15" xr:uid="{00000000-0002-0000-0300-000001000000}">
      <formula1>"✔"</formula1>
    </dataValidation>
    <dataValidation type="list" allowBlank="1" sqref="D9:G9" xr:uid="{00000000-0002-0000-0300-000003000000}">
      <formula1>"秋田県"</formula1>
    </dataValidation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9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85762360-DB52-4AF9-9CF5-A3799B62ED02}">
          <x14:formula1>
            <xm:f>リスト!$B$2:$B$29</xm:f>
          </x14:formula1>
          <xm:sqref>L10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3EC4B-785A-4C1C-9C67-C86B8F5AC04E}">
  <dimension ref="A1:AV46"/>
  <sheetViews>
    <sheetView showGridLines="0" showZeros="0" zoomScaleNormal="100" zoomScaleSheetLayoutView="100" workbookViewId="0">
      <selection activeCell="A4" sqref="A4"/>
    </sheetView>
  </sheetViews>
  <sheetFormatPr defaultColWidth="2.25" defaultRowHeight="13.5"/>
  <cols>
    <col min="1" max="1" width="2.25" style="2" customWidth="1"/>
    <col min="2" max="7" width="2.25" style="2"/>
    <col min="8" max="19" width="2.375" style="2" bestFit="1" customWidth="1"/>
    <col min="20" max="34" width="2.25" style="2"/>
    <col min="35" max="35" width="2.5" style="2" bestFit="1" customWidth="1"/>
    <col min="36" max="40" width="2.25" style="2"/>
    <col min="41" max="47" width="2.25" style="2" hidden="1" customWidth="1"/>
    <col min="48" max="16384" width="2.25" style="2"/>
  </cols>
  <sheetData>
    <row r="1" spans="1:48">
      <c r="A1" s="2" t="s">
        <v>26</v>
      </c>
    </row>
    <row r="2" spans="1:48" ht="7.5" customHeight="1"/>
    <row r="3" spans="1:48">
      <c r="A3" s="117" t="s">
        <v>168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9"/>
    </row>
    <row r="4" spans="1:48" s="30" customFormat="1" ht="9" customHeight="1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</row>
    <row r="5" spans="1:48">
      <c r="A5" s="97" t="s">
        <v>27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9"/>
    </row>
    <row r="6" spans="1:48" s="30" customFormat="1" ht="4.5" customHeight="1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</row>
    <row r="7" spans="1:48" ht="17.25" customHeight="1">
      <c r="A7" s="100" t="s">
        <v>28</v>
      </c>
      <c r="B7" s="101"/>
      <c r="C7" s="101"/>
      <c r="D7" s="101"/>
      <c r="E7" s="101"/>
      <c r="F7" s="101"/>
      <c r="G7" s="102"/>
      <c r="H7" s="139"/>
      <c r="I7" s="140"/>
      <c r="J7" s="140"/>
      <c r="K7" s="140"/>
      <c r="L7" s="140"/>
      <c r="M7" s="140"/>
      <c r="N7" s="141"/>
      <c r="O7" s="100" t="s">
        <v>29</v>
      </c>
      <c r="P7" s="101"/>
      <c r="Q7" s="101"/>
      <c r="R7" s="101"/>
      <c r="S7" s="102"/>
      <c r="T7" s="142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143"/>
    </row>
    <row r="8" spans="1:48">
      <c r="A8" s="120" t="s">
        <v>30</v>
      </c>
      <c r="B8" s="121"/>
      <c r="C8" s="122"/>
      <c r="D8" s="100" t="s">
        <v>31</v>
      </c>
      <c r="E8" s="101"/>
      <c r="F8" s="101"/>
      <c r="G8" s="102"/>
      <c r="H8" s="100" t="s">
        <v>20</v>
      </c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2"/>
      <c r="T8" s="120" t="s">
        <v>32</v>
      </c>
      <c r="U8" s="121"/>
      <c r="V8" s="122"/>
      <c r="W8" s="100" t="s">
        <v>13</v>
      </c>
      <c r="X8" s="101"/>
      <c r="Y8" s="101"/>
      <c r="Z8" s="101"/>
      <c r="AA8" s="101"/>
      <c r="AB8" s="101"/>
      <c r="AC8" s="101"/>
      <c r="AD8" s="101"/>
      <c r="AE8" s="101"/>
      <c r="AF8" s="102"/>
      <c r="AG8" s="129" t="s">
        <v>33</v>
      </c>
      <c r="AH8" s="84"/>
      <c r="AI8" s="84"/>
      <c r="AJ8" s="84"/>
      <c r="AK8" s="84"/>
      <c r="AL8" s="84"/>
      <c r="AM8" s="85"/>
    </row>
    <row r="9" spans="1:48" ht="17.25" customHeight="1">
      <c r="A9" s="123"/>
      <c r="B9" s="124"/>
      <c r="C9" s="125"/>
      <c r="D9" s="126"/>
      <c r="E9" s="127"/>
      <c r="F9" s="127"/>
      <c r="G9" s="128"/>
      <c r="H9" s="130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2"/>
      <c r="T9" s="123"/>
      <c r="U9" s="124"/>
      <c r="V9" s="125"/>
      <c r="W9" s="133"/>
      <c r="X9" s="134"/>
      <c r="Y9" s="134"/>
      <c r="Z9" s="134"/>
      <c r="AA9" s="134"/>
      <c r="AB9" s="134"/>
      <c r="AC9" s="134"/>
      <c r="AD9" s="134"/>
      <c r="AE9" s="134"/>
      <c r="AF9" s="135"/>
      <c r="AG9" s="136"/>
      <c r="AH9" s="137"/>
      <c r="AI9" s="137"/>
      <c r="AJ9" s="137"/>
      <c r="AK9" s="137"/>
      <c r="AL9" s="137"/>
      <c r="AM9" s="138"/>
      <c r="AV9" s="3"/>
    </row>
    <row r="10" spans="1:48" s="3" customFormat="1" ht="20.25" customHeight="1">
      <c r="A10" s="100" t="s">
        <v>35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2"/>
      <c r="L10" s="94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6"/>
      <c r="AG10" s="83" t="s">
        <v>36</v>
      </c>
      <c r="AH10" s="84"/>
      <c r="AI10" s="85"/>
      <c r="AJ10" s="86"/>
      <c r="AK10" s="86"/>
      <c r="AL10" s="87" t="s">
        <v>37</v>
      </c>
      <c r="AM10" s="88"/>
      <c r="AP10" s="82"/>
      <c r="AQ10" s="82"/>
      <c r="AR10" s="82"/>
      <c r="AS10" s="82"/>
      <c r="AT10" s="82"/>
      <c r="AU10" s="82"/>
    </row>
    <row r="11" spans="1:48" s="29" customFormat="1" ht="6" customHeight="1">
      <c r="A11" s="37"/>
      <c r="B11" s="37"/>
      <c r="C11" s="37"/>
      <c r="D11" s="37"/>
      <c r="E11" s="37"/>
      <c r="F11" s="37"/>
      <c r="G11" s="37"/>
      <c r="H11" s="37"/>
      <c r="I11" s="38"/>
      <c r="J11" s="39"/>
      <c r="K11" s="38"/>
      <c r="L11" s="36"/>
      <c r="M11" s="36"/>
      <c r="N11" s="36"/>
      <c r="O11" s="36"/>
      <c r="P11" s="36"/>
      <c r="Q11" s="36"/>
      <c r="R11" s="36"/>
      <c r="S11" s="36"/>
      <c r="T11" s="36"/>
      <c r="U11" s="38"/>
      <c r="V11" s="36"/>
      <c r="W11" s="36"/>
      <c r="X11" s="36"/>
      <c r="Y11" s="39"/>
      <c r="Z11" s="40"/>
      <c r="AA11" s="38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</row>
    <row r="12" spans="1:48" s="29" customFormat="1" ht="6" customHeight="1">
      <c r="I12" s="41"/>
      <c r="J12" s="42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</row>
    <row r="13" spans="1:48" s="3" customFormat="1" ht="12">
      <c r="A13" s="97" t="s">
        <v>119</v>
      </c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9"/>
    </row>
    <row r="14" spans="1:48" s="29" customFormat="1" ht="3" customHeight="1">
      <c r="I14" s="41"/>
      <c r="J14" s="42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</row>
    <row r="15" spans="1:48" s="3" customFormat="1" ht="18" customHeight="1">
      <c r="A15" s="144" t="s">
        <v>124</v>
      </c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6"/>
      <c r="Y15" s="147"/>
      <c r="Z15" s="148"/>
      <c r="AA15" s="49"/>
      <c r="AB15" s="49"/>
      <c r="AC15" s="49"/>
      <c r="AD15" s="49"/>
      <c r="AE15" s="49"/>
      <c r="AF15" s="49"/>
      <c r="AG15" s="49"/>
      <c r="AH15" s="50"/>
      <c r="AI15" s="50"/>
      <c r="AJ15" s="50"/>
      <c r="AK15" s="50"/>
      <c r="AL15" s="50"/>
      <c r="AM15" s="50"/>
    </row>
    <row r="16" spans="1:48" s="29" customFormat="1" ht="6" customHeight="1">
      <c r="I16" s="41"/>
      <c r="J16" s="42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</row>
    <row r="17" spans="1:48" s="3" customFormat="1" ht="12">
      <c r="A17" s="97" t="s">
        <v>38</v>
      </c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9"/>
    </row>
    <row r="18" spans="1:48" s="29" customFormat="1" ht="3" customHeight="1" thickBot="1">
      <c r="I18" s="41"/>
      <c r="J18" s="42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</row>
    <row r="19" spans="1:48" ht="19.5" customHeight="1">
      <c r="A19" s="44"/>
      <c r="B19" s="29"/>
      <c r="C19" s="28"/>
      <c r="D19" s="29"/>
      <c r="E19" s="45"/>
      <c r="F19" s="29"/>
      <c r="G19" s="29"/>
      <c r="H19" s="29"/>
      <c r="I19" s="29"/>
      <c r="J19" s="46"/>
      <c r="K19" s="46"/>
      <c r="L19" s="46"/>
      <c r="M19" s="46"/>
      <c r="N19" s="46"/>
      <c r="O19" s="47"/>
      <c r="P19" s="28"/>
      <c r="Q19" s="30"/>
      <c r="R19" s="30"/>
      <c r="S19" s="46"/>
      <c r="T19" s="42"/>
      <c r="U19" s="46"/>
      <c r="V19" s="46"/>
      <c r="W19" s="28"/>
      <c r="AC19" s="149"/>
      <c r="AD19" s="89" t="s">
        <v>39</v>
      </c>
      <c r="AE19" s="90"/>
      <c r="AF19" s="90"/>
      <c r="AG19" s="90"/>
      <c r="AH19" s="90"/>
      <c r="AI19" s="111" t="s">
        <v>40</v>
      </c>
      <c r="AJ19" s="112"/>
      <c r="AK19" s="112"/>
      <c r="AL19" s="112"/>
      <c r="AM19" s="113"/>
      <c r="AV19" s="3"/>
    </row>
    <row r="20" spans="1:48">
      <c r="A20" s="44"/>
      <c r="B20" s="29"/>
      <c r="C20" s="28"/>
      <c r="D20" s="29"/>
      <c r="E20" s="45"/>
      <c r="F20" s="29"/>
      <c r="G20" s="29"/>
      <c r="H20" s="29"/>
      <c r="I20" s="29"/>
      <c r="J20" s="46"/>
      <c r="K20" s="46"/>
      <c r="L20" s="46"/>
      <c r="M20" s="46"/>
      <c r="N20" s="46"/>
      <c r="O20" s="47"/>
      <c r="P20" s="28"/>
      <c r="Q20" s="30"/>
      <c r="R20" s="30"/>
      <c r="S20" s="46"/>
      <c r="T20" s="42"/>
      <c r="U20" s="46"/>
      <c r="V20" s="46"/>
      <c r="W20" s="48"/>
      <c r="AC20" s="149"/>
      <c r="AD20" s="91" t="str">
        <f>IFERROR(VLOOKUP(L10,リスト!B2:D22,2,FALSE),IFERROR(VLOOKUP(L10,リスト!B23:D29,2,FALSE)*AJ10,""))</f>
        <v/>
      </c>
      <c r="AE20" s="92"/>
      <c r="AF20" s="92"/>
      <c r="AG20" s="93" t="s">
        <v>7</v>
      </c>
      <c r="AH20" s="93"/>
      <c r="AI20" s="107">
        <f>MIN(AD20,ROUNDDOWN((H34+H43)/1000,0))</f>
        <v>0</v>
      </c>
      <c r="AJ20" s="108"/>
      <c r="AK20" s="108"/>
      <c r="AL20" s="103" t="s">
        <v>7</v>
      </c>
      <c r="AM20" s="104"/>
    </row>
    <row r="21" spans="1:48" ht="14.25" thickBot="1">
      <c r="A21" s="28" t="s">
        <v>97</v>
      </c>
      <c r="B21" s="29"/>
      <c r="C21" s="28"/>
      <c r="D21" s="29"/>
      <c r="E21" s="45"/>
      <c r="F21" s="29"/>
      <c r="G21" s="29"/>
      <c r="H21" s="29"/>
      <c r="I21" s="29"/>
      <c r="J21" s="46"/>
      <c r="K21" s="46"/>
      <c r="L21" s="46"/>
      <c r="M21" s="46"/>
      <c r="N21" s="46"/>
      <c r="O21" s="47"/>
      <c r="P21" s="28"/>
      <c r="Q21" s="30"/>
      <c r="R21" s="30"/>
      <c r="S21" s="46"/>
      <c r="T21" s="42"/>
      <c r="U21" s="46"/>
      <c r="V21" s="46"/>
      <c r="W21" s="48"/>
      <c r="AC21" s="149"/>
      <c r="AD21" s="91"/>
      <c r="AE21" s="92"/>
      <c r="AF21" s="92"/>
      <c r="AG21" s="93"/>
      <c r="AH21" s="93"/>
      <c r="AI21" s="109"/>
      <c r="AJ21" s="110"/>
      <c r="AK21" s="110"/>
      <c r="AL21" s="105"/>
      <c r="AM21" s="106"/>
    </row>
    <row r="22" spans="1:48" ht="33.75" customHeight="1">
      <c r="A22" s="100" t="s">
        <v>125</v>
      </c>
      <c r="B22" s="101"/>
      <c r="C22" s="101"/>
      <c r="D22" s="101"/>
      <c r="E22" s="101"/>
      <c r="F22" s="101"/>
      <c r="G22" s="102"/>
      <c r="H22" s="90" t="s">
        <v>126</v>
      </c>
      <c r="I22" s="101"/>
      <c r="J22" s="101"/>
      <c r="K22" s="101"/>
      <c r="L22" s="101"/>
      <c r="M22" s="100" t="s">
        <v>41</v>
      </c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24"/>
      <c r="AJ22" s="124"/>
      <c r="AK22" s="124"/>
      <c r="AL22" s="124"/>
      <c r="AM22" s="125"/>
    </row>
    <row r="23" spans="1:48" ht="18.75" customHeight="1">
      <c r="A23" s="171" t="s">
        <v>127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3"/>
    </row>
    <row r="24" spans="1:48" ht="15" customHeight="1">
      <c r="A24" s="174" t="s">
        <v>128</v>
      </c>
      <c r="B24" s="175"/>
      <c r="C24" s="175"/>
      <c r="D24" s="175"/>
      <c r="E24" s="175"/>
      <c r="F24" s="175"/>
      <c r="G24" s="176"/>
      <c r="H24" s="183"/>
      <c r="I24" s="184"/>
      <c r="J24" s="184"/>
      <c r="K24" s="184"/>
      <c r="L24" s="185"/>
      <c r="M24" s="189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1"/>
    </row>
    <row r="25" spans="1:48" ht="15" customHeight="1">
      <c r="A25" s="177"/>
      <c r="B25" s="178"/>
      <c r="C25" s="178"/>
      <c r="D25" s="178"/>
      <c r="E25" s="178"/>
      <c r="F25" s="178"/>
      <c r="G25" s="179"/>
      <c r="H25" s="186"/>
      <c r="I25" s="187"/>
      <c r="J25" s="187"/>
      <c r="K25" s="187"/>
      <c r="L25" s="188"/>
      <c r="M25" s="192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3"/>
      <c r="AI25" s="193"/>
      <c r="AJ25" s="193"/>
      <c r="AK25" s="193"/>
      <c r="AL25" s="193"/>
      <c r="AM25" s="194"/>
      <c r="AV25" s="3"/>
    </row>
    <row r="26" spans="1:48" ht="18.75" customHeight="1">
      <c r="A26" s="180" t="s">
        <v>129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181"/>
      <c r="AG26" s="181"/>
      <c r="AH26" s="181"/>
      <c r="AI26" s="181"/>
      <c r="AJ26" s="181"/>
      <c r="AK26" s="181"/>
      <c r="AL26" s="181"/>
      <c r="AM26" s="182"/>
    </row>
    <row r="27" spans="1:48" ht="38.25" customHeight="1">
      <c r="A27" s="174" t="s">
        <v>130</v>
      </c>
      <c r="B27" s="175"/>
      <c r="C27" s="175"/>
      <c r="D27" s="175"/>
      <c r="E27" s="175"/>
      <c r="F27" s="175"/>
      <c r="G27" s="176"/>
      <c r="H27" s="183"/>
      <c r="I27" s="184"/>
      <c r="J27" s="184"/>
      <c r="K27" s="184"/>
      <c r="L27" s="185"/>
      <c r="M27" s="189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  <c r="AM27" s="191"/>
    </row>
    <row r="28" spans="1:48" ht="38.25" customHeight="1">
      <c r="A28" s="195"/>
      <c r="B28" s="196"/>
      <c r="C28" s="196"/>
      <c r="D28" s="196"/>
      <c r="E28" s="196"/>
      <c r="F28" s="196"/>
      <c r="G28" s="197"/>
      <c r="H28" s="198"/>
      <c r="I28" s="199"/>
      <c r="J28" s="199"/>
      <c r="K28" s="199"/>
      <c r="L28" s="200"/>
      <c r="M28" s="159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1"/>
      <c r="AV28" s="3"/>
    </row>
    <row r="29" spans="1:48" ht="38.25" customHeight="1">
      <c r="A29" s="204" t="s">
        <v>131</v>
      </c>
      <c r="B29" s="205"/>
      <c r="C29" s="205"/>
      <c r="D29" s="205"/>
      <c r="E29" s="205"/>
      <c r="F29" s="205"/>
      <c r="G29" s="206"/>
      <c r="H29" s="207"/>
      <c r="I29" s="208"/>
      <c r="J29" s="208"/>
      <c r="K29" s="208"/>
      <c r="L29" s="209"/>
      <c r="M29" s="210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1"/>
      <c r="Z29" s="211"/>
      <c r="AA29" s="211"/>
      <c r="AB29" s="211"/>
      <c r="AC29" s="211"/>
      <c r="AD29" s="211"/>
      <c r="AE29" s="211"/>
      <c r="AF29" s="211"/>
      <c r="AG29" s="211"/>
      <c r="AH29" s="211"/>
      <c r="AI29" s="211"/>
      <c r="AJ29" s="211"/>
      <c r="AK29" s="211"/>
      <c r="AL29" s="211"/>
      <c r="AM29" s="212"/>
    </row>
    <row r="30" spans="1:48" ht="38.25" customHeight="1">
      <c r="A30" s="177"/>
      <c r="B30" s="178"/>
      <c r="C30" s="178"/>
      <c r="D30" s="178"/>
      <c r="E30" s="178"/>
      <c r="F30" s="178"/>
      <c r="G30" s="179"/>
      <c r="H30" s="186"/>
      <c r="I30" s="187"/>
      <c r="J30" s="187"/>
      <c r="K30" s="187"/>
      <c r="L30" s="188"/>
      <c r="M30" s="192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3"/>
      <c r="Y30" s="193"/>
      <c r="Z30" s="193"/>
      <c r="AA30" s="193"/>
      <c r="AB30" s="193"/>
      <c r="AC30" s="193"/>
      <c r="AD30" s="193"/>
      <c r="AE30" s="193"/>
      <c r="AF30" s="193"/>
      <c r="AG30" s="193"/>
      <c r="AH30" s="193"/>
      <c r="AI30" s="193"/>
      <c r="AJ30" s="193"/>
      <c r="AK30" s="193"/>
      <c r="AL30" s="193"/>
      <c r="AM30" s="194"/>
      <c r="AV30" s="3"/>
    </row>
    <row r="31" spans="1:48" ht="18.75" customHeight="1">
      <c r="A31" s="180" t="s">
        <v>166</v>
      </c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81"/>
      <c r="AJ31" s="181"/>
      <c r="AK31" s="181"/>
      <c r="AL31" s="181"/>
      <c r="AM31" s="182"/>
    </row>
    <row r="32" spans="1:48" ht="15" customHeight="1">
      <c r="A32" s="204" t="s">
        <v>167</v>
      </c>
      <c r="B32" s="213"/>
      <c r="C32" s="213"/>
      <c r="D32" s="213"/>
      <c r="E32" s="213"/>
      <c r="F32" s="213"/>
      <c r="G32" s="206"/>
      <c r="H32" s="207"/>
      <c r="I32" s="208"/>
      <c r="J32" s="208"/>
      <c r="K32" s="208"/>
      <c r="L32" s="209"/>
      <c r="M32" s="214"/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5"/>
      <c r="Z32" s="215"/>
      <c r="AA32" s="215"/>
      <c r="AB32" s="215"/>
      <c r="AC32" s="215"/>
      <c r="AD32" s="215"/>
      <c r="AE32" s="215"/>
      <c r="AF32" s="215"/>
      <c r="AG32" s="215"/>
      <c r="AH32" s="215"/>
      <c r="AI32" s="215"/>
      <c r="AJ32" s="215"/>
      <c r="AK32" s="215"/>
      <c r="AL32" s="215"/>
      <c r="AM32" s="216"/>
    </row>
    <row r="33" spans="1:48" ht="31.5" customHeight="1">
      <c r="A33" s="195"/>
      <c r="B33" s="196"/>
      <c r="C33" s="196"/>
      <c r="D33" s="196"/>
      <c r="E33" s="196"/>
      <c r="F33" s="196"/>
      <c r="G33" s="197"/>
      <c r="H33" s="198"/>
      <c r="I33" s="199"/>
      <c r="J33" s="199"/>
      <c r="K33" s="199"/>
      <c r="L33" s="200"/>
      <c r="M33" s="217"/>
      <c r="N33" s="218"/>
      <c r="O33" s="218"/>
      <c r="P33" s="218"/>
      <c r="Q33" s="218"/>
      <c r="R33" s="218"/>
      <c r="S33" s="218"/>
      <c r="T33" s="218"/>
      <c r="U33" s="218"/>
      <c r="V33" s="218"/>
      <c r="W33" s="218"/>
      <c r="X33" s="218"/>
      <c r="Y33" s="218"/>
      <c r="Z33" s="218"/>
      <c r="AA33" s="218"/>
      <c r="AB33" s="218"/>
      <c r="AC33" s="218"/>
      <c r="AD33" s="218"/>
      <c r="AE33" s="218"/>
      <c r="AF33" s="218"/>
      <c r="AG33" s="218"/>
      <c r="AH33" s="218"/>
      <c r="AI33" s="218"/>
      <c r="AJ33" s="218"/>
      <c r="AK33" s="218"/>
      <c r="AL33" s="218"/>
      <c r="AM33" s="219"/>
    </row>
    <row r="34" spans="1:48" ht="15" customHeight="1">
      <c r="A34" s="6" t="s">
        <v>23</v>
      </c>
      <c r="B34" s="7"/>
      <c r="C34" s="7"/>
      <c r="D34" s="7"/>
      <c r="E34" s="7"/>
      <c r="F34" s="7"/>
      <c r="G34" s="8"/>
      <c r="H34" s="150">
        <f>SUM(H24:L33)</f>
        <v>0</v>
      </c>
      <c r="I34" s="150"/>
      <c r="J34" s="150"/>
      <c r="K34" s="150"/>
      <c r="L34" s="151"/>
      <c r="M34" s="114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6"/>
    </row>
    <row r="35" spans="1:48" s="30" customFormat="1">
      <c r="A35" s="44"/>
      <c r="B35" s="29"/>
      <c r="C35" s="28"/>
      <c r="D35" s="29"/>
      <c r="E35" s="45"/>
      <c r="F35" s="29"/>
      <c r="G35" s="29"/>
      <c r="H35" s="29"/>
      <c r="I35" s="29"/>
      <c r="J35" s="46"/>
      <c r="K35" s="46"/>
      <c r="L35" s="46"/>
      <c r="M35" s="46"/>
      <c r="N35" s="46"/>
      <c r="O35" s="47"/>
      <c r="P35" s="28"/>
      <c r="S35" s="46"/>
      <c r="T35" s="42"/>
      <c r="U35" s="46"/>
      <c r="V35" s="46"/>
      <c r="W35" s="48"/>
      <c r="X35" s="79"/>
      <c r="Y35" s="79"/>
      <c r="Z35" s="79"/>
      <c r="AA35" s="79"/>
      <c r="AB35" s="79"/>
      <c r="AC35" s="79"/>
      <c r="AD35" s="32"/>
      <c r="AE35" s="33"/>
      <c r="AF35" s="33"/>
      <c r="AG35" s="33"/>
      <c r="AH35" s="78"/>
      <c r="AI35" s="152"/>
      <c r="AJ35" s="152"/>
      <c r="AK35" s="152"/>
      <c r="AL35" s="153"/>
      <c r="AM35" s="153"/>
    </row>
    <row r="36" spans="1:48" s="30" customFormat="1">
      <c r="A36" s="28" t="s">
        <v>98</v>
      </c>
      <c r="B36" s="29"/>
      <c r="C36" s="28"/>
      <c r="D36" s="29"/>
      <c r="E36" s="45"/>
      <c r="F36" s="29"/>
      <c r="G36" s="29"/>
      <c r="H36" s="29"/>
      <c r="I36" s="29"/>
      <c r="J36" s="46"/>
      <c r="K36" s="46"/>
      <c r="L36" s="46"/>
      <c r="M36" s="46"/>
      <c r="N36" s="46"/>
      <c r="O36" s="47"/>
      <c r="P36" s="28"/>
      <c r="S36" s="46"/>
      <c r="T36" s="42"/>
      <c r="U36" s="46"/>
      <c r="V36" s="46"/>
      <c r="W36" s="48"/>
      <c r="X36" s="79"/>
      <c r="Y36" s="79"/>
      <c r="Z36" s="79"/>
      <c r="AA36" s="79"/>
      <c r="AB36" s="79"/>
      <c r="AC36" s="79"/>
      <c r="AD36" s="32"/>
      <c r="AE36" s="33"/>
      <c r="AF36" s="33"/>
      <c r="AG36" s="33"/>
      <c r="AH36" s="78"/>
      <c r="AI36" s="152"/>
      <c r="AJ36" s="152"/>
      <c r="AK36" s="152"/>
      <c r="AL36" s="153"/>
      <c r="AM36" s="153"/>
    </row>
    <row r="37" spans="1:48" ht="32.25" customHeight="1">
      <c r="A37" s="100" t="s">
        <v>125</v>
      </c>
      <c r="B37" s="101"/>
      <c r="C37" s="101"/>
      <c r="D37" s="101"/>
      <c r="E37" s="101"/>
      <c r="F37" s="101"/>
      <c r="G37" s="102"/>
      <c r="H37" s="90" t="s">
        <v>126</v>
      </c>
      <c r="I37" s="101"/>
      <c r="J37" s="101"/>
      <c r="K37" s="101"/>
      <c r="L37" s="101"/>
      <c r="M37" s="100" t="s">
        <v>41</v>
      </c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2"/>
    </row>
    <row r="38" spans="1:48" ht="33.75" customHeight="1">
      <c r="A38" s="162" t="s">
        <v>132</v>
      </c>
      <c r="B38" s="163"/>
      <c r="C38" s="163"/>
      <c r="D38" s="163"/>
      <c r="E38" s="163"/>
      <c r="F38" s="163"/>
      <c r="G38" s="164"/>
      <c r="H38" s="158"/>
      <c r="I38" s="158"/>
      <c r="J38" s="158"/>
      <c r="K38" s="158"/>
      <c r="L38" s="158"/>
      <c r="M38" s="159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/>
      <c r="AK38" s="160"/>
      <c r="AL38" s="160"/>
      <c r="AM38" s="161"/>
    </row>
    <row r="39" spans="1:48" ht="39.75" customHeight="1">
      <c r="A39" s="165" t="s">
        <v>133</v>
      </c>
      <c r="B39" s="166"/>
      <c r="C39" s="166"/>
      <c r="D39" s="166"/>
      <c r="E39" s="166"/>
      <c r="F39" s="166"/>
      <c r="G39" s="167"/>
      <c r="H39" s="154"/>
      <c r="I39" s="154"/>
      <c r="J39" s="154"/>
      <c r="K39" s="154"/>
      <c r="L39" s="154"/>
      <c r="M39" s="155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7"/>
    </row>
    <row r="40" spans="1:48" ht="27.75" customHeight="1">
      <c r="A40" s="168" t="s">
        <v>134</v>
      </c>
      <c r="B40" s="169"/>
      <c r="C40" s="169"/>
      <c r="D40" s="169"/>
      <c r="E40" s="169"/>
      <c r="F40" s="169"/>
      <c r="G40" s="170"/>
      <c r="H40" s="154"/>
      <c r="I40" s="154"/>
      <c r="J40" s="154"/>
      <c r="K40" s="154"/>
      <c r="L40" s="154"/>
      <c r="M40" s="155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6"/>
      <c r="Y40" s="156"/>
      <c r="Z40" s="156"/>
      <c r="AA40" s="156"/>
      <c r="AB40" s="156"/>
      <c r="AC40" s="156"/>
      <c r="AD40" s="156"/>
      <c r="AE40" s="156"/>
      <c r="AF40" s="156"/>
      <c r="AG40" s="156"/>
      <c r="AH40" s="156"/>
      <c r="AI40" s="156"/>
      <c r="AJ40" s="156"/>
      <c r="AK40" s="156"/>
      <c r="AL40" s="156"/>
      <c r="AM40" s="157"/>
    </row>
    <row r="41" spans="1:48" ht="45.75" customHeight="1">
      <c r="A41" s="165" t="s">
        <v>135</v>
      </c>
      <c r="B41" s="166"/>
      <c r="C41" s="166"/>
      <c r="D41" s="166"/>
      <c r="E41" s="166"/>
      <c r="F41" s="166"/>
      <c r="G41" s="167"/>
      <c r="H41" s="154"/>
      <c r="I41" s="154"/>
      <c r="J41" s="154"/>
      <c r="K41" s="154"/>
      <c r="L41" s="154"/>
      <c r="M41" s="155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7"/>
      <c r="AV41" s="3"/>
    </row>
    <row r="42" spans="1:48" ht="33.75" customHeight="1">
      <c r="A42" s="201" t="s">
        <v>136</v>
      </c>
      <c r="B42" s="202"/>
      <c r="C42" s="202"/>
      <c r="D42" s="202"/>
      <c r="E42" s="202"/>
      <c r="F42" s="202"/>
      <c r="G42" s="203"/>
      <c r="H42" s="154"/>
      <c r="I42" s="154"/>
      <c r="J42" s="154"/>
      <c r="K42" s="154"/>
      <c r="L42" s="154"/>
      <c r="M42" s="155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156"/>
      <c r="AM42" s="157"/>
    </row>
    <row r="43" spans="1:48" ht="15" customHeight="1">
      <c r="A43" s="6" t="s">
        <v>23</v>
      </c>
      <c r="B43" s="7"/>
      <c r="C43" s="7"/>
      <c r="D43" s="7"/>
      <c r="E43" s="7"/>
      <c r="F43" s="7"/>
      <c r="G43" s="8"/>
      <c r="H43" s="150">
        <f>SUM(H38:L42)</f>
        <v>0</v>
      </c>
      <c r="I43" s="150"/>
      <c r="J43" s="150"/>
      <c r="K43" s="150"/>
      <c r="L43" s="151"/>
      <c r="M43" s="114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6"/>
    </row>
    <row r="44" spans="1:48" s="30" customFormat="1">
      <c r="A44" s="28" t="s">
        <v>120</v>
      </c>
    </row>
    <row r="46" spans="1:48">
      <c r="AI46" s="81"/>
      <c r="AJ46" s="81"/>
      <c r="AK46" s="81"/>
      <c r="AL46" s="81"/>
      <c r="AM46" s="81"/>
    </row>
  </sheetData>
  <sheetProtection formatCells="0" formatColumns="0" formatRows="0" insertColumns="0" insertRows="0" autoFilter="0"/>
  <mergeCells count="78">
    <mergeCell ref="A3:AM3"/>
    <mergeCell ref="A5:AM5"/>
    <mergeCell ref="A7:G7"/>
    <mergeCell ref="H7:N7"/>
    <mergeCell ref="O7:S7"/>
    <mergeCell ref="T7:AM7"/>
    <mergeCell ref="AP10:AU10"/>
    <mergeCell ref="A8:C9"/>
    <mergeCell ref="D8:G8"/>
    <mergeCell ref="H8:S8"/>
    <mergeCell ref="T8:V9"/>
    <mergeCell ref="W8:AF8"/>
    <mergeCell ref="AG8:AM8"/>
    <mergeCell ref="D9:G9"/>
    <mergeCell ref="H9:S9"/>
    <mergeCell ref="W9:AF9"/>
    <mergeCell ref="AG9:AM9"/>
    <mergeCell ref="A10:K10"/>
    <mergeCell ref="L10:AF10"/>
    <mergeCell ref="AG10:AI10"/>
    <mergeCell ref="AJ10:AK10"/>
    <mergeCell ref="AL10:AM10"/>
    <mergeCell ref="A24:G25"/>
    <mergeCell ref="H24:L25"/>
    <mergeCell ref="M24:AM25"/>
    <mergeCell ref="A13:AM13"/>
    <mergeCell ref="A15:W15"/>
    <mergeCell ref="X15:Z15"/>
    <mergeCell ref="A17:AM17"/>
    <mergeCell ref="AC19:AC21"/>
    <mergeCell ref="AD19:AH19"/>
    <mergeCell ref="AI19:AM19"/>
    <mergeCell ref="AD20:AF21"/>
    <mergeCell ref="AG20:AH21"/>
    <mergeCell ref="AI20:AK21"/>
    <mergeCell ref="AL20:AM21"/>
    <mergeCell ref="A22:G22"/>
    <mergeCell ref="H22:L22"/>
    <mergeCell ref="M22:AM22"/>
    <mergeCell ref="A23:AM23"/>
    <mergeCell ref="A26:AM26"/>
    <mergeCell ref="A27:G28"/>
    <mergeCell ref="H27:L28"/>
    <mergeCell ref="M27:AM28"/>
    <mergeCell ref="A29:G30"/>
    <mergeCell ref="H29:L30"/>
    <mergeCell ref="M29:AM30"/>
    <mergeCell ref="A31:AM31"/>
    <mergeCell ref="A32:G33"/>
    <mergeCell ref="H32:L33"/>
    <mergeCell ref="M32:AM33"/>
    <mergeCell ref="H34:L34"/>
    <mergeCell ref="M34:AM34"/>
    <mergeCell ref="AI35:AK35"/>
    <mergeCell ref="AL35:AM35"/>
    <mergeCell ref="AI36:AK36"/>
    <mergeCell ref="AL36:AM36"/>
    <mergeCell ref="A37:G37"/>
    <mergeCell ref="H37:L37"/>
    <mergeCell ref="M37:AM37"/>
    <mergeCell ref="A38:G38"/>
    <mergeCell ref="H38:L38"/>
    <mergeCell ref="M38:AM38"/>
    <mergeCell ref="A39:G39"/>
    <mergeCell ref="H39:L39"/>
    <mergeCell ref="M39:AM39"/>
    <mergeCell ref="AI46:AM46"/>
    <mergeCell ref="A40:G40"/>
    <mergeCell ref="H40:L40"/>
    <mergeCell ref="M40:AM40"/>
    <mergeCell ref="A41:G41"/>
    <mergeCell ref="H41:L41"/>
    <mergeCell ref="M41:AM41"/>
    <mergeCell ref="A42:G42"/>
    <mergeCell ref="H42:L42"/>
    <mergeCell ref="M42:AM42"/>
    <mergeCell ref="H43:L43"/>
    <mergeCell ref="M43:AM43"/>
  </mergeCells>
  <phoneticPr fontId="3"/>
  <dataValidations count="3">
    <dataValidation type="list" allowBlank="1" sqref="D9:G9" xr:uid="{43B6F47F-7A5C-4CF5-BFF3-E7F0AE2DF189}">
      <formula1>"秋田県"</formula1>
    </dataValidation>
    <dataValidation type="list" allowBlank="1" showInputMessage="1" showErrorMessage="1" sqref="X15:Z15" xr:uid="{58F2E9E0-94E7-4454-8A35-201712FABDAE}">
      <formula1>"✔"</formula1>
    </dataValidation>
    <dataValidation imeMode="halfAlpha" allowBlank="1" showInputMessage="1" showErrorMessage="1" sqref="S19:V21 J19:N21 S36:V36 J36:N36" xr:uid="{10B9C071-B631-4C87-AB05-FD8F9EC6DF81}"/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9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72996F8E-8611-4670-BA4D-14818B824A4F}">
          <x14:formula1>
            <xm:f>リスト!$B$2:$B$29</xm:f>
          </x14:formula1>
          <xm:sqref>L10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23607-C506-426D-9415-2FD4E348852C}">
  <dimension ref="A1:AV46"/>
  <sheetViews>
    <sheetView showGridLines="0" showZeros="0" zoomScaleNormal="100" zoomScaleSheetLayoutView="100" workbookViewId="0">
      <selection activeCell="A4" sqref="A4"/>
    </sheetView>
  </sheetViews>
  <sheetFormatPr defaultColWidth="2.25" defaultRowHeight="13.5"/>
  <cols>
    <col min="1" max="1" width="2.25" style="2" customWidth="1"/>
    <col min="2" max="7" width="2.25" style="2"/>
    <col min="8" max="19" width="2.375" style="2" bestFit="1" customWidth="1"/>
    <col min="20" max="34" width="2.25" style="2"/>
    <col min="35" max="35" width="2.5" style="2" bestFit="1" customWidth="1"/>
    <col min="36" max="40" width="2.25" style="2"/>
    <col min="41" max="47" width="2.25" style="2" hidden="1" customWidth="1"/>
    <col min="48" max="16384" width="2.25" style="2"/>
  </cols>
  <sheetData>
    <row r="1" spans="1:48">
      <c r="A1" s="2" t="s">
        <v>26</v>
      </c>
    </row>
    <row r="2" spans="1:48" ht="7.5" customHeight="1"/>
    <row r="3" spans="1:48">
      <c r="A3" s="117" t="s">
        <v>168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9"/>
    </row>
    <row r="4" spans="1:48" s="30" customFormat="1" ht="9" customHeight="1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</row>
    <row r="5" spans="1:48">
      <c r="A5" s="97" t="s">
        <v>27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9"/>
    </row>
    <row r="6" spans="1:48" s="30" customFormat="1" ht="4.5" customHeight="1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</row>
    <row r="7" spans="1:48" ht="17.25" customHeight="1">
      <c r="A7" s="100" t="s">
        <v>28</v>
      </c>
      <c r="B7" s="101"/>
      <c r="C7" s="101"/>
      <c r="D7" s="101"/>
      <c r="E7" s="101"/>
      <c r="F7" s="101"/>
      <c r="G7" s="102"/>
      <c r="H7" s="139"/>
      <c r="I7" s="140"/>
      <c r="J7" s="140"/>
      <c r="K7" s="140"/>
      <c r="L7" s="140"/>
      <c r="M7" s="140"/>
      <c r="N7" s="141"/>
      <c r="O7" s="100" t="s">
        <v>29</v>
      </c>
      <c r="P7" s="101"/>
      <c r="Q7" s="101"/>
      <c r="R7" s="101"/>
      <c r="S7" s="102"/>
      <c r="T7" s="142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143"/>
    </row>
    <row r="8" spans="1:48">
      <c r="A8" s="120" t="s">
        <v>30</v>
      </c>
      <c r="B8" s="121"/>
      <c r="C8" s="122"/>
      <c r="D8" s="100" t="s">
        <v>31</v>
      </c>
      <c r="E8" s="101"/>
      <c r="F8" s="101"/>
      <c r="G8" s="102"/>
      <c r="H8" s="100" t="s">
        <v>20</v>
      </c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2"/>
      <c r="T8" s="120" t="s">
        <v>32</v>
      </c>
      <c r="U8" s="121"/>
      <c r="V8" s="122"/>
      <c r="W8" s="100" t="s">
        <v>13</v>
      </c>
      <c r="X8" s="101"/>
      <c r="Y8" s="101"/>
      <c r="Z8" s="101"/>
      <c r="AA8" s="101"/>
      <c r="AB8" s="101"/>
      <c r="AC8" s="101"/>
      <c r="AD8" s="101"/>
      <c r="AE8" s="101"/>
      <c r="AF8" s="102"/>
      <c r="AG8" s="129" t="s">
        <v>33</v>
      </c>
      <c r="AH8" s="84"/>
      <c r="AI8" s="84"/>
      <c r="AJ8" s="84"/>
      <c r="AK8" s="84"/>
      <c r="AL8" s="84"/>
      <c r="AM8" s="85"/>
    </row>
    <row r="9" spans="1:48" ht="17.25" customHeight="1">
      <c r="A9" s="123"/>
      <c r="B9" s="124"/>
      <c r="C9" s="125"/>
      <c r="D9" s="126"/>
      <c r="E9" s="127"/>
      <c r="F9" s="127"/>
      <c r="G9" s="128"/>
      <c r="H9" s="130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2"/>
      <c r="T9" s="123"/>
      <c r="U9" s="124"/>
      <c r="V9" s="125"/>
      <c r="W9" s="133"/>
      <c r="X9" s="134"/>
      <c r="Y9" s="134"/>
      <c r="Z9" s="134"/>
      <c r="AA9" s="134"/>
      <c r="AB9" s="134"/>
      <c r="AC9" s="134"/>
      <c r="AD9" s="134"/>
      <c r="AE9" s="134"/>
      <c r="AF9" s="135"/>
      <c r="AG9" s="136"/>
      <c r="AH9" s="137"/>
      <c r="AI9" s="137"/>
      <c r="AJ9" s="137"/>
      <c r="AK9" s="137"/>
      <c r="AL9" s="137"/>
      <c r="AM9" s="138"/>
      <c r="AV9" s="3"/>
    </row>
    <row r="10" spans="1:48" s="3" customFormat="1" ht="20.25" customHeight="1">
      <c r="A10" s="100" t="s">
        <v>35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2"/>
      <c r="L10" s="94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6"/>
      <c r="AG10" s="83" t="s">
        <v>36</v>
      </c>
      <c r="AH10" s="84"/>
      <c r="AI10" s="85"/>
      <c r="AJ10" s="86"/>
      <c r="AK10" s="86"/>
      <c r="AL10" s="87" t="s">
        <v>37</v>
      </c>
      <c r="AM10" s="88"/>
      <c r="AP10" s="82"/>
      <c r="AQ10" s="82"/>
      <c r="AR10" s="82"/>
      <c r="AS10" s="82"/>
      <c r="AT10" s="82"/>
      <c r="AU10" s="82"/>
    </row>
    <row r="11" spans="1:48" s="29" customFormat="1" ht="6" customHeight="1">
      <c r="A11" s="37"/>
      <c r="B11" s="37"/>
      <c r="C11" s="37"/>
      <c r="D11" s="37"/>
      <c r="E11" s="37"/>
      <c r="F11" s="37"/>
      <c r="G11" s="37"/>
      <c r="H11" s="37"/>
      <c r="I11" s="38"/>
      <c r="J11" s="39"/>
      <c r="K11" s="38"/>
      <c r="L11" s="36"/>
      <c r="M11" s="36"/>
      <c r="N11" s="36"/>
      <c r="O11" s="36"/>
      <c r="P11" s="36"/>
      <c r="Q11" s="36"/>
      <c r="R11" s="36"/>
      <c r="S11" s="36"/>
      <c r="T11" s="36"/>
      <c r="U11" s="38"/>
      <c r="V11" s="36"/>
      <c r="W11" s="36"/>
      <c r="X11" s="36"/>
      <c r="Y11" s="39"/>
      <c r="Z11" s="40"/>
      <c r="AA11" s="38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</row>
    <row r="12" spans="1:48" s="29" customFormat="1" ht="6" customHeight="1">
      <c r="I12" s="41"/>
      <c r="J12" s="42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</row>
    <row r="13" spans="1:48" s="3" customFormat="1" ht="12">
      <c r="A13" s="97" t="s">
        <v>119</v>
      </c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9"/>
    </row>
    <row r="14" spans="1:48" s="29" customFormat="1" ht="3" customHeight="1">
      <c r="I14" s="41"/>
      <c r="J14" s="42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</row>
    <row r="15" spans="1:48" s="3" customFormat="1" ht="18" customHeight="1">
      <c r="A15" s="144" t="s">
        <v>124</v>
      </c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6"/>
      <c r="Y15" s="147"/>
      <c r="Z15" s="148"/>
      <c r="AA15" s="49"/>
      <c r="AB15" s="49"/>
      <c r="AC15" s="49"/>
      <c r="AD15" s="49"/>
      <c r="AE15" s="49"/>
      <c r="AF15" s="49"/>
      <c r="AG15" s="49"/>
      <c r="AH15" s="50"/>
      <c r="AI15" s="50"/>
      <c r="AJ15" s="50"/>
      <c r="AK15" s="50"/>
      <c r="AL15" s="50"/>
      <c r="AM15" s="50"/>
    </row>
    <row r="16" spans="1:48" s="29" customFormat="1" ht="6" customHeight="1">
      <c r="I16" s="41"/>
      <c r="J16" s="42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</row>
    <row r="17" spans="1:48" s="3" customFormat="1" ht="12">
      <c r="A17" s="97" t="s">
        <v>38</v>
      </c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9"/>
    </row>
    <row r="18" spans="1:48" s="29" customFormat="1" ht="3" customHeight="1" thickBot="1">
      <c r="I18" s="41"/>
      <c r="J18" s="42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</row>
    <row r="19" spans="1:48" ht="19.5" customHeight="1">
      <c r="A19" s="44"/>
      <c r="B19" s="29"/>
      <c r="C19" s="28"/>
      <c r="D19" s="29"/>
      <c r="E19" s="45"/>
      <c r="F19" s="29"/>
      <c r="G19" s="29"/>
      <c r="H19" s="29"/>
      <c r="I19" s="29"/>
      <c r="J19" s="46"/>
      <c r="K19" s="46"/>
      <c r="L19" s="46"/>
      <c r="M19" s="46"/>
      <c r="N19" s="46"/>
      <c r="O19" s="47"/>
      <c r="P19" s="28"/>
      <c r="Q19" s="30"/>
      <c r="R19" s="30"/>
      <c r="S19" s="46"/>
      <c r="T19" s="42"/>
      <c r="U19" s="46"/>
      <c r="V19" s="46"/>
      <c r="W19" s="28"/>
      <c r="AC19" s="149"/>
      <c r="AD19" s="89" t="s">
        <v>39</v>
      </c>
      <c r="AE19" s="90"/>
      <c r="AF19" s="90"/>
      <c r="AG19" s="90"/>
      <c r="AH19" s="90"/>
      <c r="AI19" s="111" t="s">
        <v>40</v>
      </c>
      <c r="AJ19" s="112"/>
      <c r="AK19" s="112"/>
      <c r="AL19" s="112"/>
      <c r="AM19" s="113"/>
      <c r="AV19" s="3"/>
    </row>
    <row r="20" spans="1:48">
      <c r="A20" s="44"/>
      <c r="B20" s="29"/>
      <c r="C20" s="28"/>
      <c r="D20" s="29"/>
      <c r="E20" s="45"/>
      <c r="F20" s="29"/>
      <c r="G20" s="29"/>
      <c r="H20" s="29"/>
      <c r="I20" s="29"/>
      <c r="J20" s="46"/>
      <c r="K20" s="46"/>
      <c r="L20" s="46"/>
      <c r="M20" s="46"/>
      <c r="N20" s="46"/>
      <c r="O20" s="47"/>
      <c r="P20" s="28"/>
      <c r="Q20" s="30"/>
      <c r="R20" s="30"/>
      <c r="S20" s="46"/>
      <c r="T20" s="42"/>
      <c r="U20" s="46"/>
      <c r="V20" s="46"/>
      <c r="W20" s="48"/>
      <c r="AC20" s="149"/>
      <c r="AD20" s="91" t="str">
        <f>IFERROR(VLOOKUP(L10,リスト!B2:D22,2,FALSE),IFERROR(VLOOKUP(L10,リスト!B23:D29,2,FALSE)*AJ10,""))</f>
        <v/>
      </c>
      <c r="AE20" s="92"/>
      <c r="AF20" s="92"/>
      <c r="AG20" s="93" t="s">
        <v>7</v>
      </c>
      <c r="AH20" s="93"/>
      <c r="AI20" s="107">
        <f>MIN(AD20,ROUNDDOWN((H34+H43)/1000,0))</f>
        <v>0</v>
      </c>
      <c r="AJ20" s="108"/>
      <c r="AK20" s="108"/>
      <c r="AL20" s="103" t="s">
        <v>7</v>
      </c>
      <c r="AM20" s="104"/>
    </row>
    <row r="21" spans="1:48" ht="14.25" thickBot="1">
      <c r="A21" s="28" t="s">
        <v>97</v>
      </c>
      <c r="B21" s="29"/>
      <c r="C21" s="28"/>
      <c r="D21" s="29"/>
      <c r="E21" s="45"/>
      <c r="F21" s="29"/>
      <c r="G21" s="29"/>
      <c r="H21" s="29"/>
      <c r="I21" s="29"/>
      <c r="J21" s="46"/>
      <c r="K21" s="46"/>
      <c r="L21" s="46"/>
      <c r="M21" s="46"/>
      <c r="N21" s="46"/>
      <c r="O21" s="47"/>
      <c r="P21" s="28"/>
      <c r="Q21" s="30"/>
      <c r="R21" s="30"/>
      <c r="S21" s="46"/>
      <c r="T21" s="42"/>
      <c r="U21" s="46"/>
      <c r="V21" s="46"/>
      <c r="W21" s="48"/>
      <c r="AC21" s="149"/>
      <c r="AD21" s="91"/>
      <c r="AE21" s="92"/>
      <c r="AF21" s="92"/>
      <c r="AG21" s="93"/>
      <c r="AH21" s="93"/>
      <c r="AI21" s="109"/>
      <c r="AJ21" s="110"/>
      <c r="AK21" s="110"/>
      <c r="AL21" s="105"/>
      <c r="AM21" s="106"/>
    </row>
    <row r="22" spans="1:48" ht="33.75" customHeight="1">
      <c r="A22" s="100" t="s">
        <v>125</v>
      </c>
      <c r="B22" s="101"/>
      <c r="C22" s="101"/>
      <c r="D22" s="101"/>
      <c r="E22" s="101"/>
      <c r="F22" s="101"/>
      <c r="G22" s="102"/>
      <c r="H22" s="90" t="s">
        <v>126</v>
      </c>
      <c r="I22" s="101"/>
      <c r="J22" s="101"/>
      <c r="K22" s="101"/>
      <c r="L22" s="101"/>
      <c r="M22" s="100" t="s">
        <v>41</v>
      </c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24"/>
      <c r="AJ22" s="124"/>
      <c r="AK22" s="124"/>
      <c r="AL22" s="124"/>
      <c r="AM22" s="125"/>
    </row>
    <row r="23" spans="1:48" ht="18.75" customHeight="1">
      <c r="A23" s="171" t="s">
        <v>127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3"/>
    </row>
    <row r="24" spans="1:48" ht="15" customHeight="1">
      <c r="A24" s="174" t="s">
        <v>128</v>
      </c>
      <c r="B24" s="175"/>
      <c r="C24" s="175"/>
      <c r="D24" s="175"/>
      <c r="E24" s="175"/>
      <c r="F24" s="175"/>
      <c r="G24" s="176"/>
      <c r="H24" s="183"/>
      <c r="I24" s="184"/>
      <c r="J24" s="184"/>
      <c r="K24" s="184"/>
      <c r="L24" s="185"/>
      <c r="M24" s="189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1"/>
    </row>
    <row r="25" spans="1:48" ht="15" customHeight="1">
      <c r="A25" s="177"/>
      <c r="B25" s="178"/>
      <c r="C25" s="178"/>
      <c r="D25" s="178"/>
      <c r="E25" s="178"/>
      <c r="F25" s="178"/>
      <c r="G25" s="179"/>
      <c r="H25" s="186"/>
      <c r="I25" s="187"/>
      <c r="J25" s="187"/>
      <c r="K25" s="187"/>
      <c r="L25" s="188"/>
      <c r="M25" s="192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3"/>
      <c r="AI25" s="193"/>
      <c r="AJ25" s="193"/>
      <c r="AK25" s="193"/>
      <c r="AL25" s="193"/>
      <c r="AM25" s="194"/>
      <c r="AV25" s="3"/>
    </row>
    <row r="26" spans="1:48" ht="18.75" customHeight="1">
      <c r="A26" s="180" t="s">
        <v>129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181"/>
      <c r="AG26" s="181"/>
      <c r="AH26" s="181"/>
      <c r="AI26" s="181"/>
      <c r="AJ26" s="181"/>
      <c r="AK26" s="181"/>
      <c r="AL26" s="181"/>
      <c r="AM26" s="182"/>
    </row>
    <row r="27" spans="1:48" ht="38.25" customHeight="1">
      <c r="A27" s="174" t="s">
        <v>130</v>
      </c>
      <c r="B27" s="175"/>
      <c r="C27" s="175"/>
      <c r="D27" s="175"/>
      <c r="E27" s="175"/>
      <c r="F27" s="175"/>
      <c r="G27" s="176"/>
      <c r="H27" s="183"/>
      <c r="I27" s="184"/>
      <c r="J27" s="184"/>
      <c r="K27" s="184"/>
      <c r="L27" s="185"/>
      <c r="M27" s="189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  <c r="AM27" s="191"/>
    </row>
    <row r="28" spans="1:48" ht="38.25" customHeight="1">
      <c r="A28" s="195"/>
      <c r="B28" s="196"/>
      <c r="C28" s="196"/>
      <c r="D28" s="196"/>
      <c r="E28" s="196"/>
      <c r="F28" s="196"/>
      <c r="G28" s="197"/>
      <c r="H28" s="198"/>
      <c r="I28" s="199"/>
      <c r="J28" s="199"/>
      <c r="K28" s="199"/>
      <c r="L28" s="200"/>
      <c r="M28" s="159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1"/>
      <c r="AV28" s="3"/>
    </row>
    <row r="29" spans="1:48" ht="38.25" customHeight="1">
      <c r="A29" s="204" t="s">
        <v>131</v>
      </c>
      <c r="B29" s="205"/>
      <c r="C29" s="205"/>
      <c r="D29" s="205"/>
      <c r="E29" s="205"/>
      <c r="F29" s="205"/>
      <c r="G29" s="206"/>
      <c r="H29" s="207"/>
      <c r="I29" s="208"/>
      <c r="J29" s="208"/>
      <c r="K29" s="208"/>
      <c r="L29" s="209"/>
      <c r="M29" s="210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1"/>
      <c r="Z29" s="211"/>
      <c r="AA29" s="211"/>
      <c r="AB29" s="211"/>
      <c r="AC29" s="211"/>
      <c r="AD29" s="211"/>
      <c r="AE29" s="211"/>
      <c r="AF29" s="211"/>
      <c r="AG29" s="211"/>
      <c r="AH29" s="211"/>
      <c r="AI29" s="211"/>
      <c r="AJ29" s="211"/>
      <c r="AK29" s="211"/>
      <c r="AL29" s="211"/>
      <c r="AM29" s="212"/>
    </row>
    <row r="30" spans="1:48" ht="38.25" customHeight="1">
      <c r="A30" s="177"/>
      <c r="B30" s="178"/>
      <c r="C30" s="178"/>
      <c r="D30" s="178"/>
      <c r="E30" s="178"/>
      <c r="F30" s="178"/>
      <c r="G30" s="179"/>
      <c r="H30" s="186"/>
      <c r="I30" s="187"/>
      <c r="J30" s="187"/>
      <c r="K30" s="187"/>
      <c r="L30" s="188"/>
      <c r="M30" s="192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3"/>
      <c r="Y30" s="193"/>
      <c r="Z30" s="193"/>
      <c r="AA30" s="193"/>
      <c r="AB30" s="193"/>
      <c r="AC30" s="193"/>
      <c r="AD30" s="193"/>
      <c r="AE30" s="193"/>
      <c r="AF30" s="193"/>
      <c r="AG30" s="193"/>
      <c r="AH30" s="193"/>
      <c r="AI30" s="193"/>
      <c r="AJ30" s="193"/>
      <c r="AK30" s="193"/>
      <c r="AL30" s="193"/>
      <c r="AM30" s="194"/>
      <c r="AV30" s="3"/>
    </row>
    <row r="31" spans="1:48" ht="18.75" customHeight="1">
      <c r="A31" s="180" t="s">
        <v>166</v>
      </c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81"/>
      <c r="AJ31" s="181"/>
      <c r="AK31" s="181"/>
      <c r="AL31" s="181"/>
      <c r="AM31" s="182"/>
    </row>
    <row r="32" spans="1:48" ht="15" customHeight="1">
      <c r="A32" s="204" t="s">
        <v>167</v>
      </c>
      <c r="B32" s="213"/>
      <c r="C32" s="213"/>
      <c r="D32" s="213"/>
      <c r="E32" s="213"/>
      <c r="F32" s="213"/>
      <c r="G32" s="206"/>
      <c r="H32" s="207"/>
      <c r="I32" s="208"/>
      <c r="J32" s="208"/>
      <c r="K32" s="208"/>
      <c r="L32" s="209"/>
      <c r="M32" s="214"/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5"/>
      <c r="Z32" s="215"/>
      <c r="AA32" s="215"/>
      <c r="AB32" s="215"/>
      <c r="AC32" s="215"/>
      <c r="AD32" s="215"/>
      <c r="AE32" s="215"/>
      <c r="AF32" s="215"/>
      <c r="AG32" s="215"/>
      <c r="AH32" s="215"/>
      <c r="AI32" s="215"/>
      <c r="AJ32" s="215"/>
      <c r="AK32" s="215"/>
      <c r="AL32" s="215"/>
      <c r="AM32" s="216"/>
    </row>
    <row r="33" spans="1:48" ht="31.5" customHeight="1">
      <c r="A33" s="195"/>
      <c r="B33" s="196"/>
      <c r="C33" s="196"/>
      <c r="D33" s="196"/>
      <c r="E33" s="196"/>
      <c r="F33" s="196"/>
      <c r="G33" s="197"/>
      <c r="H33" s="198"/>
      <c r="I33" s="199"/>
      <c r="J33" s="199"/>
      <c r="K33" s="199"/>
      <c r="L33" s="200"/>
      <c r="M33" s="217"/>
      <c r="N33" s="218"/>
      <c r="O33" s="218"/>
      <c r="P33" s="218"/>
      <c r="Q33" s="218"/>
      <c r="R33" s="218"/>
      <c r="S33" s="218"/>
      <c r="T33" s="218"/>
      <c r="U33" s="218"/>
      <c r="V33" s="218"/>
      <c r="W33" s="218"/>
      <c r="X33" s="218"/>
      <c r="Y33" s="218"/>
      <c r="Z33" s="218"/>
      <c r="AA33" s="218"/>
      <c r="AB33" s="218"/>
      <c r="AC33" s="218"/>
      <c r="AD33" s="218"/>
      <c r="AE33" s="218"/>
      <c r="AF33" s="218"/>
      <c r="AG33" s="218"/>
      <c r="AH33" s="218"/>
      <c r="AI33" s="218"/>
      <c r="AJ33" s="218"/>
      <c r="AK33" s="218"/>
      <c r="AL33" s="218"/>
      <c r="AM33" s="219"/>
    </row>
    <row r="34" spans="1:48" ht="15" customHeight="1">
      <c r="A34" s="6" t="s">
        <v>23</v>
      </c>
      <c r="B34" s="7"/>
      <c r="C34" s="7"/>
      <c r="D34" s="7"/>
      <c r="E34" s="7"/>
      <c r="F34" s="7"/>
      <c r="G34" s="8"/>
      <c r="H34" s="150">
        <f>SUM(H24:L33)</f>
        <v>0</v>
      </c>
      <c r="I34" s="150"/>
      <c r="J34" s="150"/>
      <c r="K34" s="150"/>
      <c r="L34" s="151"/>
      <c r="M34" s="114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6"/>
    </row>
    <row r="35" spans="1:48" s="30" customFormat="1">
      <c r="A35" s="44"/>
      <c r="B35" s="29"/>
      <c r="C35" s="28"/>
      <c r="D35" s="29"/>
      <c r="E35" s="45"/>
      <c r="F35" s="29"/>
      <c r="G35" s="29"/>
      <c r="H35" s="29"/>
      <c r="I35" s="29"/>
      <c r="J35" s="46"/>
      <c r="K35" s="46"/>
      <c r="L35" s="46"/>
      <c r="M35" s="46"/>
      <c r="N35" s="46"/>
      <c r="O35" s="47"/>
      <c r="P35" s="28"/>
      <c r="S35" s="46"/>
      <c r="T35" s="42"/>
      <c r="U35" s="46"/>
      <c r="V35" s="46"/>
      <c r="W35" s="48"/>
      <c r="X35" s="79"/>
      <c r="Y35" s="79"/>
      <c r="Z35" s="79"/>
      <c r="AA35" s="79"/>
      <c r="AB35" s="79"/>
      <c r="AC35" s="79"/>
      <c r="AD35" s="32"/>
      <c r="AE35" s="33"/>
      <c r="AF35" s="33"/>
      <c r="AG35" s="33"/>
      <c r="AH35" s="78"/>
      <c r="AI35" s="152"/>
      <c r="AJ35" s="152"/>
      <c r="AK35" s="152"/>
      <c r="AL35" s="153"/>
      <c r="AM35" s="153"/>
    </row>
    <row r="36" spans="1:48" s="30" customFormat="1">
      <c r="A36" s="28" t="s">
        <v>98</v>
      </c>
      <c r="B36" s="29"/>
      <c r="C36" s="28"/>
      <c r="D36" s="29"/>
      <c r="E36" s="45"/>
      <c r="F36" s="29"/>
      <c r="G36" s="29"/>
      <c r="H36" s="29"/>
      <c r="I36" s="29"/>
      <c r="J36" s="46"/>
      <c r="K36" s="46"/>
      <c r="L36" s="46"/>
      <c r="M36" s="46"/>
      <c r="N36" s="46"/>
      <c r="O36" s="47"/>
      <c r="P36" s="28"/>
      <c r="S36" s="46"/>
      <c r="T36" s="42"/>
      <c r="U36" s="46"/>
      <c r="V36" s="46"/>
      <c r="W36" s="48"/>
      <c r="X36" s="79"/>
      <c r="Y36" s="79"/>
      <c r="Z36" s="79"/>
      <c r="AA36" s="79"/>
      <c r="AB36" s="79"/>
      <c r="AC36" s="79"/>
      <c r="AD36" s="32"/>
      <c r="AE36" s="33"/>
      <c r="AF36" s="33"/>
      <c r="AG36" s="33"/>
      <c r="AH36" s="78"/>
      <c r="AI36" s="152"/>
      <c r="AJ36" s="152"/>
      <c r="AK36" s="152"/>
      <c r="AL36" s="153"/>
      <c r="AM36" s="153"/>
    </row>
    <row r="37" spans="1:48" ht="32.25" customHeight="1">
      <c r="A37" s="100" t="s">
        <v>125</v>
      </c>
      <c r="B37" s="101"/>
      <c r="C37" s="101"/>
      <c r="D37" s="101"/>
      <c r="E37" s="101"/>
      <c r="F37" s="101"/>
      <c r="G37" s="102"/>
      <c r="H37" s="90" t="s">
        <v>126</v>
      </c>
      <c r="I37" s="101"/>
      <c r="J37" s="101"/>
      <c r="K37" s="101"/>
      <c r="L37" s="101"/>
      <c r="M37" s="100" t="s">
        <v>41</v>
      </c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2"/>
    </row>
    <row r="38" spans="1:48" ht="33.75" customHeight="1">
      <c r="A38" s="162" t="s">
        <v>132</v>
      </c>
      <c r="B38" s="163"/>
      <c r="C38" s="163"/>
      <c r="D38" s="163"/>
      <c r="E38" s="163"/>
      <c r="F38" s="163"/>
      <c r="G38" s="164"/>
      <c r="H38" s="158"/>
      <c r="I38" s="158"/>
      <c r="J38" s="158"/>
      <c r="K38" s="158"/>
      <c r="L38" s="158"/>
      <c r="M38" s="159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/>
      <c r="AK38" s="160"/>
      <c r="AL38" s="160"/>
      <c r="AM38" s="161"/>
    </row>
    <row r="39" spans="1:48" ht="39.75" customHeight="1">
      <c r="A39" s="165" t="s">
        <v>133</v>
      </c>
      <c r="B39" s="166"/>
      <c r="C39" s="166"/>
      <c r="D39" s="166"/>
      <c r="E39" s="166"/>
      <c r="F39" s="166"/>
      <c r="G39" s="167"/>
      <c r="H39" s="154"/>
      <c r="I39" s="154"/>
      <c r="J39" s="154"/>
      <c r="K39" s="154"/>
      <c r="L39" s="154"/>
      <c r="M39" s="155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7"/>
    </row>
    <row r="40" spans="1:48" ht="27.75" customHeight="1">
      <c r="A40" s="168" t="s">
        <v>134</v>
      </c>
      <c r="B40" s="169"/>
      <c r="C40" s="169"/>
      <c r="D40" s="169"/>
      <c r="E40" s="169"/>
      <c r="F40" s="169"/>
      <c r="G40" s="170"/>
      <c r="H40" s="154"/>
      <c r="I40" s="154"/>
      <c r="J40" s="154"/>
      <c r="K40" s="154"/>
      <c r="L40" s="154"/>
      <c r="M40" s="155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6"/>
      <c r="Y40" s="156"/>
      <c r="Z40" s="156"/>
      <c r="AA40" s="156"/>
      <c r="AB40" s="156"/>
      <c r="AC40" s="156"/>
      <c r="AD40" s="156"/>
      <c r="AE40" s="156"/>
      <c r="AF40" s="156"/>
      <c r="AG40" s="156"/>
      <c r="AH40" s="156"/>
      <c r="AI40" s="156"/>
      <c r="AJ40" s="156"/>
      <c r="AK40" s="156"/>
      <c r="AL40" s="156"/>
      <c r="AM40" s="157"/>
    </row>
    <row r="41" spans="1:48" ht="45.75" customHeight="1">
      <c r="A41" s="165" t="s">
        <v>135</v>
      </c>
      <c r="B41" s="166"/>
      <c r="C41" s="166"/>
      <c r="D41" s="166"/>
      <c r="E41" s="166"/>
      <c r="F41" s="166"/>
      <c r="G41" s="167"/>
      <c r="H41" s="154"/>
      <c r="I41" s="154"/>
      <c r="J41" s="154"/>
      <c r="K41" s="154"/>
      <c r="L41" s="154"/>
      <c r="M41" s="155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7"/>
      <c r="AV41" s="3"/>
    </row>
    <row r="42" spans="1:48" ht="33.75" customHeight="1">
      <c r="A42" s="201" t="s">
        <v>136</v>
      </c>
      <c r="B42" s="202"/>
      <c r="C42" s="202"/>
      <c r="D42" s="202"/>
      <c r="E42" s="202"/>
      <c r="F42" s="202"/>
      <c r="G42" s="203"/>
      <c r="H42" s="154"/>
      <c r="I42" s="154"/>
      <c r="J42" s="154"/>
      <c r="K42" s="154"/>
      <c r="L42" s="154"/>
      <c r="M42" s="155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156"/>
      <c r="AM42" s="157"/>
    </row>
    <row r="43" spans="1:48" ht="15" customHeight="1">
      <c r="A43" s="6" t="s">
        <v>23</v>
      </c>
      <c r="B43" s="7"/>
      <c r="C43" s="7"/>
      <c r="D43" s="7"/>
      <c r="E43" s="7"/>
      <c r="F43" s="7"/>
      <c r="G43" s="8"/>
      <c r="H43" s="150">
        <f>SUM(H38:L42)</f>
        <v>0</v>
      </c>
      <c r="I43" s="150"/>
      <c r="J43" s="150"/>
      <c r="K43" s="150"/>
      <c r="L43" s="151"/>
      <c r="M43" s="114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6"/>
    </row>
    <row r="44" spans="1:48" s="30" customFormat="1">
      <c r="A44" s="28" t="s">
        <v>120</v>
      </c>
    </row>
    <row r="46" spans="1:48">
      <c r="AI46" s="81"/>
      <c r="AJ46" s="81"/>
      <c r="AK46" s="81"/>
      <c r="AL46" s="81"/>
      <c r="AM46" s="81"/>
    </row>
  </sheetData>
  <sheetProtection formatCells="0" formatColumns="0" formatRows="0" insertColumns="0" insertRows="0" autoFilter="0"/>
  <mergeCells count="78">
    <mergeCell ref="A3:AM3"/>
    <mergeCell ref="A5:AM5"/>
    <mergeCell ref="A7:G7"/>
    <mergeCell ref="H7:N7"/>
    <mergeCell ref="O7:S7"/>
    <mergeCell ref="T7:AM7"/>
    <mergeCell ref="AP10:AU10"/>
    <mergeCell ref="A8:C9"/>
    <mergeCell ref="D8:G8"/>
    <mergeCell ref="H8:S8"/>
    <mergeCell ref="T8:V9"/>
    <mergeCell ref="W8:AF8"/>
    <mergeCell ref="AG8:AM8"/>
    <mergeCell ref="D9:G9"/>
    <mergeCell ref="H9:S9"/>
    <mergeCell ref="W9:AF9"/>
    <mergeCell ref="AG9:AM9"/>
    <mergeCell ref="A10:K10"/>
    <mergeCell ref="L10:AF10"/>
    <mergeCell ref="AG10:AI10"/>
    <mergeCell ref="AJ10:AK10"/>
    <mergeCell ref="AL10:AM10"/>
    <mergeCell ref="A24:G25"/>
    <mergeCell ref="H24:L25"/>
    <mergeCell ref="M24:AM25"/>
    <mergeCell ref="A13:AM13"/>
    <mergeCell ref="A15:W15"/>
    <mergeCell ref="X15:Z15"/>
    <mergeCell ref="A17:AM17"/>
    <mergeCell ref="AC19:AC21"/>
    <mergeCell ref="AD19:AH19"/>
    <mergeCell ref="AI19:AM19"/>
    <mergeCell ref="AD20:AF21"/>
    <mergeCell ref="AG20:AH21"/>
    <mergeCell ref="AI20:AK21"/>
    <mergeCell ref="AL20:AM21"/>
    <mergeCell ref="A22:G22"/>
    <mergeCell ref="H22:L22"/>
    <mergeCell ref="M22:AM22"/>
    <mergeCell ref="A23:AM23"/>
    <mergeCell ref="A26:AM26"/>
    <mergeCell ref="A27:G28"/>
    <mergeCell ref="H27:L28"/>
    <mergeCell ref="M27:AM28"/>
    <mergeCell ref="A29:G30"/>
    <mergeCell ref="H29:L30"/>
    <mergeCell ref="M29:AM30"/>
    <mergeCell ref="A31:AM31"/>
    <mergeCell ref="A32:G33"/>
    <mergeCell ref="H32:L33"/>
    <mergeCell ref="M32:AM33"/>
    <mergeCell ref="H34:L34"/>
    <mergeCell ref="M34:AM34"/>
    <mergeCell ref="AI35:AK35"/>
    <mergeCell ref="AL35:AM35"/>
    <mergeCell ref="AI36:AK36"/>
    <mergeCell ref="AL36:AM36"/>
    <mergeCell ref="A37:G37"/>
    <mergeCell ref="H37:L37"/>
    <mergeCell ref="M37:AM37"/>
    <mergeCell ref="A38:G38"/>
    <mergeCell ref="H38:L38"/>
    <mergeCell ref="M38:AM38"/>
    <mergeCell ref="A39:G39"/>
    <mergeCell ref="H39:L39"/>
    <mergeCell ref="M39:AM39"/>
    <mergeCell ref="AI46:AM46"/>
    <mergeCell ref="A40:G40"/>
    <mergeCell ref="H40:L40"/>
    <mergeCell ref="M40:AM40"/>
    <mergeCell ref="A41:G41"/>
    <mergeCell ref="H41:L41"/>
    <mergeCell ref="M41:AM41"/>
    <mergeCell ref="A42:G42"/>
    <mergeCell ref="H42:L42"/>
    <mergeCell ref="M42:AM42"/>
    <mergeCell ref="H43:L43"/>
    <mergeCell ref="M43:AM43"/>
  </mergeCells>
  <phoneticPr fontId="3"/>
  <dataValidations count="3">
    <dataValidation imeMode="halfAlpha" allowBlank="1" showInputMessage="1" showErrorMessage="1" sqref="S19:V21 J19:N21 S36:V36 J36:N36" xr:uid="{D8102857-473C-4171-8197-0A16E98258C8}"/>
    <dataValidation type="list" allowBlank="1" showInputMessage="1" showErrorMessage="1" sqref="X15:Z15" xr:uid="{C3D57157-D49F-464D-B3F4-EB74D35B6774}">
      <formula1>"✔"</formula1>
    </dataValidation>
    <dataValidation type="list" allowBlank="1" sqref="D9:G9" xr:uid="{F2382225-14C4-4AAD-ABAF-9F504146887E}">
      <formula1>"秋田県"</formula1>
    </dataValidation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9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43880C4-8C0F-474D-BBC3-E5EC65D9F268}">
          <x14:formula1>
            <xm:f>リスト!$B$2:$B$29</xm:f>
          </x14:formula1>
          <xm:sqref>L10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EE8BB-19AB-4C65-BC69-0A4A809EE20E}">
  <dimension ref="A1:AV46"/>
  <sheetViews>
    <sheetView showGridLines="0" showZeros="0" zoomScaleNormal="100" zoomScaleSheetLayoutView="100" workbookViewId="0">
      <selection activeCell="A4" sqref="A4"/>
    </sheetView>
  </sheetViews>
  <sheetFormatPr defaultColWidth="2.25" defaultRowHeight="13.5"/>
  <cols>
    <col min="1" max="1" width="2.25" style="2" customWidth="1"/>
    <col min="2" max="7" width="2.25" style="2"/>
    <col min="8" max="19" width="2.375" style="2" bestFit="1" customWidth="1"/>
    <col min="20" max="34" width="2.25" style="2"/>
    <col min="35" max="35" width="2.5" style="2" bestFit="1" customWidth="1"/>
    <col min="36" max="40" width="2.25" style="2"/>
    <col min="41" max="47" width="2.25" style="2" hidden="1" customWidth="1"/>
    <col min="48" max="16384" width="2.25" style="2"/>
  </cols>
  <sheetData>
    <row r="1" spans="1:48">
      <c r="A1" s="2" t="s">
        <v>26</v>
      </c>
    </row>
    <row r="2" spans="1:48" ht="7.5" customHeight="1"/>
    <row r="3" spans="1:48">
      <c r="A3" s="117" t="s">
        <v>168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9"/>
    </row>
    <row r="4" spans="1:48" s="30" customFormat="1" ht="9" customHeight="1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</row>
    <row r="5" spans="1:48">
      <c r="A5" s="97" t="s">
        <v>27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9"/>
    </row>
    <row r="6" spans="1:48" s="30" customFormat="1" ht="4.5" customHeight="1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</row>
    <row r="7" spans="1:48" ht="17.25" customHeight="1">
      <c r="A7" s="100" t="s">
        <v>28</v>
      </c>
      <c r="B7" s="101"/>
      <c r="C7" s="101"/>
      <c r="D7" s="101"/>
      <c r="E7" s="101"/>
      <c r="F7" s="101"/>
      <c r="G7" s="102"/>
      <c r="H7" s="139"/>
      <c r="I7" s="140"/>
      <c r="J7" s="140"/>
      <c r="K7" s="140"/>
      <c r="L7" s="140"/>
      <c r="M7" s="140"/>
      <c r="N7" s="141"/>
      <c r="O7" s="100" t="s">
        <v>29</v>
      </c>
      <c r="P7" s="101"/>
      <c r="Q7" s="101"/>
      <c r="R7" s="101"/>
      <c r="S7" s="102"/>
      <c r="T7" s="142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143"/>
    </row>
    <row r="8" spans="1:48">
      <c r="A8" s="120" t="s">
        <v>30</v>
      </c>
      <c r="B8" s="121"/>
      <c r="C8" s="122"/>
      <c r="D8" s="100" t="s">
        <v>31</v>
      </c>
      <c r="E8" s="101"/>
      <c r="F8" s="101"/>
      <c r="G8" s="102"/>
      <c r="H8" s="100" t="s">
        <v>20</v>
      </c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2"/>
      <c r="T8" s="120" t="s">
        <v>32</v>
      </c>
      <c r="U8" s="121"/>
      <c r="V8" s="122"/>
      <c r="W8" s="100" t="s">
        <v>13</v>
      </c>
      <c r="X8" s="101"/>
      <c r="Y8" s="101"/>
      <c r="Z8" s="101"/>
      <c r="AA8" s="101"/>
      <c r="AB8" s="101"/>
      <c r="AC8" s="101"/>
      <c r="AD8" s="101"/>
      <c r="AE8" s="101"/>
      <c r="AF8" s="102"/>
      <c r="AG8" s="129" t="s">
        <v>33</v>
      </c>
      <c r="AH8" s="84"/>
      <c r="AI8" s="84"/>
      <c r="AJ8" s="84"/>
      <c r="AK8" s="84"/>
      <c r="AL8" s="84"/>
      <c r="AM8" s="85"/>
    </row>
    <row r="9" spans="1:48" ht="17.25" customHeight="1">
      <c r="A9" s="123"/>
      <c r="B9" s="124"/>
      <c r="C9" s="125"/>
      <c r="D9" s="126"/>
      <c r="E9" s="127"/>
      <c r="F9" s="127"/>
      <c r="G9" s="128"/>
      <c r="H9" s="130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2"/>
      <c r="T9" s="123"/>
      <c r="U9" s="124"/>
      <c r="V9" s="125"/>
      <c r="W9" s="133"/>
      <c r="X9" s="134"/>
      <c r="Y9" s="134"/>
      <c r="Z9" s="134"/>
      <c r="AA9" s="134"/>
      <c r="AB9" s="134"/>
      <c r="AC9" s="134"/>
      <c r="AD9" s="134"/>
      <c r="AE9" s="134"/>
      <c r="AF9" s="135"/>
      <c r="AG9" s="136"/>
      <c r="AH9" s="137"/>
      <c r="AI9" s="137"/>
      <c r="AJ9" s="137"/>
      <c r="AK9" s="137"/>
      <c r="AL9" s="137"/>
      <c r="AM9" s="138"/>
      <c r="AV9" s="3"/>
    </row>
    <row r="10" spans="1:48" s="3" customFormat="1" ht="20.25" customHeight="1">
      <c r="A10" s="100" t="s">
        <v>35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2"/>
      <c r="L10" s="94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6"/>
      <c r="AG10" s="83" t="s">
        <v>36</v>
      </c>
      <c r="AH10" s="84"/>
      <c r="AI10" s="85"/>
      <c r="AJ10" s="86"/>
      <c r="AK10" s="86"/>
      <c r="AL10" s="87" t="s">
        <v>37</v>
      </c>
      <c r="AM10" s="88"/>
      <c r="AP10" s="82"/>
      <c r="AQ10" s="82"/>
      <c r="AR10" s="82"/>
      <c r="AS10" s="82"/>
      <c r="AT10" s="82"/>
      <c r="AU10" s="82"/>
    </row>
    <row r="11" spans="1:48" s="29" customFormat="1" ht="6" customHeight="1">
      <c r="A11" s="37"/>
      <c r="B11" s="37"/>
      <c r="C11" s="37"/>
      <c r="D11" s="37"/>
      <c r="E11" s="37"/>
      <c r="F11" s="37"/>
      <c r="G11" s="37"/>
      <c r="H11" s="37"/>
      <c r="I11" s="38"/>
      <c r="J11" s="39"/>
      <c r="K11" s="38"/>
      <c r="L11" s="36"/>
      <c r="M11" s="36"/>
      <c r="N11" s="36"/>
      <c r="O11" s="36"/>
      <c r="P11" s="36"/>
      <c r="Q11" s="36"/>
      <c r="R11" s="36"/>
      <c r="S11" s="36"/>
      <c r="T11" s="36"/>
      <c r="U11" s="38"/>
      <c r="V11" s="36"/>
      <c r="W11" s="36"/>
      <c r="X11" s="36"/>
      <c r="Y11" s="39"/>
      <c r="Z11" s="40"/>
      <c r="AA11" s="38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</row>
    <row r="12" spans="1:48" s="29" customFormat="1" ht="6" customHeight="1">
      <c r="I12" s="41"/>
      <c r="J12" s="42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</row>
    <row r="13" spans="1:48" s="3" customFormat="1" ht="12">
      <c r="A13" s="97" t="s">
        <v>119</v>
      </c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9"/>
    </row>
    <row r="14" spans="1:48" s="29" customFormat="1" ht="3" customHeight="1">
      <c r="I14" s="41"/>
      <c r="J14" s="42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</row>
    <row r="15" spans="1:48" s="3" customFormat="1" ht="18" customHeight="1">
      <c r="A15" s="144" t="s">
        <v>124</v>
      </c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6"/>
      <c r="Y15" s="147"/>
      <c r="Z15" s="148"/>
      <c r="AA15" s="49"/>
      <c r="AB15" s="49"/>
      <c r="AC15" s="49"/>
      <c r="AD15" s="49"/>
      <c r="AE15" s="49"/>
      <c r="AF15" s="49"/>
      <c r="AG15" s="49"/>
      <c r="AH15" s="50"/>
      <c r="AI15" s="50"/>
      <c r="AJ15" s="50"/>
      <c r="AK15" s="50"/>
      <c r="AL15" s="50"/>
      <c r="AM15" s="50"/>
    </row>
    <row r="16" spans="1:48" s="29" customFormat="1" ht="6" customHeight="1">
      <c r="I16" s="41"/>
      <c r="J16" s="42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</row>
    <row r="17" spans="1:48" s="3" customFormat="1" ht="12">
      <c r="A17" s="97" t="s">
        <v>38</v>
      </c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9"/>
    </row>
    <row r="18" spans="1:48" s="29" customFormat="1" ht="3" customHeight="1" thickBot="1">
      <c r="I18" s="41"/>
      <c r="J18" s="42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</row>
    <row r="19" spans="1:48" ht="19.5" customHeight="1">
      <c r="A19" s="44"/>
      <c r="B19" s="29"/>
      <c r="C19" s="28"/>
      <c r="D19" s="29"/>
      <c r="E19" s="45"/>
      <c r="F19" s="29"/>
      <c r="G19" s="29"/>
      <c r="H19" s="29"/>
      <c r="I19" s="29"/>
      <c r="J19" s="46"/>
      <c r="K19" s="46"/>
      <c r="L19" s="46"/>
      <c r="M19" s="46"/>
      <c r="N19" s="46"/>
      <c r="O19" s="47"/>
      <c r="P19" s="28"/>
      <c r="Q19" s="30"/>
      <c r="R19" s="30"/>
      <c r="S19" s="46"/>
      <c r="T19" s="42"/>
      <c r="U19" s="46"/>
      <c r="V19" s="46"/>
      <c r="W19" s="28"/>
      <c r="AC19" s="149"/>
      <c r="AD19" s="89" t="s">
        <v>39</v>
      </c>
      <c r="AE19" s="90"/>
      <c r="AF19" s="90"/>
      <c r="AG19" s="90"/>
      <c r="AH19" s="90"/>
      <c r="AI19" s="111" t="s">
        <v>40</v>
      </c>
      <c r="AJ19" s="112"/>
      <c r="AK19" s="112"/>
      <c r="AL19" s="112"/>
      <c r="AM19" s="113"/>
      <c r="AV19" s="3"/>
    </row>
    <row r="20" spans="1:48">
      <c r="A20" s="44"/>
      <c r="B20" s="29"/>
      <c r="C20" s="28"/>
      <c r="D20" s="29"/>
      <c r="E20" s="45"/>
      <c r="F20" s="29"/>
      <c r="G20" s="29"/>
      <c r="H20" s="29"/>
      <c r="I20" s="29"/>
      <c r="J20" s="46"/>
      <c r="K20" s="46"/>
      <c r="L20" s="46"/>
      <c r="M20" s="46"/>
      <c r="N20" s="46"/>
      <c r="O20" s="47"/>
      <c r="P20" s="28"/>
      <c r="Q20" s="30"/>
      <c r="R20" s="30"/>
      <c r="S20" s="46"/>
      <c r="T20" s="42"/>
      <c r="U20" s="46"/>
      <c r="V20" s="46"/>
      <c r="W20" s="48"/>
      <c r="AC20" s="149"/>
      <c r="AD20" s="91" t="str">
        <f>IFERROR(VLOOKUP(L10,リスト!B2:D22,2,FALSE),IFERROR(VLOOKUP(L10,リスト!B23:D29,2,FALSE)*AJ10,""))</f>
        <v/>
      </c>
      <c r="AE20" s="92"/>
      <c r="AF20" s="92"/>
      <c r="AG20" s="93" t="s">
        <v>7</v>
      </c>
      <c r="AH20" s="93"/>
      <c r="AI20" s="107">
        <f>MIN(AD20,ROUNDDOWN((H34+H43)/1000,0))</f>
        <v>0</v>
      </c>
      <c r="AJ20" s="108"/>
      <c r="AK20" s="108"/>
      <c r="AL20" s="103" t="s">
        <v>7</v>
      </c>
      <c r="AM20" s="104"/>
    </row>
    <row r="21" spans="1:48" ht="14.25" thickBot="1">
      <c r="A21" s="28" t="s">
        <v>97</v>
      </c>
      <c r="B21" s="29"/>
      <c r="C21" s="28"/>
      <c r="D21" s="29"/>
      <c r="E21" s="45"/>
      <c r="F21" s="29"/>
      <c r="G21" s="29"/>
      <c r="H21" s="29"/>
      <c r="I21" s="29"/>
      <c r="J21" s="46"/>
      <c r="K21" s="46"/>
      <c r="L21" s="46"/>
      <c r="M21" s="46"/>
      <c r="N21" s="46"/>
      <c r="O21" s="47"/>
      <c r="P21" s="28"/>
      <c r="Q21" s="30"/>
      <c r="R21" s="30"/>
      <c r="S21" s="46"/>
      <c r="T21" s="42"/>
      <c r="U21" s="46"/>
      <c r="V21" s="46"/>
      <c r="W21" s="48"/>
      <c r="AC21" s="149"/>
      <c r="AD21" s="91"/>
      <c r="AE21" s="92"/>
      <c r="AF21" s="92"/>
      <c r="AG21" s="93"/>
      <c r="AH21" s="93"/>
      <c r="AI21" s="109"/>
      <c r="AJ21" s="110"/>
      <c r="AK21" s="110"/>
      <c r="AL21" s="105"/>
      <c r="AM21" s="106"/>
    </row>
    <row r="22" spans="1:48" ht="33.75" customHeight="1">
      <c r="A22" s="100" t="s">
        <v>125</v>
      </c>
      <c r="B22" s="101"/>
      <c r="C22" s="101"/>
      <c r="D22" s="101"/>
      <c r="E22" s="101"/>
      <c r="F22" s="101"/>
      <c r="G22" s="102"/>
      <c r="H22" s="90" t="s">
        <v>126</v>
      </c>
      <c r="I22" s="101"/>
      <c r="J22" s="101"/>
      <c r="K22" s="101"/>
      <c r="L22" s="101"/>
      <c r="M22" s="100" t="s">
        <v>41</v>
      </c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24"/>
      <c r="AJ22" s="124"/>
      <c r="AK22" s="124"/>
      <c r="AL22" s="124"/>
      <c r="AM22" s="125"/>
    </row>
    <row r="23" spans="1:48" ht="18.75" customHeight="1">
      <c r="A23" s="171" t="s">
        <v>127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3"/>
    </row>
    <row r="24" spans="1:48" ht="15" customHeight="1">
      <c r="A24" s="174" t="s">
        <v>128</v>
      </c>
      <c r="B24" s="175"/>
      <c r="C24" s="175"/>
      <c r="D24" s="175"/>
      <c r="E24" s="175"/>
      <c r="F24" s="175"/>
      <c r="G24" s="176"/>
      <c r="H24" s="183"/>
      <c r="I24" s="184"/>
      <c r="J24" s="184"/>
      <c r="K24" s="184"/>
      <c r="L24" s="185"/>
      <c r="M24" s="189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1"/>
    </row>
    <row r="25" spans="1:48" ht="15" customHeight="1">
      <c r="A25" s="177"/>
      <c r="B25" s="178"/>
      <c r="C25" s="178"/>
      <c r="D25" s="178"/>
      <c r="E25" s="178"/>
      <c r="F25" s="178"/>
      <c r="G25" s="179"/>
      <c r="H25" s="186"/>
      <c r="I25" s="187"/>
      <c r="J25" s="187"/>
      <c r="K25" s="187"/>
      <c r="L25" s="188"/>
      <c r="M25" s="192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3"/>
      <c r="AI25" s="193"/>
      <c r="AJ25" s="193"/>
      <c r="AK25" s="193"/>
      <c r="AL25" s="193"/>
      <c r="AM25" s="194"/>
      <c r="AV25" s="3"/>
    </row>
    <row r="26" spans="1:48" ht="18.75" customHeight="1">
      <c r="A26" s="180" t="s">
        <v>129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181"/>
      <c r="AG26" s="181"/>
      <c r="AH26" s="181"/>
      <c r="AI26" s="181"/>
      <c r="AJ26" s="181"/>
      <c r="AK26" s="181"/>
      <c r="AL26" s="181"/>
      <c r="AM26" s="182"/>
    </row>
    <row r="27" spans="1:48" ht="38.25" customHeight="1">
      <c r="A27" s="174" t="s">
        <v>130</v>
      </c>
      <c r="B27" s="175"/>
      <c r="C27" s="175"/>
      <c r="D27" s="175"/>
      <c r="E27" s="175"/>
      <c r="F27" s="175"/>
      <c r="G27" s="176"/>
      <c r="H27" s="183"/>
      <c r="I27" s="184"/>
      <c r="J27" s="184"/>
      <c r="K27" s="184"/>
      <c r="L27" s="185"/>
      <c r="M27" s="189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  <c r="AM27" s="191"/>
    </row>
    <row r="28" spans="1:48" ht="38.25" customHeight="1">
      <c r="A28" s="195"/>
      <c r="B28" s="196"/>
      <c r="C28" s="196"/>
      <c r="D28" s="196"/>
      <c r="E28" s="196"/>
      <c r="F28" s="196"/>
      <c r="G28" s="197"/>
      <c r="H28" s="198"/>
      <c r="I28" s="199"/>
      <c r="J28" s="199"/>
      <c r="K28" s="199"/>
      <c r="L28" s="200"/>
      <c r="M28" s="159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1"/>
      <c r="AV28" s="3"/>
    </row>
    <row r="29" spans="1:48" ht="38.25" customHeight="1">
      <c r="A29" s="204" t="s">
        <v>131</v>
      </c>
      <c r="B29" s="205"/>
      <c r="C29" s="205"/>
      <c r="D29" s="205"/>
      <c r="E29" s="205"/>
      <c r="F29" s="205"/>
      <c r="G29" s="206"/>
      <c r="H29" s="207"/>
      <c r="I29" s="208"/>
      <c r="J29" s="208"/>
      <c r="K29" s="208"/>
      <c r="L29" s="209"/>
      <c r="M29" s="210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1"/>
      <c r="Z29" s="211"/>
      <c r="AA29" s="211"/>
      <c r="AB29" s="211"/>
      <c r="AC29" s="211"/>
      <c r="AD29" s="211"/>
      <c r="AE29" s="211"/>
      <c r="AF29" s="211"/>
      <c r="AG29" s="211"/>
      <c r="AH29" s="211"/>
      <c r="AI29" s="211"/>
      <c r="AJ29" s="211"/>
      <c r="AK29" s="211"/>
      <c r="AL29" s="211"/>
      <c r="AM29" s="212"/>
    </row>
    <row r="30" spans="1:48" ht="38.25" customHeight="1">
      <c r="A30" s="177"/>
      <c r="B30" s="178"/>
      <c r="C30" s="178"/>
      <c r="D30" s="178"/>
      <c r="E30" s="178"/>
      <c r="F30" s="178"/>
      <c r="G30" s="179"/>
      <c r="H30" s="186"/>
      <c r="I30" s="187"/>
      <c r="J30" s="187"/>
      <c r="K30" s="187"/>
      <c r="L30" s="188"/>
      <c r="M30" s="192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3"/>
      <c r="Y30" s="193"/>
      <c r="Z30" s="193"/>
      <c r="AA30" s="193"/>
      <c r="AB30" s="193"/>
      <c r="AC30" s="193"/>
      <c r="AD30" s="193"/>
      <c r="AE30" s="193"/>
      <c r="AF30" s="193"/>
      <c r="AG30" s="193"/>
      <c r="AH30" s="193"/>
      <c r="AI30" s="193"/>
      <c r="AJ30" s="193"/>
      <c r="AK30" s="193"/>
      <c r="AL30" s="193"/>
      <c r="AM30" s="194"/>
      <c r="AV30" s="3"/>
    </row>
    <row r="31" spans="1:48" ht="18.75" customHeight="1">
      <c r="A31" s="180" t="s">
        <v>166</v>
      </c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81"/>
      <c r="AJ31" s="181"/>
      <c r="AK31" s="181"/>
      <c r="AL31" s="181"/>
      <c r="AM31" s="182"/>
    </row>
    <row r="32" spans="1:48" ht="15" customHeight="1">
      <c r="A32" s="204" t="s">
        <v>167</v>
      </c>
      <c r="B32" s="213"/>
      <c r="C32" s="213"/>
      <c r="D32" s="213"/>
      <c r="E32" s="213"/>
      <c r="F32" s="213"/>
      <c r="G32" s="206"/>
      <c r="H32" s="207"/>
      <c r="I32" s="208"/>
      <c r="J32" s="208"/>
      <c r="K32" s="208"/>
      <c r="L32" s="209"/>
      <c r="M32" s="214"/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5"/>
      <c r="Z32" s="215"/>
      <c r="AA32" s="215"/>
      <c r="AB32" s="215"/>
      <c r="AC32" s="215"/>
      <c r="AD32" s="215"/>
      <c r="AE32" s="215"/>
      <c r="AF32" s="215"/>
      <c r="AG32" s="215"/>
      <c r="AH32" s="215"/>
      <c r="AI32" s="215"/>
      <c r="AJ32" s="215"/>
      <c r="AK32" s="215"/>
      <c r="AL32" s="215"/>
      <c r="AM32" s="216"/>
    </row>
    <row r="33" spans="1:48" ht="31.5" customHeight="1">
      <c r="A33" s="195"/>
      <c r="B33" s="196"/>
      <c r="C33" s="196"/>
      <c r="D33" s="196"/>
      <c r="E33" s="196"/>
      <c r="F33" s="196"/>
      <c r="G33" s="197"/>
      <c r="H33" s="198"/>
      <c r="I33" s="199"/>
      <c r="J33" s="199"/>
      <c r="K33" s="199"/>
      <c r="L33" s="200"/>
      <c r="M33" s="217"/>
      <c r="N33" s="218"/>
      <c r="O33" s="218"/>
      <c r="P33" s="218"/>
      <c r="Q33" s="218"/>
      <c r="R33" s="218"/>
      <c r="S33" s="218"/>
      <c r="T33" s="218"/>
      <c r="U33" s="218"/>
      <c r="V33" s="218"/>
      <c r="W33" s="218"/>
      <c r="X33" s="218"/>
      <c r="Y33" s="218"/>
      <c r="Z33" s="218"/>
      <c r="AA33" s="218"/>
      <c r="AB33" s="218"/>
      <c r="AC33" s="218"/>
      <c r="AD33" s="218"/>
      <c r="AE33" s="218"/>
      <c r="AF33" s="218"/>
      <c r="AG33" s="218"/>
      <c r="AH33" s="218"/>
      <c r="AI33" s="218"/>
      <c r="AJ33" s="218"/>
      <c r="AK33" s="218"/>
      <c r="AL33" s="218"/>
      <c r="AM33" s="219"/>
    </row>
    <row r="34" spans="1:48" ht="15" customHeight="1">
      <c r="A34" s="6" t="s">
        <v>23</v>
      </c>
      <c r="B34" s="7"/>
      <c r="C34" s="7"/>
      <c r="D34" s="7"/>
      <c r="E34" s="7"/>
      <c r="F34" s="7"/>
      <c r="G34" s="8"/>
      <c r="H34" s="150">
        <f>SUM(H24:L33)</f>
        <v>0</v>
      </c>
      <c r="I34" s="150"/>
      <c r="J34" s="150"/>
      <c r="K34" s="150"/>
      <c r="L34" s="151"/>
      <c r="M34" s="114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6"/>
    </row>
    <row r="35" spans="1:48" s="30" customFormat="1">
      <c r="A35" s="44"/>
      <c r="B35" s="29"/>
      <c r="C35" s="28"/>
      <c r="D35" s="29"/>
      <c r="E35" s="45"/>
      <c r="F35" s="29"/>
      <c r="G35" s="29"/>
      <c r="H35" s="29"/>
      <c r="I35" s="29"/>
      <c r="J35" s="46"/>
      <c r="K35" s="46"/>
      <c r="L35" s="46"/>
      <c r="M35" s="46"/>
      <c r="N35" s="46"/>
      <c r="O35" s="47"/>
      <c r="P35" s="28"/>
      <c r="S35" s="46"/>
      <c r="T35" s="42"/>
      <c r="U35" s="46"/>
      <c r="V35" s="46"/>
      <c r="W35" s="48"/>
      <c r="X35" s="79"/>
      <c r="Y35" s="79"/>
      <c r="Z35" s="79"/>
      <c r="AA35" s="79"/>
      <c r="AB35" s="79"/>
      <c r="AC35" s="79"/>
      <c r="AD35" s="32"/>
      <c r="AE35" s="33"/>
      <c r="AF35" s="33"/>
      <c r="AG35" s="33"/>
      <c r="AH35" s="78"/>
      <c r="AI35" s="152"/>
      <c r="AJ35" s="152"/>
      <c r="AK35" s="152"/>
      <c r="AL35" s="153"/>
      <c r="AM35" s="153"/>
    </row>
    <row r="36" spans="1:48" s="30" customFormat="1">
      <c r="A36" s="28" t="s">
        <v>98</v>
      </c>
      <c r="B36" s="29"/>
      <c r="C36" s="28"/>
      <c r="D36" s="29"/>
      <c r="E36" s="45"/>
      <c r="F36" s="29"/>
      <c r="G36" s="29"/>
      <c r="H36" s="29"/>
      <c r="I36" s="29"/>
      <c r="J36" s="46"/>
      <c r="K36" s="46"/>
      <c r="L36" s="46"/>
      <c r="M36" s="46"/>
      <c r="N36" s="46"/>
      <c r="O36" s="47"/>
      <c r="P36" s="28"/>
      <c r="S36" s="46"/>
      <c r="T36" s="42"/>
      <c r="U36" s="46"/>
      <c r="V36" s="46"/>
      <c r="W36" s="48"/>
      <c r="X36" s="79"/>
      <c r="Y36" s="79"/>
      <c r="Z36" s="79"/>
      <c r="AA36" s="79"/>
      <c r="AB36" s="79"/>
      <c r="AC36" s="79"/>
      <c r="AD36" s="32"/>
      <c r="AE36" s="33"/>
      <c r="AF36" s="33"/>
      <c r="AG36" s="33"/>
      <c r="AH36" s="78"/>
      <c r="AI36" s="152"/>
      <c r="AJ36" s="152"/>
      <c r="AK36" s="152"/>
      <c r="AL36" s="153"/>
      <c r="AM36" s="153"/>
    </row>
    <row r="37" spans="1:48" ht="32.25" customHeight="1">
      <c r="A37" s="100" t="s">
        <v>125</v>
      </c>
      <c r="B37" s="101"/>
      <c r="C37" s="101"/>
      <c r="D37" s="101"/>
      <c r="E37" s="101"/>
      <c r="F37" s="101"/>
      <c r="G37" s="102"/>
      <c r="H37" s="90" t="s">
        <v>126</v>
      </c>
      <c r="I37" s="101"/>
      <c r="J37" s="101"/>
      <c r="K37" s="101"/>
      <c r="L37" s="101"/>
      <c r="M37" s="100" t="s">
        <v>41</v>
      </c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2"/>
    </row>
    <row r="38" spans="1:48" ht="33.75" customHeight="1">
      <c r="A38" s="162" t="s">
        <v>132</v>
      </c>
      <c r="B38" s="163"/>
      <c r="C38" s="163"/>
      <c r="D38" s="163"/>
      <c r="E38" s="163"/>
      <c r="F38" s="163"/>
      <c r="G38" s="164"/>
      <c r="H38" s="158"/>
      <c r="I38" s="158"/>
      <c r="J38" s="158"/>
      <c r="K38" s="158"/>
      <c r="L38" s="158"/>
      <c r="M38" s="159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/>
      <c r="AK38" s="160"/>
      <c r="AL38" s="160"/>
      <c r="AM38" s="161"/>
    </row>
    <row r="39" spans="1:48" ht="39.75" customHeight="1">
      <c r="A39" s="165" t="s">
        <v>133</v>
      </c>
      <c r="B39" s="166"/>
      <c r="C39" s="166"/>
      <c r="D39" s="166"/>
      <c r="E39" s="166"/>
      <c r="F39" s="166"/>
      <c r="G39" s="167"/>
      <c r="H39" s="154"/>
      <c r="I39" s="154"/>
      <c r="J39" s="154"/>
      <c r="K39" s="154"/>
      <c r="L39" s="154"/>
      <c r="M39" s="155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7"/>
    </row>
    <row r="40" spans="1:48" ht="27.75" customHeight="1">
      <c r="A40" s="168" t="s">
        <v>134</v>
      </c>
      <c r="B40" s="169"/>
      <c r="C40" s="169"/>
      <c r="D40" s="169"/>
      <c r="E40" s="169"/>
      <c r="F40" s="169"/>
      <c r="G40" s="170"/>
      <c r="H40" s="154"/>
      <c r="I40" s="154"/>
      <c r="J40" s="154"/>
      <c r="K40" s="154"/>
      <c r="L40" s="154"/>
      <c r="M40" s="155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6"/>
      <c r="Y40" s="156"/>
      <c r="Z40" s="156"/>
      <c r="AA40" s="156"/>
      <c r="AB40" s="156"/>
      <c r="AC40" s="156"/>
      <c r="AD40" s="156"/>
      <c r="AE40" s="156"/>
      <c r="AF40" s="156"/>
      <c r="AG40" s="156"/>
      <c r="AH40" s="156"/>
      <c r="AI40" s="156"/>
      <c r="AJ40" s="156"/>
      <c r="AK40" s="156"/>
      <c r="AL40" s="156"/>
      <c r="AM40" s="157"/>
    </row>
    <row r="41" spans="1:48" ht="45.75" customHeight="1">
      <c r="A41" s="165" t="s">
        <v>135</v>
      </c>
      <c r="B41" s="166"/>
      <c r="C41" s="166"/>
      <c r="D41" s="166"/>
      <c r="E41" s="166"/>
      <c r="F41" s="166"/>
      <c r="G41" s="167"/>
      <c r="H41" s="154"/>
      <c r="I41" s="154"/>
      <c r="J41" s="154"/>
      <c r="K41" s="154"/>
      <c r="L41" s="154"/>
      <c r="M41" s="155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7"/>
      <c r="AV41" s="3"/>
    </row>
    <row r="42" spans="1:48" ht="33.75" customHeight="1">
      <c r="A42" s="201" t="s">
        <v>136</v>
      </c>
      <c r="B42" s="202"/>
      <c r="C42" s="202"/>
      <c r="D42" s="202"/>
      <c r="E42" s="202"/>
      <c r="F42" s="202"/>
      <c r="G42" s="203"/>
      <c r="H42" s="154"/>
      <c r="I42" s="154"/>
      <c r="J42" s="154"/>
      <c r="K42" s="154"/>
      <c r="L42" s="154"/>
      <c r="M42" s="155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156"/>
      <c r="AM42" s="157"/>
    </row>
    <row r="43" spans="1:48" ht="15" customHeight="1">
      <c r="A43" s="6" t="s">
        <v>23</v>
      </c>
      <c r="B43" s="7"/>
      <c r="C43" s="7"/>
      <c r="D43" s="7"/>
      <c r="E43" s="7"/>
      <c r="F43" s="7"/>
      <c r="G43" s="8"/>
      <c r="H43" s="150">
        <f>SUM(H38:L42)</f>
        <v>0</v>
      </c>
      <c r="I43" s="150"/>
      <c r="J43" s="150"/>
      <c r="K43" s="150"/>
      <c r="L43" s="151"/>
      <c r="M43" s="114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6"/>
    </row>
    <row r="44" spans="1:48" s="30" customFormat="1">
      <c r="A44" s="28" t="s">
        <v>120</v>
      </c>
    </row>
    <row r="46" spans="1:48">
      <c r="AI46" s="81"/>
      <c r="AJ46" s="81"/>
      <c r="AK46" s="81"/>
      <c r="AL46" s="81"/>
      <c r="AM46" s="81"/>
    </row>
  </sheetData>
  <sheetProtection formatCells="0" formatColumns="0" formatRows="0" insertColumns="0" insertRows="0" autoFilter="0"/>
  <mergeCells count="78">
    <mergeCell ref="A3:AM3"/>
    <mergeCell ref="A5:AM5"/>
    <mergeCell ref="A7:G7"/>
    <mergeCell ref="H7:N7"/>
    <mergeCell ref="O7:S7"/>
    <mergeCell ref="T7:AM7"/>
    <mergeCell ref="AP10:AU10"/>
    <mergeCell ref="A8:C9"/>
    <mergeCell ref="D8:G8"/>
    <mergeCell ref="H8:S8"/>
    <mergeCell ref="T8:V9"/>
    <mergeCell ref="W8:AF8"/>
    <mergeCell ref="AG8:AM8"/>
    <mergeCell ref="D9:G9"/>
    <mergeCell ref="H9:S9"/>
    <mergeCell ref="W9:AF9"/>
    <mergeCell ref="AG9:AM9"/>
    <mergeCell ref="A10:K10"/>
    <mergeCell ref="L10:AF10"/>
    <mergeCell ref="AG10:AI10"/>
    <mergeCell ref="AJ10:AK10"/>
    <mergeCell ref="AL10:AM10"/>
    <mergeCell ref="A24:G25"/>
    <mergeCell ref="H24:L25"/>
    <mergeCell ref="M24:AM25"/>
    <mergeCell ref="A13:AM13"/>
    <mergeCell ref="A15:W15"/>
    <mergeCell ref="X15:Z15"/>
    <mergeCell ref="A17:AM17"/>
    <mergeCell ref="AC19:AC21"/>
    <mergeCell ref="AD19:AH19"/>
    <mergeCell ref="AI19:AM19"/>
    <mergeCell ref="AD20:AF21"/>
    <mergeCell ref="AG20:AH21"/>
    <mergeCell ref="AI20:AK21"/>
    <mergeCell ref="AL20:AM21"/>
    <mergeCell ref="A22:G22"/>
    <mergeCell ref="H22:L22"/>
    <mergeCell ref="M22:AM22"/>
    <mergeCell ref="A23:AM23"/>
    <mergeCell ref="A26:AM26"/>
    <mergeCell ref="A27:G28"/>
    <mergeCell ref="H27:L28"/>
    <mergeCell ref="M27:AM28"/>
    <mergeCell ref="A29:G30"/>
    <mergeCell ref="H29:L30"/>
    <mergeCell ref="M29:AM30"/>
    <mergeCell ref="A31:AM31"/>
    <mergeCell ref="A32:G33"/>
    <mergeCell ref="H32:L33"/>
    <mergeCell ref="M32:AM33"/>
    <mergeCell ref="H34:L34"/>
    <mergeCell ref="M34:AM34"/>
    <mergeCell ref="AI35:AK35"/>
    <mergeCell ref="AL35:AM35"/>
    <mergeCell ref="AI36:AK36"/>
    <mergeCell ref="AL36:AM36"/>
    <mergeCell ref="A37:G37"/>
    <mergeCell ref="H37:L37"/>
    <mergeCell ref="M37:AM37"/>
    <mergeCell ref="A38:G38"/>
    <mergeCell ref="H38:L38"/>
    <mergeCell ref="M38:AM38"/>
    <mergeCell ref="A39:G39"/>
    <mergeCell ref="H39:L39"/>
    <mergeCell ref="M39:AM39"/>
    <mergeCell ref="AI46:AM46"/>
    <mergeCell ref="A40:G40"/>
    <mergeCell ref="H40:L40"/>
    <mergeCell ref="M40:AM40"/>
    <mergeCell ref="A41:G41"/>
    <mergeCell ref="H41:L41"/>
    <mergeCell ref="M41:AM41"/>
    <mergeCell ref="A42:G42"/>
    <mergeCell ref="H42:L42"/>
    <mergeCell ref="M42:AM42"/>
    <mergeCell ref="H43:L43"/>
    <mergeCell ref="M43:AM43"/>
  </mergeCells>
  <phoneticPr fontId="3"/>
  <dataValidations count="3">
    <dataValidation type="list" allowBlank="1" sqref="D9:G9" xr:uid="{2A78E76B-6D76-4424-BD81-662FED9B13F1}">
      <formula1>"秋田県"</formula1>
    </dataValidation>
    <dataValidation type="list" allowBlank="1" showInputMessage="1" showErrorMessage="1" sqref="X15:Z15" xr:uid="{1E85820C-92C2-418D-A914-B558E02A56FB}">
      <formula1>"✔"</formula1>
    </dataValidation>
    <dataValidation imeMode="halfAlpha" allowBlank="1" showInputMessage="1" showErrorMessage="1" sqref="S19:V21 J19:N21 S36:V36 J36:N36" xr:uid="{FCD4D316-35FC-4167-B48F-31F36BCBECC1}"/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9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3C5034DF-9442-45B9-86C4-2A403B1F219F}">
          <x14:formula1>
            <xm:f>リスト!$B$2:$B$29</xm:f>
          </x14:formula1>
          <xm:sqref>L10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5F5F3-5CA7-421E-9AAE-8BD7D5AD683D}">
  <dimension ref="A1:AV46"/>
  <sheetViews>
    <sheetView showGridLines="0" showZeros="0" zoomScaleNormal="100" zoomScaleSheetLayoutView="100" workbookViewId="0">
      <selection activeCell="A4" sqref="A4"/>
    </sheetView>
  </sheetViews>
  <sheetFormatPr defaultColWidth="2.25" defaultRowHeight="13.5"/>
  <cols>
    <col min="1" max="1" width="2.25" style="2" customWidth="1"/>
    <col min="2" max="7" width="2.25" style="2"/>
    <col min="8" max="19" width="2.375" style="2" bestFit="1" customWidth="1"/>
    <col min="20" max="34" width="2.25" style="2"/>
    <col min="35" max="35" width="2.5" style="2" bestFit="1" customWidth="1"/>
    <col min="36" max="40" width="2.25" style="2"/>
    <col min="41" max="47" width="2.25" style="2" hidden="1" customWidth="1"/>
    <col min="48" max="16384" width="2.25" style="2"/>
  </cols>
  <sheetData>
    <row r="1" spans="1:48">
      <c r="A1" s="2" t="s">
        <v>26</v>
      </c>
    </row>
    <row r="2" spans="1:48" ht="7.5" customHeight="1"/>
    <row r="3" spans="1:48">
      <c r="A3" s="117" t="s">
        <v>168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9"/>
    </row>
    <row r="4" spans="1:48" s="30" customFormat="1" ht="9" customHeight="1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</row>
    <row r="5" spans="1:48">
      <c r="A5" s="97" t="s">
        <v>27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9"/>
    </row>
    <row r="6" spans="1:48" s="30" customFormat="1" ht="4.5" customHeight="1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</row>
    <row r="7" spans="1:48" ht="17.25" customHeight="1">
      <c r="A7" s="100" t="s">
        <v>28</v>
      </c>
      <c r="B7" s="101"/>
      <c r="C7" s="101"/>
      <c r="D7" s="101"/>
      <c r="E7" s="101"/>
      <c r="F7" s="101"/>
      <c r="G7" s="102"/>
      <c r="H7" s="139"/>
      <c r="I7" s="140"/>
      <c r="J7" s="140"/>
      <c r="K7" s="140"/>
      <c r="L7" s="140"/>
      <c r="M7" s="140"/>
      <c r="N7" s="141"/>
      <c r="O7" s="100" t="s">
        <v>29</v>
      </c>
      <c r="P7" s="101"/>
      <c r="Q7" s="101"/>
      <c r="R7" s="101"/>
      <c r="S7" s="102"/>
      <c r="T7" s="142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143"/>
    </row>
    <row r="8" spans="1:48">
      <c r="A8" s="120" t="s">
        <v>30</v>
      </c>
      <c r="B8" s="121"/>
      <c r="C8" s="122"/>
      <c r="D8" s="100" t="s">
        <v>31</v>
      </c>
      <c r="E8" s="101"/>
      <c r="F8" s="101"/>
      <c r="G8" s="102"/>
      <c r="H8" s="100" t="s">
        <v>20</v>
      </c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2"/>
      <c r="T8" s="120" t="s">
        <v>32</v>
      </c>
      <c r="U8" s="121"/>
      <c r="V8" s="122"/>
      <c r="W8" s="100" t="s">
        <v>13</v>
      </c>
      <c r="X8" s="101"/>
      <c r="Y8" s="101"/>
      <c r="Z8" s="101"/>
      <c r="AA8" s="101"/>
      <c r="AB8" s="101"/>
      <c r="AC8" s="101"/>
      <c r="AD8" s="101"/>
      <c r="AE8" s="101"/>
      <c r="AF8" s="102"/>
      <c r="AG8" s="129" t="s">
        <v>33</v>
      </c>
      <c r="AH8" s="84"/>
      <c r="AI8" s="84"/>
      <c r="AJ8" s="84"/>
      <c r="AK8" s="84"/>
      <c r="AL8" s="84"/>
      <c r="AM8" s="85"/>
    </row>
    <row r="9" spans="1:48" ht="17.25" customHeight="1">
      <c r="A9" s="123"/>
      <c r="B9" s="124"/>
      <c r="C9" s="125"/>
      <c r="D9" s="126"/>
      <c r="E9" s="127"/>
      <c r="F9" s="127"/>
      <c r="G9" s="128"/>
      <c r="H9" s="130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2"/>
      <c r="T9" s="123"/>
      <c r="U9" s="124"/>
      <c r="V9" s="125"/>
      <c r="W9" s="133"/>
      <c r="X9" s="134"/>
      <c r="Y9" s="134"/>
      <c r="Z9" s="134"/>
      <c r="AA9" s="134"/>
      <c r="AB9" s="134"/>
      <c r="AC9" s="134"/>
      <c r="AD9" s="134"/>
      <c r="AE9" s="134"/>
      <c r="AF9" s="135"/>
      <c r="AG9" s="136"/>
      <c r="AH9" s="137"/>
      <c r="AI9" s="137"/>
      <c r="AJ9" s="137"/>
      <c r="AK9" s="137"/>
      <c r="AL9" s="137"/>
      <c r="AM9" s="138"/>
      <c r="AV9" s="3"/>
    </row>
    <row r="10" spans="1:48" s="3" customFormat="1" ht="20.25" customHeight="1">
      <c r="A10" s="100" t="s">
        <v>35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2"/>
      <c r="L10" s="94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6"/>
      <c r="AG10" s="83" t="s">
        <v>36</v>
      </c>
      <c r="AH10" s="84"/>
      <c r="AI10" s="85"/>
      <c r="AJ10" s="86"/>
      <c r="AK10" s="86"/>
      <c r="AL10" s="87" t="s">
        <v>37</v>
      </c>
      <c r="AM10" s="88"/>
      <c r="AP10" s="82"/>
      <c r="AQ10" s="82"/>
      <c r="AR10" s="82"/>
      <c r="AS10" s="82"/>
      <c r="AT10" s="82"/>
      <c r="AU10" s="82"/>
    </row>
    <row r="11" spans="1:48" s="29" customFormat="1" ht="6" customHeight="1">
      <c r="A11" s="37"/>
      <c r="B11" s="37"/>
      <c r="C11" s="37"/>
      <c r="D11" s="37"/>
      <c r="E11" s="37"/>
      <c r="F11" s="37"/>
      <c r="G11" s="37"/>
      <c r="H11" s="37"/>
      <c r="I11" s="38"/>
      <c r="J11" s="39"/>
      <c r="K11" s="38"/>
      <c r="L11" s="36"/>
      <c r="M11" s="36"/>
      <c r="N11" s="36"/>
      <c r="O11" s="36"/>
      <c r="P11" s="36"/>
      <c r="Q11" s="36"/>
      <c r="R11" s="36"/>
      <c r="S11" s="36"/>
      <c r="T11" s="36"/>
      <c r="U11" s="38"/>
      <c r="V11" s="36"/>
      <c r="W11" s="36"/>
      <c r="X11" s="36"/>
      <c r="Y11" s="39"/>
      <c r="Z11" s="40"/>
      <c r="AA11" s="38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</row>
    <row r="12" spans="1:48" s="29" customFormat="1" ht="6" customHeight="1">
      <c r="I12" s="41"/>
      <c r="J12" s="42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</row>
    <row r="13" spans="1:48" s="3" customFormat="1" ht="12">
      <c r="A13" s="97" t="s">
        <v>119</v>
      </c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9"/>
    </row>
    <row r="14" spans="1:48" s="29" customFormat="1" ht="3" customHeight="1">
      <c r="I14" s="41"/>
      <c r="J14" s="42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</row>
    <row r="15" spans="1:48" s="3" customFormat="1" ht="18" customHeight="1">
      <c r="A15" s="144" t="s">
        <v>124</v>
      </c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6"/>
      <c r="Y15" s="147"/>
      <c r="Z15" s="148"/>
      <c r="AA15" s="49"/>
      <c r="AB15" s="49"/>
      <c r="AC15" s="49"/>
      <c r="AD15" s="49"/>
      <c r="AE15" s="49"/>
      <c r="AF15" s="49"/>
      <c r="AG15" s="49"/>
      <c r="AH15" s="50"/>
      <c r="AI15" s="50"/>
      <c r="AJ15" s="50"/>
      <c r="AK15" s="50"/>
      <c r="AL15" s="50"/>
      <c r="AM15" s="50"/>
    </row>
    <row r="16" spans="1:48" s="29" customFormat="1" ht="6" customHeight="1">
      <c r="I16" s="41"/>
      <c r="J16" s="42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</row>
    <row r="17" spans="1:48" s="3" customFormat="1" ht="12">
      <c r="A17" s="97" t="s">
        <v>38</v>
      </c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9"/>
    </row>
    <row r="18" spans="1:48" s="29" customFormat="1" ht="3" customHeight="1" thickBot="1">
      <c r="I18" s="41"/>
      <c r="J18" s="42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</row>
    <row r="19" spans="1:48" ht="19.5" customHeight="1">
      <c r="A19" s="44"/>
      <c r="B19" s="29"/>
      <c r="C19" s="28"/>
      <c r="D19" s="29"/>
      <c r="E19" s="45"/>
      <c r="F19" s="29"/>
      <c r="G19" s="29"/>
      <c r="H19" s="29"/>
      <c r="I19" s="29"/>
      <c r="J19" s="46"/>
      <c r="K19" s="46"/>
      <c r="L19" s="46"/>
      <c r="M19" s="46"/>
      <c r="N19" s="46"/>
      <c r="O19" s="47"/>
      <c r="P19" s="28"/>
      <c r="Q19" s="30"/>
      <c r="R19" s="30"/>
      <c r="S19" s="46"/>
      <c r="T19" s="42"/>
      <c r="U19" s="46"/>
      <c r="V19" s="46"/>
      <c r="W19" s="28"/>
      <c r="AC19" s="149"/>
      <c r="AD19" s="89" t="s">
        <v>39</v>
      </c>
      <c r="AE19" s="90"/>
      <c r="AF19" s="90"/>
      <c r="AG19" s="90"/>
      <c r="AH19" s="90"/>
      <c r="AI19" s="111" t="s">
        <v>40</v>
      </c>
      <c r="AJ19" s="112"/>
      <c r="AK19" s="112"/>
      <c r="AL19" s="112"/>
      <c r="AM19" s="113"/>
      <c r="AV19" s="3"/>
    </row>
    <row r="20" spans="1:48">
      <c r="A20" s="44"/>
      <c r="B20" s="29"/>
      <c r="C20" s="28"/>
      <c r="D20" s="29"/>
      <c r="E20" s="45"/>
      <c r="F20" s="29"/>
      <c r="G20" s="29"/>
      <c r="H20" s="29"/>
      <c r="I20" s="29"/>
      <c r="J20" s="46"/>
      <c r="K20" s="46"/>
      <c r="L20" s="46"/>
      <c r="M20" s="46"/>
      <c r="N20" s="46"/>
      <c r="O20" s="47"/>
      <c r="P20" s="28"/>
      <c r="Q20" s="30"/>
      <c r="R20" s="30"/>
      <c r="S20" s="46"/>
      <c r="T20" s="42"/>
      <c r="U20" s="46"/>
      <c r="V20" s="46"/>
      <c r="W20" s="48"/>
      <c r="AC20" s="149"/>
      <c r="AD20" s="91" t="str">
        <f>IFERROR(VLOOKUP(L10,リスト!B2:D22,2,FALSE),IFERROR(VLOOKUP(L10,リスト!B23:D29,2,FALSE)*AJ10,""))</f>
        <v/>
      </c>
      <c r="AE20" s="92"/>
      <c r="AF20" s="92"/>
      <c r="AG20" s="93" t="s">
        <v>7</v>
      </c>
      <c r="AH20" s="93"/>
      <c r="AI20" s="107">
        <f>MIN(AD20,ROUNDDOWN((H34+H43)/1000,0))</f>
        <v>0</v>
      </c>
      <c r="AJ20" s="108"/>
      <c r="AK20" s="108"/>
      <c r="AL20" s="103" t="s">
        <v>7</v>
      </c>
      <c r="AM20" s="104"/>
    </row>
    <row r="21" spans="1:48" ht="14.25" thickBot="1">
      <c r="A21" s="28" t="s">
        <v>97</v>
      </c>
      <c r="B21" s="29"/>
      <c r="C21" s="28"/>
      <c r="D21" s="29"/>
      <c r="E21" s="45"/>
      <c r="F21" s="29"/>
      <c r="G21" s="29"/>
      <c r="H21" s="29"/>
      <c r="I21" s="29"/>
      <c r="J21" s="46"/>
      <c r="K21" s="46"/>
      <c r="L21" s="46"/>
      <c r="M21" s="46"/>
      <c r="N21" s="46"/>
      <c r="O21" s="47"/>
      <c r="P21" s="28"/>
      <c r="Q21" s="30"/>
      <c r="R21" s="30"/>
      <c r="S21" s="46"/>
      <c r="T21" s="42"/>
      <c r="U21" s="46"/>
      <c r="V21" s="46"/>
      <c r="W21" s="48"/>
      <c r="AC21" s="149"/>
      <c r="AD21" s="91"/>
      <c r="AE21" s="92"/>
      <c r="AF21" s="92"/>
      <c r="AG21" s="93"/>
      <c r="AH21" s="93"/>
      <c r="AI21" s="109"/>
      <c r="AJ21" s="110"/>
      <c r="AK21" s="110"/>
      <c r="AL21" s="105"/>
      <c r="AM21" s="106"/>
    </row>
    <row r="22" spans="1:48" ht="33.75" customHeight="1">
      <c r="A22" s="100" t="s">
        <v>125</v>
      </c>
      <c r="B22" s="101"/>
      <c r="C22" s="101"/>
      <c r="D22" s="101"/>
      <c r="E22" s="101"/>
      <c r="F22" s="101"/>
      <c r="G22" s="102"/>
      <c r="H22" s="90" t="s">
        <v>126</v>
      </c>
      <c r="I22" s="101"/>
      <c r="J22" s="101"/>
      <c r="K22" s="101"/>
      <c r="L22" s="101"/>
      <c r="M22" s="100" t="s">
        <v>41</v>
      </c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24"/>
      <c r="AJ22" s="124"/>
      <c r="AK22" s="124"/>
      <c r="AL22" s="124"/>
      <c r="AM22" s="125"/>
    </row>
    <row r="23" spans="1:48" ht="18.75" customHeight="1">
      <c r="A23" s="171" t="s">
        <v>127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3"/>
    </row>
    <row r="24" spans="1:48" ht="15" customHeight="1">
      <c r="A24" s="174" t="s">
        <v>128</v>
      </c>
      <c r="B24" s="175"/>
      <c r="C24" s="175"/>
      <c r="D24" s="175"/>
      <c r="E24" s="175"/>
      <c r="F24" s="175"/>
      <c r="G24" s="176"/>
      <c r="H24" s="183"/>
      <c r="I24" s="184"/>
      <c r="J24" s="184"/>
      <c r="K24" s="184"/>
      <c r="L24" s="185"/>
      <c r="M24" s="189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1"/>
    </row>
    <row r="25" spans="1:48" ht="15" customHeight="1">
      <c r="A25" s="177"/>
      <c r="B25" s="178"/>
      <c r="C25" s="178"/>
      <c r="D25" s="178"/>
      <c r="E25" s="178"/>
      <c r="F25" s="178"/>
      <c r="G25" s="179"/>
      <c r="H25" s="186"/>
      <c r="I25" s="187"/>
      <c r="J25" s="187"/>
      <c r="K25" s="187"/>
      <c r="L25" s="188"/>
      <c r="M25" s="192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3"/>
      <c r="AI25" s="193"/>
      <c r="AJ25" s="193"/>
      <c r="AK25" s="193"/>
      <c r="AL25" s="193"/>
      <c r="AM25" s="194"/>
      <c r="AV25" s="3"/>
    </row>
    <row r="26" spans="1:48" ht="18.75" customHeight="1">
      <c r="A26" s="180" t="s">
        <v>129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181"/>
      <c r="AG26" s="181"/>
      <c r="AH26" s="181"/>
      <c r="AI26" s="181"/>
      <c r="AJ26" s="181"/>
      <c r="AK26" s="181"/>
      <c r="AL26" s="181"/>
      <c r="AM26" s="182"/>
    </row>
    <row r="27" spans="1:48" ht="38.25" customHeight="1">
      <c r="A27" s="174" t="s">
        <v>130</v>
      </c>
      <c r="B27" s="175"/>
      <c r="C27" s="175"/>
      <c r="D27" s="175"/>
      <c r="E27" s="175"/>
      <c r="F27" s="175"/>
      <c r="G27" s="176"/>
      <c r="H27" s="183"/>
      <c r="I27" s="184"/>
      <c r="J27" s="184"/>
      <c r="K27" s="184"/>
      <c r="L27" s="185"/>
      <c r="M27" s="189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  <c r="AM27" s="191"/>
    </row>
    <row r="28" spans="1:48" ht="38.25" customHeight="1">
      <c r="A28" s="195"/>
      <c r="B28" s="196"/>
      <c r="C28" s="196"/>
      <c r="D28" s="196"/>
      <c r="E28" s="196"/>
      <c r="F28" s="196"/>
      <c r="G28" s="197"/>
      <c r="H28" s="198"/>
      <c r="I28" s="199"/>
      <c r="J28" s="199"/>
      <c r="K28" s="199"/>
      <c r="L28" s="200"/>
      <c r="M28" s="159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1"/>
      <c r="AV28" s="3"/>
    </row>
    <row r="29" spans="1:48" ht="38.25" customHeight="1">
      <c r="A29" s="204" t="s">
        <v>131</v>
      </c>
      <c r="B29" s="205"/>
      <c r="C29" s="205"/>
      <c r="D29" s="205"/>
      <c r="E29" s="205"/>
      <c r="F29" s="205"/>
      <c r="G29" s="206"/>
      <c r="H29" s="207"/>
      <c r="I29" s="208"/>
      <c r="J29" s="208"/>
      <c r="K29" s="208"/>
      <c r="L29" s="209"/>
      <c r="M29" s="210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1"/>
      <c r="Z29" s="211"/>
      <c r="AA29" s="211"/>
      <c r="AB29" s="211"/>
      <c r="AC29" s="211"/>
      <c r="AD29" s="211"/>
      <c r="AE29" s="211"/>
      <c r="AF29" s="211"/>
      <c r="AG29" s="211"/>
      <c r="AH29" s="211"/>
      <c r="AI29" s="211"/>
      <c r="AJ29" s="211"/>
      <c r="AK29" s="211"/>
      <c r="AL29" s="211"/>
      <c r="AM29" s="212"/>
    </row>
    <row r="30" spans="1:48" ht="38.25" customHeight="1">
      <c r="A30" s="177"/>
      <c r="B30" s="178"/>
      <c r="C30" s="178"/>
      <c r="D30" s="178"/>
      <c r="E30" s="178"/>
      <c r="F30" s="178"/>
      <c r="G30" s="179"/>
      <c r="H30" s="186"/>
      <c r="I30" s="187"/>
      <c r="J30" s="187"/>
      <c r="K30" s="187"/>
      <c r="L30" s="188"/>
      <c r="M30" s="192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3"/>
      <c r="Y30" s="193"/>
      <c r="Z30" s="193"/>
      <c r="AA30" s="193"/>
      <c r="AB30" s="193"/>
      <c r="AC30" s="193"/>
      <c r="AD30" s="193"/>
      <c r="AE30" s="193"/>
      <c r="AF30" s="193"/>
      <c r="AG30" s="193"/>
      <c r="AH30" s="193"/>
      <c r="AI30" s="193"/>
      <c r="AJ30" s="193"/>
      <c r="AK30" s="193"/>
      <c r="AL30" s="193"/>
      <c r="AM30" s="194"/>
      <c r="AV30" s="3"/>
    </row>
    <row r="31" spans="1:48" ht="18.75" customHeight="1">
      <c r="A31" s="180" t="s">
        <v>166</v>
      </c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81"/>
      <c r="AJ31" s="181"/>
      <c r="AK31" s="181"/>
      <c r="AL31" s="181"/>
      <c r="AM31" s="182"/>
    </row>
    <row r="32" spans="1:48" ht="15" customHeight="1">
      <c r="A32" s="204" t="s">
        <v>167</v>
      </c>
      <c r="B32" s="213"/>
      <c r="C32" s="213"/>
      <c r="D32" s="213"/>
      <c r="E32" s="213"/>
      <c r="F32" s="213"/>
      <c r="G32" s="206"/>
      <c r="H32" s="207"/>
      <c r="I32" s="208"/>
      <c r="J32" s="208"/>
      <c r="K32" s="208"/>
      <c r="L32" s="209"/>
      <c r="M32" s="214"/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5"/>
      <c r="Z32" s="215"/>
      <c r="AA32" s="215"/>
      <c r="AB32" s="215"/>
      <c r="AC32" s="215"/>
      <c r="AD32" s="215"/>
      <c r="AE32" s="215"/>
      <c r="AF32" s="215"/>
      <c r="AG32" s="215"/>
      <c r="AH32" s="215"/>
      <c r="AI32" s="215"/>
      <c r="AJ32" s="215"/>
      <c r="AK32" s="215"/>
      <c r="AL32" s="215"/>
      <c r="AM32" s="216"/>
    </row>
    <row r="33" spans="1:48" ht="31.5" customHeight="1">
      <c r="A33" s="195"/>
      <c r="B33" s="196"/>
      <c r="C33" s="196"/>
      <c r="D33" s="196"/>
      <c r="E33" s="196"/>
      <c r="F33" s="196"/>
      <c r="G33" s="197"/>
      <c r="H33" s="198"/>
      <c r="I33" s="199"/>
      <c r="J33" s="199"/>
      <c r="K33" s="199"/>
      <c r="L33" s="200"/>
      <c r="M33" s="217"/>
      <c r="N33" s="218"/>
      <c r="O33" s="218"/>
      <c r="P33" s="218"/>
      <c r="Q33" s="218"/>
      <c r="R33" s="218"/>
      <c r="S33" s="218"/>
      <c r="T33" s="218"/>
      <c r="U33" s="218"/>
      <c r="V33" s="218"/>
      <c r="W33" s="218"/>
      <c r="X33" s="218"/>
      <c r="Y33" s="218"/>
      <c r="Z33" s="218"/>
      <c r="AA33" s="218"/>
      <c r="AB33" s="218"/>
      <c r="AC33" s="218"/>
      <c r="AD33" s="218"/>
      <c r="AE33" s="218"/>
      <c r="AF33" s="218"/>
      <c r="AG33" s="218"/>
      <c r="AH33" s="218"/>
      <c r="AI33" s="218"/>
      <c r="AJ33" s="218"/>
      <c r="AK33" s="218"/>
      <c r="AL33" s="218"/>
      <c r="AM33" s="219"/>
    </row>
    <row r="34" spans="1:48" ht="15" customHeight="1">
      <c r="A34" s="6" t="s">
        <v>23</v>
      </c>
      <c r="B34" s="7"/>
      <c r="C34" s="7"/>
      <c r="D34" s="7"/>
      <c r="E34" s="7"/>
      <c r="F34" s="7"/>
      <c r="G34" s="8"/>
      <c r="H34" s="150">
        <f>SUM(H24:L33)</f>
        <v>0</v>
      </c>
      <c r="I34" s="150"/>
      <c r="J34" s="150"/>
      <c r="K34" s="150"/>
      <c r="L34" s="151"/>
      <c r="M34" s="114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6"/>
    </row>
    <row r="35" spans="1:48" s="30" customFormat="1">
      <c r="A35" s="44"/>
      <c r="B35" s="29"/>
      <c r="C35" s="28"/>
      <c r="D35" s="29"/>
      <c r="E35" s="45"/>
      <c r="F35" s="29"/>
      <c r="G35" s="29"/>
      <c r="H35" s="29"/>
      <c r="I35" s="29"/>
      <c r="J35" s="46"/>
      <c r="K35" s="46"/>
      <c r="L35" s="46"/>
      <c r="M35" s="46"/>
      <c r="N35" s="46"/>
      <c r="O35" s="47"/>
      <c r="P35" s="28"/>
      <c r="S35" s="46"/>
      <c r="T35" s="42"/>
      <c r="U35" s="46"/>
      <c r="V35" s="46"/>
      <c r="W35" s="48"/>
      <c r="X35" s="79"/>
      <c r="Y35" s="79"/>
      <c r="Z35" s="79"/>
      <c r="AA35" s="79"/>
      <c r="AB35" s="79"/>
      <c r="AC35" s="79"/>
      <c r="AD35" s="32"/>
      <c r="AE35" s="33"/>
      <c r="AF35" s="33"/>
      <c r="AG35" s="33"/>
      <c r="AH35" s="78"/>
      <c r="AI35" s="152"/>
      <c r="AJ35" s="152"/>
      <c r="AK35" s="152"/>
      <c r="AL35" s="153"/>
      <c r="AM35" s="153"/>
    </row>
    <row r="36" spans="1:48" s="30" customFormat="1">
      <c r="A36" s="28" t="s">
        <v>98</v>
      </c>
      <c r="B36" s="29"/>
      <c r="C36" s="28"/>
      <c r="D36" s="29"/>
      <c r="E36" s="45"/>
      <c r="F36" s="29"/>
      <c r="G36" s="29"/>
      <c r="H36" s="29"/>
      <c r="I36" s="29"/>
      <c r="J36" s="46"/>
      <c r="K36" s="46"/>
      <c r="L36" s="46"/>
      <c r="M36" s="46"/>
      <c r="N36" s="46"/>
      <c r="O36" s="47"/>
      <c r="P36" s="28"/>
      <c r="S36" s="46"/>
      <c r="T36" s="42"/>
      <c r="U36" s="46"/>
      <c r="V36" s="46"/>
      <c r="W36" s="48"/>
      <c r="X36" s="79"/>
      <c r="Y36" s="79"/>
      <c r="Z36" s="79"/>
      <c r="AA36" s="79"/>
      <c r="AB36" s="79"/>
      <c r="AC36" s="79"/>
      <c r="AD36" s="32"/>
      <c r="AE36" s="33"/>
      <c r="AF36" s="33"/>
      <c r="AG36" s="33"/>
      <c r="AH36" s="78"/>
      <c r="AI36" s="152"/>
      <c r="AJ36" s="152"/>
      <c r="AK36" s="152"/>
      <c r="AL36" s="153"/>
      <c r="AM36" s="153"/>
    </row>
    <row r="37" spans="1:48" ht="32.25" customHeight="1">
      <c r="A37" s="100" t="s">
        <v>125</v>
      </c>
      <c r="B37" s="101"/>
      <c r="C37" s="101"/>
      <c r="D37" s="101"/>
      <c r="E37" s="101"/>
      <c r="F37" s="101"/>
      <c r="G37" s="102"/>
      <c r="H37" s="90" t="s">
        <v>126</v>
      </c>
      <c r="I37" s="101"/>
      <c r="J37" s="101"/>
      <c r="K37" s="101"/>
      <c r="L37" s="101"/>
      <c r="M37" s="100" t="s">
        <v>41</v>
      </c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2"/>
    </row>
    <row r="38" spans="1:48" ht="33.75" customHeight="1">
      <c r="A38" s="162" t="s">
        <v>132</v>
      </c>
      <c r="B38" s="163"/>
      <c r="C38" s="163"/>
      <c r="D38" s="163"/>
      <c r="E38" s="163"/>
      <c r="F38" s="163"/>
      <c r="G38" s="164"/>
      <c r="H38" s="158"/>
      <c r="I38" s="158"/>
      <c r="J38" s="158"/>
      <c r="K38" s="158"/>
      <c r="L38" s="158"/>
      <c r="M38" s="159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/>
      <c r="AK38" s="160"/>
      <c r="AL38" s="160"/>
      <c r="AM38" s="161"/>
    </row>
    <row r="39" spans="1:48" ht="39.75" customHeight="1">
      <c r="A39" s="165" t="s">
        <v>133</v>
      </c>
      <c r="B39" s="166"/>
      <c r="C39" s="166"/>
      <c r="D39" s="166"/>
      <c r="E39" s="166"/>
      <c r="F39" s="166"/>
      <c r="G39" s="167"/>
      <c r="H39" s="154"/>
      <c r="I39" s="154"/>
      <c r="J39" s="154"/>
      <c r="K39" s="154"/>
      <c r="L39" s="154"/>
      <c r="M39" s="155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7"/>
    </row>
    <row r="40" spans="1:48" ht="27.75" customHeight="1">
      <c r="A40" s="168" t="s">
        <v>134</v>
      </c>
      <c r="B40" s="169"/>
      <c r="C40" s="169"/>
      <c r="D40" s="169"/>
      <c r="E40" s="169"/>
      <c r="F40" s="169"/>
      <c r="G40" s="170"/>
      <c r="H40" s="154"/>
      <c r="I40" s="154"/>
      <c r="J40" s="154"/>
      <c r="K40" s="154"/>
      <c r="L40" s="154"/>
      <c r="M40" s="155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6"/>
      <c r="Y40" s="156"/>
      <c r="Z40" s="156"/>
      <c r="AA40" s="156"/>
      <c r="AB40" s="156"/>
      <c r="AC40" s="156"/>
      <c r="AD40" s="156"/>
      <c r="AE40" s="156"/>
      <c r="AF40" s="156"/>
      <c r="AG40" s="156"/>
      <c r="AH40" s="156"/>
      <c r="AI40" s="156"/>
      <c r="AJ40" s="156"/>
      <c r="AK40" s="156"/>
      <c r="AL40" s="156"/>
      <c r="AM40" s="157"/>
    </row>
    <row r="41" spans="1:48" ht="45.75" customHeight="1">
      <c r="A41" s="165" t="s">
        <v>135</v>
      </c>
      <c r="B41" s="166"/>
      <c r="C41" s="166"/>
      <c r="D41" s="166"/>
      <c r="E41" s="166"/>
      <c r="F41" s="166"/>
      <c r="G41" s="167"/>
      <c r="H41" s="154"/>
      <c r="I41" s="154"/>
      <c r="J41" s="154"/>
      <c r="K41" s="154"/>
      <c r="L41" s="154"/>
      <c r="M41" s="155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7"/>
      <c r="AV41" s="3"/>
    </row>
    <row r="42" spans="1:48" ht="33.75" customHeight="1">
      <c r="A42" s="201" t="s">
        <v>136</v>
      </c>
      <c r="B42" s="202"/>
      <c r="C42" s="202"/>
      <c r="D42" s="202"/>
      <c r="E42" s="202"/>
      <c r="F42" s="202"/>
      <c r="G42" s="203"/>
      <c r="H42" s="154"/>
      <c r="I42" s="154"/>
      <c r="J42" s="154"/>
      <c r="K42" s="154"/>
      <c r="L42" s="154"/>
      <c r="M42" s="155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156"/>
      <c r="AM42" s="157"/>
    </row>
    <row r="43" spans="1:48" ht="15" customHeight="1">
      <c r="A43" s="6" t="s">
        <v>23</v>
      </c>
      <c r="B43" s="7"/>
      <c r="C43" s="7"/>
      <c r="D43" s="7"/>
      <c r="E43" s="7"/>
      <c r="F43" s="7"/>
      <c r="G43" s="8"/>
      <c r="H43" s="150">
        <f>SUM(H38:L42)</f>
        <v>0</v>
      </c>
      <c r="I43" s="150"/>
      <c r="J43" s="150"/>
      <c r="K43" s="150"/>
      <c r="L43" s="151"/>
      <c r="M43" s="114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6"/>
    </row>
    <row r="44" spans="1:48" s="30" customFormat="1">
      <c r="A44" s="28" t="s">
        <v>120</v>
      </c>
    </row>
    <row r="46" spans="1:48">
      <c r="AI46" s="81"/>
      <c r="AJ46" s="81"/>
      <c r="AK46" s="81"/>
      <c r="AL46" s="81"/>
      <c r="AM46" s="81"/>
    </row>
  </sheetData>
  <sheetProtection formatCells="0" formatColumns="0" formatRows="0" insertColumns="0" insertRows="0" autoFilter="0"/>
  <mergeCells count="78">
    <mergeCell ref="A3:AM3"/>
    <mergeCell ref="A5:AM5"/>
    <mergeCell ref="A7:G7"/>
    <mergeCell ref="H7:N7"/>
    <mergeCell ref="O7:S7"/>
    <mergeCell ref="T7:AM7"/>
    <mergeCell ref="AP10:AU10"/>
    <mergeCell ref="A8:C9"/>
    <mergeCell ref="D8:G8"/>
    <mergeCell ref="H8:S8"/>
    <mergeCell ref="T8:V9"/>
    <mergeCell ref="W8:AF8"/>
    <mergeCell ref="AG8:AM8"/>
    <mergeCell ref="D9:G9"/>
    <mergeCell ref="H9:S9"/>
    <mergeCell ref="W9:AF9"/>
    <mergeCell ref="AG9:AM9"/>
    <mergeCell ref="A10:K10"/>
    <mergeCell ref="L10:AF10"/>
    <mergeCell ref="AG10:AI10"/>
    <mergeCell ref="AJ10:AK10"/>
    <mergeCell ref="AL10:AM10"/>
    <mergeCell ref="A24:G25"/>
    <mergeCell ref="H24:L25"/>
    <mergeCell ref="M24:AM25"/>
    <mergeCell ref="A13:AM13"/>
    <mergeCell ref="A15:W15"/>
    <mergeCell ref="X15:Z15"/>
    <mergeCell ref="A17:AM17"/>
    <mergeCell ref="AC19:AC21"/>
    <mergeCell ref="AD19:AH19"/>
    <mergeCell ref="AI19:AM19"/>
    <mergeCell ref="AD20:AF21"/>
    <mergeCell ref="AG20:AH21"/>
    <mergeCell ref="AI20:AK21"/>
    <mergeCell ref="AL20:AM21"/>
    <mergeCell ref="A22:G22"/>
    <mergeCell ref="H22:L22"/>
    <mergeCell ref="M22:AM22"/>
    <mergeCell ref="A23:AM23"/>
    <mergeCell ref="A26:AM26"/>
    <mergeCell ref="A27:G28"/>
    <mergeCell ref="H27:L28"/>
    <mergeCell ref="M27:AM28"/>
    <mergeCell ref="A29:G30"/>
    <mergeCell ref="H29:L30"/>
    <mergeCell ref="M29:AM30"/>
    <mergeCell ref="A31:AM31"/>
    <mergeCell ref="A32:G33"/>
    <mergeCell ref="H32:L33"/>
    <mergeCell ref="M32:AM33"/>
    <mergeCell ref="H34:L34"/>
    <mergeCell ref="M34:AM34"/>
    <mergeCell ref="AI35:AK35"/>
    <mergeCell ref="AL35:AM35"/>
    <mergeCell ref="AI36:AK36"/>
    <mergeCell ref="AL36:AM36"/>
    <mergeCell ref="A37:G37"/>
    <mergeCell ref="H37:L37"/>
    <mergeCell ref="M37:AM37"/>
    <mergeCell ref="A38:G38"/>
    <mergeCell ref="H38:L38"/>
    <mergeCell ref="M38:AM38"/>
    <mergeCell ref="A39:G39"/>
    <mergeCell ref="H39:L39"/>
    <mergeCell ref="M39:AM39"/>
    <mergeCell ref="AI46:AM46"/>
    <mergeCell ref="A40:G40"/>
    <mergeCell ref="H40:L40"/>
    <mergeCell ref="M40:AM40"/>
    <mergeCell ref="A41:G41"/>
    <mergeCell ref="H41:L41"/>
    <mergeCell ref="M41:AM41"/>
    <mergeCell ref="A42:G42"/>
    <mergeCell ref="H42:L42"/>
    <mergeCell ref="M42:AM42"/>
    <mergeCell ref="H43:L43"/>
    <mergeCell ref="M43:AM43"/>
  </mergeCells>
  <phoneticPr fontId="3"/>
  <dataValidations count="3">
    <dataValidation imeMode="halfAlpha" allowBlank="1" showInputMessage="1" showErrorMessage="1" sqref="S19:V21 J19:N21 S36:V36 J36:N36" xr:uid="{519AF92A-F73E-4C62-90E1-6F654B29B4D1}"/>
    <dataValidation type="list" allowBlank="1" showInputMessage="1" showErrorMessage="1" sqref="X15:Z15" xr:uid="{A24B36AC-2B66-4429-9639-4EAF67522938}">
      <formula1>"✔"</formula1>
    </dataValidation>
    <dataValidation type="list" allowBlank="1" sqref="D9:G9" xr:uid="{6FA7F8DC-A065-4EF0-AD20-30EEB8CDE1FC}">
      <formula1>"秋田県"</formula1>
    </dataValidation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9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A367598D-D7B9-4888-BF93-A2A4CA797860}">
          <x14:formula1>
            <xm:f>リスト!$B$2:$B$29</xm:f>
          </x14:formula1>
          <xm:sqref>L10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38"/>
  <sheetViews>
    <sheetView showGridLines="0" showZeros="0" view="pageBreakPreview" zoomScaleNormal="100" zoomScaleSheetLayoutView="100" workbookViewId="0">
      <selection activeCell="J5" sqref="J5:J19"/>
    </sheetView>
  </sheetViews>
  <sheetFormatPr defaultColWidth="2.25" defaultRowHeight="13.5"/>
  <cols>
    <col min="1" max="1" width="3.125" style="2" customWidth="1"/>
    <col min="2" max="2" width="30.25" style="2" customWidth="1"/>
    <col min="3" max="3" width="12.875" style="2" customWidth="1"/>
    <col min="4" max="4" width="20.875" style="2" customWidth="1"/>
    <col min="5" max="5" width="13.875" style="2" bestFit="1" customWidth="1"/>
    <col min="6" max="6" width="20.875" style="2" customWidth="1"/>
    <col min="7" max="7" width="7.625" style="2" customWidth="1"/>
    <col min="8" max="8" width="4.375" style="2" bestFit="1" customWidth="1"/>
    <col min="9" max="10" width="7.625" style="2" customWidth="1"/>
    <col min="11" max="12" width="2.25" style="2"/>
    <col min="13" max="13" width="4.375" style="2" bestFit="1" customWidth="1"/>
    <col min="14" max="16384" width="2.25" style="2"/>
  </cols>
  <sheetData>
    <row r="1" spans="1:32">
      <c r="A1" s="2" t="s">
        <v>15</v>
      </c>
    </row>
    <row r="2" spans="1:32">
      <c r="A2" s="9"/>
    </row>
    <row r="3" spans="1:32" ht="18" customHeight="1">
      <c r="A3" s="223" t="s">
        <v>16</v>
      </c>
      <c r="B3" s="222" t="s">
        <v>17</v>
      </c>
      <c r="C3" s="224" t="s">
        <v>18</v>
      </c>
      <c r="D3" s="222" t="s">
        <v>19</v>
      </c>
      <c r="E3" s="222" t="s">
        <v>13</v>
      </c>
      <c r="F3" s="225" t="s">
        <v>20</v>
      </c>
      <c r="G3" s="227" t="s">
        <v>21</v>
      </c>
      <c r="H3" s="221" t="s">
        <v>22</v>
      </c>
      <c r="I3" s="227" t="s">
        <v>164</v>
      </c>
      <c r="J3" s="227" t="s">
        <v>165</v>
      </c>
    </row>
    <row r="4" spans="1:32">
      <c r="A4" s="223"/>
      <c r="B4" s="222"/>
      <c r="C4" s="224"/>
      <c r="D4" s="222"/>
      <c r="E4" s="222"/>
      <c r="F4" s="226"/>
      <c r="G4" s="228"/>
      <c r="H4" s="125"/>
      <c r="I4" s="228"/>
      <c r="J4" s="228"/>
    </row>
    <row r="5" spans="1:32" ht="22.5" customHeight="1">
      <c r="A5" s="10">
        <f>ROW()-4</f>
        <v>1</v>
      </c>
      <c r="B5" s="27">
        <f ca="1">IFERROR(INDIRECT("個票"&amp;$A5&amp;"！$t$7"),"")</f>
        <v>0</v>
      </c>
      <c r="C5" s="27">
        <f ca="1">IFERROR(INDIRECT("個票"&amp;$A5&amp;"！$h$7"),"")</f>
        <v>0</v>
      </c>
      <c r="D5" s="27">
        <f ca="1">IFERROR(INDIRECT("個票"&amp;$A5&amp;"！$l$10"),"")</f>
        <v>0</v>
      </c>
      <c r="E5" s="27">
        <f ca="1">IFERROR(INDIRECT("個票"&amp;$A5&amp;"！$w$9"),"")</f>
        <v>0</v>
      </c>
      <c r="F5" s="27" t="str">
        <f ca="1">IFERROR(INDIRECT("個票"&amp;$A5&amp;"！$ｄ$9")&amp;INDIRECT("個票"&amp;$A5&amp;"！$ｈ$9"),"")</f>
        <v/>
      </c>
      <c r="G5" s="13">
        <f ca="1">IFERROR(INDIRECT("個票"&amp;$A5&amp;"！$ai$20"),"")</f>
        <v>0</v>
      </c>
      <c r="H5" s="25"/>
      <c r="I5" s="13">
        <f ca="1">IFERROR(INDIRECT("個票"&amp;$A5&amp;"！$h$34")/1000,"")</f>
        <v>0</v>
      </c>
      <c r="J5" s="13">
        <f ca="1">IFERROR(INDIRECT("個票"&amp;$A5&amp;"！$h$43")/1000,"")</f>
        <v>0</v>
      </c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</row>
    <row r="6" spans="1:32" ht="22.5" customHeight="1">
      <c r="A6" s="10">
        <f t="shared" ref="A6:A19" si="0">ROW()-4</f>
        <v>2</v>
      </c>
      <c r="B6" s="27">
        <f t="shared" ref="B6:B19" ca="1" si="1">IFERROR(INDIRECT("個票"&amp;$A6&amp;"！$t$7"),"")</f>
        <v>0</v>
      </c>
      <c r="C6" s="27">
        <f t="shared" ref="C6:C19" ca="1" si="2">IFERROR(INDIRECT("個票"&amp;$A6&amp;"！$h$7"),"")</f>
        <v>0</v>
      </c>
      <c r="D6" s="27">
        <f t="shared" ref="D6:D19" ca="1" si="3">IFERROR(INDIRECT("個票"&amp;$A6&amp;"！$l$10"),"")</f>
        <v>0</v>
      </c>
      <c r="E6" s="27">
        <f t="shared" ref="E6:E19" ca="1" si="4">IFERROR(INDIRECT("個票"&amp;$A6&amp;"！$w$9"),"")</f>
        <v>0</v>
      </c>
      <c r="F6" s="27" t="str">
        <f t="shared" ref="F6:F19" ca="1" si="5">IFERROR(INDIRECT("個票"&amp;$A6&amp;"！$ｄ$9")&amp;INDIRECT("個票"&amp;$A6&amp;"！$ｈ$9"),"")</f>
        <v/>
      </c>
      <c r="G6" s="13">
        <f t="shared" ref="G6:G19" ca="1" si="6">IFERROR(INDIRECT("個票"&amp;$A6&amp;"！$ai$20"),"")</f>
        <v>0</v>
      </c>
      <c r="H6" s="25"/>
      <c r="I6" s="13">
        <f t="shared" ref="I6:I18" ca="1" si="7">IFERROR(INDIRECT("個票"&amp;$A6&amp;"！$h$34")/1000,"")</f>
        <v>0</v>
      </c>
      <c r="J6" s="13">
        <f t="shared" ref="J6:J19" ca="1" si="8">IFERROR(INDIRECT("個票"&amp;$A6&amp;"！$h$43")/1000,"")</f>
        <v>0</v>
      </c>
      <c r="M6" s="26"/>
    </row>
    <row r="7" spans="1:32" ht="22.5" customHeight="1">
      <c r="A7" s="10">
        <f t="shared" si="0"/>
        <v>3</v>
      </c>
      <c r="B7" s="27">
        <f t="shared" ca="1" si="1"/>
        <v>0</v>
      </c>
      <c r="C7" s="27">
        <f t="shared" ca="1" si="2"/>
        <v>0</v>
      </c>
      <c r="D7" s="27">
        <f t="shared" ca="1" si="3"/>
        <v>0</v>
      </c>
      <c r="E7" s="27">
        <f t="shared" ca="1" si="4"/>
        <v>0</v>
      </c>
      <c r="F7" s="27" t="str">
        <f t="shared" ca="1" si="5"/>
        <v/>
      </c>
      <c r="G7" s="13">
        <f t="shared" ca="1" si="6"/>
        <v>0</v>
      </c>
      <c r="H7" s="25"/>
      <c r="I7" s="13">
        <f t="shared" ca="1" si="7"/>
        <v>0</v>
      </c>
      <c r="J7" s="13">
        <f t="shared" ca="1" si="8"/>
        <v>0</v>
      </c>
      <c r="M7" s="26"/>
    </row>
    <row r="8" spans="1:32" ht="22.5" customHeight="1">
      <c r="A8" s="10">
        <f t="shared" si="0"/>
        <v>4</v>
      </c>
      <c r="B8" s="27">
        <f t="shared" ca="1" si="1"/>
        <v>0</v>
      </c>
      <c r="C8" s="27">
        <f t="shared" ca="1" si="2"/>
        <v>0</v>
      </c>
      <c r="D8" s="27">
        <f t="shared" ca="1" si="3"/>
        <v>0</v>
      </c>
      <c r="E8" s="27">
        <f t="shared" ca="1" si="4"/>
        <v>0</v>
      </c>
      <c r="F8" s="27" t="str">
        <f t="shared" ca="1" si="5"/>
        <v/>
      </c>
      <c r="G8" s="13">
        <f t="shared" ca="1" si="6"/>
        <v>0</v>
      </c>
      <c r="H8" s="25"/>
      <c r="I8" s="13">
        <f t="shared" ca="1" si="7"/>
        <v>0</v>
      </c>
      <c r="J8" s="13">
        <f t="shared" ca="1" si="8"/>
        <v>0</v>
      </c>
    </row>
    <row r="9" spans="1:32" ht="22.5" customHeight="1">
      <c r="A9" s="10">
        <f t="shared" si="0"/>
        <v>5</v>
      </c>
      <c r="B9" s="27">
        <f t="shared" ca="1" si="1"/>
        <v>0</v>
      </c>
      <c r="C9" s="27">
        <f t="shared" ca="1" si="2"/>
        <v>0</v>
      </c>
      <c r="D9" s="27">
        <f t="shared" ca="1" si="3"/>
        <v>0</v>
      </c>
      <c r="E9" s="27">
        <f t="shared" ca="1" si="4"/>
        <v>0</v>
      </c>
      <c r="F9" s="27" t="str">
        <f t="shared" ca="1" si="5"/>
        <v/>
      </c>
      <c r="G9" s="13">
        <f t="shared" ca="1" si="6"/>
        <v>0</v>
      </c>
      <c r="H9" s="25"/>
      <c r="I9" s="13">
        <f t="shared" ca="1" si="7"/>
        <v>0</v>
      </c>
      <c r="J9" s="13">
        <f t="shared" ca="1" si="8"/>
        <v>0</v>
      </c>
    </row>
    <row r="10" spans="1:32" ht="22.5" customHeight="1">
      <c r="A10" s="10">
        <f t="shared" si="0"/>
        <v>6</v>
      </c>
      <c r="B10" s="27" t="str">
        <f t="shared" ca="1" si="1"/>
        <v/>
      </c>
      <c r="C10" s="27" t="str">
        <f t="shared" ca="1" si="2"/>
        <v/>
      </c>
      <c r="D10" s="27" t="str">
        <f t="shared" ca="1" si="3"/>
        <v/>
      </c>
      <c r="E10" s="27" t="str">
        <f t="shared" ca="1" si="4"/>
        <v/>
      </c>
      <c r="F10" s="27" t="str">
        <f t="shared" ca="1" si="5"/>
        <v/>
      </c>
      <c r="G10" s="13" t="str">
        <f t="shared" ca="1" si="6"/>
        <v/>
      </c>
      <c r="H10" s="25"/>
      <c r="I10" s="13" t="str">
        <f t="shared" ca="1" si="7"/>
        <v/>
      </c>
      <c r="J10" s="13" t="str">
        <f t="shared" ca="1" si="8"/>
        <v/>
      </c>
    </row>
    <row r="11" spans="1:32" ht="22.5" customHeight="1">
      <c r="A11" s="10">
        <f t="shared" si="0"/>
        <v>7</v>
      </c>
      <c r="B11" s="27" t="str">
        <f t="shared" ca="1" si="1"/>
        <v/>
      </c>
      <c r="C11" s="27" t="str">
        <f t="shared" ca="1" si="2"/>
        <v/>
      </c>
      <c r="D11" s="27" t="str">
        <f t="shared" ca="1" si="3"/>
        <v/>
      </c>
      <c r="E11" s="27" t="str">
        <f t="shared" ca="1" si="4"/>
        <v/>
      </c>
      <c r="F11" s="27" t="str">
        <f t="shared" ca="1" si="5"/>
        <v/>
      </c>
      <c r="G11" s="13" t="str">
        <f t="shared" ca="1" si="6"/>
        <v/>
      </c>
      <c r="H11" s="25"/>
      <c r="I11" s="13" t="str">
        <f t="shared" ca="1" si="7"/>
        <v/>
      </c>
      <c r="J11" s="13" t="str">
        <f t="shared" ca="1" si="8"/>
        <v/>
      </c>
    </row>
    <row r="12" spans="1:32" ht="22.5" customHeight="1">
      <c r="A12" s="10">
        <f t="shared" si="0"/>
        <v>8</v>
      </c>
      <c r="B12" s="27" t="str">
        <f t="shared" ca="1" si="1"/>
        <v/>
      </c>
      <c r="C12" s="27" t="str">
        <f t="shared" ca="1" si="2"/>
        <v/>
      </c>
      <c r="D12" s="27" t="str">
        <f t="shared" ca="1" si="3"/>
        <v/>
      </c>
      <c r="E12" s="27" t="str">
        <f t="shared" ca="1" si="4"/>
        <v/>
      </c>
      <c r="F12" s="27" t="str">
        <f t="shared" ca="1" si="5"/>
        <v/>
      </c>
      <c r="G12" s="13" t="str">
        <f t="shared" ca="1" si="6"/>
        <v/>
      </c>
      <c r="H12" s="25"/>
      <c r="I12" s="13" t="str">
        <f t="shared" ca="1" si="7"/>
        <v/>
      </c>
      <c r="J12" s="13" t="str">
        <f t="shared" ca="1" si="8"/>
        <v/>
      </c>
    </row>
    <row r="13" spans="1:32" ht="22.5" customHeight="1">
      <c r="A13" s="10">
        <f t="shared" si="0"/>
        <v>9</v>
      </c>
      <c r="B13" s="27" t="str">
        <f t="shared" ca="1" si="1"/>
        <v/>
      </c>
      <c r="C13" s="27" t="str">
        <f t="shared" ca="1" si="2"/>
        <v/>
      </c>
      <c r="D13" s="27" t="str">
        <f t="shared" ca="1" si="3"/>
        <v/>
      </c>
      <c r="E13" s="27" t="str">
        <f t="shared" ca="1" si="4"/>
        <v/>
      </c>
      <c r="F13" s="27" t="str">
        <f t="shared" ca="1" si="5"/>
        <v/>
      </c>
      <c r="G13" s="13" t="str">
        <f t="shared" ca="1" si="6"/>
        <v/>
      </c>
      <c r="H13" s="25"/>
      <c r="I13" s="13" t="str">
        <f t="shared" ca="1" si="7"/>
        <v/>
      </c>
      <c r="J13" s="13" t="str">
        <f t="shared" ca="1" si="8"/>
        <v/>
      </c>
    </row>
    <row r="14" spans="1:32" ht="22.5" customHeight="1">
      <c r="A14" s="10">
        <f t="shared" si="0"/>
        <v>10</v>
      </c>
      <c r="B14" s="27" t="str">
        <f t="shared" ca="1" si="1"/>
        <v/>
      </c>
      <c r="C14" s="27" t="str">
        <f t="shared" ca="1" si="2"/>
        <v/>
      </c>
      <c r="D14" s="27" t="str">
        <f t="shared" ca="1" si="3"/>
        <v/>
      </c>
      <c r="E14" s="27" t="str">
        <f t="shared" ca="1" si="4"/>
        <v/>
      </c>
      <c r="F14" s="27" t="str">
        <f t="shared" ca="1" si="5"/>
        <v/>
      </c>
      <c r="G14" s="13" t="str">
        <f t="shared" ca="1" si="6"/>
        <v/>
      </c>
      <c r="H14" s="25"/>
      <c r="I14" s="13" t="str">
        <f t="shared" ca="1" si="7"/>
        <v/>
      </c>
      <c r="J14" s="13" t="str">
        <f t="shared" ca="1" si="8"/>
        <v/>
      </c>
    </row>
    <row r="15" spans="1:32" ht="22.5" customHeight="1">
      <c r="A15" s="10">
        <f t="shared" si="0"/>
        <v>11</v>
      </c>
      <c r="B15" s="27" t="str">
        <f t="shared" ca="1" si="1"/>
        <v/>
      </c>
      <c r="C15" s="27" t="str">
        <f t="shared" ca="1" si="2"/>
        <v/>
      </c>
      <c r="D15" s="27" t="str">
        <f t="shared" ca="1" si="3"/>
        <v/>
      </c>
      <c r="E15" s="27" t="str">
        <f t="shared" ca="1" si="4"/>
        <v/>
      </c>
      <c r="F15" s="27" t="str">
        <f t="shared" ca="1" si="5"/>
        <v/>
      </c>
      <c r="G15" s="13" t="str">
        <f t="shared" ca="1" si="6"/>
        <v/>
      </c>
      <c r="H15" s="25"/>
      <c r="I15" s="13" t="str">
        <f t="shared" ca="1" si="7"/>
        <v/>
      </c>
      <c r="J15" s="13" t="str">
        <f t="shared" ca="1" si="8"/>
        <v/>
      </c>
    </row>
    <row r="16" spans="1:32" ht="22.5" customHeight="1">
      <c r="A16" s="10">
        <f t="shared" si="0"/>
        <v>12</v>
      </c>
      <c r="B16" s="27" t="str">
        <f t="shared" ca="1" si="1"/>
        <v/>
      </c>
      <c r="C16" s="27" t="str">
        <f t="shared" ca="1" si="2"/>
        <v/>
      </c>
      <c r="D16" s="27" t="str">
        <f t="shared" ca="1" si="3"/>
        <v/>
      </c>
      <c r="E16" s="27" t="str">
        <f t="shared" ca="1" si="4"/>
        <v/>
      </c>
      <c r="F16" s="27" t="str">
        <f t="shared" ca="1" si="5"/>
        <v/>
      </c>
      <c r="G16" s="13" t="str">
        <f t="shared" ca="1" si="6"/>
        <v/>
      </c>
      <c r="H16" s="25"/>
      <c r="I16" s="13" t="str">
        <f t="shared" ca="1" si="7"/>
        <v/>
      </c>
      <c r="J16" s="13" t="str">
        <f t="shared" ca="1" si="8"/>
        <v/>
      </c>
    </row>
    <row r="17" spans="1:10" ht="22.5" customHeight="1">
      <c r="A17" s="10">
        <f t="shared" si="0"/>
        <v>13</v>
      </c>
      <c r="B17" s="27" t="str">
        <f t="shared" ca="1" si="1"/>
        <v/>
      </c>
      <c r="C17" s="27" t="str">
        <f t="shared" ca="1" si="2"/>
        <v/>
      </c>
      <c r="D17" s="27" t="str">
        <f t="shared" ca="1" si="3"/>
        <v/>
      </c>
      <c r="E17" s="27" t="str">
        <f t="shared" ca="1" si="4"/>
        <v/>
      </c>
      <c r="F17" s="27" t="str">
        <f t="shared" ca="1" si="5"/>
        <v/>
      </c>
      <c r="G17" s="13" t="str">
        <f t="shared" ca="1" si="6"/>
        <v/>
      </c>
      <c r="H17" s="25"/>
      <c r="I17" s="13" t="str">
        <f t="shared" ca="1" si="7"/>
        <v/>
      </c>
      <c r="J17" s="13" t="str">
        <f t="shared" ca="1" si="8"/>
        <v/>
      </c>
    </row>
    <row r="18" spans="1:10" ht="22.5" customHeight="1">
      <c r="A18" s="10">
        <f t="shared" si="0"/>
        <v>14</v>
      </c>
      <c r="B18" s="27" t="str">
        <f t="shared" ca="1" si="1"/>
        <v/>
      </c>
      <c r="C18" s="27" t="str">
        <f t="shared" ca="1" si="2"/>
        <v/>
      </c>
      <c r="D18" s="27" t="str">
        <f t="shared" ca="1" si="3"/>
        <v/>
      </c>
      <c r="E18" s="27" t="str">
        <f t="shared" ca="1" si="4"/>
        <v/>
      </c>
      <c r="F18" s="27" t="str">
        <f t="shared" ca="1" si="5"/>
        <v/>
      </c>
      <c r="G18" s="13" t="str">
        <f t="shared" ca="1" si="6"/>
        <v/>
      </c>
      <c r="H18" s="25"/>
      <c r="I18" s="13" t="str">
        <f t="shared" ca="1" si="7"/>
        <v/>
      </c>
      <c r="J18" s="13" t="str">
        <f t="shared" ca="1" si="8"/>
        <v/>
      </c>
    </row>
    <row r="19" spans="1:10" ht="22.5" customHeight="1">
      <c r="A19" s="10">
        <f t="shared" si="0"/>
        <v>15</v>
      </c>
      <c r="B19" s="27" t="str">
        <f t="shared" ca="1" si="1"/>
        <v/>
      </c>
      <c r="C19" s="27" t="str">
        <f t="shared" ca="1" si="2"/>
        <v/>
      </c>
      <c r="D19" s="27" t="str">
        <f t="shared" ca="1" si="3"/>
        <v/>
      </c>
      <c r="E19" s="27" t="str">
        <f t="shared" ca="1" si="4"/>
        <v/>
      </c>
      <c r="F19" s="27" t="str">
        <f t="shared" ca="1" si="5"/>
        <v/>
      </c>
      <c r="G19" s="13" t="str">
        <f t="shared" ca="1" si="6"/>
        <v/>
      </c>
      <c r="H19" s="25"/>
      <c r="I19" s="13" t="str">
        <f ca="1">IFERROR(INDIRECT("個票"&amp;$A19&amp;"！$h$34")/1000,"")</f>
        <v/>
      </c>
      <c r="J19" s="13" t="str">
        <f t="shared" ca="1" si="8"/>
        <v/>
      </c>
    </row>
    <row r="20" spans="1:10" ht="11.25" customHeight="1">
      <c r="I20" s="75" t="str">
        <f t="shared" ref="I20:I21" ca="1" si="9">IFERROR(INDIRECT("個票"&amp;$A20&amp;"！$h$34")/1000,"")</f>
        <v/>
      </c>
      <c r="J20" s="75" t="str">
        <f t="shared" ref="J20:J21" ca="1" si="10">IFERROR(INDIRECT("個票"&amp;$A20&amp;"！$h$43")/1000,"")</f>
        <v/>
      </c>
    </row>
    <row r="21" spans="1:10" customFormat="1">
      <c r="A21" s="3" t="s">
        <v>24</v>
      </c>
      <c r="B21" s="2"/>
      <c r="C21" s="2"/>
      <c r="I21" s="75" t="str">
        <f t="shared" ca="1" si="9"/>
        <v/>
      </c>
      <c r="J21" s="75" t="str">
        <f t="shared" ca="1" si="10"/>
        <v/>
      </c>
    </row>
    <row r="22" spans="1:10" customFormat="1" ht="16.5" customHeight="1">
      <c r="A22" s="11"/>
      <c r="B22" s="3" t="s">
        <v>25</v>
      </c>
      <c r="C22" s="2"/>
      <c r="I22" s="2"/>
      <c r="J22" s="2"/>
    </row>
    <row r="23" spans="1:10" customFormat="1" ht="16.5" customHeight="1">
      <c r="A23" s="11"/>
      <c r="B23" s="3"/>
      <c r="C23" s="2"/>
    </row>
    <row r="24" spans="1:10" customFormat="1" ht="16.5" customHeight="1">
      <c r="A24" s="4"/>
      <c r="B24" s="12"/>
      <c r="C24" s="2"/>
    </row>
    <row r="25" spans="1:10" customFormat="1" ht="16.5" customHeight="1">
      <c r="A25" s="4"/>
      <c r="B25" s="12"/>
      <c r="C25" s="2"/>
    </row>
    <row r="26" spans="1:10" customFormat="1" ht="22.5" customHeight="1"/>
    <row r="27" spans="1:10" customFormat="1" ht="22.5" customHeight="1"/>
    <row r="28" spans="1:10" customFormat="1" ht="22.5" customHeight="1"/>
    <row r="29" spans="1:10" customFormat="1" ht="22.5" customHeight="1"/>
    <row r="30" spans="1:10" customFormat="1" ht="22.5" customHeight="1"/>
    <row r="31" spans="1:10" customFormat="1" ht="22.5" customHeight="1"/>
    <row r="32" spans="1:10" customFormat="1" ht="22.5" customHeight="1"/>
    <row r="33" spans="9:10" customFormat="1" ht="22.5" customHeight="1"/>
    <row r="34" spans="9:10" customFormat="1" ht="22.5" customHeight="1"/>
    <row r="35" spans="9:10" customFormat="1" ht="22.5" customHeight="1"/>
    <row r="36" spans="9:10" customFormat="1" ht="22.5" customHeight="1"/>
    <row r="37" spans="9:10">
      <c r="I37"/>
      <c r="J37"/>
    </row>
    <row r="38" spans="9:10">
      <c r="I38"/>
      <c r="J38"/>
    </row>
  </sheetData>
  <mergeCells count="11">
    <mergeCell ref="M5:AF5"/>
    <mergeCell ref="H3:H4"/>
    <mergeCell ref="E3:E4"/>
    <mergeCell ref="A3:A4"/>
    <mergeCell ref="C3:C4"/>
    <mergeCell ref="B3:B4"/>
    <mergeCell ref="D3:D4"/>
    <mergeCell ref="F3:F4"/>
    <mergeCell ref="G3:G4"/>
    <mergeCell ref="I3:I4"/>
    <mergeCell ref="J3:J4"/>
  </mergeCells>
  <phoneticPr fontId="3"/>
  <dataValidations count="2">
    <dataValidation type="list" allowBlank="1" showInputMessage="1" showErrorMessage="1" sqref="H5:H19" xr:uid="{00000000-0002-0000-0200-000000000000}">
      <formula1>"可"</formula1>
    </dataValidation>
    <dataValidation type="list" allowBlank="1" showInputMessage="1" showErrorMessage="1" sqref="D5:D19" xr:uid="{00000000-0002-0000-0200-000001000000}">
      <formula1>#REF!</formula1>
    </dataValidation>
  </dataValidations>
  <printOptions horizontalCentered="1"/>
  <pageMargins left="0.19685039370078741" right="0.19685039370078741" top="0.59055118110236227" bottom="0.39370078740157483" header="0" footer="0"/>
  <pageSetup paperSize="9" scale="81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45"/>
  <sheetViews>
    <sheetView showGridLines="0" showZeros="0" view="pageBreakPreview" zoomScaleNormal="100" zoomScaleSheetLayoutView="100" workbookViewId="0">
      <selection activeCell="B24" sqref="B24"/>
    </sheetView>
  </sheetViews>
  <sheetFormatPr defaultColWidth="2.25" defaultRowHeight="12"/>
  <cols>
    <col min="1" max="1" width="2.625" style="1" customWidth="1"/>
    <col min="2" max="37" width="2.25" style="1"/>
    <col min="38" max="39" width="2.25" style="53"/>
    <col min="40" max="16384" width="2.25" style="1"/>
  </cols>
  <sheetData>
    <row r="1" spans="1:47" ht="13.5">
      <c r="A1" s="53"/>
      <c r="B1" s="53"/>
      <c r="D1" s="53"/>
      <c r="E1" s="53"/>
      <c r="F1" s="53"/>
      <c r="H1" s="53"/>
      <c r="I1" s="51" t="s">
        <v>145</v>
      </c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</row>
    <row r="2" spans="1:47" ht="22.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</row>
    <row r="3" spans="1:47" ht="13.5">
      <c r="A3" s="52"/>
      <c r="B3" s="52"/>
      <c r="C3" s="66"/>
      <c r="D3" s="66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66"/>
    </row>
    <row r="4" spans="1:47" s="53" customFormat="1" ht="45" customHeight="1">
      <c r="A4" s="52"/>
      <c r="B4" s="52"/>
      <c r="C4" s="55"/>
      <c r="D4" s="55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</row>
    <row r="5" spans="1:47" ht="18" customHeight="1">
      <c r="A5" s="248" t="s">
        <v>137</v>
      </c>
      <c r="B5" s="248"/>
      <c r="C5" s="248"/>
      <c r="D5" s="248"/>
      <c r="E5" s="248"/>
      <c r="F5" s="248"/>
      <c r="G5" s="248"/>
      <c r="H5" s="248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</row>
    <row r="6" spans="1:47" ht="45" customHeight="1">
      <c r="A6" s="51"/>
      <c r="B6" s="51"/>
      <c r="C6" s="51"/>
      <c r="D6" s="51"/>
      <c r="E6" s="51"/>
      <c r="F6" s="51"/>
      <c r="G6" s="51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</row>
    <row r="7" spans="1:47" ht="15.75" customHeight="1">
      <c r="A7" s="51"/>
      <c r="B7" s="51"/>
      <c r="C7" s="51"/>
      <c r="D7" s="51"/>
      <c r="E7" s="51"/>
      <c r="F7" s="51"/>
      <c r="G7" s="51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230" t="s">
        <v>5</v>
      </c>
      <c r="X7" s="230"/>
      <c r="Y7" s="230"/>
      <c r="Z7" s="230"/>
      <c r="AA7" s="230"/>
      <c r="AB7" s="230"/>
      <c r="AC7" s="230"/>
      <c r="AD7" s="230"/>
      <c r="AE7" s="230"/>
      <c r="AF7" s="230"/>
      <c r="AG7" s="230"/>
      <c r="AH7" s="230"/>
      <c r="AI7" s="230"/>
      <c r="AJ7" s="230"/>
      <c r="AK7" s="230"/>
      <c r="AL7" s="51"/>
      <c r="AM7" s="52"/>
    </row>
    <row r="8" spans="1:47" ht="15.75" customHeight="1">
      <c r="A8" s="51"/>
      <c r="B8" s="51"/>
      <c r="C8" s="51"/>
      <c r="D8" s="51"/>
      <c r="E8" s="51"/>
      <c r="F8" s="51"/>
      <c r="G8" s="51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230" t="s">
        <v>6</v>
      </c>
      <c r="X8" s="230"/>
      <c r="Y8" s="230"/>
      <c r="Z8" s="230"/>
      <c r="AA8" s="230"/>
      <c r="AB8" s="230"/>
      <c r="AC8" s="230"/>
      <c r="AD8" s="230"/>
      <c r="AE8" s="230"/>
      <c r="AF8" s="230"/>
      <c r="AG8" s="230"/>
      <c r="AH8" s="230"/>
      <c r="AI8" s="230"/>
      <c r="AJ8" s="230"/>
      <c r="AK8" s="230"/>
      <c r="AL8" s="57"/>
      <c r="AM8" s="52"/>
    </row>
    <row r="9" spans="1:47" s="53" customFormat="1" ht="60" customHeight="1">
      <c r="A9" s="51"/>
      <c r="B9" s="51"/>
      <c r="C9" s="51"/>
      <c r="D9" s="51"/>
      <c r="E9" s="51"/>
      <c r="F9" s="51"/>
      <c r="G9" s="51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</row>
    <row r="10" spans="1:47" s="53" customFormat="1" ht="18" customHeight="1">
      <c r="A10" s="239" t="s">
        <v>169</v>
      </c>
      <c r="B10" s="239"/>
      <c r="C10" s="239"/>
      <c r="D10" s="239"/>
      <c r="E10" s="239"/>
      <c r="F10" s="239"/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39"/>
      <c r="R10" s="239"/>
      <c r="S10" s="239"/>
      <c r="T10" s="239"/>
      <c r="U10" s="239"/>
      <c r="V10" s="239"/>
      <c r="W10" s="239"/>
      <c r="X10" s="239"/>
      <c r="Y10" s="239"/>
      <c r="Z10" s="239"/>
      <c r="AA10" s="239"/>
      <c r="AB10" s="239"/>
      <c r="AC10" s="239"/>
      <c r="AD10" s="239"/>
      <c r="AE10" s="239"/>
      <c r="AF10" s="239"/>
      <c r="AG10" s="239"/>
      <c r="AH10" s="239"/>
      <c r="AI10" s="239"/>
      <c r="AJ10" s="239"/>
      <c r="AK10" s="239"/>
      <c r="AL10" s="239"/>
      <c r="AM10" s="239"/>
    </row>
    <row r="11" spans="1:47" s="53" customFormat="1" ht="18" customHeight="1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</row>
    <row r="12" spans="1:47" s="53" customFormat="1" ht="56.25" customHeight="1">
      <c r="A12" s="52"/>
      <c r="B12" s="52"/>
      <c r="C12" s="55"/>
      <c r="D12" s="55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</row>
    <row r="13" spans="1:47" ht="13.5">
      <c r="A13" s="15"/>
      <c r="B13" s="249"/>
      <c r="C13" s="249"/>
      <c r="D13" s="249"/>
      <c r="E13" s="249"/>
      <c r="F13" s="249"/>
      <c r="G13" s="249"/>
      <c r="H13" s="249"/>
      <c r="I13" s="249"/>
      <c r="J13" s="15" t="s">
        <v>162</v>
      </c>
      <c r="K13" s="15"/>
      <c r="L13" s="15"/>
      <c r="M13" s="15"/>
      <c r="N13" s="15"/>
      <c r="O13" s="15"/>
      <c r="P13" s="252"/>
      <c r="Q13" s="252"/>
      <c r="R13" s="15" t="s">
        <v>157</v>
      </c>
      <c r="S13" s="253"/>
      <c r="T13" s="253"/>
      <c r="U13" s="15" t="s">
        <v>170</v>
      </c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72"/>
      <c r="AO13" s="72"/>
      <c r="AP13" s="72"/>
      <c r="AQ13" s="72"/>
      <c r="AR13" s="72"/>
      <c r="AS13" s="72"/>
      <c r="AT13" s="72"/>
      <c r="AU13" s="72"/>
    </row>
    <row r="14" spans="1:47" s="53" customFormat="1" ht="6.75" customHeight="1">
      <c r="A14" s="52"/>
      <c r="B14" s="52"/>
      <c r="C14" s="61"/>
      <c r="D14" s="61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</row>
    <row r="15" spans="1:47" s="53" customFormat="1" ht="13.5">
      <c r="A15" s="52" t="s">
        <v>146</v>
      </c>
      <c r="B15" s="52"/>
      <c r="C15" s="61"/>
      <c r="D15" s="61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</row>
    <row r="16" spans="1:47" s="53" customFormat="1" ht="50.25" customHeight="1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</row>
    <row r="17" spans="1:40" s="53" customFormat="1" ht="14.25" customHeight="1">
      <c r="A17" s="52"/>
      <c r="B17" s="62" t="s">
        <v>147</v>
      </c>
      <c r="C17" s="62"/>
      <c r="D17" s="62"/>
      <c r="E17" s="62"/>
      <c r="F17" s="62"/>
      <c r="G17" s="62"/>
      <c r="H17" s="62"/>
      <c r="I17" s="62"/>
      <c r="J17" s="62"/>
      <c r="L17" s="64"/>
      <c r="M17" s="64"/>
      <c r="N17" s="64"/>
      <c r="O17" s="64"/>
      <c r="P17" s="64"/>
      <c r="Q17" s="64"/>
      <c r="R17" s="64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</row>
    <row r="18" spans="1:40" s="53" customFormat="1" ht="14.25" customHeight="1">
      <c r="A18" s="52"/>
      <c r="B18" s="64" t="s">
        <v>148</v>
      </c>
      <c r="C18" s="64"/>
      <c r="D18" s="64"/>
      <c r="E18" s="64"/>
      <c r="F18" s="64"/>
      <c r="G18" s="64"/>
      <c r="H18" s="64"/>
      <c r="I18" s="64"/>
      <c r="J18" s="64"/>
      <c r="K18" s="65"/>
      <c r="L18" s="251"/>
      <c r="M18" s="251"/>
      <c r="N18" s="251"/>
      <c r="O18" s="251"/>
      <c r="P18" s="251"/>
      <c r="Q18" s="251"/>
      <c r="R18" s="251"/>
      <c r="S18" s="52" t="s">
        <v>7</v>
      </c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</row>
    <row r="19" spans="1:40" s="53" customFormat="1" ht="14.25" customHeight="1">
      <c r="A19" s="52"/>
      <c r="B19" s="64" t="s">
        <v>149</v>
      </c>
      <c r="C19" s="64"/>
      <c r="D19" s="64"/>
      <c r="E19" s="64"/>
      <c r="F19" s="64"/>
      <c r="G19" s="64"/>
      <c r="H19" s="64"/>
      <c r="I19" s="64"/>
      <c r="J19" s="64"/>
      <c r="K19" s="65"/>
      <c r="L19" s="250">
        <f ca="1">SUM(申請額一覧!G:G)</f>
        <v>0</v>
      </c>
      <c r="M19" s="250"/>
      <c r="N19" s="250"/>
      <c r="O19" s="250"/>
      <c r="P19" s="250"/>
      <c r="Q19" s="250"/>
      <c r="R19" s="250"/>
      <c r="S19" s="52" t="s">
        <v>7</v>
      </c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</row>
    <row r="20" spans="1:40" s="53" customFormat="1" ht="14.25" customHeight="1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</row>
    <row r="21" spans="1:40" s="53" customFormat="1" ht="14.25" customHeight="1">
      <c r="A21" s="52"/>
      <c r="B21" s="52" t="s">
        <v>138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6"/>
      <c r="Y21" s="56"/>
      <c r="Z21" s="56"/>
      <c r="AA21" s="56"/>
      <c r="AB21" s="56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</row>
    <row r="22" spans="1:40" s="53" customFormat="1" ht="14.25" customHeight="1">
      <c r="A22" s="52"/>
      <c r="B22" s="52" t="s">
        <v>139</v>
      </c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6"/>
      <c r="Y22" s="56"/>
      <c r="Z22" s="56"/>
      <c r="AA22" s="56"/>
      <c r="AB22" s="56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</row>
    <row r="23" spans="1:40" s="53" customFormat="1" ht="14.25" customHeight="1">
      <c r="B23" s="52" t="s">
        <v>171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</row>
    <row r="24" spans="1:40" s="53" customFormat="1" ht="14.25" customHeight="1">
      <c r="B24" s="52"/>
      <c r="C24" s="52"/>
      <c r="D24" s="52" t="s">
        <v>140</v>
      </c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</row>
    <row r="25" spans="1:40" s="53" customFormat="1" ht="14.25" customHeight="1"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</row>
    <row r="26" spans="1:40" s="53" customFormat="1" ht="14.25" customHeight="1"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</row>
    <row r="27" spans="1:40" s="53" customFormat="1" ht="14.25" customHeight="1">
      <c r="B27" s="52"/>
      <c r="C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</row>
    <row r="28" spans="1:40" s="53" customFormat="1" ht="14.25" customHeight="1"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</row>
    <row r="29" spans="1:40" s="53" customFormat="1"/>
    <row r="30" spans="1:40" s="53" customFormat="1"/>
    <row r="31" spans="1:40" s="53" customFormat="1"/>
    <row r="32" spans="1:40" s="53" customFormat="1">
      <c r="T32" s="53" t="s">
        <v>8</v>
      </c>
    </row>
    <row r="33" spans="1:39" s="53" customFormat="1" ht="6" customHeight="1"/>
    <row r="34" spans="1:39" ht="18" customHeight="1">
      <c r="U34" s="242" t="s">
        <v>163</v>
      </c>
      <c r="V34" s="243"/>
      <c r="W34" s="243"/>
      <c r="X34" s="243"/>
      <c r="Y34" s="243"/>
      <c r="Z34" s="243"/>
      <c r="AA34" s="243"/>
      <c r="AB34" s="244"/>
      <c r="AC34" s="245"/>
      <c r="AD34" s="246"/>
      <c r="AE34" s="247"/>
      <c r="AF34" s="73" t="s">
        <v>157</v>
      </c>
      <c r="AG34" s="245"/>
      <c r="AH34" s="246"/>
      <c r="AI34" s="246"/>
      <c r="AJ34" s="246"/>
      <c r="AK34" s="247"/>
      <c r="AL34" s="1"/>
      <c r="AM34" s="1"/>
    </row>
    <row r="35" spans="1:39" ht="18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240" t="s">
        <v>9</v>
      </c>
      <c r="V35" s="241"/>
      <c r="W35" s="241"/>
      <c r="X35" s="241"/>
      <c r="Y35" s="241"/>
      <c r="Z35" s="241"/>
      <c r="AA35" s="241"/>
      <c r="AB35" s="20"/>
      <c r="AC35" s="231"/>
      <c r="AD35" s="231"/>
      <c r="AE35" s="231"/>
      <c r="AF35" s="231"/>
      <c r="AG35" s="231"/>
      <c r="AH35" s="231"/>
      <c r="AI35" s="231"/>
      <c r="AJ35" s="231"/>
      <c r="AK35" s="231"/>
    </row>
    <row r="36" spans="1:39" ht="18.75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240" t="s">
        <v>10</v>
      </c>
      <c r="V36" s="241"/>
      <c r="W36" s="241"/>
      <c r="X36" s="241"/>
      <c r="Y36" s="241"/>
      <c r="Z36" s="241"/>
      <c r="AA36" s="241"/>
      <c r="AB36" s="20"/>
      <c r="AC36" s="231"/>
      <c r="AD36" s="231"/>
      <c r="AE36" s="231"/>
      <c r="AF36" s="231"/>
      <c r="AG36" s="231"/>
      <c r="AH36" s="231"/>
      <c r="AI36" s="231"/>
      <c r="AJ36" s="231"/>
      <c r="AK36" s="231"/>
    </row>
    <row r="37" spans="1:39" ht="18.75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240" t="s">
        <v>11</v>
      </c>
      <c r="V37" s="241"/>
      <c r="W37" s="241"/>
      <c r="X37" s="241"/>
      <c r="Y37" s="241"/>
      <c r="Z37" s="241"/>
      <c r="AA37" s="241"/>
      <c r="AB37" s="20"/>
      <c r="AC37" s="231"/>
      <c r="AD37" s="231"/>
      <c r="AE37" s="231"/>
      <c r="AF37" s="231"/>
      <c r="AG37" s="231"/>
      <c r="AH37" s="231"/>
      <c r="AI37" s="231"/>
      <c r="AJ37" s="231"/>
      <c r="AK37" s="231"/>
    </row>
    <row r="38" spans="1:39" ht="18.75" customHeight="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232" t="s">
        <v>12</v>
      </c>
      <c r="V38" s="233"/>
      <c r="W38" s="233"/>
      <c r="X38" s="19"/>
      <c r="Y38" s="236" t="s">
        <v>13</v>
      </c>
      <c r="Z38" s="237"/>
      <c r="AA38" s="237"/>
      <c r="AB38" s="238"/>
      <c r="AC38" s="231"/>
      <c r="AD38" s="231"/>
      <c r="AE38" s="231"/>
      <c r="AF38" s="231"/>
      <c r="AG38" s="231"/>
      <c r="AH38" s="231"/>
      <c r="AI38" s="231"/>
      <c r="AJ38" s="231"/>
      <c r="AK38" s="231"/>
    </row>
    <row r="39" spans="1:39" ht="18.75" customHeight="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234"/>
      <c r="V39" s="235"/>
      <c r="W39" s="235"/>
      <c r="X39" s="21"/>
      <c r="Y39" s="236" t="s">
        <v>14</v>
      </c>
      <c r="Z39" s="237"/>
      <c r="AA39" s="237"/>
      <c r="AB39" s="238"/>
      <c r="AC39" s="231"/>
      <c r="AD39" s="231"/>
      <c r="AE39" s="231"/>
      <c r="AF39" s="231"/>
      <c r="AG39" s="231"/>
      <c r="AH39" s="231"/>
      <c r="AI39" s="231"/>
      <c r="AJ39" s="231"/>
      <c r="AK39" s="231"/>
    </row>
    <row r="40" spans="1:39" ht="18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</row>
    <row r="41" spans="1:39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</row>
    <row r="42" spans="1:39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</row>
    <row r="43" spans="1:39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</row>
    <row r="44" spans="1:39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</row>
    <row r="45" spans="1:39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</row>
  </sheetData>
  <mergeCells count="24">
    <mergeCell ref="AG34:AK34"/>
    <mergeCell ref="A5:H5"/>
    <mergeCell ref="B13:I13"/>
    <mergeCell ref="L19:R19"/>
    <mergeCell ref="L18:R18"/>
    <mergeCell ref="W8:AK8"/>
    <mergeCell ref="P13:Q13"/>
    <mergeCell ref="S13:T13"/>
    <mergeCell ref="AB3:AL3"/>
    <mergeCell ref="W7:AK7"/>
    <mergeCell ref="AC39:AK39"/>
    <mergeCell ref="U38:W39"/>
    <mergeCell ref="Y38:AB38"/>
    <mergeCell ref="Y39:AB39"/>
    <mergeCell ref="A10:AM10"/>
    <mergeCell ref="U36:AA36"/>
    <mergeCell ref="U37:AA37"/>
    <mergeCell ref="AC36:AK36"/>
    <mergeCell ref="AC37:AK37"/>
    <mergeCell ref="AC38:AK38"/>
    <mergeCell ref="U35:AA35"/>
    <mergeCell ref="AC35:AK35"/>
    <mergeCell ref="U34:AB34"/>
    <mergeCell ref="AC34:AE34"/>
  </mergeCells>
  <phoneticPr fontId="3"/>
  <printOptions horizontalCentered="1"/>
  <pageMargins left="0.70866141732283472" right="0.70866141732283472" top="0.94488188976377963" bottom="0.74803149606299213" header="0.31496062992125984" footer="0.31496062992125984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8A60F-5281-4800-A824-8C3A404152E0}">
  <dimension ref="A1:J8"/>
  <sheetViews>
    <sheetView zoomScale="70" zoomScaleNormal="70" workbookViewId="0">
      <selection activeCell="I3" sqref="I3"/>
    </sheetView>
  </sheetViews>
  <sheetFormatPr defaultRowHeight="13.5"/>
  <cols>
    <col min="1" max="1" width="24.875" customWidth="1"/>
    <col min="2" max="2" width="27.75" customWidth="1"/>
    <col min="3" max="3" width="28.875" customWidth="1"/>
    <col min="4" max="4" width="26.625" customWidth="1"/>
    <col min="5" max="5" width="24.875" customWidth="1"/>
    <col min="6" max="6" width="27.75" customWidth="1"/>
    <col min="7" max="7" width="28.875" customWidth="1"/>
    <col min="8" max="9" width="26.625" customWidth="1"/>
    <col min="10" max="10" width="23.5" customWidth="1"/>
  </cols>
  <sheetData>
    <row r="1" spans="1:10">
      <c r="A1" s="222" t="s">
        <v>158</v>
      </c>
      <c r="B1" s="222" t="s">
        <v>159</v>
      </c>
      <c r="C1" s="222" t="s">
        <v>155</v>
      </c>
      <c r="D1" s="224" t="s">
        <v>154</v>
      </c>
      <c r="E1" s="222" t="s">
        <v>153</v>
      </c>
      <c r="F1" s="222" t="s">
        <v>152</v>
      </c>
      <c r="G1" s="225" t="s">
        <v>156</v>
      </c>
      <c r="H1" s="225" t="s">
        <v>160</v>
      </c>
      <c r="I1" s="222" t="s">
        <v>161</v>
      </c>
      <c r="J1" s="76"/>
    </row>
    <row r="2" spans="1:10">
      <c r="A2" s="222"/>
      <c r="B2" s="222"/>
      <c r="C2" s="222"/>
      <c r="D2" s="224"/>
      <c r="E2" s="222"/>
      <c r="F2" s="222"/>
      <c r="G2" s="226"/>
      <c r="H2" s="226"/>
      <c r="I2" s="222"/>
      <c r="J2" s="76"/>
    </row>
    <row r="3" spans="1:10">
      <c r="A3" s="74">
        <f>申請書!AC34</f>
        <v>0</v>
      </c>
      <c r="B3" s="74">
        <f>申請書!AG34</f>
        <v>0</v>
      </c>
      <c r="C3" s="68">
        <f>申請書!AC35</f>
        <v>0</v>
      </c>
      <c r="D3" s="68" t="str">
        <f>申請書!W7</f>
        <v>（法人名）</v>
      </c>
      <c r="E3" s="68" t="str">
        <f>申請書!W8</f>
        <v>（役職・代表者名）</v>
      </c>
      <c r="F3" s="69">
        <f>申請書!AB3</f>
        <v>0</v>
      </c>
      <c r="G3" s="70">
        <f ca="1">申請書!L19*1000</f>
        <v>0</v>
      </c>
      <c r="H3" s="70">
        <f ca="1">SUM(申請額一覧!I:I)*1000</f>
        <v>0</v>
      </c>
      <c r="I3" s="70">
        <f ca="1">SUM(申請額一覧!J:J)*1000</f>
        <v>0</v>
      </c>
      <c r="J3" s="77"/>
    </row>
    <row r="7" spans="1:10" ht="13.5" customHeight="1">
      <c r="A7" s="254" t="s">
        <v>151</v>
      </c>
      <c r="B7" s="254"/>
      <c r="C7" s="254"/>
      <c r="E7" s="71"/>
      <c r="F7" s="71"/>
      <c r="G7" s="71"/>
    </row>
    <row r="8" spans="1:10" ht="13.5" customHeight="1">
      <c r="A8" s="254"/>
      <c r="B8" s="254"/>
      <c r="C8" s="254"/>
      <c r="E8" s="71"/>
      <c r="F8" s="71"/>
      <c r="G8" s="71"/>
    </row>
  </sheetData>
  <mergeCells count="10">
    <mergeCell ref="A7:C8"/>
    <mergeCell ref="I1:I2"/>
    <mergeCell ref="E1:E2"/>
    <mergeCell ref="F1:F2"/>
    <mergeCell ref="G1:G2"/>
    <mergeCell ref="H1:H2"/>
    <mergeCell ref="A1:A2"/>
    <mergeCell ref="B1:B2"/>
    <mergeCell ref="C1:C2"/>
    <mergeCell ref="D1:D2"/>
  </mergeCells>
  <phoneticPr fontId="3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7c629b65-7d30-4138-96d4-6ad76f7e9986">
      <UserInfo>
        <DisplayName/>
        <AccountId xsi:nil="true"/>
        <AccountType/>
      </UserInfo>
    </Owner>
    <lcf76f155ced4ddcb4097134ff3c332f xmlns="7c629b65-7d30-4138-96d4-6ad76f7e998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22F5EC90DFC53498729E8108C0DF5DC" ma:contentTypeVersion="15" ma:contentTypeDescription="新しいドキュメントを作成します。" ma:contentTypeScope="" ma:versionID="42c2413e2ed9e2793a3c4c17ced0f367">
  <xsd:schema xmlns:xsd="http://www.w3.org/2001/XMLSchema" xmlns:xs="http://www.w3.org/2001/XMLSchema" xmlns:p="http://schemas.microsoft.com/office/2006/metadata/properties" xmlns:ns2="7c629b65-7d30-4138-96d4-6ad76f7e9986" xmlns:ns3="263dbbe5-076b-4606-a03b-9598f5f2f35a" targetNamespace="http://schemas.microsoft.com/office/2006/metadata/properties" ma:root="true" ma:fieldsID="fc1c017b55c75bb5e2215c2603063517" ns2:_="" ns3:_="">
    <xsd:import namespace="7c629b65-7d30-4138-96d4-6ad76f7e998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29b65-7d30-4138-96d4-6ad76f7e998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bc4f55e-2538-4bee-b3a7-7172d5b3cc7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68B72C-C7C8-4BA0-9743-9C9E3D299F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116862-F8D7-47FC-8917-98C64F3C53D5}">
  <ds:schemaRefs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2ea94b1b-0416-417c-a68e-6b349799839f"/>
    <ds:schemaRef ds:uri="263dbbe5-076b-4606-a03b-9598f5f2f35a"/>
    <ds:schemaRef ds:uri="7c629b65-7d30-4138-96d4-6ad76f7e9986"/>
  </ds:schemaRefs>
</ds:datastoreItem>
</file>

<file path=customXml/itemProps3.xml><?xml version="1.0" encoding="utf-8"?>
<ds:datastoreItem xmlns:ds="http://schemas.openxmlformats.org/officeDocument/2006/customXml" ds:itemID="{2AC66BDD-C568-4E2B-881A-D1669F7DFF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29b65-7d30-4138-96d4-6ad76f7e9986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(はじめにお読み下さい)申請書の使い方</vt:lpstr>
      <vt:lpstr>個票1</vt:lpstr>
      <vt:lpstr>個票2</vt:lpstr>
      <vt:lpstr>個票3</vt:lpstr>
      <vt:lpstr>個票4</vt:lpstr>
      <vt:lpstr>個票5</vt:lpstr>
      <vt:lpstr>申請額一覧</vt:lpstr>
      <vt:lpstr>申請書</vt:lpstr>
      <vt:lpstr>管理用（入力不要）</vt:lpstr>
      <vt:lpstr>リスト</vt:lpstr>
      <vt:lpstr>個票1!Print_Area</vt:lpstr>
      <vt:lpstr>個票2!Print_Area</vt:lpstr>
      <vt:lpstr>個票3!Print_Area</vt:lpstr>
      <vt:lpstr>個票4!Print_Area</vt:lpstr>
      <vt:lpstr>個票5!Print_Area</vt:lpstr>
      <vt:lpstr>申請額一覧!Print_Area</vt:lpstr>
      <vt:lpstr>申請書!Print_Area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澤谷　諒</cp:lastModifiedBy>
  <cp:revision/>
  <cp:lastPrinted>2026-03-22T02:55:55Z</cp:lastPrinted>
  <dcterms:created xsi:type="dcterms:W3CDTF">2018-06-19T01:27:02Z</dcterms:created>
  <dcterms:modified xsi:type="dcterms:W3CDTF">2026-03-22T02:56:09Z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0x010100422F5EC90DFC53498729E8108C0DF5DC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