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2.11\長寿社会課\R07\C_介護保険チーム\C-06_負担金・交付金等\C-06-0011_設備・備品購入支援事業\★県要綱・様式\"/>
    </mc:Choice>
  </mc:AlternateContent>
  <xr:revisionPtr revIDLastSave="0" documentId="13_ncr:1_{B0562193-C35D-4EA1-BD4A-3235951F3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はじめにお読み下さい)申請書の使い方" sheetId="30" r:id="rId1"/>
    <sheet name="個票1" sheetId="19" r:id="rId2"/>
    <sheet name="個票2" sheetId="36" r:id="rId3"/>
    <sheet name="個票3" sheetId="37" r:id="rId4"/>
    <sheet name="個票4" sheetId="38" r:id="rId5"/>
    <sheet name="個票5" sheetId="39" r:id="rId6"/>
    <sheet name="債権者登録" sheetId="34" r:id="rId7"/>
    <sheet name="申請額一覧" sheetId="29" r:id="rId8"/>
    <sheet name="申請書" sheetId="20" r:id="rId9"/>
    <sheet name="管理用（入力不要）" sheetId="35" r:id="rId10"/>
    <sheet name="リスト" sheetId="31" state="hidden" r:id="rId11"/>
  </sheets>
  <definedNames>
    <definedName name="_xlnm.Print_Area" localSheetId="1">個票1!$A$1:$AM$44</definedName>
    <definedName name="_xlnm.Print_Area" localSheetId="2">個票2!$A$1:$AM$44</definedName>
    <definedName name="_xlnm.Print_Area" localSheetId="3">個票3!$A$1:$AM$44</definedName>
    <definedName name="_xlnm.Print_Area" localSheetId="4">個票4!$A$1:$AM$44</definedName>
    <definedName name="_xlnm.Print_Area" localSheetId="5">個票5!$A$1:$AM$44</definedName>
    <definedName name="_xlnm.Print_Area" localSheetId="6">債権者登録!$A$1:$AL$30</definedName>
    <definedName name="_xlnm.Print_Area" localSheetId="7">申請額一覧!$A$1:$H$22</definedName>
    <definedName name="_xlnm.Print_Area" localSheetId="8">申請書!$A$1:$AM$37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9" l="1"/>
  <c r="AI20" i="39" s="1"/>
  <c r="H34" i="39"/>
  <c r="AD20" i="39"/>
  <c r="H43" i="38"/>
  <c r="H34" i="38"/>
  <c r="AI20" i="38" s="1"/>
  <c r="AD20" i="38"/>
  <c r="H43" i="37"/>
  <c r="AI20" i="37" s="1"/>
  <c r="H34" i="37"/>
  <c r="AD20" i="37"/>
  <c r="H43" i="36"/>
  <c r="H34" i="36"/>
  <c r="AD20" i="36"/>
  <c r="AI20" i="36" s="1"/>
  <c r="AI20" i="19"/>
  <c r="AD20" i="19"/>
  <c r="H34" i="19"/>
  <c r="B3" i="35"/>
  <c r="A3" i="35"/>
  <c r="F3" i="35"/>
  <c r="E3" i="35"/>
  <c r="D3" i="35"/>
  <c r="C3" i="35"/>
  <c r="A10" i="30"/>
  <c r="A11" i="30" s="1"/>
  <c r="A9" i="30"/>
  <c r="AP43" i="34"/>
  <c r="AQ43" i="34"/>
  <c r="AR43" i="34"/>
  <c r="AS43" i="34"/>
  <c r="AT43" i="34"/>
  <c r="AU43" i="34"/>
  <c r="AV43" i="34"/>
  <c r="AW43" i="34"/>
  <c r="AX43" i="34"/>
  <c r="AY43" i="34"/>
  <c r="G15" i="29"/>
  <c r="G5" i="29"/>
  <c r="J16" i="29"/>
  <c r="J11" i="29"/>
  <c r="I5" i="29"/>
  <c r="J6" i="29"/>
  <c r="I7" i="29"/>
  <c r="G14" i="29"/>
  <c r="I16" i="29"/>
  <c r="J7" i="29"/>
  <c r="I14" i="29"/>
  <c r="I6" i="29"/>
  <c r="J9" i="29"/>
  <c r="J10" i="29"/>
  <c r="G19" i="29"/>
  <c r="J13" i="29"/>
  <c r="I10" i="29"/>
  <c r="I13" i="29"/>
  <c r="G7" i="29"/>
  <c r="I19" i="29"/>
  <c r="G11" i="29"/>
  <c r="J19" i="29"/>
  <c r="J17" i="29"/>
  <c r="I18" i="29"/>
  <c r="I15" i="29"/>
  <c r="J8" i="29"/>
  <c r="G13" i="29"/>
  <c r="G12" i="29"/>
  <c r="J5" i="29"/>
  <c r="G17" i="29"/>
  <c r="J18" i="29"/>
  <c r="G10" i="29"/>
  <c r="I17" i="29"/>
  <c r="G8" i="29"/>
  <c r="G9" i="29"/>
  <c r="J14" i="29"/>
  <c r="G16" i="29"/>
  <c r="I12" i="29"/>
  <c r="G6" i="29"/>
  <c r="I11" i="29"/>
  <c r="G18" i="29"/>
  <c r="J15" i="29"/>
  <c r="J12" i="29"/>
  <c r="I9" i="29"/>
  <c r="I8" i="29"/>
  <c r="H43" i="19" l="1"/>
  <c r="A19" i="29" l="1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D6" i="29"/>
  <c r="F17" i="29"/>
  <c r="F10" i="29"/>
  <c r="F8" i="29"/>
  <c r="D12" i="29"/>
  <c r="D8" i="29"/>
  <c r="D13" i="29"/>
  <c r="D9" i="29"/>
  <c r="D19" i="29"/>
  <c r="F19" i="29"/>
  <c r="F15" i="29"/>
  <c r="F14" i="29"/>
  <c r="F16" i="29"/>
  <c r="D14" i="29"/>
  <c r="D18" i="29"/>
  <c r="F12" i="29"/>
  <c r="D10" i="29"/>
  <c r="F18" i="29"/>
  <c r="F9" i="29"/>
  <c r="D16" i="29"/>
  <c r="D17" i="29"/>
  <c r="F6" i="29"/>
  <c r="F11" i="29"/>
  <c r="F5" i="29"/>
  <c r="D15" i="29"/>
  <c r="D11" i="29"/>
  <c r="F13" i="29"/>
  <c r="D7" i="29"/>
  <c r="F7" i="29"/>
  <c r="I3" i="35" l="1"/>
  <c r="H3" i="35"/>
  <c r="A6" i="30"/>
  <c r="A7" i="30" s="1"/>
  <c r="A8" i="30" l="1"/>
  <c r="C11" i="29"/>
  <c r="B16" i="29"/>
  <c r="B14" i="29"/>
  <c r="E11" i="29"/>
  <c r="B11" i="29"/>
  <c r="E16" i="29"/>
  <c r="B7" i="29"/>
  <c r="B19" i="29"/>
  <c r="E9" i="29"/>
  <c r="C16" i="29"/>
  <c r="C10" i="29"/>
  <c r="C17" i="29"/>
  <c r="C19" i="29"/>
  <c r="C6" i="29"/>
  <c r="C9" i="29"/>
  <c r="C5" i="29"/>
  <c r="E19" i="29"/>
  <c r="C15" i="29"/>
  <c r="E15" i="29"/>
  <c r="D5" i="29"/>
  <c r="E14" i="29"/>
  <c r="B17" i="29"/>
  <c r="E17" i="29"/>
  <c r="C8" i="29"/>
  <c r="B10" i="29"/>
  <c r="B13" i="29"/>
  <c r="E13" i="29"/>
  <c r="E12" i="29"/>
  <c r="C13" i="29"/>
  <c r="B15" i="29"/>
  <c r="C12" i="29"/>
  <c r="B9" i="29"/>
  <c r="B8" i="29"/>
  <c r="E8" i="29"/>
  <c r="E18" i="29"/>
  <c r="C14" i="29"/>
  <c r="B5" i="29"/>
  <c r="E7" i="29"/>
  <c r="E5" i="29"/>
  <c r="B18" i="29"/>
  <c r="B12" i="29"/>
  <c r="E10" i="29"/>
  <c r="B6" i="29"/>
  <c r="E6" i="29"/>
  <c r="C7" i="29"/>
  <c r="C18" i="29"/>
  <c r="K17" i="20" l="1"/>
  <c r="G3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3CD7FC74-45C8-4D74-B6FF-E9E3FFB228B0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00000000-0006-0000-03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54C57374-B71F-4C75-BA30-648A6A81BF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09F7D72A-0C1E-4C96-9D1A-DE4F4F590633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238C218E-F201-4D82-A5C2-BC10C3C55F0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BA15FC3A-91BC-4FA6-98D3-D4294FAE9D2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520F1501-B10C-4C70-8799-71636575F91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D0C296C8-B190-4EF0-8DDC-72E8561909BA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B7ABB414-D183-42E7-8FDF-231C971D0EF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A2C05477-2F7B-4353-97C3-41A83C11876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C5567044-C08C-4D6F-A084-9662E1031B4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443A5591-38BD-4CE4-A22E-1FB7767B3289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F0AD9D5B-EE63-4BF9-80B0-8827701855F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E1C927CC-5DC9-475C-928E-8A7E1F03B8B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2C8EBE00-0AC0-459F-98BA-463A94C526F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V9" authorId="0" shapeId="0" xr:uid="{081D8ED1-FDB3-4B92-994E-FA34606D0352}">
      <text>
        <r>
          <rPr>
            <b/>
            <sz val="9"/>
            <color indexed="81"/>
            <rFont val="MS P ゴシック"/>
            <family val="3"/>
            <charset val="128"/>
          </rPr>
          <t>「定員」：
施設系</t>
        </r>
        <r>
          <rPr>
            <sz val="9"/>
            <color indexed="81"/>
            <rFont val="MS P ゴシック"/>
            <family val="3"/>
            <charset val="128"/>
          </rPr>
          <t>（介護老人福祉施設、介護老人保健施設、介護医療院、地域密着型介護老人福祉施設、短期入所生活介護事業所、養護老人ホーム、軽費老人ホーム）のみ記入してください。
令和７年４月１日時点の定員数としてください。</t>
        </r>
      </text>
    </comment>
    <comment ref="AV19" authorId="0" shapeId="0" xr:uid="{7287294A-8B70-48CF-93AB-85DD0A674EF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「補助上限額」：
</t>
        </r>
        <r>
          <rPr>
            <sz val="9"/>
            <color indexed="81"/>
            <rFont val="MS P ゴシック"/>
            <family val="3"/>
            <charset val="128"/>
          </rPr>
          <t xml:space="preserve">提供サービス及び定員をもとに自動算出されます。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「申請額」：</t>
        </r>
        <r>
          <rPr>
            <sz val="9"/>
            <color indexed="81"/>
            <rFont val="MS P ゴシック"/>
            <family val="3"/>
            <charset val="128"/>
          </rPr>
          <t xml:space="preserve">
補助上限額と所要額を比較して低い方の額（千円未満切り捨て）が自動入力されます。</t>
        </r>
      </text>
    </comment>
    <comment ref="AV25" authorId="0" shapeId="0" xr:uid="{4CBDC46D-17BA-42BF-9B0A-A18FB693C2F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（例）「業務用スポットクーラー」（品名）○○個　
なお、支出内容を証明する資料（領収書、支払記録等）は、県から求めがあった場合に速やかに提出できるよう、各事業所に適切に保管して下さい。</t>
        </r>
      </text>
    </comment>
    <comment ref="AV41" authorId="0" shapeId="0" xr:uid="{CFCD7315-571C-412E-AB29-047B3999DFD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支出予定の内容を簡潔に記載して下さい。
（例）「ポータブル発電機」（品名）○○個　
なお、支出内容を証明する資料（領収書、支払記録等）は、県から求めがあった場合に速やかに提出できるよう、各事業所に適切に保管して下さい。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H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澤谷　諒</author>
  </authors>
  <commentList>
    <comment ref="AN3" authorId="0" shapeId="0" xr:uid="{9F091F07-0EC5-46DB-A445-23307C38B6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「申請日」：
</t>
        </r>
        <r>
          <rPr>
            <sz val="9"/>
            <color indexed="81"/>
            <rFont val="MS P ゴシック"/>
            <family val="3"/>
            <charset val="128"/>
          </rPr>
          <t>西暦「〇〇〇〇/△△/□□」で入力してください</t>
        </r>
      </text>
    </comment>
  </commentList>
</comments>
</file>

<file path=xl/sharedStrings.xml><?xml version="1.0" encoding="utf-8"?>
<sst xmlns="http://schemas.openxmlformats.org/spreadsheetml/2006/main" count="422" uniqueCount="207">
  <si>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3"/>
  </si>
  <si>
    <t>手順</t>
    <rPh sb="0" eb="2">
      <t>テジュン</t>
    </rPh>
    <phoneticPr fontId="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</si>
  <si>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3"/>
  </si>
  <si>
    <t>各事業所の作業</t>
    <rPh sb="0" eb="1">
      <t>カク</t>
    </rPh>
    <rPh sb="1" eb="4">
      <t>ジギョウショ</t>
    </rPh>
    <rPh sb="5" eb="7">
      <t>サギョウ</t>
    </rPh>
    <phoneticPr fontId="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</si>
  <si>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3"/>
  </si>
  <si>
    <t>（法人名）</t>
    <rPh sb="1" eb="3">
      <t>ホウジン</t>
    </rPh>
    <rPh sb="3" eb="4">
      <t>メイ</t>
    </rPh>
    <phoneticPr fontId="3"/>
  </si>
  <si>
    <t>（役職・代表者名）</t>
    <rPh sb="1" eb="3">
      <t>ヤクショク</t>
    </rPh>
    <rPh sb="4" eb="7">
      <t>ダイヒョウシャ</t>
    </rPh>
    <rPh sb="7" eb="8">
      <t>メイ</t>
    </rPh>
    <phoneticPr fontId="3"/>
  </si>
  <si>
    <t>千円</t>
    <rPh sb="0" eb="2">
      <t>センエン</t>
    </rPh>
    <phoneticPr fontId="3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</si>
  <si>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</si>
  <si>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 xml:space="preserve"> 申請法人住所</t>
    <rPh sb="1" eb="3">
      <t>シンセイ</t>
    </rPh>
    <rPh sb="3" eb="5">
      <t>ホウジン</t>
    </rPh>
    <rPh sb="5" eb="7">
      <t>ジュウショ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</si>
  <si>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</si>
  <si>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</si>
  <si>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</si>
  <si>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</si>
  <si>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</si>
  <si>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（様式１）事業所・施設別申請額一覧</t>
    <rPh sb="1" eb="3">
      <t>ヨウシキ</t>
    </rPh>
    <rPh sb="5" eb="8">
      <t>ジギョウショ</t>
    </rPh>
    <rPh sb="9" eb="11">
      <t>シセツ</t>
    </rPh>
    <rPh sb="11" eb="12">
      <t>ベツ</t>
    </rPh>
    <rPh sb="12" eb="15">
      <t>シンセイガク</t>
    </rPh>
    <rPh sb="15" eb="17">
      <t>イチラン</t>
    </rPh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</si>
  <si>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</si>
  <si>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</si>
  <si>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</si>
  <si>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</si>
  <si>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</si>
  <si>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補助予定額（千円）</t>
    <rPh sb="0" eb="2">
      <t>ホジョ</t>
    </rPh>
    <rPh sb="2" eb="5">
      <t>ヨテイガク</t>
    </rPh>
    <rPh sb="6" eb="8">
      <t>センエン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</si>
  <si>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</si>
  <si>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</si>
  <si>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（注）行が不足する場合には、「本申請書の使い方」に従って、行を追加すること。列の挿入は絶対に行わないこと。</t>
    <rPh sb="1" eb="2">
      <t>チュウ</t>
    </rPh>
    <rPh sb="15" eb="16">
      <t>ホン</t>
    </rPh>
    <rPh sb="16" eb="19">
      <t>シンセイショ</t>
    </rPh>
    <rPh sb="20" eb="21">
      <t>ツカ</t>
    </rPh>
    <rPh sb="22" eb="23">
      <t>カタ</t>
    </rPh>
    <rPh sb="25" eb="26">
      <t>シタガ</t>
    </rPh>
    <phoneticPr fontId="3"/>
  </si>
  <si>
    <t>　</t>
    <phoneticPr fontId="3"/>
  </si>
  <si>
    <t>（様式２）</t>
    <rPh sb="1" eb="3">
      <t>ヨウシキ</t>
    </rPh>
    <phoneticPr fontId="3"/>
  </si>
  <si>
    <t>施設概要</t>
    <rPh sb="0" eb="2">
      <t>シセツ</t>
    </rPh>
    <rPh sb="2" eb="4">
      <t>ガイヨウ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</si>
  <si>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</si>
  <si>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</si>
  <si>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</si>
  <si>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</si>
  <si>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</si>
  <si>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</si>
  <si>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t>東京都</t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</si>
  <si>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</si>
  <si>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</si>
  <si>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</si>
  <si>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支出予定額</t>
    <rPh sb="0" eb="2">
      <t>シシュツ</t>
    </rPh>
    <rPh sb="2" eb="5">
      <t>ヨテイガク</t>
    </rPh>
    <phoneticPr fontId="3"/>
  </si>
  <si>
    <t>補助上限額</t>
    <rPh sb="0" eb="2">
      <t>ホジョ</t>
    </rPh>
    <rPh sb="2" eb="5">
      <t>ジョウゲンガク</t>
    </rPh>
    <phoneticPr fontId="3"/>
  </si>
  <si>
    <t>申請額</t>
    <rPh sb="0" eb="3">
      <t>シンセイガク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</si>
  <si>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</si>
  <si>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/事業所</t>
    <rPh sb="1" eb="4">
      <t>ジギョウショ</t>
    </rPh>
    <phoneticPr fontId="1"/>
  </si>
  <si>
    <t>認知症対応型通所介護事業所</t>
  </si>
  <si>
    <t>短期入所生活介護事業所</t>
  </si>
  <si>
    <t>/定員</t>
    <rPh sb="1" eb="3">
      <t>テイイン</t>
    </rPh>
    <phoneticPr fontId="1"/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</si>
  <si>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</si>
  <si>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</si>
  <si>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</si>
  <si>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</si>
  <si>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居宅介護支援事業所</t>
  </si>
  <si>
    <t>福祉用具貸与事業所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</si>
  <si>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</si>
  <si>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</si>
  <si>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</si>
  <si>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</si>
  <si>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</si>
  <si>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</si>
  <si>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</si>
  <si>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</si>
  <si>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</si>
  <si>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</si>
  <si>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</si>
  <si>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</si>
  <si>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</si>
  <si>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</si>
  <si>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</si>
  <si>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</si>
  <si>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  <rPh sb="0" eb="3">
      <t>トットリケン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</si>
  <si>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</si>
  <si>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</si>
  <si>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</si>
  <si>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</si>
  <si>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</si>
  <si>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</si>
  <si>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</si>
  <si>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</si>
  <si>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</si>
  <si>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</si>
  <si>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</si>
  <si>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</si>
  <si>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</si>
  <si>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</si>
  <si>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</si>
  <si>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事業所・施設等の種別</t>
  </si>
  <si>
    <t>訪問介護事業所　集合住宅併設型（同一建物減算の算定がある事業所）</t>
    <phoneticPr fontId="3"/>
  </si>
  <si>
    <t>訪問介護事業所　上記以外であって、1月あたり延べ訪問回数200回以下</t>
    <phoneticPr fontId="3"/>
  </si>
  <si>
    <t>訪問介護事業所　上記以外であって、1月あたり延べ訪問回数201回以上2,000回以下</t>
    <phoneticPr fontId="3"/>
  </si>
  <si>
    <t>訪問介護事業所　上記以外であって、1月あたり延べ訪問回数2,001回以上</t>
    <phoneticPr fontId="3"/>
  </si>
  <si>
    <t>通所介護事業所　1月あたり延べ利用者数300人以下</t>
    <rPh sb="0" eb="2">
      <t>ツウショ</t>
    </rPh>
    <phoneticPr fontId="1"/>
  </si>
  <si>
    <t>通所介護事業所　1月あたり延べ利用者数301人以上600人以下</t>
    <rPh sb="0" eb="2">
      <t>ツウショ</t>
    </rPh>
    <phoneticPr fontId="1"/>
  </si>
  <si>
    <t>通所介護事業所　1月あたり延べ利用者数601人以上</t>
    <rPh sb="0" eb="2">
      <t>ツウショ</t>
    </rPh>
    <phoneticPr fontId="1"/>
  </si>
  <si>
    <t>通所リハビリテーション事業所</t>
  </si>
  <si>
    <t>地域密着型通所介護事業所</t>
  </si>
  <si>
    <t>認知症対応型共同生活介護事業所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5">
      <t>ジギョウショ</t>
    </rPh>
    <phoneticPr fontId="1"/>
  </si>
  <si>
    <t>養護老人ホーム</t>
  </si>
  <si>
    <t>軽費老人ホーム</t>
  </si>
  <si>
    <t>【介護サービスを円滑に継続するための対応】</t>
    <rPh sb="1" eb="3">
      <t>カイゴ</t>
    </rPh>
    <rPh sb="8" eb="10">
      <t>エンカツ</t>
    </rPh>
    <rPh sb="11" eb="13">
      <t>ケイゾク</t>
    </rPh>
    <rPh sb="18" eb="20">
      <t>タイオウ</t>
    </rPh>
    <phoneticPr fontId="3"/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</si>
  <si>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</si>
  <si>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</si>
  <si>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</si>
  <si>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</si>
  <si>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</si>
  <si>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</si>
  <si>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</si>
  <si>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</si>
  <si>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</si>
  <si>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</si>
  <si>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</si>
  <si>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</si>
  <si>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</si>
  <si>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</si>
  <si>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</si>
  <si>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</si>
  <si>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</si>
  <si>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</si>
  <si>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</si>
  <si>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</si>
  <si>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沖縄県</t>
    <rPh sb="0" eb="3">
      <t>オキナワケン</t>
    </rPh>
    <phoneticPr fontId="3"/>
  </si>
  <si>
    <t>申請にあたっての確認事項</t>
    <rPh sb="0" eb="2">
      <t>シンセイ</t>
    </rPh>
    <rPh sb="8" eb="10">
      <t>カクニン</t>
    </rPh>
    <rPh sb="10" eb="12">
      <t>ジコウ</t>
    </rPh>
    <phoneticPr fontId="3"/>
  </si>
  <si>
    <t>（注）申請額は、補助上限額と所要額を比較していずれか低い方の額が入力される。</t>
    <rPh sb="1" eb="2">
      <t>チュウ</t>
    </rPh>
    <rPh sb="3" eb="6">
      <t>シンセイガク</t>
    </rPh>
    <rPh sb="8" eb="10">
      <t>ホジョ</t>
    </rPh>
    <rPh sb="10" eb="13">
      <t>ジョウゲンガク</t>
    </rPh>
    <rPh sb="14" eb="16">
      <t>ショヨウ</t>
    </rPh>
    <rPh sb="16" eb="17">
      <t>ガク</t>
    </rPh>
    <rPh sb="18" eb="20">
      <t>ヒカク</t>
    </rPh>
    <rPh sb="26" eb="27">
      <t>ヒク</t>
    </rPh>
    <rPh sb="28" eb="29">
      <t>ホウ</t>
    </rPh>
    <rPh sb="30" eb="31">
      <t>ガク</t>
    </rPh>
    <rPh sb="32" eb="34">
      <t>ニュウリョク</t>
    </rPh>
    <phoneticPr fontId="3"/>
  </si>
  <si>
    <t>特定施設入居者生活介護（養護老人ホーム、軽費老人ホームを除く）</t>
    <rPh sb="12" eb="14">
      <t>ヨウゴ</t>
    </rPh>
    <rPh sb="14" eb="16">
      <t>ロウジン</t>
    </rPh>
    <rPh sb="20" eb="22">
      <t>ケイヒ</t>
    </rPh>
    <rPh sb="22" eb="24">
      <t>ロウジン</t>
    </rPh>
    <rPh sb="28" eb="29">
      <t>ノゾ</t>
    </rPh>
    <phoneticPr fontId="3"/>
  </si>
  <si>
    <t>地域密着型特定施設入居者生活介護（養護老人ホーム、軽費老人ホームを除く）</t>
    <phoneticPr fontId="3"/>
  </si>
  <si>
    <t>本Excelを各事業所に配布し、以下の様式への記入を依頼
・様式２（個票）</t>
    <rPh sb="16" eb="18">
      <t>イカ</t>
    </rPh>
    <rPh sb="19" eb="21">
      <t>ヨウシキ</t>
    </rPh>
    <rPh sb="23" eb="25">
      <t>キニュウ</t>
    </rPh>
    <rPh sb="26" eb="28">
      <t>イライ</t>
    </rPh>
    <phoneticPr fontId="3"/>
  </si>
  <si>
    <t>見積書等の根拠資料は事業所において適切に保管している。</t>
    <rPh sb="0" eb="3">
      <t>ミツモリショ</t>
    </rPh>
    <phoneticPr fontId="3"/>
  </si>
  <si>
    <t>（別紙様式第１号）</t>
    <rPh sb="1" eb="3">
      <t>ベッシ</t>
    </rPh>
    <rPh sb="3" eb="5">
      <t>ヨウシキ</t>
    </rPh>
    <rPh sb="5" eb="6">
      <t>ダイ</t>
    </rPh>
    <rPh sb="7" eb="8">
      <t>ゴウ</t>
    </rPh>
    <phoneticPr fontId="3"/>
  </si>
  <si>
    <t>費目</t>
    <rPh sb="0" eb="2">
      <t>ヒモク</t>
    </rPh>
    <phoneticPr fontId="3"/>
  </si>
  <si>
    <t>所要額（円）
（税抜き）</t>
    <rPh sb="0" eb="3">
      <t>ショヨウガク</t>
    </rPh>
    <rPh sb="4" eb="5">
      <t>エン</t>
    </rPh>
    <rPh sb="8" eb="10">
      <t>ゼイヌ</t>
    </rPh>
    <phoneticPr fontId="3"/>
  </si>
  <si>
    <t>〇訪問系サービス事業所、通所系サービス事業所</t>
    <rPh sb="1" eb="3">
      <t>ホウモン</t>
    </rPh>
    <rPh sb="3" eb="4">
      <t>ケイ</t>
    </rPh>
    <rPh sb="8" eb="11">
      <t>ジギョウショ</t>
    </rPh>
    <rPh sb="12" eb="14">
      <t>ツウショ</t>
    </rPh>
    <rPh sb="14" eb="15">
      <t>ケイ</t>
    </rPh>
    <rPh sb="19" eb="21">
      <t>ジギョウ</t>
    </rPh>
    <rPh sb="21" eb="22">
      <t>ショ</t>
    </rPh>
    <phoneticPr fontId="3"/>
  </si>
  <si>
    <t>猛暑対策、雪害対策用品等</t>
    <rPh sb="0" eb="2">
      <t>モウショ</t>
    </rPh>
    <rPh sb="2" eb="4">
      <t>タイサク</t>
    </rPh>
    <rPh sb="5" eb="7">
      <t>セツガイ</t>
    </rPh>
    <rPh sb="7" eb="9">
      <t>タイサク</t>
    </rPh>
    <rPh sb="9" eb="11">
      <t>ヨウヒン</t>
    </rPh>
    <rPh sb="11" eb="12">
      <t>トウ</t>
    </rPh>
    <phoneticPr fontId="3"/>
  </si>
  <si>
    <t>〇入所施設、通所系サービス事業所、居住系サービス事業所及び短期入所系サービス事業所</t>
    <rPh sb="1" eb="3">
      <t>ニュウショ</t>
    </rPh>
    <rPh sb="3" eb="5">
      <t>シセツ</t>
    </rPh>
    <rPh sb="6" eb="8">
      <t>ツウショ</t>
    </rPh>
    <rPh sb="8" eb="9">
      <t>ケイ</t>
    </rPh>
    <rPh sb="13" eb="16">
      <t>ジギョウショ</t>
    </rPh>
    <rPh sb="17" eb="19">
      <t>キョジュウ</t>
    </rPh>
    <rPh sb="19" eb="20">
      <t>ケイ</t>
    </rPh>
    <rPh sb="24" eb="27">
      <t>ジギョウショ</t>
    </rPh>
    <rPh sb="27" eb="28">
      <t>オヨ</t>
    </rPh>
    <rPh sb="29" eb="31">
      <t>タンキ</t>
    </rPh>
    <rPh sb="31" eb="33">
      <t>ニュウショ</t>
    </rPh>
    <rPh sb="33" eb="34">
      <t>ケイ</t>
    </rPh>
    <rPh sb="38" eb="41">
      <t>ジギョウショ</t>
    </rPh>
    <phoneticPr fontId="3"/>
  </si>
  <si>
    <t>入居者等の生活環境改善、職員の負担軽減・勤務環境改善に必要となる経費</t>
    <rPh sb="0" eb="2">
      <t>ニュウキョ</t>
    </rPh>
    <rPh sb="2" eb="3">
      <t>シャ</t>
    </rPh>
    <rPh sb="3" eb="4">
      <t>トウ</t>
    </rPh>
    <rPh sb="5" eb="7">
      <t>セイカツ</t>
    </rPh>
    <rPh sb="7" eb="9">
      <t>カンキョウ</t>
    </rPh>
    <rPh sb="9" eb="11">
      <t>カイゼン</t>
    </rPh>
    <rPh sb="12" eb="14">
      <t>ショクイン</t>
    </rPh>
    <rPh sb="15" eb="17">
      <t>フタン</t>
    </rPh>
    <rPh sb="17" eb="19">
      <t>ケイゲン</t>
    </rPh>
    <rPh sb="20" eb="22">
      <t>キンム</t>
    </rPh>
    <rPh sb="22" eb="24">
      <t>カンキョウ</t>
    </rPh>
    <rPh sb="24" eb="26">
      <t>カイゼン</t>
    </rPh>
    <rPh sb="27" eb="29">
      <t>ヒツヨウ</t>
    </rPh>
    <rPh sb="32" eb="34">
      <t>ケイヒ</t>
    </rPh>
    <phoneticPr fontId="3"/>
  </si>
  <si>
    <t>居室や浴室等における温度管理、湿度管理に必要な設備・物品等</t>
    <rPh sb="0" eb="2">
      <t>キョシツ</t>
    </rPh>
    <rPh sb="3" eb="5">
      <t>ヨクシツ</t>
    </rPh>
    <rPh sb="5" eb="6">
      <t>トウ</t>
    </rPh>
    <rPh sb="10" eb="12">
      <t>オンド</t>
    </rPh>
    <rPh sb="12" eb="14">
      <t>カンリ</t>
    </rPh>
    <rPh sb="15" eb="17">
      <t>シツド</t>
    </rPh>
    <rPh sb="17" eb="19">
      <t>カンリ</t>
    </rPh>
    <rPh sb="20" eb="22">
      <t>ヒツヨウ</t>
    </rPh>
    <rPh sb="23" eb="25">
      <t>セツビ</t>
    </rPh>
    <rPh sb="26" eb="28">
      <t>ブッピン</t>
    </rPh>
    <rPh sb="28" eb="29">
      <t>トウ</t>
    </rPh>
    <phoneticPr fontId="3"/>
  </si>
  <si>
    <t>飲料水、食料品等の備蓄物資</t>
    <rPh sb="0" eb="3">
      <t>インリョウスイ</t>
    </rPh>
    <rPh sb="4" eb="7">
      <t>ショクリョウヒン</t>
    </rPh>
    <rPh sb="7" eb="8">
      <t>トウ</t>
    </rPh>
    <rPh sb="9" eb="11">
      <t>ビチク</t>
    </rPh>
    <rPh sb="11" eb="13">
      <t>ブッシ</t>
    </rPh>
    <phoneticPr fontId="3"/>
  </si>
  <si>
    <t>ポータブル発電機、ポータブル電源、蓄電池等</t>
    <rPh sb="5" eb="8">
      <t>ハツデンキ</t>
    </rPh>
    <rPh sb="14" eb="16">
      <t>デンゲン</t>
    </rPh>
    <rPh sb="17" eb="20">
      <t>チクデンチ</t>
    </rPh>
    <rPh sb="20" eb="21">
      <t>トウ</t>
    </rPh>
    <phoneticPr fontId="3"/>
  </si>
  <si>
    <t>衛生用品、医療用品等</t>
    <rPh sb="0" eb="2">
      <t>エイセイ</t>
    </rPh>
    <rPh sb="2" eb="4">
      <t>ヨウヒン</t>
    </rPh>
    <rPh sb="5" eb="7">
      <t>イリョウ</t>
    </rPh>
    <rPh sb="7" eb="9">
      <t>ヨウヒン</t>
    </rPh>
    <rPh sb="9" eb="10">
      <t>トウ</t>
    </rPh>
    <phoneticPr fontId="3"/>
  </si>
  <si>
    <t>簡易浄水器、冷房機、暖房機、簡易トイレ、清潔保持のための用具等</t>
    <rPh sb="0" eb="2">
      <t>カンイ</t>
    </rPh>
    <rPh sb="2" eb="5">
      <t>ジョウスイキ</t>
    </rPh>
    <rPh sb="6" eb="9">
      <t>レイボウキ</t>
    </rPh>
    <rPh sb="10" eb="13">
      <t>ダンボウキ</t>
    </rPh>
    <rPh sb="14" eb="16">
      <t>カンイ</t>
    </rPh>
    <rPh sb="20" eb="22">
      <t>セイケツ</t>
    </rPh>
    <rPh sb="22" eb="24">
      <t>ホジ</t>
    </rPh>
    <rPh sb="28" eb="30">
      <t>ヨウグ</t>
    </rPh>
    <rPh sb="30" eb="31">
      <t>トウ</t>
    </rPh>
    <phoneticPr fontId="3"/>
  </si>
  <si>
    <t>その他災害への備え</t>
    <rPh sb="2" eb="3">
      <t>タ</t>
    </rPh>
    <rPh sb="3" eb="5">
      <t>サイガイ</t>
    </rPh>
    <rPh sb="7" eb="8">
      <t>ソナ</t>
    </rPh>
    <phoneticPr fontId="3"/>
  </si>
  <si>
    <t>（様式３）</t>
    <rPh sb="1" eb="3">
      <t>ヨウシキ</t>
    </rPh>
    <phoneticPr fontId="3"/>
  </si>
  <si>
    <t>下４桁</t>
    <rPh sb="0" eb="1">
      <t>シモ</t>
    </rPh>
    <rPh sb="2" eb="3">
      <t>ケタ</t>
    </rPh>
    <phoneticPr fontId="22"/>
  </si>
  <si>
    <t>上３桁</t>
    <rPh sb="0" eb="1">
      <t>ウエ</t>
    </rPh>
    <rPh sb="2" eb="3">
      <t>ケタ</t>
    </rPh>
    <phoneticPr fontId="22"/>
  </si>
  <si>
    <t>下３桁</t>
    <rPh sb="0" eb="1">
      <t>シタ</t>
    </rPh>
    <rPh sb="2" eb="3">
      <t>ケタ</t>
    </rPh>
    <phoneticPr fontId="22"/>
  </si>
  <si>
    <t>上４桁</t>
    <rPh sb="0" eb="1">
      <t>ウエ</t>
    </rPh>
    <rPh sb="2" eb="3">
      <t>ケタ</t>
    </rPh>
    <phoneticPr fontId="22"/>
  </si>
  <si>
    <t>住所
（県名から）</t>
    <rPh sb="0" eb="2">
      <t>ジュウショ</t>
    </rPh>
    <rPh sb="4" eb="5">
      <t>ケン</t>
    </rPh>
    <rPh sb="5" eb="6">
      <t>メイ</t>
    </rPh>
    <phoneticPr fontId="22"/>
  </si>
  <si>
    <t>郵便番号</t>
  </si>
  <si>
    <t>口座名義</t>
    <rPh sb="0" eb="2">
      <t>コウザ</t>
    </rPh>
    <rPh sb="2" eb="4">
      <t>メイギ</t>
    </rPh>
    <phoneticPr fontId="22"/>
  </si>
  <si>
    <t>口座番号</t>
    <rPh sb="0" eb="2">
      <t>コウザ</t>
    </rPh>
    <rPh sb="2" eb="4">
      <t>バンゴウ</t>
    </rPh>
    <phoneticPr fontId="22"/>
  </si>
  <si>
    <t>金融機関コード</t>
    <rPh sb="0" eb="2">
      <t>キンユウ</t>
    </rPh>
    <rPh sb="2" eb="4">
      <t>キカン</t>
    </rPh>
    <phoneticPr fontId="22"/>
  </si>
  <si>
    <t>電話番号</t>
    <rPh sb="0" eb="2">
      <t>デンワ</t>
    </rPh>
    <rPh sb="2" eb="4">
      <t>バンゴウ</t>
    </rPh>
    <phoneticPr fontId="22"/>
  </si>
  <si>
    <t>カナ検索用</t>
    <rPh sb="2" eb="4">
      <t>ケンサク</t>
    </rPh>
    <rPh sb="4" eb="5">
      <t>ヨウ</t>
    </rPh>
    <phoneticPr fontId="22"/>
  </si>
  <si>
    <t>法人名</t>
    <rPh sb="0" eb="2">
      <t>ホウジン</t>
    </rPh>
    <rPh sb="2" eb="3">
      <t>メイ</t>
    </rPh>
    <phoneticPr fontId="22"/>
  </si>
  <si>
    <t>管理用</t>
    <rPh sb="0" eb="3">
      <t>カンリヨウ</t>
    </rPh>
    <phoneticPr fontId="22"/>
  </si>
  <si>
    <t>※ 口座名義欄の濁点・半濁点・長音は一文字としてご記入ください。</t>
  </si>
  <si>
    <t>※ ゆうちょ銀行を振込口座として指定する場合は「記号、番号」ではなく、「振込用の店名、預金種目、口座番号」をご記入ください。</t>
    <rPh sb="6" eb="8">
      <t>ギンコウ</t>
    </rPh>
    <rPh sb="9" eb="13">
      <t>フリコミコウザ</t>
    </rPh>
    <rPh sb="16" eb="18">
      <t>シテイ</t>
    </rPh>
    <rPh sb="20" eb="22">
      <t>バアイ</t>
    </rPh>
    <rPh sb="24" eb="26">
      <t>キゴウ</t>
    </rPh>
    <rPh sb="27" eb="29">
      <t>バンゴウ</t>
    </rPh>
    <rPh sb="36" eb="39">
      <t>フリコミヨウ</t>
    </rPh>
    <rPh sb="40" eb="42">
      <t>テンメイ</t>
    </rPh>
    <rPh sb="43" eb="47">
      <t>ヨキンシュモク</t>
    </rPh>
    <rPh sb="48" eb="52">
      <t>コウザバンゴウ</t>
    </rPh>
    <rPh sb="55" eb="57">
      <t>キニュウ</t>
    </rPh>
    <phoneticPr fontId="22"/>
  </si>
  <si>
    <t>※ 上記の情報は、秋田県財務会計システムに登録されます。県からお受け取りになる振込口座情報は正確にご記入ください。</t>
    <rPh sb="2" eb="4">
      <t>ジョウキ</t>
    </rPh>
    <rPh sb="5" eb="7">
      <t>ジョウホウ</t>
    </rPh>
    <rPh sb="9" eb="16">
      <t>アキタケンザイムカイケイ</t>
    </rPh>
    <rPh sb="21" eb="23">
      <t>トウロク</t>
    </rPh>
    <rPh sb="28" eb="29">
      <t>ケン</t>
    </rPh>
    <rPh sb="32" eb="33">
      <t>ウ</t>
    </rPh>
    <rPh sb="34" eb="35">
      <t>ト</t>
    </rPh>
    <rPh sb="39" eb="41">
      <t>フリコミ</t>
    </rPh>
    <rPh sb="41" eb="45">
      <t>コウザジョウホウ</t>
    </rPh>
    <rPh sb="46" eb="48">
      <t>セイカク</t>
    </rPh>
    <rPh sb="50" eb="52">
      <t>キニュウ</t>
    </rPh>
    <phoneticPr fontId="22"/>
  </si>
  <si>
    <r>
      <t>　口座名義　　　</t>
    </r>
    <r>
      <rPr>
        <b/>
        <sz val="9"/>
        <color indexed="8"/>
        <rFont val="ＭＳ Ｐゴシック"/>
        <family val="3"/>
        <charset val="128"/>
      </rPr>
      <t>（カタカナ・英字・数字で、通帳見開き記載の名義を記入してください。）</t>
    </r>
    <rPh sb="1" eb="3">
      <t>コウザ</t>
    </rPh>
    <rPh sb="3" eb="5">
      <t>メイギ</t>
    </rPh>
    <rPh sb="14" eb="16">
      <t>エイジ</t>
    </rPh>
    <rPh sb="17" eb="19">
      <t>スウジ</t>
    </rPh>
    <rPh sb="26" eb="28">
      <t>キサイ</t>
    </rPh>
    <phoneticPr fontId="22"/>
  </si>
  <si>
    <t>その他</t>
  </si>
  <si>
    <t>貯蓄</t>
    <rPh sb="0" eb="2">
      <t>チョチク</t>
    </rPh>
    <phoneticPr fontId="22"/>
  </si>
  <si>
    <t>当座</t>
  </si>
  <si>
    <t>普通</t>
    <rPh sb="0" eb="2">
      <t>フツウ</t>
    </rPh>
    <phoneticPr fontId="22"/>
  </si>
  <si>
    <t>預 金 種 別</t>
    <rPh sb="0" eb="1">
      <t>アズカリ</t>
    </rPh>
    <rPh sb="2" eb="3">
      <t>キン</t>
    </rPh>
    <rPh sb="4" eb="5">
      <t>タネ</t>
    </rPh>
    <rPh sb="6" eb="7">
      <t>ベツ</t>
    </rPh>
    <phoneticPr fontId="22"/>
  </si>
  <si>
    <t>支店名</t>
    <rPh sb="0" eb="3">
      <t>シテンメイ</t>
    </rPh>
    <phoneticPr fontId="22"/>
  </si>
  <si>
    <t>金融機関名</t>
    <rPh sb="0" eb="2">
      <t>キンユウ</t>
    </rPh>
    <rPh sb="2" eb="4">
      <t>キカン</t>
    </rPh>
    <rPh sb="4" eb="5">
      <t>メイ</t>
    </rPh>
    <phoneticPr fontId="22"/>
  </si>
  <si>
    <t>店舗コード</t>
    <rPh sb="0" eb="2">
      <t>テンポ</t>
    </rPh>
    <phoneticPr fontId="22"/>
  </si>
  <si>
    <t>振込口座</t>
    <rPh sb="0" eb="2">
      <t>フリコミ</t>
    </rPh>
    <rPh sb="2" eb="4">
      <t>コウザ</t>
    </rPh>
    <phoneticPr fontId="22"/>
  </si>
  <si>
    <r>
      <t xml:space="preserve">代表者の職・氏名
</t>
    </r>
    <r>
      <rPr>
        <sz val="11"/>
        <color theme="1"/>
        <rFont val="ＭＳ Ｐゴシック"/>
        <family val="3"/>
        <charset val="128"/>
      </rPr>
      <t>（法人の場合）</t>
    </r>
    <rPh sb="0" eb="3">
      <t>ダイヒョウシャ</t>
    </rPh>
    <rPh sb="4" eb="5">
      <t>ショク</t>
    </rPh>
    <rPh sb="6" eb="7">
      <t>シ</t>
    </rPh>
    <rPh sb="7" eb="8">
      <t>メイ</t>
    </rPh>
    <rPh sb="10" eb="12">
      <t>ホウジン</t>
    </rPh>
    <rPh sb="13" eb="15">
      <t>バアイ</t>
    </rPh>
    <phoneticPr fontId="22"/>
  </si>
  <si>
    <t>フリガナ</t>
  </si>
  <si>
    <t>氏名又は法人名</t>
    <rPh sb="0" eb="1">
      <t>シ</t>
    </rPh>
    <rPh sb="1" eb="2">
      <t>メイ</t>
    </rPh>
    <rPh sb="2" eb="3">
      <t>マタ</t>
    </rPh>
    <rPh sb="4" eb="6">
      <t>ホウジン</t>
    </rPh>
    <rPh sb="6" eb="7">
      <t>メイ</t>
    </rPh>
    <phoneticPr fontId="22"/>
  </si>
  <si>
    <t>電話番号</t>
  </si>
  <si>
    <t>住所</t>
    <rPh sb="0" eb="1">
      <t>ジュウ</t>
    </rPh>
    <rPh sb="1" eb="2">
      <t>ショ</t>
    </rPh>
    <phoneticPr fontId="22"/>
  </si>
  <si>
    <t>－</t>
  </si>
  <si>
    <t>郵便番号</t>
    <rPh sb="0" eb="2">
      <t>ユウビン</t>
    </rPh>
    <rPh sb="2" eb="4">
      <t>バンゴウ</t>
    </rPh>
    <phoneticPr fontId="22"/>
  </si>
  <si>
    <t>令和　8 年　　月　　日</t>
    <rPh sb="0" eb="2">
      <t>レイワ</t>
    </rPh>
    <rPh sb="5" eb="6">
      <t>ネン</t>
    </rPh>
    <rPh sb="8" eb="9">
      <t>ガツ</t>
    </rPh>
    <rPh sb="11" eb="12">
      <t>ニチ</t>
    </rPh>
    <phoneticPr fontId="22"/>
  </si>
  <si>
    <t>債権者登録票</t>
    <rPh sb="0" eb="1">
      <t>サイ</t>
    </rPh>
    <rPh sb="1" eb="2">
      <t>ケン</t>
    </rPh>
    <rPh sb="3" eb="4">
      <t>ノボル</t>
    </rPh>
    <rPh sb="4" eb="5">
      <t>ロク</t>
    </rPh>
    <rPh sb="5" eb="6">
      <t>ヒョウ</t>
    </rPh>
    <phoneticPr fontId="22"/>
  </si>
  <si>
    <t>（宛先）秋田県知事</t>
    <rPh sb="1" eb="3">
      <t>アテサキ</t>
    </rPh>
    <rPh sb="4" eb="7">
      <t>アキタケン</t>
    </rPh>
    <rPh sb="7" eb="9">
      <t>チジ</t>
    </rPh>
    <phoneticPr fontId="3"/>
  </si>
  <si>
    <t>基づき、次のとおり申請します。</t>
    <phoneticPr fontId="3"/>
  </si>
  <si>
    <t>１　補助金交付申請額</t>
    <rPh sb="2" eb="5">
      <t>ホジョキン</t>
    </rPh>
    <rPh sb="5" eb="7">
      <t>コウフ</t>
    </rPh>
    <rPh sb="7" eb="10">
      <t>シンセイガク</t>
    </rPh>
    <phoneticPr fontId="3"/>
  </si>
  <si>
    <t>２　添付書類</t>
    <rPh sb="2" eb="4">
      <t>テンプ</t>
    </rPh>
    <rPh sb="4" eb="6">
      <t>ショルイ</t>
    </rPh>
    <phoneticPr fontId="3"/>
  </si>
  <si>
    <t>（１）　事業所・施設別申請額一覧（様式１）</t>
    <rPh sb="17" eb="19">
      <t>ヨウシキ</t>
    </rPh>
    <phoneticPr fontId="3"/>
  </si>
  <si>
    <t>　（事業所単位）（様式２）</t>
    <rPh sb="9" eb="11">
      <t>ヨウシキ</t>
    </rPh>
    <phoneticPr fontId="3"/>
  </si>
  <si>
    <t>（宛先）　秋田県知事　</t>
    <rPh sb="1" eb="3">
      <t>アテサキ</t>
    </rPh>
    <rPh sb="5" eb="7">
      <t>アキタ</t>
    </rPh>
    <rPh sb="8" eb="10">
      <t>チジ</t>
    </rPh>
    <phoneticPr fontId="22"/>
  </si>
  <si>
    <t>申請書に、申請者の法人名、代表者名、日付、問い合わせ先を入力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2">
      <t>ト</t>
    </rPh>
    <rPh sb="23" eb="24">
      <t>アワ</t>
    </rPh>
    <rPh sb="26" eb="27">
      <t>サキ</t>
    </rPh>
    <rPh sb="28" eb="30">
      <t>ニュウリョク</t>
    </rPh>
    <phoneticPr fontId="3"/>
  </si>
  <si>
    <r>
      <t xml:space="preserve">以下の作業を行った上で、事業者（法人本部）へ返送
【様式２（個票）】
・水色セル：必要情報を入力
・緑色セル：プルダウンから選択
</t>
    </r>
    <r>
      <rPr>
        <sz val="12"/>
        <color theme="4"/>
        <rFont val="ＭＳ 明朝"/>
        <family val="1"/>
        <charset val="128"/>
      </rPr>
      <t>※６以上の事業所がある場合は、「個票」シートを右クリックして「移動またはコピー」→「コピーを作成する」により、シートを作成し、シート名は「個票●」（●は６以上の通し番号）にしてください。</t>
    </r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8" eb="70">
      <t>イジョウ</t>
    </rPh>
    <rPh sb="71" eb="74">
      <t>ジギョウショ</t>
    </rPh>
    <rPh sb="77" eb="79">
      <t>バアイ</t>
    </rPh>
    <rPh sb="82" eb="84">
      <t>コヒョウ</t>
    </rPh>
    <rPh sb="89" eb="90">
      <t>ミギ</t>
    </rPh>
    <rPh sb="97" eb="99">
      <t>イドウ</t>
    </rPh>
    <rPh sb="112" eb="114">
      <t>サクセイ</t>
    </rPh>
    <rPh sb="125" eb="127">
      <t>サクセイ</t>
    </rPh>
    <rPh sb="132" eb="133">
      <t>メイ</t>
    </rPh>
    <rPh sb="135" eb="137">
      <t>コヒョウ</t>
    </rPh>
    <rPh sb="143" eb="145">
      <t>イジョウ</t>
    </rPh>
    <rPh sb="146" eb="147">
      <t>トオ</t>
    </rPh>
    <rPh sb="148" eb="150">
      <t>バンゴウ</t>
    </rPh>
    <phoneticPr fontId="3"/>
  </si>
  <si>
    <r>
      <t xml:space="preserve">様式２（個票）の内容が、様式１（申請額一覧）に正しく反映されていることを確認
</t>
    </r>
    <r>
      <rPr>
        <sz val="12"/>
        <color theme="4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3" eb="64">
      <t>ギョウ</t>
    </rPh>
    <rPh sb="76" eb="77">
      <t>ミギ</t>
    </rPh>
    <phoneticPr fontId="3"/>
  </si>
  <si>
    <t>完成したExcelファイルを補助金事務局にメールで送付</t>
    <rPh sb="14" eb="17">
      <t>ホジョキン</t>
    </rPh>
    <rPh sb="17" eb="20">
      <t>ジムキョク</t>
    </rPh>
    <phoneticPr fontId="3"/>
  </si>
  <si>
    <t>債権者登録シートに口座情報を入力</t>
    <rPh sb="0" eb="3">
      <t>サイケンシャ</t>
    </rPh>
    <rPh sb="3" eb="5">
      <t>トウロク</t>
    </rPh>
    <rPh sb="9" eb="11">
      <t>コウザ</t>
    </rPh>
    <rPh sb="11" eb="13">
      <t>ジョウホウ</t>
    </rPh>
    <rPh sb="14" eb="16">
      <t>ニュウリョク</t>
    </rPh>
    <phoneticPr fontId="3"/>
  </si>
  <si>
    <t>法人住所</t>
    <rPh sb="0" eb="2">
      <t>ホウジン</t>
    </rPh>
    <rPh sb="2" eb="4">
      <t>ジュウショ</t>
    </rPh>
    <phoneticPr fontId="3"/>
  </si>
  <si>
    <t>法人名</t>
    <rPh sb="0" eb="2">
      <t>ホウジン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</si>
  <si>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</si>
  <si>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交付申請日</t>
    <rPh sb="0" eb="2">
      <t>コウフ</t>
    </rPh>
    <rPh sb="2" eb="5">
      <t>シンセイビ</t>
    </rPh>
    <phoneticPr fontId="3"/>
  </si>
  <si>
    <t>交付申請額</t>
    <rPh sb="0" eb="2">
      <t>コウフ</t>
    </rPh>
    <rPh sb="2" eb="5">
      <t>シンセイガク</t>
    </rPh>
    <phoneticPr fontId="3"/>
  </si>
  <si>
    <t>本シートは入力不要です。</t>
    <rPh sb="0" eb="1">
      <t>ホン</t>
    </rPh>
    <rPh sb="5" eb="7">
      <t>ニュウリョク</t>
    </rPh>
    <rPh sb="7" eb="9">
      <t>フヨウ</t>
    </rPh>
    <phoneticPr fontId="3"/>
  </si>
  <si>
    <t xml:space="preserve"> 申請法人住所(郵便番号)</t>
    <rPh sb="1" eb="3">
      <t>シンセイ</t>
    </rPh>
    <rPh sb="3" eb="5">
      <t>ホウジン</t>
    </rPh>
    <rPh sb="5" eb="7">
      <t>ジュウショ</t>
    </rPh>
    <rPh sb="8" eb="10">
      <t>ユウビン</t>
    </rPh>
    <rPh sb="10" eb="12">
      <t>バンゴウ</t>
    </rPh>
    <phoneticPr fontId="3"/>
  </si>
  <si>
    <t>－</t>
    <phoneticPr fontId="3"/>
  </si>
  <si>
    <t>郵便番号①</t>
    <rPh sb="0" eb="2">
      <t>ユウビン</t>
    </rPh>
    <rPh sb="2" eb="4">
      <t>バンゴウ</t>
    </rPh>
    <phoneticPr fontId="3"/>
  </si>
  <si>
    <t>郵便番号②</t>
    <rPh sb="0" eb="2">
      <t>ユウビン</t>
    </rPh>
    <rPh sb="2" eb="4">
      <t>バンゴウ</t>
    </rPh>
    <phoneticPr fontId="3"/>
  </si>
  <si>
    <t>サービス継続対応</t>
    <rPh sb="4" eb="6">
      <t>ケイゾク</t>
    </rPh>
    <rPh sb="6" eb="8">
      <t>タイオウ</t>
    </rPh>
    <phoneticPr fontId="3"/>
  </si>
  <si>
    <t>災害対応</t>
    <rPh sb="0" eb="2">
      <t>サイガイ</t>
    </rPh>
    <rPh sb="2" eb="4">
      <t>タイオウ</t>
    </rPh>
    <phoneticPr fontId="3"/>
  </si>
  <si>
    <t>サービス継続対応（千円）</t>
    <rPh sb="4" eb="6">
      <t>ケイゾク</t>
    </rPh>
    <rPh sb="6" eb="8">
      <t>タイオウ</t>
    </rPh>
    <rPh sb="9" eb="11">
      <t>センエン</t>
    </rPh>
    <phoneticPr fontId="3"/>
  </si>
  <si>
    <t>災害対応（千円）</t>
    <rPh sb="0" eb="2">
      <t>サイガイ</t>
    </rPh>
    <rPh sb="2" eb="4">
      <t>タイオウ</t>
    </rPh>
    <rPh sb="5" eb="7">
      <t>センエン</t>
    </rPh>
    <phoneticPr fontId="3"/>
  </si>
  <si>
    <t>（３）　債権者登録票（様式３）</t>
    <rPh sb="4" eb="7">
      <t>サイケンシャ</t>
    </rPh>
    <rPh sb="7" eb="10">
      <t>トウロクヒョウ</t>
    </rPh>
    <rPh sb="11" eb="13">
      <t>ヨウシキ</t>
    </rPh>
    <phoneticPr fontId="3"/>
  </si>
  <si>
    <t>〇訪問系・通所系サービス事業所、入所施設、居住系サービス事業所及び短期入所系サービス事業所</t>
    <rPh sb="1" eb="3">
      <t>ホウモン</t>
    </rPh>
    <rPh sb="3" eb="4">
      <t>ケイ</t>
    </rPh>
    <rPh sb="5" eb="7">
      <t>ツウショ</t>
    </rPh>
    <rPh sb="7" eb="8">
      <t>ケイ</t>
    </rPh>
    <rPh sb="12" eb="15">
      <t>ジギョウショ</t>
    </rPh>
    <rPh sb="16" eb="18">
      <t>ニュウショ</t>
    </rPh>
    <rPh sb="18" eb="20">
      <t>シセツ</t>
    </rPh>
    <rPh sb="21" eb="23">
      <t>キョジュウ</t>
    </rPh>
    <rPh sb="23" eb="24">
      <t>ケイ</t>
    </rPh>
    <rPh sb="28" eb="31">
      <t>ジギョウショ</t>
    </rPh>
    <rPh sb="31" eb="32">
      <t>オヨ</t>
    </rPh>
    <rPh sb="33" eb="35">
      <t>タンキ</t>
    </rPh>
    <rPh sb="35" eb="37">
      <t>ニュウショ</t>
    </rPh>
    <rPh sb="37" eb="38">
      <t>ケイ</t>
    </rPh>
    <rPh sb="42" eb="45">
      <t>ジギョウショ</t>
    </rPh>
    <phoneticPr fontId="3"/>
  </si>
  <si>
    <t>クマ被害防止対策に必要な設備・物品等</t>
    <rPh sb="2" eb="4">
      <t>ヒガイ</t>
    </rPh>
    <rPh sb="4" eb="6">
      <t>ボウシ</t>
    </rPh>
    <rPh sb="6" eb="8">
      <t>タイサク</t>
    </rPh>
    <rPh sb="9" eb="11">
      <t>ヒツヨウ</t>
    </rPh>
    <rPh sb="12" eb="14">
      <t>セツビ</t>
    </rPh>
    <rPh sb="15" eb="17">
      <t>ブッピン</t>
    </rPh>
    <rPh sb="17" eb="18">
      <t>トウ</t>
    </rPh>
    <phoneticPr fontId="3"/>
  </si>
  <si>
    <t>設備・備品購入支援事業に関する事業実施計画書（事業所単位）</t>
    <rPh sb="0" eb="2">
      <t>セツビ</t>
    </rPh>
    <rPh sb="3" eb="5">
      <t>ビヒン</t>
    </rPh>
    <rPh sb="5" eb="7">
      <t>コウニュウ</t>
    </rPh>
    <rPh sb="23" eb="26">
      <t>ジギョウショ</t>
    </rPh>
    <rPh sb="26" eb="28">
      <t>タンイ</t>
    </rPh>
    <phoneticPr fontId="3"/>
  </si>
  <si>
    <t>設備・備品購入支援事業費補助金の交付について（申請）</t>
    <rPh sb="0" eb="2">
      <t>セツビ</t>
    </rPh>
    <rPh sb="3" eb="5">
      <t>ビヒン</t>
    </rPh>
    <rPh sb="5" eb="7">
      <t>コウニュウ</t>
    </rPh>
    <rPh sb="11" eb="12">
      <t>ヒ</t>
    </rPh>
    <rPh sb="12" eb="15">
      <t>ホジョキン</t>
    </rPh>
    <rPh sb="16" eb="18">
      <t>コウフ</t>
    </rPh>
    <phoneticPr fontId="3"/>
  </si>
  <si>
    <t>　設備・備品購入支援事業費補助金の交付について、秋田県財務規則第２４７条の規定に</t>
    <rPh sb="1" eb="3">
      <t>セツビ</t>
    </rPh>
    <rPh sb="4" eb="6">
      <t>ビヒン</t>
    </rPh>
    <rPh sb="6" eb="8">
      <t>コウニュウ</t>
    </rPh>
    <rPh sb="8" eb="10">
      <t>シエン</t>
    </rPh>
    <rPh sb="10" eb="12">
      <t>ジギョウ</t>
    </rPh>
    <rPh sb="12" eb="13">
      <t>ヒ</t>
    </rPh>
    <rPh sb="13" eb="16">
      <t>ホジョキン</t>
    </rPh>
    <rPh sb="17" eb="19">
      <t>コウフ</t>
    </rPh>
    <rPh sb="24" eb="27">
      <t>アキタケン</t>
    </rPh>
    <rPh sb="27" eb="29">
      <t>ザイム</t>
    </rPh>
    <rPh sb="29" eb="31">
      <t>キソク</t>
    </rPh>
    <rPh sb="31" eb="32">
      <t>ダイ</t>
    </rPh>
    <rPh sb="35" eb="36">
      <t>ジョウ</t>
    </rPh>
    <rPh sb="37" eb="39">
      <t>キテイ</t>
    </rPh>
    <phoneticPr fontId="3"/>
  </si>
  <si>
    <t>（２）　設備・備品購入支援事業に関する事業実施計画書</t>
    <rPh sb="16" eb="17">
      <t>カン</t>
    </rPh>
    <rPh sb="19" eb="21">
      <t>ジギョウ</t>
    </rPh>
    <rPh sb="21" eb="23">
      <t>ジッシ</t>
    </rPh>
    <rPh sb="23" eb="26">
      <t>ケイカクショ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</si>
</sst>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#,##0;\-#,##0;&quot;&quot;"/>
    <numFmt numFmtId="179" formatCode="[$-411]ggge&quot;年&quot;m&quot;月&quot;d&quot;日&quot;;@"/>
    <numFmt numFmtId="180" formatCode="#,##0_);[Red]\(#,##0\)"/>
  </numFmts>
  <fonts count="4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sz val="11"/>
      <name val="ＭＳ 明朝"/>
      <family val="1"/>
    </font>
    <font>
      <sz val="12"/>
      <color theme="1"/>
      <name val="ＭＳ 明朝"/>
      <family val="1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ＭＳ Ｐ明朝"/>
      <family val="1"/>
    </font>
    <font>
      <sz val="6"/>
      <color theme="1"/>
      <name val="ＭＳ Ｐ明朝"/>
      <family val="1"/>
    </font>
    <font>
      <sz val="6"/>
      <color theme="1"/>
      <name val="ＭＳ Ｐゴシック"/>
      <family val="3"/>
    </font>
    <font>
      <sz val="12"/>
      <color theme="1"/>
      <name val="Meiryo UI"/>
      <family val="3"/>
    </font>
    <font>
      <sz val="14"/>
      <color theme="1"/>
      <name val="MS UI Gothic"/>
      <family val="3"/>
    </font>
    <font>
      <b/>
      <sz val="9"/>
      <color indexed="8"/>
      <name val="ＭＳ Ｐゴシック"/>
      <family val="3"/>
      <charset val="128"/>
    </font>
    <font>
      <sz val="16"/>
      <color theme="1"/>
      <name val="MS UI Gothic"/>
      <family val="3"/>
    </font>
    <font>
      <sz val="11"/>
      <color indexed="8"/>
      <name val="ＭＳ Ｐゴシック"/>
      <family val="3"/>
    </font>
    <font>
      <sz val="24"/>
      <color theme="1"/>
      <name val="ＭＳ Ｐ明朝"/>
      <family val="1"/>
    </font>
    <font>
      <sz val="11"/>
      <color theme="1"/>
      <name val="ＭＳ Ｐゴシック"/>
      <family val="3"/>
      <charset val="128"/>
    </font>
    <font>
      <sz val="18"/>
      <color theme="1"/>
      <name val="MS UI Gothic"/>
      <family val="3"/>
    </font>
    <font>
      <sz val="12"/>
      <color theme="1"/>
      <name val="MS UI Gothic"/>
      <family val="3"/>
    </font>
    <font>
      <sz val="8"/>
      <color theme="1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ゴシック"/>
      <family val="3"/>
    </font>
    <font>
      <sz val="20"/>
      <color theme="1"/>
      <name val="ＭＳ ゴシック"/>
      <family val="3"/>
    </font>
    <font>
      <sz val="11"/>
      <color theme="1"/>
      <name val="ＭＳ Ｐ明朝"/>
      <family val="1"/>
      <charset val="128"/>
    </font>
    <font>
      <sz val="12"/>
      <color theme="4"/>
      <name val="ＭＳ 明朝"/>
      <family val="1"/>
      <charset val="128"/>
    </font>
    <font>
      <sz val="12"/>
      <color theme="4"/>
      <name val="ＭＳ ゴシック"/>
      <family val="3"/>
      <charset val="128"/>
    </font>
    <font>
      <sz val="18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theme="2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</borders>
  <cellStyleXfs count="1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363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49" fontId="10" fillId="4" borderId="1" xfId="0" applyNumberFormat="1" applyFont="1" applyFill="1" applyBorder="1">
      <alignment vertical="center"/>
    </xf>
    <xf numFmtId="49" fontId="10" fillId="4" borderId="2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78" fontId="7" fillId="0" borderId="2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1" xfId="4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12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0" fontId="15" fillId="0" borderId="13" xfId="0" applyFont="1" applyBorder="1" applyAlignment="1">
      <alignment vertical="center" wrapText="1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12" fillId="5" borderId="21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top"/>
    </xf>
    <xf numFmtId="0" fontId="12" fillId="0" borderId="9" xfId="0" applyFont="1" applyBorder="1">
      <alignment vertical="center"/>
    </xf>
    <xf numFmtId="178" fontId="10" fillId="2" borderId="3" xfId="4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49" fontId="7" fillId="0" borderId="21" xfId="0" applyNumberFormat="1" applyFont="1" applyBorder="1" applyAlignment="1">
      <alignment vertical="center" shrinkToFit="1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Protection="1">
      <alignment vertical="center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vertical="center" textRotation="255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8" fillId="0" borderId="0" xfId="0" applyFont="1" applyFill="1" applyBorder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20" fillId="9" borderId="0" xfId="7" applyFill="1">
      <alignment vertical="center"/>
    </xf>
    <xf numFmtId="0" fontId="21" fillId="9" borderId="0" xfId="8" applyFill="1" applyAlignment="1">
      <alignment horizontal="center" vertical="center"/>
    </xf>
    <xf numFmtId="0" fontId="21" fillId="9" borderId="21" xfId="8" applyFill="1" applyBorder="1" applyAlignment="1">
      <alignment horizontal="left" vertical="center"/>
    </xf>
    <xf numFmtId="49" fontId="21" fillId="9" borderId="21" xfId="8" applyNumberFormat="1" applyFill="1" applyBorder="1" applyAlignment="1">
      <alignment horizontal="left" vertical="center"/>
    </xf>
    <xf numFmtId="49" fontId="20" fillId="9" borderId="21" xfId="7" applyNumberFormat="1" applyFill="1" applyBorder="1" applyAlignment="1">
      <alignment horizontal="left" vertical="center"/>
    </xf>
    <xf numFmtId="38" fontId="0" fillId="9" borderId="21" xfId="9" applyFont="1" applyFill="1" applyBorder="1" applyAlignment="1" applyProtection="1">
      <alignment horizontal="left" vertical="center"/>
    </xf>
    <xf numFmtId="0" fontId="20" fillId="9" borderId="21" xfId="7" applyFill="1" applyBorder="1" applyAlignment="1">
      <alignment horizontal="center" vertical="center"/>
    </xf>
    <xf numFmtId="0" fontId="20" fillId="9" borderId="21" xfId="7" applyFill="1" applyBorder="1" applyAlignment="1">
      <alignment horizontal="center" vertical="center" wrapText="1"/>
    </xf>
    <xf numFmtId="0" fontId="21" fillId="9" borderId="21" xfId="8" applyFill="1" applyBorder="1" applyAlignment="1">
      <alignment horizontal="center" vertical="center"/>
    </xf>
    <xf numFmtId="0" fontId="20" fillId="0" borderId="0" xfId="7">
      <alignment vertical="center"/>
    </xf>
    <xf numFmtId="0" fontId="23" fillId="0" borderId="0" xfId="7" applyFont="1" applyAlignment="1">
      <alignment horizontal="left" vertical="center"/>
    </xf>
    <xf numFmtId="0" fontId="24" fillId="9" borderId="0" xfId="7" applyFont="1" applyFill="1" applyAlignment="1">
      <alignment horizontal="center" vertical="center"/>
    </xf>
    <xf numFmtId="0" fontId="25" fillId="0" borderId="0" xfId="7" applyFont="1" applyAlignment="1">
      <alignment horizontal="right" vertical="top"/>
    </xf>
    <xf numFmtId="0" fontId="26" fillId="0" borderId="0" xfId="7" applyFont="1" applyAlignment="1">
      <alignment horizontal="right" vertical="top" textRotation="255"/>
    </xf>
    <xf numFmtId="0" fontId="27" fillId="0" borderId="38" xfId="7" applyFont="1" applyBorder="1" applyAlignment="1">
      <alignment horizontal="center" vertical="center"/>
    </xf>
    <xf numFmtId="0" fontId="27" fillId="0" borderId="39" xfId="7" applyFont="1" applyBorder="1" applyAlignment="1">
      <alignment horizontal="center" vertical="center"/>
    </xf>
    <xf numFmtId="0" fontId="27" fillId="0" borderId="40" xfId="7" applyFont="1" applyBorder="1" applyAlignment="1">
      <alignment horizontal="center" vertical="center"/>
    </xf>
    <xf numFmtId="0" fontId="27" fillId="0" borderId="41" xfId="7" applyFont="1" applyBorder="1" applyAlignment="1">
      <alignment horizontal="center" vertical="center"/>
    </xf>
    <xf numFmtId="0" fontId="24" fillId="0" borderId="9" xfId="7" applyFont="1" applyBorder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0" fillId="0" borderId="0" xfId="7" applyAlignment="1">
      <alignment vertical="center" textRotation="255"/>
    </xf>
    <xf numFmtId="0" fontId="26" fillId="0" borderId="42" xfId="7" applyFont="1" applyBorder="1" applyAlignment="1">
      <alignment horizontal="right" vertical="top"/>
    </xf>
    <xf numFmtId="0" fontId="26" fillId="0" borderId="43" xfId="7" applyFont="1" applyBorder="1" applyAlignment="1">
      <alignment horizontal="right" vertical="top"/>
    </xf>
    <xf numFmtId="0" fontId="26" fillId="0" borderId="44" xfId="7" applyFont="1" applyBorder="1" applyAlignment="1">
      <alignment horizontal="right" vertical="top"/>
    </xf>
    <xf numFmtId="0" fontId="20" fillId="0" borderId="6" xfId="7" applyBorder="1" applyAlignment="1">
      <alignment horizontal="center" vertical="center"/>
    </xf>
    <xf numFmtId="0" fontId="20" fillId="0" borderId="5" xfId="7" applyBorder="1" applyAlignment="1">
      <alignment horizontal="center" vertical="center"/>
    </xf>
    <xf numFmtId="0" fontId="20" fillId="0" borderId="5" xfId="7" applyBorder="1" applyAlignment="1">
      <alignment vertical="center" textRotation="255"/>
    </xf>
    <xf numFmtId="0" fontId="20" fillId="0" borderId="11" xfId="7" applyBorder="1">
      <alignment vertical="center"/>
    </xf>
    <xf numFmtId="0" fontId="20" fillId="0" borderId="7" xfId="7" quotePrefix="1" applyBorder="1">
      <alignment vertical="center"/>
    </xf>
    <xf numFmtId="0" fontId="20" fillId="0" borderId="7" xfId="7" applyBorder="1">
      <alignment vertical="center"/>
    </xf>
    <xf numFmtId="0" fontId="20" fillId="0" borderId="10" xfId="7" applyBorder="1">
      <alignment vertical="center"/>
    </xf>
    <xf numFmtId="0" fontId="20" fillId="0" borderId="9" xfId="7" applyBorder="1">
      <alignment vertical="center"/>
    </xf>
    <xf numFmtId="0" fontId="20" fillId="0" borderId="0" xfId="7" quotePrefix="1">
      <alignment vertical="center"/>
    </xf>
    <xf numFmtId="0" fontId="20" fillId="0" borderId="8" xfId="7" applyBorder="1">
      <alignment vertical="center"/>
    </xf>
    <xf numFmtId="0" fontId="20" fillId="0" borderId="0" xfId="7" applyAlignment="1">
      <alignment horizontal="center" vertical="center"/>
    </xf>
    <xf numFmtId="0" fontId="20" fillId="0" borderId="8" xfId="7" applyBorder="1" applyAlignment="1">
      <alignment horizontal="center" vertical="center"/>
    </xf>
    <xf numFmtId="49" fontId="24" fillId="0" borderId="7" xfId="7" applyNumberFormat="1" applyFont="1" applyBorder="1" applyAlignment="1">
      <alignment horizontal="center" vertical="center"/>
    </xf>
    <xf numFmtId="49" fontId="24" fillId="0" borderId="2" xfId="7" applyNumberFormat="1" applyFont="1" applyBorder="1" applyAlignment="1">
      <alignment horizontal="center" vertical="center"/>
    </xf>
    <xf numFmtId="0" fontId="36" fillId="0" borderId="0" xfId="7" applyFont="1" applyAlignment="1">
      <alignment vertical="top"/>
    </xf>
    <xf numFmtId="0" fontId="23" fillId="0" borderId="0" xfId="7" applyFont="1">
      <alignment vertical="center"/>
    </xf>
    <xf numFmtId="0" fontId="37" fillId="9" borderId="0" xfId="7" applyFont="1" applyFill="1">
      <alignment vertical="center"/>
    </xf>
    <xf numFmtId="0" fontId="37" fillId="0" borderId="0" xfId="7" applyFont="1">
      <alignment vertical="center"/>
    </xf>
    <xf numFmtId="0" fontId="37" fillId="0" borderId="0" xfId="7" applyFont="1" applyAlignment="1">
      <alignment vertical="top"/>
    </xf>
    <xf numFmtId="0" fontId="38" fillId="0" borderId="0" xfId="7" applyFont="1">
      <alignment vertical="center"/>
    </xf>
    <xf numFmtId="0" fontId="38" fillId="0" borderId="0" xfId="7" applyFont="1" applyAlignment="1">
      <alignment horizontal="right" vertical="center"/>
    </xf>
    <xf numFmtId="0" fontId="37" fillId="0" borderId="0" xfId="7" applyFont="1" applyAlignment="1">
      <alignment horizontal="right" vertical="center"/>
    </xf>
    <xf numFmtId="0" fontId="37" fillId="0" borderId="0" xfId="7" applyFont="1" applyAlignment="1">
      <alignment horizontal="center" vertical="center"/>
    </xf>
    <xf numFmtId="0" fontId="39" fillId="9" borderId="0" xfId="7" applyFont="1" applyFill="1">
      <alignment vertical="center"/>
    </xf>
    <xf numFmtId="0" fontId="20" fillId="0" borderId="0" xfId="7" applyFill="1">
      <alignment vertical="center"/>
    </xf>
    <xf numFmtId="0" fontId="41" fillId="0" borderId="0" xfId="7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21" xfId="0" applyBorder="1">
      <alignment vertical="center"/>
    </xf>
    <xf numFmtId="179" fontId="0" fillId="0" borderId="21" xfId="0" applyNumberFormat="1" applyBorder="1">
      <alignment vertical="center"/>
    </xf>
    <xf numFmtId="0" fontId="5" fillId="0" borderId="21" xfId="0" applyFont="1" applyFill="1" applyBorder="1" applyAlignment="1">
      <alignment vertical="center" shrinkToFit="1"/>
    </xf>
    <xf numFmtId="180" fontId="0" fillId="0" borderId="21" xfId="0" applyNumberForma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8" borderId="1" xfId="0" applyFont="1" applyFill="1" applyBorder="1" applyAlignment="1">
      <alignment vertical="center" shrinkToFit="1"/>
    </xf>
    <xf numFmtId="0" fontId="10" fillId="8" borderId="2" xfId="0" applyFont="1" applyFill="1" applyBorder="1" applyAlignment="1">
      <alignment vertical="center" shrinkToFit="1"/>
    </xf>
    <xf numFmtId="0" fontId="10" fillId="8" borderId="3" xfId="0" applyFont="1" applyFill="1" applyBorder="1" applyAlignment="1">
      <alignment vertical="center" shrinkToFi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0" fontId="10" fillId="4" borderId="27" xfId="0" applyFont="1" applyFill="1" applyBorder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9" xfId="0" applyFont="1" applyFill="1" applyBorder="1" applyAlignment="1">
      <alignment vertical="center"/>
    </xf>
    <xf numFmtId="178" fontId="10" fillId="0" borderId="26" xfId="0" applyNumberFormat="1" applyFont="1" applyBorder="1" applyAlignment="1">
      <alignment vertical="center" shrinkToFit="1"/>
    </xf>
    <xf numFmtId="178" fontId="10" fillId="0" borderId="2" xfId="0" applyNumberFormat="1" applyFont="1" applyBorder="1" applyAlignment="1">
      <alignment vertical="center" shrinkToFit="1"/>
    </xf>
    <xf numFmtId="178" fontId="10" fillId="0" borderId="28" xfId="0" applyNumberFormat="1" applyFont="1" applyBorder="1" applyAlignment="1">
      <alignment vertical="center" shrinkToFit="1"/>
    </xf>
    <xf numFmtId="178" fontId="10" fillId="0" borderId="23" xfId="0" applyNumberFormat="1" applyFont="1" applyBorder="1" applyAlignment="1">
      <alignment vertical="center" shrinkToFit="1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 shrinkToFit="1"/>
    </xf>
    <xf numFmtId="0" fontId="10" fillId="3" borderId="7" xfId="0" applyFont="1" applyFill="1" applyBorder="1" applyAlignment="1">
      <alignment vertical="center" shrinkToFit="1"/>
    </xf>
    <xf numFmtId="0" fontId="10" fillId="3" borderId="11" xfId="0" applyFont="1" applyFill="1" applyBorder="1" applyAlignment="1">
      <alignment vertical="center" shrinkToFit="1"/>
    </xf>
    <xf numFmtId="49" fontId="5" fillId="3" borderId="10" xfId="0" applyNumberFormat="1" applyFont="1" applyFill="1" applyBorder="1" applyAlignment="1">
      <alignment horizontal="center" vertical="center" shrinkToFit="1"/>
    </xf>
    <xf numFmtId="49" fontId="5" fillId="3" borderId="7" xfId="0" applyNumberFormat="1" applyFont="1" applyFill="1" applyBorder="1" applyAlignment="1">
      <alignment horizontal="center" vertical="center" shrinkToFit="1"/>
    </xf>
    <xf numFmtId="49" fontId="5" fillId="3" borderId="1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shrinkToFit="1"/>
    </xf>
    <xf numFmtId="0" fontId="8" fillId="3" borderId="3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vertical="center" shrinkToFit="1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177" fontId="10" fillId="0" borderId="2" xfId="4" applyNumberFormat="1" applyFont="1" applyFill="1" applyBorder="1" applyAlignment="1">
      <alignment vertical="center" shrinkToFit="1"/>
    </xf>
    <xf numFmtId="177" fontId="10" fillId="0" borderId="3" xfId="4" applyNumberFormat="1" applyFont="1" applyFill="1" applyBorder="1" applyAlignment="1">
      <alignment vertical="center" shrinkToFit="1"/>
    </xf>
    <xf numFmtId="178" fontId="10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177" fontId="10" fillId="3" borderId="16" xfId="4" applyNumberFormat="1" applyFont="1" applyFill="1" applyBorder="1" applyAlignment="1">
      <alignment vertical="center" shrinkToFit="1"/>
    </xf>
    <xf numFmtId="0" fontId="9" fillId="3" borderId="15" xfId="0" applyFont="1" applyFill="1" applyBorder="1" applyAlignment="1">
      <alignment vertical="center" shrinkToFit="1"/>
    </xf>
    <xf numFmtId="0" fontId="9" fillId="3" borderId="16" xfId="0" applyFont="1" applyFill="1" applyBorder="1" applyAlignment="1">
      <alignment vertical="center" shrinkToFit="1"/>
    </xf>
    <xf numFmtId="0" fontId="9" fillId="3" borderId="17" xfId="0" applyFont="1" applyFill="1" applyBorder="1" applyAlignment="1">
      <alignment vertical="center" shrinkToFit="1"/>
    </xf>
    <xf numFmtId="177" fontId="10" fillId="3" borderId="12" xfId="4" applyNumberFormat="1" applyFont="1" applyFill="1" applyBorder="1" applyAlignment="1">
      <alignment vertical="center" shrinkToFit="1"/>
    </xf>
    <xf numFmtId="0" fontId="9" fillId="3" borderId="18" xfId="0" applyFont="1" applyFill="1" applyBorder="1" applyAlignment="1">
      <alignment vertical="center" shrinkToFit="1"/>
    </xf>
    <xf numFmtId="0" fontId="9" fillId="3" borderId="19" xfId="0" applyFont="1" applyFill="1" applyBorder="1" applyAlignment="1">
      <alignment vertical="center" shrinkToFit="1"/>
    </xf>
    <xf numFmtId="0" fontId="9" fillId="3" borderId="20" xfId="0" applyFont="1" applyFill="1" applyBorder="1" applyAlignment="1">
      <alignment vertical="center" shrinkToFit="1"/>
    </xf>
    <xf numFmtId="49" fontId="10" fillId="4" borderId="33" xfId="0" applyNumberFormat="1" applyFont="1" applyFill="1" applyBorder="1" applyAlignment="1">
      <alignment vertical="center" wrapText="1"/>
    </xf>
    <xf numFmtId="49" fontId="10" fillId="4" borderId="12" xfId="0" applyNumberFormat="1" applyFont="1" applyFill="1" applyBorder="1" applyAlignment="1">
      <alignment vertical="center" wrapText="1"/>
    </xf>
    <xf numFmtId="49" fontId="10" fillId="4" borderId="34" xfId="0" applyNumberFormat="1" applyFont="1" applyFill="1" applyBorder="1" applyAlignment="1">
      <alignment vertical="center" wrapText="1"/>
    </xf>
    <xf numFmtId="49" fontId="10" fillId="4" borderId="15" xfId="0" applyNumberFormat="1" applyFont="1" applyFill="1" applyBorder="1" applyAlignment="1">
      <alignment vertical="center" wrapText="1"/>
    </xf>
    <xf numFmtId="49" fontId="10" fillId="4" borderId="16" xfId="0" applyNumberFormat="1" applyFont="1" applyFill="1" applyBorder="1" applyAlignment="1">
      <alignment vertical="center" wrapText="1"/>
    </xf>
    <xf numFmtId="49" fontId="10" fillId="4" borderId="17" xfId="0" applyNumberFormat="1" applyFont="1" applyFill="1" applyBorder="1" applyAlignment="1">
      <alignment vertical="center" wrapText="1"/>
    </xf>
    <xf numFmtId="49" fontId="10" fillId="4" borderId="15" xfId="0" applyNumberFormat="1" applyFont="1" applyFill="1" applyBorder="1" applyAlignment="1">
      <alignment vertical="center" shrinkToFit="1"/>
    </xf>
    <xf numFmtId="49" fontId="10" fillId="4" borderId="16" xfId="0" applyNumberFormat="1" applyFont="1" applyFill="1" applyBorder="1" applyAlignment="1">
      <alignment vertical="center" shrinkToFit="1"/>
    </xf>
    <xf numFmtId="49" fontId="10" fillId="4" borderId="17" xfId="0" applyNumberFormat="1" applyFont="1" applyFill="1" applyBorder="1" applyAlignment="1">
      <alignment vertical="center" shrinkToFit="1"/>
    </xf>
    <xf numFmtId="0" fontId="10" fillId="7" borderId="33" xfId="0" applyFont="1" applyFill="1" applyBorder="1" applyAlignment="1">
      <alignment horizontal="left" vertical="center"/>
    </xf>
    <xf numFmtId="0" fontId="10" fillId="7" borderId="12" xfId="0" applyFont="1" applyFill="1" applyBorder="1" applyAlignment="1">
      <alignment horizontal="left" vertical="center"/>
    </xf>
    <xf numFmtId="0" fontId="10" fillId="7" borderId="34" xfId="0" applyFont="1" applyFill="1" applyBorder="1" applyAlignment="1">
      <alignment horizontal="left" vertical="center"/>
    </xf>
    <xf numFmtId="49" fontId="10" fillId="4" borderId="30" xfId="0" applyNumberFormat="1" applyFont="1" applyFill="1" applyBorder="1" applyAlignment="1">
      <alignment vertical="center" wrapText="1"/>
    </xf>
    <xf numFmtId="49" fontId="10" fillId="4" borderId="31" xfId="0" applyNumberFormat="1" applyFont="1" applyFill="1" applyBorder="1" applyAlignment="1">
      <alignment vertical="center" wrapText="1"/>
    </xf>
    <xf numFmtId="49" fontId="10" fillId="4" borderId="32" xfId="0" applyNumberFormat="1" applyFont="1" applyFill="1" applyBorder="1" applyAlignment="1">
      <alignment vertical="center" wrapText="1"/>
    </xf>
    <xf numFmtId="49" fontId="10" fillId="4" borderId="10" xfId="0" applyNumberFormat="1" applyFont="1" applyFill="1" applyBorder="1" applyAlignment="1">
      <alignment vertical="center" wrapText="1"/>
    </xf>
    <xf numFmtId="49" fontId="10" fillId="4" borderId="7" xfId="0" applyNumberFormat="1" applyFont="1" applyFill="1" applyBorder="1" applyAlignment="1">
      <alignment vertical="center" wrapText="1"/>
    </xf>
    <xf numFmtId="49" fontId="10" fillId="4" borderId="11" xfId="0" applyNumberFormat="1" applyFont="1" applyFill="1" applyBorder="1" applyAlignment="1">
      <alignment vertical="center" wrapText="1"/>
    </xf>
    <xf numFmtId="0" fontId="10" fillId="7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177" fontId="10" fillId="3" borderId="30" xfId="4" applyNumberFormat="1" applyFont="1" applyFill="1" applyBorder="1" applyAlignment="1">
      <alignment horizontal="center" vertical="center" shrinkToFit="1"/>
    </xf>
    <xf numFmtId="177" fontId="10" fillId="3" borderId="31" xfId="4" applyNumberFormat="1" applyFont="1" applyFill="1" applyBorder="1" applyAlignment="1">
      <alignment horizontal="center" vertical="center" shrinkToFit="1"/>
    </xf>
    <xf numFmtId="177" fontId="10" fillId="3" borderId="32" xfId="4" applyNumberFormat="1" applyFont="1" applyFill="1" applyBorder="1" applyAlignment="1">
      <alignment horizontal="center" vertical="center" shrinkToFit="1"/>
    </xf>
    <xf numFmtId="177" fontId="10" fillId="3" borderId="10" xfId="4" applyNumberFormat="1" applyFont="1" applyFill="1" applyBorder="1" applyAlignment="1">
      <alignment horizontal="center" vertical="center" shrinkToFit="1"/>
    </xf>
    <xf numFmtId="177" fontId="10" fillId="3" borderId="7" xfId="4" applyNumberFormat="1" applyFont="1" applyFill="1" applyBorder="1" applyAlignment="1">
      <alignment horizontal="center" vertical="center" shrinkToFit="1"/>
    </xf>
    <xf numFmtId="177" fontId="10" fillId="3" borderId="11" xfId="4" applyNumberFormat="1" applyFont="1" applyFill="1" applyBorder="1" applyAlignment="1">
      <alignment horizontal="center" vertical="center" shrinkToFit="1"/>
    </xf>
    <xf numFmtId="0" fontId="9" fillId="3" borderId="30" xfId="0" applyFont="1" applyFill="1" applyBorder="1" applyAlignment="1">
      <alignment vertical="center" shrinkToFit="1"/>
    </xf>
    <xf numFmtId="0" fontId="9" fillId="3" borderId="31" xfId="0" applyFont="1" applyFill="1" applyBorder="1" applyAlignment="1">
      <alignment vertical="center" shrinkToFit="1"/>
    </xf>
    <xf numFmtId="0" fontId="9" fillId="3" borderId="32" xfId="0" applyFont="1" applyFill="1" applyBorder="1" applyAlignment="1">
      <alignment vertical="center" shrinkToFit="1"/>
    </xf>
    <xf numFmtId="0" fontId="9" fillId="3" borderId="10" xfId="0" applyFont="1" applyFill="1" applyBorder="1" applyAlignment="1">
      <alignment vertical="center" shrinkToFit="1"/>
    </xf>
    <xf numFmtId="0" fontId="9" fillId="3" borderId="7" xfId="0" applyFont="1" applyFill="1" applyBorder="1" applyAlignment="1">
      <alignment vertical="center" shrinkToFit="1"/>
    </xf>
    <xf numFmtId="0" fontId="9" fillId="3" borderId="11" xfId="0" applyFont="1" applyFill="1" applyBorder="1" applyAlignment="1">
      <alignment vertical="center" shrinkToFit="1"/>
    </xf>
    <xf numFmtId="49" fontId="10" fillId="4" borderId="18" xfId="0" applyNumberFormat="1" applyFont="1" applyFill="1" applyBorder="1" applyAlignment="1">
      <alignment vertical="center" wrapText="1"/>
    </xf>
    <xf numFmtId="49" fontId="10" fillId="4" borderId="19" xfId="0" applyNumberFormat="1" applyFont="1" applyFill="1" applyBorder="1" applyAlignment="1">
      <alignment vertical="center" wrapText="1"/>
    </xf>
    <xf numFmtId="49" fontId="10" fillId="4" borderId="20" xfId="0" applyNumberFormat="1" applyFont="1" applyFill="1" applyBorder="1" applyAlignment="1">
      <alignment vertical="center" wrapText="1"/>
    </xf>
    <xf numFmtId="177" fontId="10" fillId="3" borderId="18" xfId="4" applyNumberFormat="1" applyFont="1" applyFill="1" applyBorder="1" applyAlignment="1">
      <alignment horizontal="center" vertical="center" shrinkToFit="1"/>
    </xf>
    <xf numFmtId="177" fontId="10" fillId="3" borderId="19" xfId="4" applyNumberFormat="1" applyFont="1" applyFill="1" applyBorder="1" applyAlignment="1">
      <alignment horizontal="center" vertical="center" shrinkToFit="1"/>
    </xf>
    <xf numFmtId="177" fontId="10" fillId="3" borderId="20" xfId="4" applyNumberFormat="1" applyFont="1" applyFill="1" applyBorder="1" applyAlignment="1">
      <alignment horizontal="center" vertical="center" shrinkToFit="1"/>
    </xf>
    <xf numFmtId="49" fontId="10" fillId="4" borderId="35" xfId="0" applyNumberFormat="1" applyFont="1" applyFill="1" applyBorder="1">
      <alignment vertical="center"/>
    </xf>
    <xf numFmtId="49" fontId="10" fillId="4" borderId="36" xfId="0" applyNumberFormat="1" applyFont="1" applyFill="1" applyBorder="1">
      <alignment vertical="center"/>
    </xf>
    <xf numFmtId="49" fontId="10" fillId="4" borderId="37" xfId="0" applyNumberFormat="1" applyFont="1" applyFill="1" applyBorder="1">
      <alignment vertical="center"/>
    </xf>
    <xf numFmtId="49" fontId="10" fillId="4" borderId="8" xfId="0" applyNumberFormat="1" applyFont="1" applyFill="1" applyBorder="1" applyAlignment="1">
      <alignment vertical="center" wrapText="1"/>
    </xf>
    <xf numFmtId="49" fontId="10" fillId="4" borderId="0" xfId="0" applyNumberFormat="1" applyFont="1" applyFill="1" applyBorder="1" applyAlignment="1">
      <alignment vertical="center" wrapText="1"/>
    </xf>
    <xf numFmtId="49" fontId="10" fillId="4" borderId="9" xfId="0" applyNumberFormat="1" applyFont="1" applyFill="1" applyBorder="1" applyAlignment="1">
      <alignment vertical="center" wrapText="1"/>
    </xf>
    <xf numFmtId="177" fontId="10" fillId="3" borderId="8" xfId="4" applyNumberFormat="1" applyFont="1" applyFill="1" applyBorder="1" applyAlignment="1">
      <alignment horizontal="center" vertical="center" shrinkToFit="1"/>
    </xf>
    <xf numFmtId="177" fontId="10" fillId="3" borderId="0" xfId="4" applyNumberFormat="1" applyFont="1" applyFill="1" applyBorder="1" applyAlignment="1">
      <alignment horizontal="center" vertical="center" shrinkToFit="1"/>
    </xf>
    <xf numFmtId="177" fontId="10" fillId="3" borderId="9" xfId="4" applyNumberFormat="1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vertical="center" shrinkToFit="1"/>
    </xf>
    <xf numFmtId="0" fontId="40" fillId="0" borderId="0" xfId="7" applyFont="1" applyAlignment="1">
      <alignment horizontal="center" vertical="center"/>
    </xf>
    <xf numFmtId="0" fontId="39" fillId="0" borderId="0" xfId="7" applyFont="1">
      <alignment vertical="center"/>
    </xf>
    <xf numFmtId="0" fontId="20" fillId="0" borderId="1" xfId="7" applyBorder="1" applyAlignment="1">
      <alignment horizontal="left" vertical="center" indent="1"/>
    </xf>
    <xf numFmtId="0" fontId="20" fillId="0" borderId="2" xfId="7" applyBorder="1" applyAlignment="1">
      <alignment horizontal="left" vertical="center" indent="1"/>
    </xf>
    <xf numFmtId="0" fontId="20" fillId="0" borderId="3" xfId="7" applyBorder="1" applyAlignment="1">
      <alignment horizontal="left" vertical="center" indent="1"/>
    </xf>
    <xf numFmtId="49" fontId="28" fillId="0" borderId="1" xfId="7" applyNumberFormat="1" applyFont="1" applyBorder="1" applyAlignment="1">
      <alignment horizontal="center" vertical="center"/>
    </xf>
    <xf numFmtId="49" fontId="28" fillId="0" borderId="2" xfId="7" applyNumberFormat="1" applyFont="1" applyBorder="1" applyAlignment="1">
      <alignment horizontal="center" vertical="center"/>
    </xf>
    <xf numFmtId="0" fontId="20" fillId="0" borderId="10" xfId="7" applyBorder="1" applyAlignment="1">
      <alignment horizontal="center" vertical="center"/>
    </xf>
    <xf numFmtId="0" fontId="20" fillId="0" borderId="7" xfId="7" applyBorder="1" applyAlignment="1">
      <alignment horizontal="center" vertical="center"/>
    </xf>
    <xf numFmtId="49" fontId="24" fillId="0" borderId="7" xfId="7" applyNumberFormat="1" applyFont="1" applyBorder="1" applyAlignment="1">
      <alignment horizontal="center" vertical="center"/>
    </xf>
    <xf numFmtId="49" fontId="20" fillId="0" borderId="7" xfId="7" applyNumberFormat="1" applyBorder="1" applyAlignment="1">
      <alignment horizontal="center" vertical="center"/>
    </xf>
    <xf numFmtId="49" fontId="24" fillId="0" borderId="7" xfId="7" applyNumberFormat="1" applyFont="1" applyBorder="1">
      <alignment vertical="center"/>
    </xf>
    <xf numFmtId="0" fontId="20" fillId="0" borderId="51" xfId="7" applyBorder="1" applyAlignment="1">
      <alignment horizontal="center" vertical="center"/>
    </xf>
    <xf numFmtId="0" fontId="20" fillId="0" borderId="19" xfId="7" applyBorder="1" applyAlignment="1">
      <alignment horizontal="center" vertical="center"/>
    </xf>
    <xf numFmtId="0" fontId="35" fillId="0" borderId="33" xfId="7" applyFont="1" applyBorder="1" applyAlignment="1">
      <alignment horizontal="left" vertical="center" indent="1"/>
    </xf>
    <xf numFmtId="0" fontId="35" fillId="0" borderId="12" xfId="7" applyFont="1" applyBorder="1" applyAlignment="1">
      <alignment horizontal="left" vertical="center" indent="1"/>
    </xf>
    <xf numFmtId="0" fontId="35" fillId="0" borderId="34" xfId="7" applyFont="1" applyBorder="1" applyAlignment="1">
      <alignment horizontal="left" vertical="center" indent="1"/>
    </xf>
    <xf numFmtId="0" fontId="20" fillId="0" borderId="8" xfId="7" applyBorder="1" applyAlignment="1">
      <alignment horizontal="distributed" vertical="center" indent="1"/>
    </xf>
    <xf numFmtId="0" fontId="20" fillId="0" borderId="0" xfId="7" applyAlignment="1">
      <alignment horizontal="distributed" vertical="center" indent="1"/>
    </xf>
    <xf numFmtId="0" fontId="20" fillId="0" borderId="9" xfId="7" applyBorder="1" applyAlignment="1">
      <alignment horizontal="distributed" vertical="center" indent="1"/>
    </xf>
    <xf numFmtId="0" fontId="20" fillId="0" borderId="10" xfId="7" applyBorder="1" applyAlignment="1">
      <alignment horizontal="distributed" vertical="center" indent="1"/>
    </xf>
    <xf numFmtId="0" fontId="20" fillId="0" borderId="7" xfId="7" applyBorder="1" applyAlignment="1">
      <alignment horizontal="distributed" vertical="center" indent="1"/>
    </xf>
    <xf numFmtId="0" fontId="20" fillId="0" borderId="11" xfId="7" applyBorder="1" applyAlignment="1">
      <alignment horizontal="distributed" vertical="center" indent="1"/>
    </xf>
    <xf numFmtId="0" fontId="30" fillId="0" borderId="30" xfId="7" applyFont="1" applyBorder="1" applyAlignment="1">
      <alignment horizontal="left" vertical="center" indent="1" shrinkToFit="1"/>
    </xf>
    <xf numFmtId="0" fontId="30" fillId="0" borderId="31" xfId="7" applyFont="1" applyBorder="1" applyAlignment="1">
      <alignment horizontal="left" vertical="center" indent="1" shrinkToFit="1"/>
    </xf>
    <xf numFmtId="0" fontId="30" fillId="0" borderId="53" xfId="7" applyFont="1" applyBorder="1" applyAlignment="1">
      <alignment horizontal="left" vertical="center" indent="1" shrinkToFit="1"/>
    </xf>
    <xf numFmtId="0" fontId="30" fillId="0" borderId="52" xfId="7" applyFont="1" applyBorder="1" applyAlignment="1">
      <alignment horizontal="left" vertical="center" indent="1" shrinkToFit="1"/>
    </xf>
    <xf numFmtId="0" fontId="30" fillId="0" borderId="35" xfId="7" applyFont="1" applyBorder="1" applyAlignment="1">
      <alignment horizontal="left" vertical="center" indent="1"/>
    </xf>
    <xf numFmtId="0" fontId="30" fillId="0" borderId="36" xfId="7" applyFont="1" applyBorder="1" applyAlignment="1">
      <alignment horizontal="left" vertical="center" indent="1"/>
    </xf>
    <xf numFmtId="0" fontId="30" fillId="0" borderId="37" xfId="7" applyFont="1" applyBorder="1" applyAlignment="1">
      <alignment horizontal="left" vertical="center" indent="1"/>
    </xf>
    <xf numFmtId="0" fontId="20" fillId="0" borderId="1" xfId="7" applyBorder="1" applyAlignment="1">
      <alignment horizontal="center" vertical="center" shrinkToFit="1"/>
    </xf>
    <xf numFmtId="0" fontId="20" fillId="0" borderId="2" xfId="7" applyBorder="1" applyAlignment="1">
      <alignment vertical="center" shrinkToFit="1"/>
    </xf>
    <xf numFmtId="0" fontId="20" fillId="0" borderId="3" xfId="7" applyBorder="1" applyAlignment="1">
      <alignment vertical="center" shrinkToFit="1"/>
    </xf>
    <xf numFmtId="0" fontId="28" fillId="0" borderId="2" xfId="7" applyFont="1" applyBorder="1" applyAlignment="1">
      <alignment horizontal="center" vertical="center"/>
    </xf>
    <xf numFmtId="0" fontId="28" fillId="0" borderId="3" xfId="7" applyFont="1" applyBorder="1" applyAlignment="1">
      <alignment horizontal="center" vertical="center"/>
    </xf>
    <xf numFmtId="0" fontId="34" fillId="0" borderId="33" xfId="7" applyFont="1" applyBorder="1" applyAlignment="1">
      <alignment horizontal="left" vertical="center" indent="1" shrinkToFit="1"/>
    </xf>
    <xf numFmtId="0" fontId="34" fillId="0" borderId="12" xfId="7" applyFont="1" applyBorder="1" applyAlignment="1">
      <alignment horizontal="left" vertical="center" indent="1" shrinkToFit="1"/>
    </xf>
    <xf numFmtId="0" fontId="34" fillId="0" borderId="34" xfId="7" applyFont="1" applyBorder="1" applyAlignment="1">
      <alignment horizontal="left" vertical="center" indent="1" shrinkToFit="1"/>
    </xf>
    <xf numFmtId="0" fontId="20" fillId="0" borderId="10" xfId="7" applyBorder="1" applyAlignment="1">
      <alignment horizontal="center" vertical="center" wrapText="1"/>
    </xf>
    <xf numFmtId="0" fontId="20" fillId="0" borderId="7" xfId="7" applyBorder="1" applyAlignment="1">
      <alignment horizontal="center" vertical="center" wrapText="1"/>
    </xf>
    <xf numFmtId="0" fontId="32" fillId="0" borderId="35" xfId="7" applyFont="1" applyBorder="1" applyAlignment="1">
      <alignment horizontal="left" vertical="center" indent="1" shrinkToFit="1"/>
    </xf>
    <xf numFmtId="0" fontId="32" fillId="0" borderId="36" xfId="7" applyFont="1" applyBorder="1" applyAlignment="1">
      <alignment horizontal="left" vertical="center" indent="1" shrinkToFit="1"/>
    </xf>
    <xf numFmtId="0" fontId="32" fillId="0" borderId="37" xfId="7" applyFont="1" applyBorder="1" applyAlignment="1">
      <alignment horizontal="left" vertical="center" indent="1" shrinkToFit="1"/>
    </xf>
    <xf numFmtId="0" fontId="31" fillId="0" borderId="50" xfId="7" applyFont="1" applyBorder="1" applyAlignment="1">
      <alignment vertical="center" textRotation="255"/>
    </xf>
    <xf numFmtId="0" fontId="20" fillId="0" borderId="47" xfId="7" applyBorder="1" applyAlignment="1">
      <alignment vertical="center" textRotation="255"/>
    </xf>
    <xf numFmtId="0" fontId="20" fillId="0" borderId="46" xfId="7" applyBorder="1" applyAlignment="1">
      <alignment vertical="center" textRotation="255"/>
    </xf>
    <xf numFmtId="0" fontId="20" fillId="0" borderId="45" xfId="7" applyBorder="1" applyAlignment="1">
      <alignment vertical="center" textRotation="255"/>
    </xf>
    <xf numFmtId="0" fontId="20" fillId="0" borderId="2" xfId="7" applyBorder="1" applyAlignment="1">
      <alignment horizontal="center" vertical="center" shrinkToFit="1"/>
    </xf>
    <xf numFmtId="0" fontId="20" fillId="0" borderId="3" xfId="7" applyBorder="1" applyAlignment="1">
      <alignment horizontal="center" vertical="center" shrinkToFit="1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39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38" xfId="7" applyFont="1" applyBorder="1" applyAlignment="1">
      <alignment horizontal="center" vertical="center"/>
    </xf>
    <xf numFmtId="0" fontId="30" fillId="0" borderId="4" xfId="7" applyFont="1" applyBorder="1" applyAlignment="1">
      <alignment horizontal="center" vertical="center" shrinkToFit="1"/>
    </xf>
    <xf numFmtId="0" fontId="30" fillId="0" borderId="5" xfId="7" applyFont="1" applyBorder="1" applyAlignment="1">
      <alignment horizontal="center" vertical="center" shrinkToFit="1"/>
    </xf>
    <xf numFmtId="0" fontId="30" fillId="0" borderId="6" xfId="7" applyFont="1" applyBorder="1" applyAlignment="1">
      <alignment horizontal="center" vertical="center" shrinkToFit="1"/>
    </xf>
    <xf numFmtId="0" fontId="30" fillId="0" borderId="10" xfId="7" applyFont="1" applyBorder="1" applyAlignment="1">
      <alignment horizontal="center" vertical="center" shrinkToFit="1"/>
    </xf>
    <xf numFmtId="0" fontId="30" fillId="0" borderId="7" xfId="7" applyFont="1" applyBorder="1" applyAlignment="1">
      <alignment horizontal="center" vertical="center" shrinkToFit="1"/>
    </xf>
    <xf numFmtId="0" fontId="30" fillId="0" borderId="11" xfId="7" applyFont="1" applyBorder="1" applyAlignment="1">
      <alignment horizontal="center" vertical="center" shrinkToFit="1"/>
    </xf>
    <xf numFmtId="0" fontId="30" fillId="0" borderId="5" xfId="7" applyFont="1" applyBorder="1" applyAlignment="1">
      <alignment vertical="center" shrinkToFit="1"/>
    </xf>
    <xf numFmtId="0" fontId="30" fillId="0" borderId="6" xfId="7" applyFont="1" applyBorder="1" applyAlignment="1">
      <alignment vertical="center" shrinkToFit="1"/>
    </xf>
    <xf numFmtId="0" fontId="30" fillId="0" borderId="10" xfId="7" applyFont="1" applyBorder="1" applyAlignment="1">
      <alignment vertical="center" shrinkToFit="1"/>
    </xf>
    <xf numFmtId="0" fontId="30" fillId="0" borderId="7" xfId="7" applyFont="1" applyBorder="1" applyAlignment="1">
      <alignment vertical="center" shrinkToFit="1"/>
    </xf>
    <xf numFmtId="0" fontId="30" fillId="0" borderId="11" xfId="7" applyFont="1" applyBorder="1" applyAlignment="1">
      <alignment vertical="center" shrinkToFit="1"/>
    </xf>
    <xf numFmtId="0" fontId="20" fillId="0" borderId="1" xfId="7" applyBorder="1" applyAlignment="1">
      <alignment horizontal="center" vertical="center"/>
    </xf>
    <xf numFmtId="0" fontId="20" fillId="0" borderId="2" xfId="7" applyBorder="1" applyAlignment="1">
      <alignment horizontal="center" vertical="center"/>
    </xf>
    <xf numFmtId="0" fontId="20" fillId="0" borderId="3" xfId="7" applyBorder="1" applyAlignment="1">
      <alignment horizontal="center" vertical="center"/>
    </xf>
    <xf numFmtId="0" fontId="28" fillId="0" borderId="44" xfId="7" applyFont="1" applyBorder="1" applyAlignment="1">
      <alignment horizontal="center" vertical="center"/>
    </xf>
    <xf numFmtId="0" fontId="28" fillId="0" borderId="41" xfId="7" applyFont="1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40" xfId="7" applyFont="1" applyBorder="1" applyAlignment="1">
      <alignment horizontal="center" vertical="center"/>
    </xf>
    <xf numFmtId="0" fontId="28" fillId="0" borderId="42" xfId="7" applyFont="1" applyBorder="1" applyAlignment="1">
      <alignment horizontal="center" vertical="center"/>
    </xf>
    <xf numFmtId="0" fontId="20" fillId="9" borderId="21" xfId="7" applyFill="1" applyBorder="1" applyAlignment="1">
      <alignment horizontal="center" vertical="center"/>
    </xf>
    <xf numFmtId="0" fontId="21" fillId="9" borderId="21" xfId="8" applyFill="1" applyBorder="1" applyAlignment="1">
      <alignment horizontal="center" vertical="center" wrapText="1"/>
    </xf>
    <xf numFmtId="0" fontId="21" fillId="9" borderId="21" xfId="8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5" fillId="3" borderId="21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179" fontId="12" fillId="3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49" fontId="5" fillId="3" borderId="1" xfId="0" applyNumberFormat="1" applyFont="1" applyFill="1" applyBorder="1" applyAlignment="1">
      <alignment horizontal="center" vertical="center" shrinkToFit="1"/>
    </xf>
    <xf numFmtId="49" fontId="5" fillId="3" borderId="2" xfId="0" applyNumberFormat="1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shrinkToFit="1"/>
    </xf>
    <xf numFmtId="0" fontId="44" fillId="0" borderId="0" xfId="0" applyFont="1" applyAlignment="1">
      <alignment horizontal="center" vertical="center"/>
    </xf>
  </cellXfs>
  <cellStyles count="10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桁区切り 4" xfId="9" xr:uid="{86B1EDCE-04F1-4D51-9AD5-E5A7B9234FEB}"/>
    <cellStyle name="標準" xfId="0" builtinId="0"/>
    <cellStyle name="標準 2" xfId="3" xr:uid="{00000000-0005-0000-0000-000005000000}"/>
    <cellStyle name="標準 3" xfId="5" xr:uid="{00000000-0005-0000-0000-000006000000}"/>
    <cellStyle name="標準 4" xfId="8" xr:uid="{D5FEE5A1-69EC-4647-9F16-6CD4655CDE4B}"/>
    <cellStyle name="標準_債権者登録票（H29.10公開版）" xfId="7" xr:uid="{899176B6-0983-4A44-B8A0-A065F1B5D83C}"/>
  </cellStyles>
  <dxfs count="0"/>
  <tableStyles count="0" defaultTableStyle="TableStyleMedium2" defaultPivotStyle="PivotStyleLight16"/>
  <colors>
    <mruColors>
      <color rgb="FFCDFFFF"/>
      <color rgb="FFFFFFCC"/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1681</xdr:colOff>
      <xdr:row>16</xdr:row>
      <xdr:rowOff>45757</xdr:rowOff>
    </xdr:from>
    <xdr:to>
      <xdr:col>33</xdr:col>
      <xdr:colOff>9898</xdr:colOff>
      <xdr:row>16</xdr:row>
      <xdr:rowOff>258482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E8A5C61-4B82-4929-B4D3-8838E27D2612}"/>
            </a:ext>
          </a:extLst>
        </xdr:cNvPr>
        <xdr:cNvSpPr/>
      </xdr:nvSpPr>
      <xdr:spPr>
        <a:xfrm>
          <a:off x="6097681" y="7789582"/>
          <a:ext cx="579717" cy="2127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87368</xdr:colOff>
      <xdr:row>14</xdr:row>
      <xdr:rowOff>762000</xdr:rowOff>
    </xdr:from>
    <xdr:to>
      <xdr:col>37</xdr:col>
      <xdr:colOff>104513</xdr:colOff>
      <xdr:row>14</xdr:row>
      <xdr:rowOff>1498600</xdr:rowOff>
    </xdr:to>
    <xdr:sp macro="" textlink="">
      <xdr:nvSpPr>
        <xdr:cNvPr id="3" name="四角形 3">
          <a:extLst>
            <a:ext uri="{FF2B5EF4-FFF2-40B4-BE49-F238E27FC236}">
              <a16:creationId xmlns:a16="http://schemas.microsoft.com/office/drawing/2014/main" id="{1D554263-D6F3-478F-8E7F-1845B6FC2369}"/>
            </a:ext>
          </a:extLst>
        </xdr:cNvPr>
        <xdr:cNvSpPr/>
      </xdr:nvSpPr>
      <xdr:spPr>
        <a:xfrm>
          <a:off x="87368" y="3333750"/>
          <a:ext cx="25391745" cy="3175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 sz="1400" b="1"/>
            <a:t>※振込は、原則法人ごとに一つの口座に対して行いますので、法人名義の口座を記入してください。</a:t>
          </a:r>
        </a:p>
      </xdr:txBody>
    </xdr:sp>
    <xdr:clientData/>
  </xdr:twoCellAnchor>
  <xdr:twoCellAnchor>
    <xdr:from>
      <xdr:col>16</xdr:col>
      <xdr:colOff>20955</xdr:colOff>
      <xdr:row>14</xdr:row>
      <xdr:rowOff>1510030</xdr:rowOff>
    </xdr:from>
    <xdr:to>
      <xdr:col>17</xdr:col>
      <xdr:colOff>46355</xdr:colOff>
      <xdr:row>14</xdr:row>
      <xdr:rowOff>1790700</xdr:rowOff>
    </xdr:to>
    <xdr:sp macro="" textlink="">
      <xdr:nvSpPr>
        <xdr:cNvPr id="4" name="図形 5">
          <a:extLst>
            <a:ext uri="{FF2B5EF4-FFF2-40B4-BE49-F238E27FC236}">
              <a16:creationId xmlns:a16="http://schemas.microsoft.com/office/drawing/2014/main" id="{CE25F822-48CB-43ED-BAF9-C75174535B10}"/>
            </a:ext>
          </a:extLst>
        </xdr:cNvPr>
        <xdr:cNvSpPr/>
      </xdr:nvSpPr>
      <xdr:spPr>
        <a:xfrm rot="5460000">
          <a:off x="11347132" y="2975928"/>
          <a:ext cx="4445" cy="71120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41</xdr:col>
      <xdr:colOff>1149350</xdr:colOff>
      <xdr:row>39</xdr:row>
      <xdr:rowOff>127000</xdr:rowOff>
    </xdr:from>
    <xdr:to>
      <xdr:col>50</xdr:col>
      <xdr:colOff>3164840</xdr:colOff>
      <xdr:row>43</xdr:row>
      <xdr:rowOff>142240</xdr:rowOff>
    </xdr:to>
    <xdr:sp macro="" textlink="">
      <xdr:nvSpPr>
        <xdr:cNvPr id="5" name="四角形 5">
          <a:extLst>
            <a:ext uri="{FF2B5EF4-FFF2-40B4-BE49-F238E27FC236}">
              <a16:creationId xmlns:a16="http://schemas.microsoft.com/office/drawing/2014/main" id="{D65ACB59-BCBB-4C7E-BE74-8309983DAC22}"/>
            </a:ext>
          </a:extLst>
        </xdr:cNvPr>
        <xdr:cNvSpPr/>
      </xdr:nvSpPr>
      <xdr:spPr>
        <a:xfrm>
          <a:off x="28800425" y="9175750"/>
          <a:ext cx="6177915" cy="9677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/>
            <a:t>管理用です。自動的にリンク表示されますので、いじらないでください。</a:t>
          </a:r>
        </a:p>
        <a:p>
          <a:r>
            <a:rPr kumimoji="1" lang="ja-JP" altLang="en-US" sz="2600"/>
            <a:t>※県本庁で債権債務者登録データを作成するためのものです。</a:t>
          </a:r>
        </a:p>
      </xdr:txBody>
    </xdr:sp>
    <xdr:clientData/>
  </xdr:twoCellAnchor>
  <xdr:twoCellAnchor>
    <xdr:from>
      <xdr:col>6</xdr:col>
      <xdr:colOff>100827</xdr:colOff>
      <xdr:row>20</xdr:row>
      <xdr:rowOff>300562</xdr:rowOff>
    </xdr:from>
    <xdr:to>
      <xdr:col>6</xdr:col>
      <xdr:colOff>234874</xdr:colOff>
      <xdr:row>24</xdr:row>
      <xdr:rowOff>124724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196E1DE6-2FD7-48A3-985F-AF0A7D14A58F}"/>
            </a:ext>
          </a:extLst>
        </xdr:cNvPr>
        <xdr:cNvSpPr/>
      </xdr:nvSpPr>
      <xdr:spPr>
        <a:xfrm rot="18584138">
          <a:off x="3860982" y="5112907"/>
          <a:ext cx="843337" cy="13404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</xdr:col>
      <xdr:colOff>179293</xdr:colOff>
      <xdr:row>23</xdr:row>
      <xdr:rowOff>44824</xdr:rowOff>
    </xdr:from>
    <xdr:to>
      <xdr:col>33</xdr:col>
      <xdr:colOff>100853</xdr:colOff>
      <xdr:row>25</xdr:row>
      <xdr:rowOff>100853</xdr:rowOff>
    </xdr:to>
    <xdr:sp macro="" textlink="">
      <xdr:nvSpPr>
        <xdr:cNvPr id="7" name="四角形 3">
          <a:extLst>
            <a:ext uri="{FF2B5EF4-FFF2-40B4-BE49-F238E27FC236}">
              <a16:creationId xmlns:a16="http://schemas.microsoft.com/office/drawing/2014/main" id="{A68C09FD-25EE-4BFF-B204-60402EBC2EE7}"/>
            </a:ext>
          </a:extLst>
        </xdr:cNvPr>
        <xdr:cNvSpPr/>
      </xdr:nvSpPr>
      <xdr:spPr>
        <a:xfrm>
          <a:off x="2236693" y="5283574"/>
          <a:ext cx="20495560" cy="532279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 sz="1400" b="1"/>
            <a:t>※「口座名義」は、通帳の見開き記載の、名義を記入してください。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2"/>
  <sheetViews>
    <sheetView showGridLines="0" tabSelected="1" zoomScaleNormal="100" zoomScaleSheetLayoutView="100" workbookViewId="0">
      <selection activeCell="B10" sqref="B10"/>
    </sheetView>
  </sheetViews>
  <sheetFormatPr defaultColWidth="9" defaultRowHeight="13.5"/>
  <cols>
    <col min="1" max="1" width="5.375" style="16" bestFit="1" customWidth="1"/>
    <col min="2" max="2" width="41.625" style="14" customWidth="1"/>
    <col min="3" max="3" width="41.5" style="14" customWidth="1"/>
    <col min="4" max="4" width="4.25" style="16" customWidth="1"/>
    <col min="5" max="16384" width="9" style="16"/>
  </cols>
  <sheetData>
    <row r="2" spans="1:3" ht="17.25">
      <c r="A2" s="121" t="s">
        <v>0</v>
      </c>
      <c r="B2" s="121"/>
      <c r="C2" s="121"/>
    </row>
    <row r="3" spans="1:3" ht="14.25">
      <c r="B3" s="15"/>
    </row>
    <row r="4" spans="1:3" ht="14.25">
      <c r="A4" s="23" t="s">
        <v>1</v>
      </c>
      <c r="B4" s="24" t="s">
        <v>2</v>
      </c>
      <c r="C4" s="24" t="s">
        <v>3</v>
      </c>
    </row>
    <row r="5" spans="1:3" ht="63.75" customHeight="1">
      <c r="A5" s="17">
        <v>1</v>
      </c>
      <c r="B5" s="18" t="s">
        <v>123</v>
      </c>
      <c r="C5" s="18"/>
    </row>
    <row r="6" spans="1:3" ht="159" customHeight="1">
      <c r="A6" s="17">
        <f t="shared" ref="A6:A11" si="0">A5+1</f>
        <v>2</v>
      </c>
      <c r="B6" s="18"/>
      <c r="C6" s="18" t="s">
        <v>182</v>
      </c>
    </row>
    <row r="7" spans="1:3" ht="63.75" customHeight="1">
      <c r="A7" s="59">
        <f t="shared" si="0"/>
        <v>3</v>
      </c>
      <c r="B7" s="60" t="s">
        <v>4</v>
      </c>
      <c r="C7" s="60"/>
    </row>
    <row r="8" spans="1:3" ht="120" customHeight="1">
      <c r="A8" s="17">
        <f t="shared" si="0"/>
        <v>4</v>
      </c>
      <c r="B8" s="61" t="s">
        <v>183</v>
      </c>
      <c r="C8" s="25"/>
    </row>
    <row r="9" spans="1:3" ht="63.75" customHeight="1">
      <c r="A9" s="17">
        <f t="shared" si="0"/>
        <v>5</v>
      </c>
      <c r="B9" s="60" t="s">
        <v>185</v>
      </c>
      <c r="C9" s="19"/>
    </row>
    <row r="10" spans="1:3" ht="63.75" customHeight="1">
      <c r="A10" s="17">
        <f t="shared" si="0"/>
        <v>6</v>
      </c>
      <c r="B10" s="60" t="s">
        <v>181</v>
      </c>
      <c r="C10" s="19"/>
    </row>
    <row r="11" spans="1:3" ht="75" customHeight="1">
      <c r="A11" s="17">
        <f t="shared" si="0"/>
        <v>7</v>
      </c>
      <c r="B11" s="18" t="s">
        <v>184</v>
      </c>
      <c r="C11" s="18"/>
    </row>
    <row r="12" spans="1:3" ht="54" customHeight="1"/>
  </sheetData>
  <mergeCells count="1">
    <mergeCell ref="A2:C2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7AFCC-57CF-465C-8FC7-6CF1EF54782F}">
  <dimension ref="A1:I8"/>
  <sheetViews>
    <sheetView workbookViewId="0">
      <selection activeCell="G3" sqref="G3"/>
    </sheetView>
  </sheetViews>
  <sheetFormatPr defaultRowHeight="13.5"/>
  <cols>
    <col min="1" max="1" width="20.125" customWidth="1"/>
    <col min="2" max="2" width="21.5" customWidth="1"/>
    <col min="3" max="3" width="24.875" customWidth="1"/>
    <col min="4" max="4" width="27.75" customWidth="1"/>
    <col min="5" max="5" width="28.875" customWidth="1"/>
    <col min="6" max="6" width="26.625" customWidth="1"/>
    <col min="7" max="7" width="23.5" customWidth="1"/>
    <col min="8" max="8" width="22.25" customWidth="1"/>
    <col min="9" max="9" width="23.5" customWidth="1"/>
  </cols>
  <sheetData>
    <row r="1" spans="1:9">
      <c r="A1" s="333" t="s">
        <v>194</v>
      </c>
      <c r="B1" s="333" t="s">
        <v>195</v>
      </c>
      <c r="C1" s="333" t="s">
        <v>186</v>
      </c>
      <c r="D1" s="335" t="s">
        <v>187</v>
      </c>
      <c r="E1" s="333" t="s">
        <v>188</v>
      </c>
      <c r="F1" s="333" t="s">
        <v>189</v>
      </c>
      <c r="G1" s="336" t="s">
        <v>190</v>
      </c>
      <c r="H1" s="336" t="s">
        <v>196</v>
      </c>
      <c r="I1" s="336" t="s">
        <v>197</v>
      </c>
    </row>
    <row r="2" spans="1:9">
      <c r="A2" s="333"/>
      <c r="B2" s="333"/>
      <c r="C2" s="333"/>
      <c r="D2" s="335"/>
      <c r="E2" s="333"/>
      <c r="F2" s="333"/>
      <c r="G2" s="337"/>
      <c r="H2" s="337"/>
      <c r="I2" s="337"/>
    </row>
    <row r="3" spans="1:9">
      <c r="A3" s="115">
        <f>申請書!AC32</f>
        <v>0</v>
      </c>
      <c r="B3" s="115">
        <f>申請書!AG32</f>
        <v>0</v>
      </c>
      <c r="C3" s="115">
        <f>申請書!AC33</f>
        <v>0</v>
      </c>
      <c r="D3" s="115" t="str">
        <f>申請書!W7</f>
        <v>（法人名）</v>
      </c>
      <c r="E3" s="115" t="str">
        <f>申請書!W8</f>
        <v>（役職・代表者名）</v>
      </c>
      <c r="F3" s="116">
        <f>申請書!AB3</f>
        <v>0</v>
      </c>
      <c r="G3" s="118">
        <f ca="1">申請書!K17*1000</f>
        <v>0</v>
      </c>
      <c r="H3" s="118">
        <f ca="1">SUM(申請額一覧!I:I)*1000</f>
        <v>0</v>
      </c>
      <c r="I3" s="118">
        <f ca="1">SUM(申請額一覧!J:J)*1000</f>
        <v>0</v>
      </c>
    </row>
    <row r="7" spans="1:9" ht="13.5" customHeight="1">
      <c r="A7" s="362" t="s">
        <v>191</v>
      </c>
      <c r="B7" s="362"/>
      <c r="C7" s="362"/>
      <c r="D7" s="362"/>
      <c r="E7" s="362"/>
    </row>
    <row r="8" spans="1:9" ht="13.5" customHeight="1">
      <c r="A8" s="362"/>
      <c r="B8" s="362"/>
      <c r="C8" s="362"/>
      <c r="D8" s="362"/>
      <c r="E8" s="362"/>
    </row>
  </sheetData>
  <mergeCells count="10">
    <mergeCell ref="I1:I2"/>
    <mergeCell ref="G1:G2"/>
    <mergeCell ref="A7:E8"/>
    <mergeCell ref="A1:A2"/>
    <mergeCell ref="B1:B2"/>
    <mergeCell ref="H1:H2"/>
    <mergeCell ref="C1:C2"/>
    <mergeCell ref="D1:D2"/>
    <mergeCell ref="E1:E2"/>
    <mergeCell ref="F1:F2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D78"/>
  <sheetViews>
    <sheetView workbookViewId="0">
      <selection activeCell="B29" sqref="B29"/>
    </sheetView>
  </sheetViews>
  <sheetFormatPr defaultRowHeight="13.5"/>
  <cols>
    <col min="2" max="2" width="75.75" customWidth="1"/>
  </cols>
  <sheetData>
    <row r="1" spans="1:4">
      <c r="B1" t="s">
        <v>84</v>
      </c>
    </row>
    <row r="2" spans="1:4">
      <c r="A2">
        <v>1</v>
      </c>
      <c r="B2" t="s">
        <v>85</v>
      </c>
      <c r="C2">
        <v>90</v>
      </c>
      <c r="D2" t="s">
        <v>42</v>
      </c>
    </row>
    <row r="3" spans="1:4">
      <c r="A3">
        <v>2</v>
      </c>
      <c r="B3" t="s">
        <v>86</v>
      </c>
      <c r="C3">
        <v>140</v>
      </c>
      <c r="D3" t="s">
        <v>42</v>
      </c>
    </row>
    <row r="4" spans="1:4">
      <c r="A4">
        <v>3</v>
      </c>
      <c r="B4" t="s">
        <v>87</v>
      </c>
      <c r="C4">
        <v>180</v>
      </c>
      <c r="D4" t="s">
        <v>42</v>
      </c>
    </row>
    <row r="5" spans="1:4">
      <c r="A5">
        <v>4</v>
      </c>
      <c r="B5" t="s">
        <v>88</v>
      </c>
      <c r="C5">
        <v>250</v>
      </c>
      <c r="D5" t="s">
        <v>42</v>
      </c>
    </row>
    <row r="6" spans="1:4">
      <c r="A6">
        <v>5</v>
      </c>
      <c r="B6" t="s">
        <v>46</v>
      </c>
      <c r="C6">
        <v>85</v>
      </c>
      <c r="D6" t="s">
        <v>42</v>
      </c>
    </row>
    <row r="7" spans="1:4">
      <c r="A7">
        <v>6</v>
      </c>
      <c r="B7" t="s">
        <v>47</v>
      </c>
      <c r="C7">
        <v>85</v>
      </c>
      <c r="D7" t="s">
        <v>42</v>
      </c>
    </row>
    <row r="8" spans="1:4">
      <c r="A8">
        <v>7</v>
      </c>
      <c r="B8" t="s">
        <v>48</v>
      </c>
      <c r="C8">
        <v>85</v>
      </c>
      <c r="D8" t="s">
        <v>42</v>
      </c>
    </row>
    <row r="9" spans="1:4">
      <c r="A9">
        <v>8</v>
      </c>
      <c r="B9" t="s">
        <v>89</v>
      </c>
      <c r="C9">
        <v>85</v>
      </c>
      <c r="D9" t="s">
        <v>42</v>
      </c>
    </row>
    <row r="10" spans="1:4">
      <c r="A10">
        <v>9</v>
      </c>
      <c r="B10" t="s">
        <v>90</v>
      </c>
      <c r="C10">
        <v>128</v>
      </c>
      <c r="D10" t="s">
        <v>45</v>
      </c>
    </row>
    <row r="11" spans="1:4">
      <c r="A11">
        <v>10</v>
      </c>
      <c r="B11" t="s">
        <v>91</v>
      </c>
      <c r="C11">
        <v>170</v>
      </c>
      <c r="D11" t="s">
        <v>45</v>
      </c>
    </row>
    <row r="12" spans="1:4">
      <c r="A12">
        <v>11</v>
      </c>
      <c r="B12" t="s">
        <v>92</v>
      </c>
      <c r="C12">
        <v>85</v>
      </c>
      <c r="D12" t="s">
        <v>42</v>
      </c>
    </row>
    <row r="13" spans="1:4">
      <c r="A13">
        <v>12</v>
      </c>
      <c r="B13" t="s">
        <v>121</v>
      </c>
      <c r="C13">
        <v>85</v>
      </c>
      <c r="D13" t="s">
        <v>42</v>
      </c>
    </row>
    <row r="14" spans="1:4">
      <c r="A14">
        <v>13</v>
      </c>
      <c r="B14" t="s">
        <v>51</v>
      </c>
      <c r="C14">
        <v>85</v>
      </c>
      <c r="D14" t="s">
        <v>42</v>
      </c>
    </row>
    <row r="15" spans="1:4">
      <c r="A15">
        <v>14</v>
      </c>
      <c r="B15" t="s">
        <v>49</v>
      </c>
      <c r="C15">
        <v>85</v>
      </c>
      <c r="D15" t="s">
        <v>42</v>
      </c>
    </row>
    <row r="16" spans="1:4">
      <c r="A16">
        <v>15</v>
      </c>
      <c r="B16" t="s">
        <v>93</v>
      </c>
      <c r="C16">
        <v>85</v>
      </c>
      <c r="D16" t="s">
        <v>42</v>
      </c>
    </row>
    <row r="17" spans="1:4">
      <c r="A17">
        <v>16</v>
      </c>
      <c r="B17" t="s">
        <v>43</v>
      </c>
      <c r="C17">
        <v>85</v>
      </c>
      <c r="D17" t="s">
        <v>42</v>
      </c>
    </row>
    <row r="18" spans="1:4">
      <c r="A18">
        <v>17</v>
      </c>
      <c r="B18" t="s">
        <v>52</v>
      </c>
      <c r="C18">
        <v>85</v>
      </c>
      <c r="D18" t="s">
        <v>42</v>
      </c>
    </row>
    <row r="19" spans="1:4">
      <c r="A19">
        <v>18</v>
      </c>
      <c r="B19" t="s">
        <v>94</v>
      </c>
      <c r="C19">
        <v>85</v>
      </c>
      <c r="D19" t="s">
        <v>42</v>
      </c>
    </row>
    <row r="20" spans="1:4">
      <c r="A20">
        <v>19</v>
      </c>
      <c r="B20" t="s">
        <v>122</v>
      </c>
      <c r="C20">
        <v>85</v>
      </c>
      <c r="D20" t="s">
        <v>42</v>
      </c>
    </row>
    <row r="21" spans="1:4">
      <c r="A21">
        <v>20</v>
      </c>
      <c r="B21" t="s">
        <v>53</v>
      </c>
      <c r="C21">
        <v>85</v>
      </c>
      <c r="D21" t="s">
        <v>42</v>
      </c>
    </row>
    <row r="22" spans="1:4">
      <c r="A22">
        <v>21</v>
      </c>
      <c r="B22" t="s">
        <v>50</v>
      </c>
      <c r="C22">
        <v>85</v>
      </c>
      <c r="D22" t="s">
        <v>42</v>
      </c>
    </row>
    <row r="23" spans="1:4">
      <c r="A23">
        <v>22</v>
      </c>
      <c r="B23" t="s">
        <v>54</v>
      </c>
      <c r="C23">
        <v>3</v>
      </c>
      <c r="D23" t="s">
        <v>45</v>
      </c>
    </row>
    <row r="24" spans="1:4">
      <c r="A24">
        <v>23</v>
      </c>
      <c r="B24" t="s">
        <v>56</v>
      </c>
      <c r="C24">
        <v>3</v>
      </c>
      <c r="D24" t="s">
        <v>45</v>
      </c>
    </row>
    <row r="25" spans="1:4">
      <c r="A25">
        <v>24</v>
      </c>
      <c r="B25" t="s">
        <v>57</v>
      </c>
      <c r="C25">
        <v>3</v>
      </c>
      <c r="D25" t="s">
        <v>45</v>
      </c>
    </row>
    <row r="26" spans="1:4">
      <c r="A26">
        <v>25</v>
      </c>
      <c r="B26" t="s">
        <v>55</v>
      </c>
      <c r="C26">
        <v>3</v>
      </c>
      <c r="D26" t="s">
        <v>45</v>
      </c>
    </row>
    <row r="27" spans="1:4">
      <c r="A27">
        <v>26</v>
      </c>
      <c r="B27" t="s">
        <v>44</v>
      </c>
      <c r="C27">
        <v>3</v>
      </c>
      <c r="D27" t="s">
        <v>45</v>
      </c>
    </row>
    <row r="28" spans="1:4">
      <c r="A28">
        <v>27</v>
      </c>
      <c r="B28" t="s">
        <v>95</v>
      </c>
      <c r="C28">
        <v>3</v>
      </c>
      <c r="D28" t="s">
        <v>45</v>
      </c>
    </row>
    <row r="29" spans="1:4">
      <c r="A29">
        <v>28</v>
      </c>
      <c r="B29" t="s">
        <v>96</v>
      </c>
      <c r="C29">
        <v>3</v>
      </c>
      <c r="D29" t="s">
        <v>45</v>
      </c>
    </row>
    <row r="32" spans="1:4">
      <c r="B32" t="s">
        <v>99</v>
      </c>
    </row>
    <row r="33" spans="2:2">
      <c r="B33" t="s">
        <v>100</v>
      </c>
    </row>
    <row r="34" spans="2:2">
      <c r="B34" t="s">
        <v>101</v>
      </c>
    </row>
    <row r="35" spans="2:2">
      <c r="B35" t="s">
        <v>102</v>
      </c>
    </row>
    <row r="36" spans="2:2">
      <c r="B36" t="s">
        <v>103</v>
      </c>
    </row>
    <row r="37" spans="2:2">
      <c r="B37" t="s">
        <v>104</v>
      </c>
    </row>
    <row r="38" spans="2:2">
      <c r="B38" t="s">
        <v>105</v>
      </c>
    </row>
    <row r="39" spans="2:2">
      <c r="B39" t="s">
        <v>106</v>
      </c>
    </row>
    <row r="40" spans="2:2">
      <c r="B40" t="s">
        <v>107</v>
      </c>
    </row>
    <row r="41" spans="2:2">
      <c r="B41" t="s">
        <v>108</v>
      </c>
    </row>
    <row r="42" spans="2:2">
      <c r="B42" t="s">
        <v>109</v>
      </c>
    </row>
    <row r="43" spans="2:2">
      <c r="B43" t="s">
        <v>110</v>
      </c>
    </row>
    <row r="44" spans="2:2">
      <c r="B44" t="s">
        <v>34</v>
      </c>
    </row>
    <row r="45" spans="2:2">
      <c r="B45" t="s">
        <v>111</v>
      </c>
    </row>
    <row r="46" spans="2:2">
      <c r="B46" t="s">
        <v>112</v>
      </c>
    </row>
    <row r="47" spans="2:2">
      <c r="B47" t="s">
        <v>113</v>
      </c>
    </row>
    <row r="48" spans="2:2">
      <c r="B48" t="s">
        <v>114</v>
      </c>
    </row>
    <row r="49" spans="2:2">
      <c r="B49" t="s">
        <v>115</v>
      </c>
    </row>
    <row r="50" spans="2:2">
      <c r="B50" t="s">
        <v>116</v>
      </c>
    </row>
    <row r="51" spans="2:2">
      <c r="B51" t="s">
        <v>117</v>
      </c>
    </row>
    <row r="52" spans="2:2">
      <c r="B52" t="s">
        <v>58</v>
      </c>
    </row>
    <row r="53" spans="2:2">
      <c r="B53" t="s">
        <v>59</v>
      </c>
    </row>
    <row r="54" spans="2:2">
      <c r="B54" t="s">
        <v>60</v>
      </c>
    </row>
    <row r="55" spans="2:2">
      <c r="B55" t="s">
        <v>61</v>
      </c>
    </row>
    <row r="56" spans="2:2">
      <c r="B56" t="s">
        <v>62</v>
      </c>
    </row>
    <row r="57" spans="2:2">
      <c r="B57" t="s">
        <v>63</v>
      </c>
    </row>
    <row r="58" spans="2:2">
      <c r="B58" t="s">
        <v>64</v>
      </c>
    </row>
    <row r="59" spans="2:2">
      <c r="B59" t="s">
        <v>65</v>
      </c>
    </row>
    <row r="60" spans="2:2">
      <c r="B60" t="s">
        <v>66</v>
      </c>
    </row>
    <row r="61" spans="2:2">
      <c r="B61" t="s">
        <v>67</v>
      </c>
    </row>
    <row r="62" spans="2:2">
      <c r="B62" t="s">
        <v>68</v>
      </c>
    </row>
    <row r="63" spans="2:2">
      <c r="B63" t="s">
        <v>69</v>
      </c>
    </row>
    <row r="64" spans="2:2">
      <c r="B64" t="s">
        <v>70</v>
      </c>
    </row>
    <row r="65" spans="2:2">
      <c r="B65" t="s">
        <v>71</v>
      </c>
    </row>
    <row r="66" spans="2:2">
      <c r="B66" t="s">
        <v>72</v>
      </c>
    </row>
    <row r="67" spans="2:2">
      <c r="B67" t="s">
        <v>73</v>
      </c>
    </row>
    <row r="68" spans="2:2">
      <c r="B68" t="s">
        <v>74</v>
      </c>
    </row>
    <row r="69" spans="2:2">
      <c r="B69" t="s">
        <v>75</v>
      </c>
    </row>
    <row r="70" spans="2:2">
      <c r="B70" t="s">
        <v>76</v>
      </c>
    </row>
    <row r="71" spans="2:2">
      <c r="B71" t="s">
        <v>77</v>
      </c>
    </row>
    <row r="72" spans="2:2">
      <c r="B72" t="s">
        <v>78</v>
      </c>
    </row>
    <row r="73" spans="2:2">
      <c r="B73" t="s">
        <v>79</v>
      </c>
    </row>
    <row r="74" spans="2:2">
      <c r="B74" t="s">
        <v>80</v>
      </c>
    </row>
    <row r="75" spans="2:2">
      <c r="B75" t="s">
        <v>81</v>
      </c>
    </row>
    <row r="76" spans="2:2">
      <c r="B76" t="s">
        <v>82</v>
      </c>
    </row>
    <row r="77" spans="2:2">
      <c r="B77" t="s">
        <v>83</v>
      </c>
    </row>
    <row r="78" spans="2:2">
      <c r="B78" t="s">
        <v>118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58" t="s">
        <v>203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60"/>
    </row>
    <row r="4" spans="1:48" s="31" customFormat="1" ht="9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48">
      <c r="A5" s="138" t="s">
        <v>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40"/>
    </row>
    <row r="6" spans="1:48" s="31" customFormat="1" ht="4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48" ht="17.25" customHeight="1">
      <c r="A7" s="141" t="s">
        <v>28</v>
      </c>
      <c r="B7" s="142"/>
      <c r="C7" s="142"/>
      <c r="D7" s="142"/>
      <c r="E7" s="142"/>
      <c r="F7" s="142"/>
      <c r="G7" s="143"/>
      <c r="H7" s="180"/>
      <c r="I7" s="181"/>
      <c r="J7" s="181"/>
      <c r="K7" s="181"/>
      <c r="L7" s="181"/>
      <c r="M7" s="181"/>
      <c r="N7" s="182"/>
      <c r="O7" s="141" t="s">
        <v>29</v>
      </c>
      <c r="P7" s="142"/>
      <c r="Q7" s="142"/>
      <c r="R7" s="142"/>
      <c r="S7" s="143"/>
      <c r="T7" s="183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84"/>
    </row>
    <row r="8" spans="1:48">
      <c r="A8" s="161" t="s">
        <v>30</v>
      </c>
      <c r="B8" s="162"/>
      <c r="C8" s="163"/>
      <c r="D8" s="141" t="s">
        <v>31</v>
      </c>
      <c r="E8" s="142"/>
      <c r="F8" s="142"/>
      <c r="G8" s="143"/>
      <c r="H8" s="141" t="s">
        <v>20</v>
      </c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3"/>
      <c r="T8" s="161" t="s">
        <v>32</v>
      </c>
      <c r="U8" s="162"/>
      <c r="V8" s="163"/>
      <c r="W8" s="141" t="s">
        <v>13</v>
      </c>
      <c r="X8" s="142"/>
      <c r="Y8" s="142"/>
      <c r="Z8" s="142"/>
      <c r="AA8" s="142"/>
      <c r="AB8" s="142"/>
      <c r="AC8" s="142"/>
      <c r="AD8" s="142"/>
      <c r="AE8" s="142"/>
      <c r="AF8" s="143"/>
      <c r="AG8" s="170" t="s">
        <v>33</v>
      </c>
      <c r="AH8" s="125"/>
      <c r="AI8" s="125"/>
      <c r="AJ8" s="125"/>
      <c r="AK8" s="125"/>
      <c r="AL8" s="125"/>
      <c r="AM8" s="126"/>
    </row>
    <row r="9" spans="1:48" ht="17.25" customHeight="1">
      <c r="A9" s="164"/>
      <c r="B9" s="165"/>
      <c r="C9" s="166"/>
      <c r="D9" s="167"/>
      <c r="E9" s="168"/>
      <c r="F9" s="168"/>
      <c r="G9" s="169"/>
      <c r="H9" s="171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3"/>
      <c r="T9" s="164"/>
      <c r="U9" s="165"/>
      <c r="V9" s="166"/>
      <c r="W9" s="174"/>
      <c r="X9" s="175"/>
      <c r="Y9" s="175"/>
      <c r="Z9" s="175"/>
      <c r="AA9" s="175"/>
      <c r="AB9" s="175"/>
      <c r="AC9" s="175"/>
      <c r="AD9" s="175"/>
      <c r="AE9" s="175"/>
      <c r="AF9" s="176"/>
      <c r="AG9" s="177"/>
      <c r="AH9" s="178"/>
      <c r="AI9" s="178"/>
      <c r="AJ9" s="178"/>
      <c r="AK9" s="178"/>
      <c r="AL9" s="178"/>
      <c r="AM9" s="179"/>
      <c r="AV9" s="3"/>
    </row>
    <row r="10" spans="1:48" s="3" customFormat="1" ht="20.25" customHeight="1">
      <c r="A10" s="141" t="s">
        <v>35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3"/>
      <c r="L10" s="135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7"/>
      <c r="AG10" s="124" t="s">
        <v>36</v>
      </c>
      <c r="AH10" s="125"/>
      <c r="AI10" s="126"/>
      <c r="AJ10" s="127"/>
      <c r="AK10" s="127"/>
      <c r="AL10" s="128" t="s">
        <v>37</v>
      </c>
      <c r="AM10" s="129"/>
      <c r="AP10" s="123"/>
      <c r="AQ10" s="123"/>
      <c r="AR10" s="123"/>
      <c r="AS10" s="123"/>
      <c r="AT10" s="123"/>
      <c r="AU10" s="123"/>
    </row>
    <row r="11" spans="1:48" s="30" customFormat="1" ht="6" customHeight="1">
      <c r="A11" s="38"/>
      <c r="B11" s="38"/>
      <c r="C11" s="38"/>
      <c r="D11" s="38"/>
      <c r="E11" s="38"/>
      <c r="F11" s="38"/>
      <c r="G11" s="38"/>
      <c r="H11" s="38"/>
      <c r="I11" s="39"/>
      <c r="J11" s="40"/>
      <c r="K11" s="39"/>
      <c r="L11" s="37"/>
      <c r="M11" s="37"/>
      <c r="N11" s="37"/>
      <c r="O11" s="37"/>
      <c r="P11" s="37"/>
      <c r="Q11" s="37"/>
      <c r="R11" s="37"/>
      <c r="S11" s="37"/>
      <c r="T11" s="37"/>
      <c r="U11" s="39"/>
      <c r="V11" s="37"/>
      <c r="W11" s="37"/>
      <c r="X11" s="37"/>
      <c r="Y11" s="40"/>
      <c r="Z11" s="41"/>
      <c r="AA11" s="39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48" s="30" customFormat="1" ht="6" customHeight="1">
      <c r="I12" s="42"/>
      <c r="J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48" s="3" customFormat="1" ht="12">
      <c r="A13" s="138" t="s">
        <v>119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40"/>
    </row>
    <row r="14" spans="1:48" s="30" customFormat="1" ht="3" customHeight="1">
      <c r="I14" s="42"/>
      <c r="J14" s="4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</row>
    <row r="15" spans="1:48" s="3" customFormat="1" ht="18" customHeight="1">
      <c r="A15" s="185" t="s">
        <v>124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7"/>
      <c r="Y15" s="188"/>
      <c r="Z15" s="189"/>
      <c r="AA15" s="50"/>
      <c r="AB15" s="50"/>
      <c r="AC15" s="50"/>
      <c r="AD15" s="50"/>
      <c r="AE15" s="50"/>
      <c r="AF15" s="50"/>
      <c r="AG15" s="50"/>
      <c r="AH15" s="51"/>
      <c r="AI15" s="51"/>
      <c r="AJ15" s="51"/>
      <c r="AK15" s="51"/>
      <c r="AL15" s="51"/>
      <c r="AM15" s="51"/>
    </row>
    <row r="16" spans="1:48" s="30" customFormat="1" ht="6" customHeight="1">
      <c r="I16" s="42"/>
      <c r="J16" s="4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</row>
    <row r="17" spans="1:48" s="3" customFormat="1" ht="12">
      <c r="A17" s="138" t="s">
        <v>38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40"/>
    </row>
    <row r="18" spans="1:48" s="30" customFormat="1" ht="3" customHeight="1" thickBot="1">
      <c r="I18" s="42"/>
      <c r="J18" s="4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</row>
    <row r="19" spans="1:48" ht="19.5" customHeight="1">
      <c r="A19" s="45"/>
      <c r="B19" s="30"/>
      <c r="C19" s="29"/>
      <c r="D19" s="30"/>
      <c r="E19" s="46"/>
      <c r="F19" s="30"/>
      <c r="G19" s="30"/>
      <c r="H19" s="30"/>
      <c r="I19" s="30"/>
      <c r="J19" s="47"/>
      <c r="K19" s="47"/>
      <c r="L19" s="47"/>
      <c r="M19" s="47"/>
      <c r="N19" s="47"/>
      <c r="O19" s="48"/>
      <c r="P19" s="29"/>
      <c r="Q19" s="31"/>
      <c r="R19" s="31"/>
      <c r="S19" s="47"/>
      <c r="T19" s="43"/>
      <c r="U19" s="47"/>
      <c r="V19" s="47"/>
      <c r="W19" s="29"/>
      <c r="AC19" s="190"/>
      <c r="AD19" s="130" t="s">
        <v>39</v>
      </c>
      <c r="AE19" s="131"/>
      <c r="AF19" s="131"/>
      <c r="AG19" s="131"/>
      <c r="AH19" s="131"/>
      <c r="AI19" s="152" t="s">
        <v>40</v>
      </c>
      <c r="AJ19" s="153"/>
      <c r="AK19" s="153"/>
      <c r="AL19" s="153"/>
      <c r="AM19" s="154"/>
      <c r="AV19" s="3"/>
    </row>
    <row r="20" spans="1:48">
      <c r="A20" s="45"/>
      <c r="B20" s="30"/>
      <c r="C20" s="29"/>
      <c r="D20" s="30"/>
      <c r="E20" s="46"/>
      <c r="F20" s="30"/>
      <c r="G20" s="30"/>
      <c r="H20" s="30"/>
      <c r="I20" s="30"/>
      <c r="J20" s="47"/>
      <c r="K20" s="47"/>
      <c r="L20" s="47"/>
      <c r="M20" s="47"/>
      <c r="N20" s="47"/>
      <c r="O20" s="48"/>
      <c r="P20" s="29"/>
      <c r="Q20" s="31"/>
      <c r="R20" s="31"/>
      <c r="S20" s="47"/>
      <c r="T20" s="43"/>
      <c r="U20" s="47"/>
      <c r="V20" s="47"/>
      <c r="W20" s="49"/>
      <c r="AC20" s="190"/>
      <c r="AD20" s="132" t="str">
        <f>IFERROR(VLOOKUP(L10,リスト!B2:D22,2,FALSE),IFERROR(VLOOKUP(L10,リスト!B23:D29,2,FALSE)*AJ10,""))</f>
        <v/>
      </c>
      <c r="AE20" s="133"/>
      <c r="AF20" s="133"/>
      <c r="AG20" s="134" t="s">
        <v>7</v>
      </c>
      <c r="AH20" s="134"/>
      <c r="AI20" s="148">
        <f>MIN(AD20,ROUNDDOWN((H34+H43)/1000,0))</f>
        <v>0</v>
      </c>
      <c r="AJ20" s="149"/>
      <c r="AK20" s="149"/>
      <c r="AL20" s="144" t="s">
        <v>7</v>
      </c>
      <c r="AM20" s="145"/>
    </row>
    <row r="21" spans="1:48" ht="14.25" thickBot="1">
      <c r="A21" s="29" t="s">
        <v>97</v>
      </c>
      <c r="B21" s="30"/>
      <c r="C21" s="29"/>
      <c r="D21" s="30"/>
      <c r="E21" s="46"/>
      <c r="F21" s="30"/>
      <c r="G21" s="30"/>
      <c r="H21" s="30"/>
      <c r="I21" s="30"/>
      <c r="J21" s="47"/>
      <c r="K21" s="47"/>
      <c r="L21" s="47"/>
      <c r="M21" s="47"/>
      <c r="N21" s="47"/>
      <c r="O21" s="48"/>
      <c r="P21" s="29"/>
      <c r="Q21" s="31"/>
      <c r="R21" s="31"/>
      <c r="S21" s="47"/>
      <c r="T21" s="43"/>
      <c r="U21" s="47"/>
      <c r="V21" s="47"/>
      <c r="W21" s="49"/>
      <c r="AC21" s="190"/>
      <c r="AD21" s="132"/>
      <c r="AE21" s="133"/>
      <c r="AF21" s="133"/>
      <c r="AG21" s="134"/>
      <c r="AH21" s="134"/>
      <c r="AI21" s="150"/>
      <c r="AJ21" s="151"/>
      <c r="AK21" s="151"/>
      <c r="AL21" s="146"/>
      <c r="AM21" s="147"/>
    </row>
    <row r="22" spans="1:48" ht="33.75" customHeight="1">
      <c r="A22" s="141" t="s">
        <v>126</v>
      </c>
      <c r="B22" s="142"/>
      <c r="C22" s="142"/>
      <c r="D22" s="142"/>
      <c r="E22" s="142"/>
      <c r="F22" s="142"/>
      <c r="G22" s="143"/>
      <c r="H22" s="131" t="s">
        <v>127</v>
      </c>
      <c r="I22" s="142"/>
      <c r="J22" s="142"/>
      <c r="K22" s="142"/>
      <c r="L22" s="142"/>
      <c r="M22" s="141" t="s">
        <v>41</v>
      </c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65"/>
      <c r="AJ22" s="165"/>
      <c r="AK22" s="165"/>
      <c r="AL22" s="165"/>
      <c r="AM22" s="166"/>
    </row>
    <row r="23" spans="1:48" ht="18.75" customHeight="1">
      <c r="A23" s="212" t="s">
        <v>128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4"/>
    </row>
    <row r="24" spans="1:48" ht="15" customHeight="1">
      <c r="A24" s="215" t="s">
        <v>129</v>
      </c>
      <c r="B24" s="216"/>
      <c r="C24" s="216"/>
      <c r="D24" s="216"/>
      <c r="E24" s="216"/>
      <c r="F24" s="216"/>
      <c r="G24" s="217"/>
      <c r="H24" s="224"/>
      <c r="I24" s="225"/>
      <c r="J24" s="225"/>
      <c r="K24" s="225"/>
      <c r="L24" s="226"/>
      <c r="M24" s="230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2"/>
    </row>
    <row r="25" spans="1:48" ht="15" customHeight="1">
      <c r="A25" s="218"/>
      <c r="B25" s="219"/>
      <c r="C25" s="219"/>
      <c r="D25" s="219"/>
      <c r="E25" s="219"/>
      <c r="F25" s="219"/>
      <c r="G25" s="220"/>
      <c r="H25" s="227"/>
      <c r="I25" s="228"/>
      <c r="J25" s="228"/>
      <c r="K25" s="228"/>
      <c r="L25" s="229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5"/>
      <c r="AV25" s="3"/>
    </row>
    <row r="26" spans="1:48" ht="18.75" customHeight="1">
      <c r="A26" s="221" t="s">
        <v>130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3"/>
    </row>
    <row r="27" spans="1:48" ht="38.25" customHeight="1">
      <c r="A27" s="215" t="s">
        <v>131</v>
      </c>
      <c r="B27" s="216"/>
      <c r="C27" s="216"/>
      <c r="D27" s="216"/>
      <c r="E27" s="216"/>
      <c r="F27" s="216"/>
      <c r="G27" s="217"/>
      <c r="H27" s="224"/>
      <c r="I27" s="225"/>
      <c r="J27" s="225"/>
      <c r="K27" s="225"/>
      <c r="L27" s="226"/>
      <c r="M27" s="230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2"/>
    </row>
    <row r="28" spans="1:48" ht="38.25" customHeight="1">
      <c r="A28" s="236"/>
      <c r="B28" s="237"/>
      <c r="C28" s="237"/>
      <c r="D28" s="237"/>
      <c r="E28" s="237"/>
      <c r="F28" s="237"/>
      <c r="G28" s="238"/>
      <c r="H28" s="239"/>
      <c r="I28" s="240"/>
      <c r="J28" s="240"/>
      <c r="K28" s="240"/>
      <c r="L28" s="241"/>
      <c r="M28" s="200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2"/>
      <c r="AV28" s="3"/>
    </row>
    <row r="29" spans="1:48" ht="38.25" customHeight="1">
      <c r="A29" s="245" t="s">
        <v>132</v>
      </c>
      <c r="B29" s="246"/>
      <c r="C29" s="246"/>
      <c r="D29" s="246"/>
      <c r="E29" s="246"/>
      <c r="F29" s="246"/>
      <c r="G29" s="247"/>
      <c r="H29" s="248"/>
      <c r="I29" s="249"/>
      <c r="J29" s="249"/>
      <c r="K29" s="249"/>
      <c r="L29" s="250"/>
      <c r="M29" s="251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3"/>
    </row>
    <row r="30" spans="1:48" ht="38.25" customHeight="1">
      <c r="A30" s="218"/>
      <c r="B30" s="219"/>
      <c r="C30" s="219"/>
      <c r="D30" s="219"/>
      <c r="E30" s="219"/>
      <c r="F30" s="219"/>
      <c r="G30" s="220"/>
      <c r="H30" s="227"/>
      <c r="I30" s="228"/>
      <c r="J30" s="228"/>
      <c r="K30" s="228"/>
      <c r="L30" s="229"/>
      <c r="M30" s="233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5"/>
      <c r="AV30" s="3"/>
    </row>
    <row r="31" spans="1:48" ht="18.75" customHeight="1">
      <c r="A31" s="221" t="s">
        <v>201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3"/>
    </row>
    <row r="32" spans="1:48" ht="15" customHeight="1">
      <c r="A32" s="245" t="s">
        <v>202</v>
      </c>
      <c r="B32" s="246"/>
      <c r="C32" s="246"/>
      <c r="D32" s="246"/>
      <c r="E32" s="246"/>
      <c r="F32" s="246"/>
      <c r="G32" s="247"/>
      <c r="H32" s="248"/>
      <c r="I32" s="249"/>
      <c r="J32" s="249"/>
      <c r="K32" s="249"/>
      <c r="L32" s="250"/>
      <c r="M32" s="251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3"/>
    </row>
    <row r="33" spans="1:48" ht="31.5" customHeight="1">
      <c r="A33" s="236"/>
      <c r="B33" s="237"/>
      <c r="C33" s="237"/>
      <c r="D33" s="237"/>
      <c r="E33" s="237"/>
      <c r="F33" s="237"/>
      <c r="G33" s="238"/>
      <c r="H33" s="239"/>
      <c r="I33" s="240"/>
      <c r="J33" s="240"/>
      <c r="K33" s="240"/>
      <c r="L33" s="241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2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91">
        <f>SUM(H24:L33)</f>
        <v>0</v>
      </c>
      <c r="I34" s="191"/>
      <c r="J34" s="191"/>
      <c r="K34" s="191"/>
      <c r="L34" s="192"/>
      <c r="M34" s="155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</row>
    <row r="35" spans="1:48" s="31" customFormat="1">
      <c r="A35" s="45"/>
      <c r="B35" s="30"/>
      <c r="C35" s="29"/>
      <c r="D35" s="30"/>
      <c r="E35" s="46"/>
      <c r="F35" s="30"/>
      <c r="G35" s="30"/>
      <c r="H35" s="30"/>
      <c r="I35" s="30"/>
      <c r="J35" s="47"/>
      <c r="K35" s="47"/>
      <c r="L35" s="47"/>
      <c r="M35" s="47"/>
      <c r="N35" s="47"/>
      <c r="O35" s="48"/>
      <c r="P35" s="29"/>
      <c r="S35" s="47"/>
      <c r="T35" s="43"/>
      <c r="U35" s="47"/>
      <c r="V35" s="47"/>
      <c r="W35" s="49"/>
      <c r="X35" s="32"/>
      <c r="Y35" s="32"/>
      <c r="Z35" s="32"/>
      <c r="AA35" s="32"/>
      <c r="AB35" s="32"/>
      <c r="AC35" s="32"/>
      <c r="AD35" s="33"/>
      <c r="AE35" s="34"/>
      <c r="AF35" s="34"/>
      <c r="AG35" s="34"/>
      <c r="AH35" s="35"/>
      <c r="AI35" s="193"/>
      <c r="AJ35" s="193"/>
      <c r="AK35" s="193"/>
      <c r="AL35" s="194"/>
      <c r="AM35" s="194"/>
    </row>
    <row r="36" spans="1:48" s="31" customFormat="1">
      <c r="A36" s="29" t="s">
        <v>98</v>
      </c>
      <c r="B36" s="30"/>
      <c r="C36" s="29"/>
      <c r="D36" s="30"/>
      <c r="E36" s="46"/>
      <c r="F36" s="30"/>
      <c r="G36" s="30"/>
      <c r="H36" s="30"/>
      <c r="I36" s="30"/>
      <c r="J36" s="47"/>
      <c r="K36" s="47"/>
      <c r="L36" s="47"/>
      <c r="M36" s="47"/>
      <c r="N36" s="47"/>
      <c r="O36" s="48"/>
      <c r="P36" s="29"/>
      <c r="S36" s="47"/>
      <c r="T36" s="43"/>
      <c r="U36" s="47"/>
      <c r="V36" s="47"/>
      <c r="W36" s="49"/>
      <c r="X36" s="32"/>
      <c r="Y36" s="32"/>
      <c r="Z36" s="32"/>
      <c r="AA36" s="32"/>
      <c r="AB36" s="32"/>
      <c r="AC36" s="32"/>
      <c r="AD36" s="33"/>
      <c r="AE36" s="34"/>
      <c r="AF36" s="34"/>
      <c r="AG36" s="34"/>
      <c r="AH36" s="35"/>
      <c r="AI36" s="193"/>
      <c r="AJ36" s="193"/>
      <c r="AK36" s="193"/>
      <c r="AL36" s="194"/>
      <c r="AM36" s="194"/>
    </row>
    <row r="37" spans="1:48" ht="32.25" customHeight="1">
      <c r="A37" s="141" t="s">
        <v>126</v>
      </c>
      <c r="B37" s="142"/>
      <c r="C37" s="142"/>
      <c r="D37" s="142"/>
      <c r="E37" s="142"/>
      <c r="F37" s="142"/>
      <c r="G37" s="143"/>
      <c r="H37" s="131" t="s">
        <v>127</v>
      </c>
      <c r="I37" s="142"/>
      <c r="J37" s="142"/>
      <c r="K37" s="142"/>
      <c r="L37" s="142"/>
      <c r="M37" s="141" t="s">
        <v>41</v>
      </c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3"/>
    </row>
    <row r="38" spans="1:48" ht="33.75" customHeight="1">
      <c r="A38" s="203" t="s">
        <v>133</v>
      </c>
      <c r="B38" s="204"/>
      <c r="C38" s="204"/>
      <c r="D38" s="204"/>
      <c r="E38" s="204"/>
      <c r="F38" s="204"/>
      <c r="G38" s="205"/>
      <c r="H38" s="199"/>
      <c r="I38" s="199"/>
      <c r="J38" s="199"/>
      <c r="K38" s="199"/>
      <c r="L38" s="199"/>
      <c r="M38" s="200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2"/>
    </row>
    <row r="39" spans="1:48" ht="39.75" customHeight="1">
      <c r="A39" s="206" t="s">
        <v>134</v>
      </c>
      <c r="B39" s="207"/>
      <c r="C39" s="207"/>
      <c r="D39" s="207"/>
      <c r="E39" s="207"/>
      <c r="F39" s="207"/>
      <c r="G39" s="208"/>
      <c r="H39" s="195"/>
      <c r="I39" s="195"/>
      <c r="J39" s="195"/>
      <c r="K39" s="195"/>
      <c r="L39" s="195"/>
      <c r="M39" s="196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</row>
    <row r="40" spans="1:48" ht="27.75" customHeight="1">
      <c r="A40" s="209" t="s">
        <v>135</v>
      </c>
      <c r="B40" s="210"/>
      <c r="C40" s="210"/>
      <c r="D40" s="210"/>
      <c r="E40" s="210"/>
      <c r="F40" s="210"/>
      <c r="G40" s="211"/>
      <c r="H40" s="195"/>
      <c r="I40" s="195"/>
      <c r="J40" s="195"/>
      <c r="K40" s="195"/>
      <c r="L40" s="195"/>
      <c r="M40" s="196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8"/>
    </row>
    <row r="41" spans="1:48" ht="45.75" customHeight="1">
      <c r="A41" s="206" t="s">
        <v>136</v>
      </c>
      <c r="B41" s="207"/>
      <c r="C41" s="207"/>
      <c r="D41" s="207"/>
      <c r="E41" s="207"/>
      <c r="F41" s="207"/>
      <c r="G41" s="208"/>
      <c r="H41" s="195"/>
      <c r="I41" s="195"/>
      <c r="J41" s="195"/>
      <c r="K41" s="195"/>
      <c r="L41" s="195"/>
      <c r="M41" s="196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8"/>
      <c r="AV41" s="3"/>
    </row>
    <row r="42" spans="1:48" ht="33.75" customHeight="1">
      <c r="A42" s="242" t="s">
        <v>137</v>
      </c>
      <c r="B42" s="243"/>
      <c r="C42" s="243"/>
      <c r="D42" s="243"/>
      <c r="E42" s="243"/>
      <c r="F42" s="243"/>
      <c r="G42" s="244"/>
      <c r="H42" s="195"/>
      <c r="I42" s="195"/>
      <c r="J42" s="195"/>
      <c r="K42" s="195"/>
      <c r="L42" s="195"/>
      <c r="M42" s="196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8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91">
        <f>SUM(H38:L42)</f>
        <v>0</v>
      </c>
      <c r="I43" s="191"/>
      <c r="J43" s="191"/>
      <c r="K43" s="191"/>
      <c r="L43" s="192"/>
      <c r="M43" s="155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7"/>
    </row>
    <row r="44" spans="1:48" s="31" customFormat="1">
      <c r="A44" s="29" t="s">
        <v>120</v>
      </c>
    </row>
    <row r="46" spans="1:48">
      <c r="AI46" s="122"/>
      <c r="AJ46" s="122"/>
      <c r="AK46" s="122"/>
      <c r="AL46" s="122"/>
      <c r="AM46" s="122"/>
    </row>
  </sheetData>
  <sheetProtection formatCells="0" formatColumns="0" formatRows="0" insertColumns="0" insertRows="0" autoFilter="0"/>
  <mergeCells count="78">
    <mergeCell ref="A41:G41"/>
    <mergeCell ref="A42:G42"/>
    <mergeCell ref="A29:G30"/>
    <mergeCell ref="H29:L30"/>
    <mergeCell ref="M29:AM30"/>
    <mergeCell ref="H34:L34"/>
    <mergeCell ref="A31:AM31"/>
    <mergeCell ref="A32:G33"/>
    <mergeCell ref="H32:L33"/>
    <mergeCell ref="M32:AM33"/>
    <mergeCell ref="H40:L40"/>
    <mergeCell ref="M40:AM40"/>
    <mergeCell ref="AL36:AM36"/>
    <mergeCell ref="AI36:AK36"/>
    <mergeCell ref="A37:G37"/>
    <mergeCell ref="H37:L37"/>
    <mergeCell ref="A38:G38"/>
    <mergeCell ref="A39:G39"/>
    <mergeCell ref="A40:G40"/>
    <mergeCell ref="A23:AM23"/>
    <mergeCell ref="A24:G25"/>
    <mergeCell ref="A26:AM26"/>
    <mergeCell ref="H24:L25"/>
    <mergeCell ref="M24:AM25"/>
    <mergeCell ref="A27:G28"/>
    <mergeCell ref="H27:L28"/>
    <mergeCell ref="M27:AM28"/>
    <mergeCell ref="H43:L43"/>
    <mergeCell ref="M43:AM43"/>
    <mergeCell ref="AI35:AK35"/>
    <mergeCell ref="AL35:AM35"/>
    <mergeCell ref="H41:L41"/>
    <mergeCell ref="M41:AM41"/>
    <mergeCell ref="H42:L42"/>
    <mergeCell ref="M42:AM42"/>
    <mergeCell ref="H38:L38"/>
    <mergeCell ref="M38:AM38"/>
    <mergeCell ref="H39:L39"/>
    <mergeCell ref="M39:AM39"/>
    <mergeCell ref="M37:AM37"/>
    <mergeCell ref="A22:G22"/>
    <mergeCell ref="H22:L22"/>
    <mergeCell ref="A15:W15"/>
    <mergeCell ref="X15:Z15"/>
    <mergeCell ref="M22:AM22"/>
    <mergeCell ref="AC19:AC21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H8:S8"/>
    <mergeCell ref="AI46:AM46"/>
    <mergeCell ref="AP10:AU10"/>
    <mergeCell ref="AG10:AI10"/>
    <mergeCell ref="AJ10:AK10"/>
    <mergeCell ref="AL10:AM10"/>
    <mergeCell ref="AD19:AH19"/>
    <mergeCell ref="AD20:AF21"/>
    <mergeCell ref="AG20:AH21"/>
    <mergeCell ref="L10:AF10"/>
    <mergeCell ref="A13:AM13"/>
    <mergeCell ref="A10:K10"/>
    <mergeCell ref="AL20:AM21"/>
    <mergeCell ref="AI20:AK21"/>
    <mergeCell ref="AI19:AM19"/>
    <mergeCell ref="M34:AM34"/>
    <mergeCell ref="A17:AM17"/>
  </mergeCells>
  <phoneticPr fontId="3"/>
  <dataValidations count="3">
    <dataValidation imeMode="halfAlpha" allowBlank="1" showInputMessage="1" showErrorMessage="1" sqref="S19:V21 J19:N21 S36:V36 J36:N36" xr:uid="{00000000-0002-0000-0300-000000000000}"/>
    <dataValidation type="list" allowBlank="1" showInputMessage="1" showErrorMessage="1" sqref="X15:Z15" xr:uid="{00000000-0002-0000-0300-000001000000}">
      <formula1>"✔"</formula1>
    </dataValidation>
    <dataValidation type="list" allowBlank="1" sqref="D9:G9" xr:uid="{00000000-0002-0000-0300-000003000000}">
      <formula1>"秋田県"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5762360-DB52-4AF9-9CF5-A3799B62ED02}">
          <x14:formula1>
            <xm:f>リスト!$B$2:$B$29</xm:f>
          </x14:formula1>
          <xm:sqref>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77CB-EF24-4933-BBBA-D7E69FEF3167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58" t="s">
        <v>203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60"/>
    </row>
    <row r="4" spans="1:48" s="31" customFormat="1" ht="9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48">
      <c r="A5" s="138" t="s">
        <v>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40"/>
    </row>
    <row r="6" spans="1:48" s="31" customFormat="1" ht="4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48" ht="17.25" customHeight="1">
      <c r="A7" s="141" t="s">
        <v>28</v>
      </c>
      <c r="B7" s="142"/>
      <c r="C7" s="142"/>
      <c r="D7" s="142"/>
      <c r="E7" s="142"/>
      <c r="F7" s="142"/>
      <c r="G7" s="143"/>
      <c r="H7" s="180"/>
      <c r="I7" s="181"/>
      <c r="J7" s="181"/>
      <c r="K7" s="181"/>
      <c r="L7" s="181"/>
      <c r="M7" s="181"/>
      <c r="N7" s="182"/>
      <c r="O7" s="141" t="s">
        <v>29</v>
      </c>
      <c r="P7" s="142"/>
      <c r="Q7" s="142"/>
      <c r="R7" s="142"/>
      <c r="S7" s="143"/>
      <c r="T7" s="183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84"/>
    </row>
    <row r="8" spans="1:48">
      <c r="A8" s="161" t="s">
        <v>30</v>
      </c>
      <c r="B8" s="162"/>
      <c r="C8" s="163"/>
      <c r="D8" s="141" t="s">
        <v>31</v>
      </c>
      <c r="E8" s="142"/>
      <c r="F8" s="142"/>
      <c r="G8" s="143"/>
      <c r="H8" s="141" t="s">
        <v>20</v>
      </c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3"/>
      <c r="T8" s="161" t="s">
        <v>32</v>
      </c>
      <c r="U8" s="162"/>
      <c r="V8" s="163"/>
      <c r="W8" s="141" t="s">
        <v>13</v>
      </c>
      <c r="X8" s="142"/>
      <c r="Y8" s="142"/>
      <c r="Z8" s="142"/>
      <c r="AA8" s="142"/>
      <c r="AB8" s="142"/>
      <c r="AC8" s="142"/>
      <c r="AD8" s="142"/>
      <c r="AE8" s="142"/>
      <c r="AF8" s="143"/>
      <c r="AG8" s="170" t="s">
        <v>33</v>
      </c>
      <c r="AH8" s="125"/>
      <c r="AI8" s="125"/>
      <c r="AJ8" s="125"/>
      <c r="AK8" s="125"/>
      <c r="AL8" s="125"/>
      <c r="AM8" s="126"/>
    </row>
    <row r="9" spans="1:48" ht="17.25" customHeight="1">
      <c r="A9" s="164"/>
      <c r="B9" s="165"/>
      <c r="C9" s="166"/>
      <c r="D9" s="167"/>
      <c r="E9" s="168"/>
      <c r="F9" s="168"/>
      <c r="G9" s="169"/>
      <c r="H9" s="171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3"/>
      <c r="T9" s="164"/>
      <c r="U9" s="165"/>
      <c r="V9" s="166"/>
      <c r="W9" s="174"/>
      <c r="X9" s="175"/>
      <c r="Y9" s="175"/>
      <c r="Z9" s="175"/>
      <c r="AA9" s="175"/>
      <c r="AB9" s="175"/>
      <c r="AC9" s="175"/>
      <c r="AD9" s="175"/>
      <c r="AE9" s="175"/>
      <c r="AF9" s="176"/>
      <c r="AG9" s="177"/>
      <c r="AH9" s="178"/>
      <c r="AI9" s="178"/>
      <c r="AJ9" s="178"/>
      <c r="AK9" s="178"/>
      <c r="AL9" s="178"/>
      <c r="AM9" s="179"/>
      <c r="AV9" s="3"/>
    </row>
    <row r="10" spans="1:48" s="3" customFormat="1" ht="20.25" customHeight="1">
      <c r="A10" s="141" t="s">
        <v>35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3"/>
      <c r="L10" s="135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7"/>
      <c r="AG10" s="124" t="s">
        <v>36</v>
      </c>
      <c r="AH10" s="125"/>
      <c r="AI10" s="126"/>
      <c r="AJ10" s="127"/>
      <c r="AK10" s="127"/>
      <c r="AL10" s="128" t="s">
        <v>37</v>
      </c>
      <c r="AM10" s="129"/>
      <c r="AP10" s="123"/>
      <c r="AQ10" s="123"/>
      <c r="AR10" s="123"/>
      <c r="AS10" s="123"/>
      <c r="AT10" s="123"/>
      <c r="AU10" s="123"/>
    </row>
    <row r="11" spans="1:48" s="30" customFormat="1" ht="6" customHeight="1">
      <c r="A11" s="38"/>
      <c r="B11" s="38"/>
      <c r="C11" s="38"/>
      <c r="D11" s="38"/>
      <c r="E11" s="38"/>
      <c r="F11" s="38"/>
      <c r="G11" s="38"/>
      <c r="H11" s="38"/>
      <c r="I11" s="39"/>
      <c r="J11" s="40"/>
      <c r="K11" s="39"/>
      <c r="L11" s="37"/>
      <c r="M11" s="37"/>
      <c r="N11" s="37"/>
      <c r="O11" s="37"/>
      <c r="P11" s="37"/>
      <c r="Q11" s="37"/>
      <c r="R11" s="37"/>
      <c r="S11" s="37"/>
      <c r="T11" s="37"/>
      <c r="U11" s="39"/>
      <c r="V11" s="37"/>
      <c r="W11" s="37"/>
      <c r="X11" s="37"/>
      <c r="Y11" s="40"/>
      <c r="Z11" s="41"/>
      <c r="AA11" s="39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48" s="30" customFormat="1" ht="6" customHeight="1">
      <c r="I12" s="42"/>
      <c r="J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48" s="3" customFormat="1" ht="12">
      <c r="A13" s="138" t="s">
        <v>119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40"/>
    </row>
    <row r="14" spans="1:48" s="30" customFormat="1" ht="3" customHeight="1">
      <c r="I14" s="42"/>
      <c r="J14" s="4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</row>
    <row r="15" spans="1:48" s="3" customFormat="1" ht="18" customHeight="1">
      <c r="A15" s="185" t="s">
        <v>124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7"/>
      <c r="Y15" s="188"/>
      <c r="Z15" s="189"/>
      <c r="AA15" s="50"/>
      <c r="AB15" s="50"/>
      <c r="AC15" s="50"/>
      <c r="AD15" s="50"/>
      <c r="AE15" s="50"/>
      <c r="AF15" s="50"/>
      <c r="AG15" s="50"/>
      <c r="AH15" s="51"/>
      <c r="AI15" s="51"/>
      <c r="AJ15" s="51"/>
      <c r="AK15" s="51"/>
      <c r="AL15" s="51"/>
      <c r="AM15" s="51"/>
    </row>
    <row r="16" spans="1:48" s="30" customFormat="1" ht="6" customHeight="1">
      <c r="I16" s="42"/>
      <c r="J16" s="4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</row>
    <row r="17" spans="1:48" s="3" customFormat="1" ht="12">
      <c r="A17" s="138" t="s">
        <v>38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40"/>
    </row>
    <row r="18" spans="1:48" s="30" customFormat="1" ht="3" customHeight="1" thickBot="1">
      <c r="I18" s="42"/>
      <c r="J18" s="4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</row>
    <row r="19" spans="1:48" ht="19.5" customHeight="1">
      <c r="A19" s="45"/>
      <c r="B19" s="30"/>
      <c r="C19" s="29"/>
      <c r="D19" s="30"/>
      <c r="E19" s="46"/>
      <c r="F19" s="30"/>
      <c r="G19" s="30"/>
      <c r="H19" s="30"/>
      <c r="I19" s="30"/>
      <c r="J19" s="47"/>
      <c r="K19" s="47"/>
      <c r="L19" s="47"/>
      <c r="M19" s="47"/>
      <c r="N19" s="47"/>
      <c r="O19" s="48"/>
      <c r="P19" s="29"/>
      <c r="Q19" s="31"/>
      <c r="R19" s="31"/>
      <c r="S19" s="47"/>
      <c r="T19" s="43"/>
      <c r="U19" s="47"/>
      <c r="V19" s="47"/>
      <c r="W19" s="29"/>
      <c r="AC19" s="190"/>
      <c r="AD19" s="130" t="s">
        <v>39</v>
      </c>
      <c r="AE19" s="131"/>
      <c r="AF19" s="131"/>
      <c r="AG19" s="131"/>
      <c r="AH19" s="131"/>
      <c r="AI19" s="152" t="s">
        <v>40</v>
      </c>
      <c r="AJ19" s="153"/>
      <c r="AK19" s="153"/>
      <c r="AL19" s="153"/>
      <c r="AM19" s="154"/>
      <c r="AV19" s="3"/>
    </row>
    <row r="20" spans="1:48">
      <c r="A20" s="45"/>
      <c r="B20" s="30"/>
      <c r="C20" s="29"/>
      <c r="D20" s="30"/>
      <c r="E20" s="46"/>
      <c r="F20" s="30"/>
      <c r="G20" s="30"/>
      <c r="H20" s="30"/>
      <c r="I20" s="30"/>
      <c r="J20" s="47"/>
      <c r="K20" s="47"/>
      <c r="L20" s="47"/>
      <c r="M20" s="47"/>
      <c r="N20" s="47"/>
      <c r="O20" s="48"/>
      <c r="P20" s="29"/>
      <c r="Q20" s="31"/>
      <c r="R20" s="31"/>
      <c r="S20" s="47"/>
      <c r="T20" s="43"/>
      <c r="U20" s="47"/>
      <c r="V20" s="47"/>
      <c r="W20" s="49"/>
      <c r="AC20" s="190"/>
      <c r="AD20" s="132" t="str">
        <f>IFERROR(VLOOKUP(L10,リスト!B2:D22,2,FALSE),IFERROR(VLOOKUP(L10,リスト!B23:D29,2,FALSE)*AJ10,""))</f>
        <v/>
      </c>
      <c r="AE20" s="133"/>
      <c r="AF20" s="133"/>
      <c r="AG20" s="134" t="s">
        <v>7</v>
      </c>
      <c r="AH20" s="134"/>
      <c r="AI20" s="148">
        <f>MIN(AD20,ROUNDDOWN((H34+H43)/1000,0))</f>
        <v>0</v>
      </c>
      <c r="AJ20" s="149"/>
      <c r="AK20" s="149"/>
      <c r="AL20" s="144" t="s">
        <v>7</v>
      </c>
      <c r="AM20" s="145"/>
    </row>
    <row r="21" spans="1:48" ht="14.25" thickBot="1">
      <c r="A21" s="29" t="s">
        <v>97</v>
      </c>
      <c r="B21" s="30"/>
      <c r="C21" s="29"/>
      <c r="D21" s="30"/>
      <c r="E21" s="46"/>
      <c r="F21" s="30"/>
      <c r="G21" s="30"/>
      <c r="H21" s="30"/>
      <c r="I21" s="30"/>
      <c r="J21" s="47"/>
      <c r="K21" s="47"/>
      <c r="L21" s="47"/>
      <c r="M21" s="47"/>
      <c r="N21" s="47"/>
      <c r="O21" s="48"/>
      <c r="P21" s="29"/>
      <c r="Q21" s="31"/>
      <c r="R21" s="31"/>
      <c r="S21" s="47"/>
      <c r="T21" s="43"/>
      <c r="U21" s="47"/>
      <c r="V21" s="47"/>
      <c r="W21" s="49"/>
      <c r="AC21" s="190"/>
      <c r="AD21" s="132"/>
      <c r="AE21" s="133"/>
      <c r="AF21" s="133"/>
      <c r="AG21" s="134"/>
      <c r="AH21" s="134"/>
      <c r="AI21" s="150"/>
      <c r="AJ21" s="151"/>
      <c r="AK21" s="151"/>
      <c r="AL21" s="146"/>
      <c r="AM21" s="147"/>
    </row>
    <row r="22" spans="1:48" ht="33.75" customHeight="1">
      <c r="A22" s="141" t="s">
        <v>126</v>
      </c>
      <c r="B22" s="142"/>
      <c r="C22" s="142"/>
      <c r="D22" s="142"/>
      <c r="E22" s="142"/>
      <c r="F22" s="142"/>
      <c r="G22" s="143"/>
      <c r="H22" s="131" t="s">
        <v>127</v>
      </c>
      <c r="I22" s="142"/>
      <c r="J22" s="142"/>
      <c r="K22" s="142"/>
      <c r="L22" s="142"/>
      <c r="M22" s="141" t="s">
        <v>41</v>
      </c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65"/>
      <c r="AJ22" s="165"/>
      <c r="AK22" s="165"/>
      <c r="AL22" s="165"/>
      <c r="AM22" s="166"/>
    </row>
    <row r="23" spans="1:48" ht="18.75" customHeight="1">
      <c r="A23" s="212" t="s">
        <v>128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4"/>
    </row>
    <row r="24" spans="1:48" ht="15" customHeight="1">
      <c r="A24" s="215" t="s">
        <v>129</v>
      </c>
      <c r="B24" s="216"/>
      <c r="C24" s="216"/>
      <c r="D24" s="216"/>
      <c r="E24" s="216"/>
      <c r="F24" s="216"/>
      <c r="G24" s="217"/>
      <c r="H24" s="224"/>
      <c r="I24" s="225"/>
      <c r="J24" s="225"/>
      <c r="K24" s="225"/>
      <c r="L24" s="226"/>
      <c r="M24" s="230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2"/>
    </row>
    <row r="25" spans="1:48" ht="15" customHeight="1">
      <c r="A25" s="218"/>
      <c r="B25" s="219"/>
      <c r="C25" s="219"/>
      <c r="D25" s="219"/>
      <c r="E25" s="219"/>
      <c r="F25" s="219"/>
      <c r="G25" s="220"/>
      <c r="H25" s="227"/>
      <c r="I25" s="228"/>
      <c r="J25" s="228"/>
      <c r="K25" s="228"/>
      <c r="L25" s="229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5"/>
      <c r="AV25" s="3"/>
    </row>
    <row r="26" spans="1:48" ht="18.75" customHeight="1">
      <c r="A26" s="221" t="s">
        <v>130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3"/>
    </row>
    <row r="27" spans="1:48" ht="38.25" customHeight="1">
      <c r="A27" s="215" t="s">
        <v>131</v>
      </c>
      <c r="B27" s="216"/>
      <c r="C27" s="216"/>
      <c r="D27" s="216"/>
      <c r="E27" s="216"/>
      <c r="F27" s="216"/>
      <c r="G27" s="217"/>
      <c r="H27" s="224"/>
      <c r="I27" s="225"/>
      <c r="J27" s="225"/>
      <c r="K27" s="225"/>
      <c r="L27" s="226"/>
      <c r="M27" s="230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2"/>
    </row>
    <row r="28" spans="1:48" ht="38.25" customHeight="1">
      <c r="A28" s="236"/>
      <c r="B28" s="237"/>
      <c r="C28" s="237"/>
      <c r="D28" s="237"/>
      <c r="E28" s="237"/>
      <c r="F28" s="237"/>
      <c r="G28" s="238"/>
      <c r="H28" s="239"/>
      <c r="I28" s="240"/>
      <c r="J28" s="240"/>
      <c r="K28" s="240"/>
      <c r="L28" s="241"/>
      <c r="M28" s="200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2"/>
      <c r="AV28" s="3"/>
    </row>
    <row r="29" spans="1:48" ht="38.25" customHeight="1">
      <c r="A29" s="245" t="s">
        <v>132</v>
      </c>
      <c r="B29" s="246"/>
      <c r="C29" s="246"/>
      <c r="D29" s="246"/>
      <c r="E29" s="246"/>
      <c r="F29" s="246"/>
      <c r="G29" s="247"/>
      <c r="H29" s="248"/>
      <c r="I29" s="249"/>
      <c r="J29" s="249"/>
      <c r="K29" s="249"/>
      <c r="L29" s="250"/>
      <c r="M29" s="251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3"/>
    </row>
    <row r="30" spans="1:48" ht="38.25" customHeight="1">
      <c r="A30" s="218"/>
      <c r="B30" s="219"/>
      <c r="C30" s="219"/>
      <c r="D30" s="219"/>
      <c r="E30" s="219"/>
      <c r="F30" s="219"/>
      <c r="G30" s="220"/>
      <c r="H30" s="227"/>
      <c r="I30" s="228"/>
      <c r="J30" s="228"/>
      <c r="K30" s="228"/>
      <c r="L30" s="229"/>
      <c r="M30" s="233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5"/>
      <c r="AV30" s="3"/>
    </row>
    <row r="31" spans="1:48" ht="18.75" customHeight="1">
      <c r="A31" s="221" t="s">
        <v>201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3"/>
    </row>
    <row r="32" spans="1:48" ht="15" customHeight="1">
      <c r="A32" s="245" t="s">
        <v>202</v>
      </c>
      <c r="B32" s="246"/>
      <c r="C32" s="246"/>
      <c r="D32" s="246"/>
      <c r="E32" s="246"/>
      <c r="F32" s="246"/>
      <c r="G32" s="247"/>
      <c r="H32" s="248"/>
      <c r="I32" s="249"/>
      <c r="J32" s="249"/>
      <c r="K32" s="249"/>
      <c r="L32" s="250"/>
      <c r="M32" s="251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3"/>
    </row>
    <row r="33" spans="1:48" ht="31.5" customHeight="1">
      <c r="A33" s="236"/>
      <c r="B33" s="237"/>
      <c r="C33" s="237"/>
      <c r="D33" s="237"/>
      <c r="E33" s="237"/>
      <c r="F33" s="237"/>
      <c r="G33" s="238"/>
      <c r="H33" s="239"/>
      <c r="I33" s="240"/>
      <c r="J33" s="240"/>
      <c r="K33" s="240"/>
      <c r="L33" s="241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2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91">
        <f>SUM(H24:L33)</f>
        <v>0</v>
      </c>
      <c r="I34" s="191"/>
      <c r="J34" s="191"/>
      <c r="K34" s="191"/>
      <c r="L34" s="192"/>
      <c r="M34" s="155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</row>
    <row r="35" spans="1:48" s="31" customFormat="1">
      <c r="A35" s="45"/>
      <c r="B35" s="30"/>
      <c r="C35" s="29"/>
      <c r="D35" s="30"/>
      <c r="E35" s="46"/>
      <c r="F35" s="30"/>
      <c r="G35" s="30"/>
      <c r="H35" s="30"/>
      <c r="I35" s="30"/>
      <c r="J35" s="47"/>
      <c r="K35" s="47"/>
      <c r="L35" s="47"/>
      <c r="M35" s="47"/>
      <c r="N35" s="47"/>
      <c r="O35" s="48"/>
      <c r="P35" s="29"/>
      <c r="S35" s="47"/>
      <c r="T35" s="43"/>
      <c r="U35" s="47"/>
      <c r="V35" s="47"/>
      <c r="W35" s="49"/>
      <c r="X35" s="120"/>
      <c r="Y35" s="120"/>
      <c r="Z35" s="120"/>
      <c r="AA35" s="120"/>
      <c r="AB35" s="120"/>
      <c r="AC35" s="120"/>
      <c r="AD35" s="33"/>
      <c r="AE35" s="34"/>
      <c r="AF35" s="34"/>
      <c r="AG35" s="34"/>
      <c r="AH35" s="119"/>
      <c r="AI35" s="193"/>
      <c r="AJ35" s="193"/>
      <c r="AK35" s="193"/>
      <c r="AL35" s="194"/>
      <c r="AM35" s="194"/>
    </row>
    <row r="36" spans="1:48" s="31" customFormat="1">
      <c r="A36" s="29" t="s">
        <v>98</v>
      </c>
      <c r="B36" s="30"/>
      <c r="C36" s="29"/>
      <c r="D36" s="30"/>
      <c r="E36" s="46"/>
      <c r="F36" s="30"/>
      <c r="G36" s="30"/>
      <c r="H36" s="30"/>
      <c r="I36" s="30"/>
      <c r="J36" s="47"/>
      <c r="K36" s="47"/>
      <c r="L36" s="47"/>
      <c r="M36" s="47"/>
      <c r="N36" s="47"/>
      <c r="O36" s="48"/>
      <c r="P36" s="29"/>
      <c r="S36" s="47"/>
      <c r="T36" s="43"/>
      <c r="U36" s="47"/>
      <c r="V36" s="47"/>
      <c r="W36" s="49"/>
      <c r="X36" s="120"/>
      <c r="Y36" s="120"/>
      <c r="Z36" s="120"/>
      <c r="AA36" s="120"/>
      <c r="AB36" s="120"/>
      <c r="AC36" s="120"/>
      <c r="AD36" s="33"/>
      <c r="AE36" s="34"/>
      <c r="AF36" s="34"/>
      <c r="AG36" s="34"/>
      <c r="AH36" s="119"/>
      <c r="AI36" s="193"/>
      <c r="AJ36" s="193"/>
      <c r="AK36" s="193"/>
      <c r="AL36" s="194"/>
      <c r="AM36" s="194"/>
    </row>
    <row r="37" spans="1:48" ht="32.25" customHeight="1">
      <c r="A37" s="141" t="s">
        <v>126</v>
      </c>
      <c r="B37" s="142"/>
      <c r="C37" s="142"/>
      <c r="D37" s="142"/>
      <c r="E37" s="142"/>
      <c r="F37" s="142"/>
      <c r="G37" s="143"/>
      <c r="H37" s="131" t="s">
        <v>127</v>
      </c>
      <c r="I37" s="142"/>
      <c r="J37" s="142"/>
      <c r="K37" s="142"/>
      <c r="L37" s="142"/>
      <c r="M37" s="141" t="s">
        <v>41</v>
      </c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3"/>
    </row>
    <row r="38" spans="1:48" ht="33.75" customHeight="1">
      <c r="A38" s="203" t="s">
        <v>133</v>
      </c>
      <c r="B38" s="204"/>
      <c r="C38" s="204"/>
      <c r="D38" s="204"/>
      <c r="E38" s="204"/>
      <c r="F38" s="204"/>
      <c r="G38" s="205"/>
      <c r="H38" s="199"/>
      <c r="I38" s="199"/>
      <c r="J38" s="199"/>
      <c r="K38" s="199"/>
      <c r="L38" s="199"/>
      <c r="M38" s="200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2"/>
    </row>
    <row r="39" spans="1:48" ht="39.75" customHeight="1">
      <c r="A39" s="206" t="s">
        <v>134</v>
      </c>
      <c r="B39" s="207"/>
      <c r="C39" s="207"/>
      <c r="D39" s="207"/>
      <c r="E39" s="207"/>
      <c r="F39" s="207"/>
      <c r="G39" s="208"/>
      <c r="H39" s="195"/>
      <c r="I39" s="195"/>
      <c r="J39" s="195"/>
      <c r="K39" s="195"/>
      <c r="L39" s="195"/>
      <c r="M39" s="196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</row>
    <row r="40" spans="1:48" ht="27.75" customHeight="1">
      <c r="A40" s="209" t="s">
        <v>135</v>
      </c>
      <c r="B40" s="210"/>
      <c r="C40" s="210"/>
      <c r="D40" s="210"/>
      <c r="E40" s="210"/>
      <c r="F40" s="210"/>
      <c r="G40" s="211"/>
      <c r="H40" s="195"/>
      <c r="I40" s="195"/>
      <c r="J40" s="195"/>
      <c r="K40" s="195"/>
      <c r="L40" s="195"/>
      <c r="M40" s="196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8"/>
    </row>
    <row r="41" spans="1:48" ht="45.75" customHeight="1">
      <c r="A41" s="206" t="s">
        <v>136</v>
      </c>
      <c r="B41" s="207"/>
      <c r="C41" s="207"/>
      <c r="D41" s="207"/>
      <c r="E41" s="207"/>
      <c r="F41" s="207"/>
      <c r="G41" s="208"/>
      <c r="H41" s="195"/>
      <c r="I41" s="195"/>
      <c r="J41" s="195"/>
      <c r="K41" s="195"/>
      <c r="L41" s="195"/>
      <c r="M41" s="196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8"/>
      <c r="AV41" s="3"/>
    </row>
    <row r="42" spans="1:48" ht="33.75" customHeight="1">
      <c r="A42" s="242" t="s">
        <v>137</v>
      </c>
      <c r="B42" s="243"/>
      <c r="C42" s="243"/>
      <c r="D42" s="243"/>
      <c r="E42" s="243"/>
      <c r="F42" s="243"/>
      <c r="G42" s="244"/>
      <c r="H42" s="195"/>
      <c r="I42" s="195"/>
      <c r="J42" s="195"/>
      <c r="K42" s="195"/>
      <c r="L42" s="195"/>
      <c r="M42" s="196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8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91">
        <f>SUM(H38:L42)</f>
        <v>0</v>
      </c>
      <c r="I43" s="191"/>
      <c r="J43" s="191"/>
      <c r="K43" s="191"/>
      <c r="L43" s="192"/>
      <c r="M43" s="155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7"/>
    </row>
    <row r="44" spans="1:48" s="31" customFormat="1">
      <c r="A44" s="29" t="s">
        <v>120</v>
      </c>
    </row>
    <row r="46" spans="1:48">
      <c r="AI46" s="122"/>
      <c r="AJ46" s="122"/>
      <c r="AK46" s="122"/>
      <c r="AL46" s="122"/>
      <c r="AM46" s="122"/>
    </row>
  </sheetData>
  <sheetProtection formatCells="0" formatColumns="0" formatRows="0" insertColumns="0" insertRows="0" autoFilter="0"/>
  <mergeCells count="78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0:K10"/>
    <mergeCell ref="L10:AF10"/>
    <mergeCell ref="AG10:AI10"/>
    <mergeCell ref="AJ10:AK10"/>
    <mergeCell ref="AL10:AM10"/>
    <mergeCell ref="A24:G25"/>
    <mergeCell ref="H24:L25"/>
    <mergeCell ref="M24:AM25"/>
    <mergeCell ref="A13:AM13"/>
    <mergeCell ref="A15:W15"/>
    <mergeCell ref="X15:Z15"/>
    <mergeCell ref="A17:AM17"/>
    <mergeCell ref="AC19:AC21"/>
    <mergeCell ref="AD19:AH19"/>
    <mergeCell ref="AI19:AM19"/>
    <mergeCell ref="AD20:AF21"/>
    <mergeCell ref="AG20:AH21"/>
    <mergeCell ref="AI20:AK21"/>
    <mergeCell ref="AL20:AM21"/>
    <mergeCell ref="A22:G22"/>
    <mergeCell ref="H22:L22"/>
    <mergeCell ref="M22:AM22"/>
    <mergeCell ref="A23:AM23"/>
    <mergeCell ref="A26:AM26"/>
    <mergeCell ref="A27:G28"/>
    <mergeCell ref="H27:L28"/>
    <mergeCell ref="M27:AM28"/>
    <mergeCell ref="A29:G30"/>
    <mergeCell ref="H29:L30"/>
    <mergeCell ref="M29:AM30"/>
    <mergeCell ref="A31:AM31"/>
    <mergeCell ref="A32:G33"/>
    <mergeCell ref="H32:L33"/>
    <mergeCell ref="M32:AM33"/>
    <mergeCell ref="H34:L34"/>
    <mergeCell ref="M34:AM34"/>
    <mergeCell ref="AI35:AK35"/>
    <mergeCell ref="AL35:AM35"/>
    <mergeCell ref="AI36:AK36"/>
    <mergeCell ref="AL36:AM36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AI46:AM46"/>
    <mergeCell ref="A40:G40"/>
    <mergeCell ref="H40:L40"/>
    <mergeCell ref="M40:AM40"/>
    <mergeCell ref="A41:G41"/>
    <mergeCell ref="H41:L41"/>
    <mergeCell ref="M41:AM41"/>
    <mergeCell ref="A42:G42"/>
    <mergeCell ref="H42:L42"/>
    <mergeCell ref="M42:AM42"/>
    <mergeCell ref="H43:L43"/>
    <mergeCell ref="M43:AM43"/>
  </mergeCells>
  <phoneticPr fontId="3"/>
  <dataValidations count="3">
    <dataValidation type="list" allowBlank="1" sqref="D9:G9" xr:uid="{2B164042-BC5D-413B-90FC-53F29586019A}">
      <formula1>"秋田県"</formula1>
    </dataValidation>
    <dataValidation type="list" allowBlank="1" showInputMessage="1" showErrorMessage="1" sqref="X15:Z15" xr:uid="{90AAD5CB-1F03-4DAD-9213-E086595AF1E5}">
      <formula1>"✔"</formula1>
    </dataValidation>
    <dataValidation imeMode="halfAlpha" allowBlank="1" showInputMessage="1" showErrorMessage="1" sqref="S19:V21 J19:N21 S36:V36 J36:N36" xr:uid="{D93A130A-A9E0-4309-998F-2618295A8634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57611687-A618-4541-9C17-ABFCE4253F6C}">
          <x14:formula1>
            <xm:f>リスト!$B$2:$B$29</xm:f>
          </x14:formula1>
          <xm:sqref>L10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9F01-1AAE-4F94-BC78-E8DF71305DB7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58" t="s">
        <v>203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60"/>
    </row>
    <row r="4" spans="1:48" s="31" customFormat="1" ht="9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48">
      <c r="A5" s="138" t="s">
        <v>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40"/>
    </row>
    <row r="6" spans="1:48" s="31" customFormat="1" ht="4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48" ht="17.25" customHeight="1">
      <c r="A7" s="141" t="s">
        <v>28</v>
      </c>
      <c r="B7" s="142"/>
      <c r="C7" s="142"/>
      <c r="D7" s="142"/>
      <c r="E7" s="142"/>
      <c r="F7" s="142"/>
      <c r="G7" s="143"/>
      <c r="H7" s="180"/>
      <c r="I7" s="181"/>
      <c r="J7" s="181"/>
      <c r="K7" s="181"/>
      <c r="L7" s="181"/>
      <c r="M7" s="181"/>
      <c r="N7" s="182"/>
      <c r="O7" s="141" t="s">
        <v>29</v>
      </c>
      <c r="P7" s="142"/>
      <c r="Q7" s="142"/>
      <c r="R7" s="142"/>
      <c r="S7" s="143"/>
      <c r="T7" s="183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84"/>
    </row>
    <row r="8" spans="1:48">
      <c r="A8" s="161" t="s">
        <v>30</v>
      </c>
      <c r="B8" s="162"/>
      <c r="C8" s="163"/>
      <c r="D8" s="141" t="s">
        <v>31</v>
      </c>
      <c r="E8" s="142"/>
      <c r="F8" s="142"/>
      <c r="G8" s="143"/>
      <c r="H8" s="141" t="s">
        <v>20</v>
      </c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3"/>
      <c r="T8" s="161" t="s">
        <v>32</v>
      </c>
      <c r="U8" s="162"/>
      <c r="V8" s="163"/>
      <c r="W8" s="141" t="s">
        <v>13</v>
      </c>
      <c r="X8" s="142"/>
      <c r="Y8" s="142"/>
      <c r="Z8" s="142"/>
      <c r="AA8" s="142"/>
      <c r="AB8" s="142"/>
      <c r="AC8" s="142"/>
      <c r="AD8" s="142"/>
      <c r="AE8" s="142"/>
      <c r="AF8" s="143"/>
      <c r="AG8" s="170" t="s">
        <v>33</v>
      </c>
      <c r="AH8" s="125"/>
      <c r="AI8" s="125"/>
      <c r="AJ8" s="125"/>
      <c r="AK8" s="125"/>
      <c r="AL8" s="125"/>
      <c r="AM8" s="126"/>
    </row>
    <row r="9" spans="1:48" ht="17.25" customHeight="1">
      <c r="A9" s="164"/>
      <c r="B9" s="165"/>
      <c r="C9" s="166"/>
      <c r="D9" s="167"/>
      <c r="E9" s="168"/>
      <c r="F9" s="168"/>
      <c r="G9" s="169"/>
      <c r="H9" s="171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3"/>
      <c r="T9" s="164"/>
      <c r="U9" s="165"/>
      <c r="V9" s="166"/>
      <c r="W9" s="174"/>
      <c r="X9" s="175"/>
      <c r="Y9" s="175"/>
      <c r="Z9" s="175"/>
      <c r="AA9" s="175"/>
      <c r="AB9" s="175"/>
      <c r="AC9" s="175"/>
      <c r="AD9" s="175"/>
      <c r="AE9" s="175"/>
      <c r="AF9" s="176"/>
      <c r="AG9" s="177"/>
      <c r="AH9" s="178"/>
      <c r="AI9" s="178"/>
      <c r="AJ9" s="178"/>
      <c r="AK9" s="178"/>
      <c r="AL9" s="178"/>
      <c r="AM9" s="179"/>
      <c r="AV9" s="3"/>
    </row>
    <row r="10" spans="1:48" s="3" customFormat="1" ht="20.25" customHeight="1">
      <c r="A10" s="141" t="s">
        <v>35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3"/>
      <c r="L10" s="135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7"/>
      <c r="AG10" s="124" t="s">
        <v>36</v>
      </c>
      <c r="AH10" s="125"/>
      <c r="AI10" s="126"/>
      <c r="AJ10" s="127"/>
      <c r="AK10" s="127"/>
      <c r="AL10" s="128" t="s">
        <v>37</v>
      </c>
      <c r="AM10" s="129"/>
      <c r="AP10" s="123"/>
      <c r="AQ10" s="123"/>
      <c r="AR10" s="123"/>
      <c r="AS10" s="123"/>
      <c r="AT10" s="123"/>
      <c r="AU10" s="123"/>
    </row>
    <row r="11" spans="1:48" s="30" customFormat="1" ht="6" customHeight="1">
      <c r="A11" s="38"/>
      <c r="B11" s="38"/>
      <c r="C11" s="38"/>
      <c r="D11" s="38"/>
      <c r="E11" s="38"/>
      <c r="F11" s="38"/>
      <c r="G11" s="38"/>
      <c r="H11" s="38"/>
      <c r="I11" s="39"/>
      <c r="J11" s="40"/>
      <c r="K11" s="39"/>
      <c r="L11" s="37"/>
      <c r="M11" s="37"/>
      <c r="N11" s="37"/>
      <c r="O11" s="37"/>
      <c r="P11" s="37"/>
      <c r="Q11" s="37"/>
      <c r="R11" s="37"/>
      <c r="S11" s="37"/>
      <c r="T11" s="37"/>
      <c r="U11" s="39"/>
      <c r="V11" s="37"/>
      <c r="W11" s="37"/>
      <c r="X11" s="37"/>
      <c r="Y11" s="40"/>
      <c r="Z11" s="41"/>
      <c r="AA11" s="39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48" s="30" customFormat="1" ht="6" customHeight="1">
      <c r="I12" s="42"/>
      <c r="J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48" s="3" customFormat="1" ht="12">
      <c r="A13" s="138" t="s">
        <v>119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40"/>
    </row>
    <row r="14" spans="1:48" s="30" customFormat="1" ht="3" customHeight="1">
      <c r="I14" s="42"/>
      <c r="J14" s="4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</row>
    <row r="15" spans="1:48" s="3" customFormat="1" ht="18" customHeight="1">
      <c r="A15" s="185" t="s">
        <v>124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7"/>
      <c r="Y15" s="188"/>
      <c r="Z15" s="189"/>
      <c r="AA15" s="50"/>
      <c r="AB15" s="50"/>
      <c r="AC15" s="50"/>
      <c r="AD15" s="50"/>
      <c r="AE15" s="50"/>
      <c r="AF15" s="50"/>
      <c r="AG15" s="50"/>
      <c r="AH15" s="51"/>
      <c r="AI15" s="51"/>
      <c r="AJ15" s="51"/>
      <c r="AK15" s="51"/>
      <c r="AL15" s="51"/>
      <c r="AM15" s="51"/>
    </row>
    <row r="16" spans="1:48" s="30" customFormat="1" ht="6" customHeight="1">
      <c r="I16" s="42"/>
      <c r="J16" s="4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</row>
    <row r="17" spans="1:48" s="3" customFormat="1" ht="12">
      <c r="A17" s="138" t="s">
        <v>38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40"/>
    </row>
    <row r="18" spans="1:48" s="30" customFormat="1" ht="3" customHeight="1" thickBot="1">
      <c r="I18" s="42"/>
      <c r="J18" s="4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</row>
    <row r="19" spans="1:48" ht="19.5" customHeight="1">
      <c r="A19" s="45"/>
      <c r="B19" s="30"/>
      <c r="C19" s="29"/>
      <c r="D19" s="30"/>
      <c r="E19" s="46"/>
      <c r="F19" s="30"/>
      <c r="G19" s="30"/>
      <c r="H19" s="30"/>
      <c r="I19" s="30"/>
      <c r="J19" s="47"/>
      <c r="K19" s="47"/>
      <c r="L19" s="47"/>
      <c r="M19" s="47"/>
      <c r="N19" s="47"/>
      <c r="O19" s="48"/>
      <c r="P19" s="29"/>
      <c r="Q19" s="31"/>
      <c r="R19" s="31"/>
      <c r="S19" s="47"/>
      <c r="T19" s="43"/>
      <c r="U19" s="47"/>
      <c r="V19" s="47"/>
      <c r="W19" s="29"/>
      <c r="AC19" s="190"/>
      <c r="AD19" s="130" t="s">
        <v>39</v>
      </c>
      <c r="AE19" s="131"/>
      <c r="AF19" s="131"/>
      <c r="AG19" s="131"/>
      <c r="AH19" s="131"/>
      <c r="AI19" s="152" t="s">
        <v>40</v>
      </c>
      <c r="AJ19" s="153"/>
      <c r="AK19" s="153"/>
      <c r="AL19" s="153"/>
      <c r="AM19" s="154"/>
      <c r="AV19" s="3"/>
    </row>
    <row r="20" spans="1:48">
      <c r="A20" s="45"/>
      <c r="B20" s="30"/>
      <c r="C20" s="29"/>
      <c r="D20" s="30"/>
      <c r="E20" s="46"/>
      <c r="F20" s="30"/>
      <c r="G20" s="30"/>
      <c r="H20" s="30"/>
      <c r="I20" s="30"/>
      <c r="J20" s="47"/>
      <c r="K20" s="47"/>
      <c r="L20" s="47"/>
      <c r="M20" s="47"/>
      <c r="N20" s="47"/>
      <c r="O20" s="48"/>
      <c r="P20" s="29"/>
      <c r="Q20" s="31"/>
      <c r="R20" s="31"/>
      <c r="S20" s="47"/>
      <c r="T20" s="43"/>
      <c r="U20" s="47"/>
      <c r="V20" s="47"/>
      <c r="W20" s="49"/>
      <c r="AC20" s="190"/>
      <c r="AD20" s="132" t="str">
        <f>IFERROR(VLOOKUP(L10,リスト!B2:D22,2,FALSE),IFERROR(VLOOKUP(L10,リスト!B23:D29,2,FALSE)*AJ10,""))</f>
        <v/>
      </c>
      <c r="AE20" s="133"/>
      <c r="AF20" s="133"/>
      <c r="AG20" s="134" t="s">
        <v>7</v>
      </c>
      <c r="AH20" s="134"/>
      <c r="AI20" s="148">
        <f>MIN(AD20,ROUNDDOWN((H34+H43)/1000,0))</f>
        <v>0</v>
      </c>
      <c r="AJ20" s="149"/>
      <c r="AK20" s="149"/>
      <c r="AL20" s="144" t="s">
        <v>7</v>
      </c>
      <c r="AM20" s="145"/>
    </row>
    <row r="21" spans="1:48" ht="14.25" thickBot="1">
      <c r="A21" s="29" t="s">
        <v>97</v>
      </c>
      <c r="B21" s="30"/>
      <c r="C21" s="29"/>
      <c r="D21" s="30"/>
      <c r="E21" s="46"/>
      <c r="F21" s="30"/>
      <c r="G21" s="30"/>
      <c r="H21" s="30"/>
      <c r="I21" s="30"/>
      <c r="J21" s="47"/>
      <c r="K21" s="47"/>
      <c r="L21" s="47"/>
      <c r="M21" s="47"/>
      <c r="N21" s="47"/>
      <c r="O21" s="48"/>
      <c r="P21" s="29"/>
      <c r="Q21" s="31"/>
      <c r="R21" s="31"/>
      <c r="S21" s="47"/>
      <c r="T21" s="43"/>
      <c r="U21" s="47"/>
      <c r="V21" s="47"/>
      <c r="W21" s="49"/>
      <c r="AC21" s="190"/>
      <c r="AD21" s="132"/>
      <c r="AE21" s="133"/>
      <c r="AF21" s="133"/>
      <c r="AG21" s="134"/>
      <c r="AH21" s="134"/>
      <c r="AI21" s="150"/>
      <c r="AJ21" s="151"/>
      <c r="AK21" s="151"/>
      <c r="AL21" s="146"/>
      <c r="AM21" s="147"/>
    </row>
    <row r="22" spans="1:48" ht="33.75" customHeight="1">
      <c r="A22" s="141" t="s">
        <v>126</v>
      </c>
      <c r="B22" s="142"/>
      <c r="C22" s="142"/>
      <c r="D22" s="142"/>
      <c r="E22" s="142"/>
      <c r="F22" s="142"/>
      <c r="G22" s="143"/>
      <c r="H22" s="131" t="s">
        <v>127</v>
      </c>
      <c r="I22" s="142"/>
      <c r="J22" s="142"/>
      <c r="K22" s="142"/>
      <c r="L22" s="142"/>
      <c r="M22" s="141" t="s">
        <v>41</v>
      </c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65"/>
      <c r="AJ22" s="165"/>
      <c r="AK22" s="165"/>
      <c r="AL22" s="165"/>
      <c r="AM22" s="166"/>
    </row>
    <row r="23" spans="1:48" ht="18.75" customHeight="1">
      <c r="A23" s="212" t="s">
        <v>128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4"/>
    </row>
    <row r="24" spans="1:48" ht="15" customHeight="1">
      <c r="A24" s="215" t="s">
        <v>129</v>
      </c>
      <c r="B24" s="216"/>
      <c r="C24" s="216"/>
      <c r="D24" s="216"/>
      <c r="E24" s="216"/>
      <c r="F24" s="216"/>
      <c r="G24" s="217"/>
      <c r="H24" s="224"/>
      <c r="I24" s="225"/>
      <c r="J24" s="225"/>
      <c r="K24" s="225"/>
      <c r="L24" s="226"/>
      <c r="M24" s="230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2"/>
    </row>
    <row r="25" spans="1:48" ht="15" customHeight="1">
      <c r="A25" s="218"/>
      <c r="B25" s="219"/>
      <c r="C25" s="219"/>
      <c r="D25" s="219"/>
      <c r="E25" s="219"/>
      <c r="F25" s="219"/>
      <c r="G25" s="220"/>
      <c r="H25" s="227"/>
      <c r="I25" s="228"/>
      <c r="J25" s="228"/>
      <c r="K25" s="228"/>
      <c r="L25" s="229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5"/>
      <c r="AV25" s="3"/>
    </row>
    <row r="26" spans="1:48" ht="18.75" customHeight="1">
      <c r="A26" s="221" t="s">
        <v>130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3"/>
    </row>
    <row r="27" spans="1:48" ht="38.25" customHeight="1">
      <c r="A27" s="215" t="s">
        <v>131</v>
      </c>
      <c r="B27" s="216"/>
      <c r="C27" s="216"/>
      <c r="D27" s="216"/>
      <c r="E27" s="216"/>
      <c r="F27" s="216"/>
      <c r="G27" s="217"/>
      <c r="H27" s="224"/>
      <c r="I27" s="225"/>
      <c r="J27" s="225"/>
      <c r="K27" s="225"/>
      <c r="L27" s="226"/>
      <c r="M27" s="230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2"/>
    </row>
    <row r="28" spans="1:48" ht="38.25" customHeight="1">
      <c r="A28" s="236"/>
      <c r="B28" s="237"/>
      <c r="C28" s="237"/>
      <c r="D28" s="237"/>
      <c r="E28" s="237"/>
      <c r="F28" s="237"/>
      <c r="G28" s="238"/>
      <c r="H28" s="239"/>
      <c r="I28" s="240"/>
      <c r="J28" s="240"/>
      <c r="K28" s="240"/>
      <c r="L28" s="241"/>
      <c r="M28" s="200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2"/>
      <c r="AV28" s="3"/>
    </row>
    <row r="29" spans="1:48" ht="38.25" customHeight="1">
      <c r="A29" s="245" t="s">
        <v>132</v>
      </c>
      <c r="B29" s="246"/>
      <c r="C29" s="246"/>
      <c r="D29" s="246"/>
      <c r="E29" s="246"/>
      <c r="F29" s="246"/>
      <c r="G29" s="247"/>
      <c r="H29" s="248"/>
      <c r="I29" s="249"/>
      <c r="J29" s="249"/>
      <c r="K29" s="249"/>
      <c r="L29" s="250"/>
      <c r="M29" s="251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3"/>
    </row>
    <row r="30" spans="1:48" ht="38.25" customHeight="1">
      <c r="A30" s="218"/>
      <c r="B30" s="219"/>
      <c r="C30" s="219"/>
      <c r="D30" s="219"/>
      <c r="E30" s="219"/>
      <c r="F30" s="219"/>
      <c r="G30" s="220"/>
      <c r="H30" s="227"/>
      <c r="I30" s="228"/>
      <c r="J30" s="228"/>
      <c r="K30" s="228"/>
      <c r="L30" s="229"/>
      <c r="M30" s="233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5"/>
      <c r="AV30" s="3"/>
    </row>
    <row r="31" spans="1:48" ht="18.75" customHeight="1">
      <c r="A31" s="221" t="s">
        <v>201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3"/>
    </row>
    <row r="32" spans="1:48" ht="15" customHeight="1">
      <c r="A32" s="245" t="s">
        <v>202</v>
      </c>
      <c r="B32" s="246"/>
      <c r="C32" s="246"/>
      <c r="D32" s="246"/>
      <c r="E32" s="246"/>
      <c r="F32" s="246"/>
      <c r="G32" s="247"/>
      <c r="H32" s="248"/>
      <c r="I32" s="249"/>
      <c r="J32" s="249"/>
      <c r="K32" s="249"/>
      <c r="L32" s="250"/>
      <c r="M32" s="251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3"/>
    </row>
    <row r="33" spans="1:48" ht="31.5" customHeight="1">
      <c r="A33" s="236"/>
      <c r="B33" s="237"/>
      <c r="C33" s="237"/>
      <c r="D33" s="237"/>
      <c r="E33" s="237"/>
      <c r="F33" s="237"/>
      <c r="G33" s="238"/>
      <c r="H33" s="239"/>
      <c r="I33" s="240"/>
      <c r="J33" s="240"/>
      <c r="K33" s="240"/>
      <c r="L33" s="241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2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91">
        <f>SUM(H24:L33)</f>
        <v>0</v>
      </c>
      <c r="I34" s="191"/>
      <c r="J34" s="191"/>
      <c r="K34" s="191"/>
      <c r="L34" s="192"/>
      <c r="M34" s="155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</row>
    <row r="35" spans="1:48" s="31" customFormat="1">
      <c r="A35" s="45"/>
      <c r="B35" s="30"/>
      <c r="C35" s="29"/>
      <c r="D35" s="30"/>
      <c r="E35" s="46"/>
      <c r="F35" s="30"/>
      <c r="G35" s="30"/>
      <c r="H35" s="30"/>
      <c r="I35" s="30"/>
      <c r="J35" s="47"/>
      <c r="K35" s="47"/>
      <c r="L35" s="47"/>
      <c r="M35" s="47"/>
      <c r="N35" s="47"/>
      <c r="O35" s="48"/>
      <c r="P35" s="29"/>
      <c r="S35" s="47"/>
      <c r="T35" s="43"/>
      <c r="U35" s="47"/>
      <c r="V35" s="47"/>
      <c r="W35" s="49"/>
      <c r="X35" s="120"/>
      <c r="Y35" s="120"/>
      <c r="Z35" s="120"/>
      <c r="AA35" s="120"/>
      <c r="AB35" s="120"/>
      <c r="AC35" s="120"/>
      <c r="AD35" s="33"/>
      <c r="AE35" s="34"/>
      <c r="AF35" s="34"/>
      <c r="AG35" s="34"/>
      <c r="AH35" s="119"/>
      <c r="AI35" s="193"/>
      <c r="AJ35" s="193"/>
      <c r="AK35" s="193"/>
      <c r="AL35" s="194"/>
      <c r="AM35" s="194"/>
    </row>
    <row r="36" spans="1:48" s="31" customFormat="1">
      <c r="A36" s="29" t="s">
        <v>98</v>
      </c>
      <c r="B36" s="30"/>
      <c r="C36" s="29"/>
      <c r="D36" s="30"/>
      <c r="E36" s="46"/>
      <c r="F36" s="30"/>
      <c r="G36" s="30"/>
      <c r="H36" s="30"/>
      <c r="I36" s="30"/>
      <c r="J36" s="47"/>
      <c r="K36" s="47"/>
      <c r="L36" s="47"/>
      <c r="M36" s="47"/>
      <c r="N36" s="47"/>
      <c r="O36" s="48"/>
      <c r="P36" s="29"/>
      <c r="S36" s="47"/>
      <c r="T36" s="43"/>
      <c r="U36" s="47"/>
      <c r="V36" s="47"/>
      <c r="W36" s="49"/>
      <c r="X36" s="120"/>
      <c r="Y36" s="120"/>
      <c r="Z36" s="120"/>
      <c r="AA36" s="120"/>
      <c r="AB36" s="120"/>
      <c r="AC36" s="120"/>
      <c r="AD36" s="33"/>
      <c r="AE36" s="34"/>
      <c r="AF36" s="34"/>
      <c r="AG36" s="34"/>
      <c r="AH36" s="119"/>
      <c r="AI36" s="193"/>
      <c r="AJ36" s="193"/>
      <c r="AK36" s="193"/>
      <c r="AL36" s="194"/>
      <c r="AM36" s="194"/>
    </row>
    <row r="37" spans="1:48" ht="32.25" customHeight="1">
      <c r="A37" s="141" t="s">
        <v>126</v>
      </c>
      <c r="B37" s="142"/>
      <c r="C37" s="142"/>
      <c r="D37" s="142"/>
      <c r="E37" s="142"/>
      <c r="F37" s="142"/>
      <c r="G37" s="143"/>
      <c r="H37" s="131" t="s">
        <v>127</v>
      </c>
      <c r="I37" s="142"/>
      <c r="J37" s="142"/>
      <c r="K37" s="142"/>
      <c r="L37" s="142"/>
      <c r="M37" s="141" t="s">
        <v>41</v>
      </c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3"/>
    </row>
    <row r="38" spans="1:48" ht="33.75" customHeight="1">
      <c r="A38" s="203" t="s">
        <v>133</v>
      </c>
      <c r="B38" s="204"/>
      <c r="C38" s="204"/>
      <c r="D38" s="204"/>
      <c r="E38" s="204"/>
      <c r="F38" s="204"/>
      <c r="G38" s="205"/>
      <c r="H38" s="199"/>
      <c r="I38" s="199"/>
      <c r="J38" s="199"/>
      <c r="K38" s="199"/>
      <c r="L38" s="199"/>
      <c r="M38" s="200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2"/>
    </row>
    <row r="39" spans="1:48" ht="39.75" customHeight="1">
      <c r="A39" s="206" t="s">
        <v>134</v>
      </c>
      <c r="B39" s="207"/>
      <c r="C39" s="207"/>
      <c r="D39" s="207"/>
      <c r="E39" s="207"/>
      <c r="F39" s="207"/>
      <c r="G39" s="208"/>
      <c r="H39" s="195"/>
      <c r="I39" s="195"/>
      <c r="J39" s="195"/>
      <c r="K39" s="195"/>
      <c r="L39" s="195"/>
      <c r="M39" s="196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</row>
    <row r="40" spans="1:48" ht="27.75" customHeight="1">
      <c r="A40" s="209" t="s">
        <v>135</v>
      </c>
      <c r="B40" s="210"/>
      <c r="C40" s="210"/>
      <c r="D40" s="210"/>
      <c r="E40" s="210"/>
      <c r="F40" s="210"/>
      <c r="G40" s="211"/>
      <c r="H40" s="195"/>
      <c r="I40" s="195"/>
      <c r="J40" s="195"/>
      <c r="K40" s="195"/>
      <c r="L40" s="195"/>
      <c r="M40" s="196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8"/>
    </row>
    <row r="41" spans="1:48" ht="45.75" customHeight="1">
      <c r="A41" s="206" t="s">
        <v>136</v>
      </c>
      <c r="B41" s="207"/>
      <c r="C41" s="207"/>
      <c r="D41" s="207"/>
      <c r="E41" s="207"/>
      <c r="F41" s="207"/>
      <c r="G41" s="208"/>
      <c r="H41" s="195"/>
      <c r="I41" s="195"/>
      <c r="J41" s="195"/>
      <c r="K41" s="195"/>
      <c r="L41" s="195"/>
      <c r="M41" s="196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8"/>
      <c r="AV41" s="3"/>
    </row>
    <row r="42" spans="1:48" ht="33.75" customHeight="1">
      <c r="A42" s="242" t="s">
        <v>137</v>
      </c>
      <c r="B42" s="243"/>
      <c r="C42" s="243"/>
      <c r="D42" s="243"/>
      <c r="E42" s="243"/>
      <c r="F42" s="243"/>
      <c r="G42" s="244"/>
      <c r="H42" s="195"/>
      <c r="I42" s="195"/>
      <c r="J42" s="195"/>
      <c r="K42" s="195"/>
      <c r="L42" s="195"/>
      <c r="M42" s="196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8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91">
        <f>SUM(H38:L42)</f>
        <v>0</v>
      </c>
      <c r="I43" s="191"/>
      <c r="J43" s="191"/>
      <c r="K43" s="191"/>
      <c r="L43" s="192"/>
      <c r="M43" s="155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7"/>
    </row>
    <row r="44" spans="1:48" s="31" customFormat="1">
      <c r="A44" s="29" t="s">
        <v>120</v>
      </c>
    </row>
    <row r="46" spans="1:48">
      <c r="AI46" s="122"/>
      <c r="AJ46" s="122"/>
      <c r="AK46" s="122"/>
      <c r="AL46" s="122"/>
      <c r="AM46" s="122"/>
    </row>
  </sheetData>
  <sheetProtection formatCells="0" formatColumns="0" formatRows="0" insertColumns="0" insertRows="0" autoFilter="0"/>
  <mergeCells count="78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0:K10"/>
    <mergeCell ref="L10:AF10"/>
    <mergeCell ref="AG10:AI10"/>
    <mergeCell ref="AJ10:AK10"/>
    <mergeCell ref="AL10:AM10"/>
    <mergeCell ref="A24:G25"/>
    <mergeCell ref="H24:L25"/>
    <mergeCell ref="M24:AM25"/>
    <mergeCell ref="A13:AM13"/>
    <mergeCell ref="A15:W15"/>
    <mergeCell ref="X15:Z15"/>
    <mergeCell ref="A17:AM17"/>
    <mergeCell ref="AC19:AC21"/>
    <mergeCell ref="AD19:AH19"/>
    <mergeCell ref="AI19:AM19"/>
    <mergeCell ref="AD20:AF21"/>
    <mergeCell ref="AG20:AH21"/>
    <mergeCell ref="AI20:AK21"/>
    <mergeCell ref="AL20:AM21"/>
    <mergeCell ref="A22:G22"/>
    <mergeCell ref="H22:L22"/>
    <mergeCell ref="M22:AM22"/>
    <mergeCell ref="A23:AM23"/>
    <mergeCell ref="A26:AM26"/>
    <mergeCell ref="A27:G28"/>
    <mergeCell ref="H27:L28"/>
    <mergeCell ref="M27:AM28"/>
    <mergeCell ref="A29:G30"/>
    <mergeCell ref="H29:L30"/>
    <mergeCell ref="M29:AM30"/>
    <mergeCell ref="A31:AM31"/>
    <mergeCell ref="A32:G33"/>
    <mergeCell ref="H32:L33"/>
    <mergeCell ref="M32:AM33"/>
    <mergeCell ref="H34:L34"/>
    <mergeCell ref="M34:AM34"/>
    <mergeCell ref="AI35:AK35"/>
    <mergeCell ref="AL35:AM35"/>
    <mergeCell ref="AI36:AK36"/>
    <mergeCell ref="AL36:AM36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AI46:AM46"/>
    <mergeCell ref="A40:G40"/>
    <mergeCell ref="H40:L40"/>
    <mergeCell ref="M40:AM40"/>
    <mergeCell ref="A41:G41"/>
    <mergeCell ref="H41:L41"/>
    <mergeCell ref="M41:AM41"/>
    <mergeCell ref="A42:G42"/>
    <mergeCell ref="H42:L42"/>
    <mergeCell ref="M42:AM42"/>
    <mergeCell ref="H43:L43"/>
    <mergeCell ref="M43:AM43"/>
  </mergeCells>
  <phoneticPr fontId="3"/>
  <dataValidations count="3">
    <dataValidation imeMode="halfAlpha" allowBlank="1" showInputMessage="1" showErrorMessage="1" sqref="S19:V21 J19:N21 S36:V36 J36:N36" xr:uid="{9DA87BE3-2355-4C88-AAD1-536E79E2D9AF}"/>
    <dataValidation type="list" allowBlank="1" showInputMessage="1" showErrorMessage="1" sqref="X15:Z15" xr:uid="{1CD48E87-9E16-454D-8374-E28D29F2AA15}">
      <formula1>"✔"</formula1>
    </dataValidation>
    <dataValidation type="list" allowBlank="1" sqref="D9:G9" xr:uid="{DFD7106F-BD44-493D-8BD8-311E3F789A87}">
      <formula1>"秋田県"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086FCC3-33F2-4051-9746-F1E1A586084B}">
          <x14:formula1>
            <xm:f>リスト!$B$2:$B$29</xm:f>
          </x14:formula1>
          <xm:sqref>L10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E606F-DAD9-4F55-8E9D-A8C7DD07D6D7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58" t="s">
        <v>203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60"/>
    </row>
    <row r="4" spans="1:48" s="31" customFormat="1" ht="9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48">
      <c r="A5" s="138" t="s">
        <v>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40"/>
    </row>
    <row r="6" spans="1:48" s="31" customFormat="1" ht="4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48" ht="17.25" customHeight="1">
      <c r="A7" s="141" t="s">
        <v>28</v>
      </c>
      <c r="B7" s="142"/>
      <c r="C7" s="142"/>
      <c r="D7" s="142"/>
      <c r="E7" s="142"/>
      <c r="F7" s="142"/>
      <c r="G7" s="143"/>
      <c r="H7" s="180"/>
      <c r="I7" s="181"/>
      <c r="J7" s="181"/>
      <c r="K7" s="181"/>
      <c r="L7" s="181"/>
      <c r="M7" s="181"/>
      <c r="N7" s="182"/>
      <c r="O7" s="141" t="s">
        <v>29</v>
      </c>
      <c r="P7" s="142"/>
      <c r="Q7" s="142"/>
      <c r="R7" s="142"/>
      <c r="S7" s="143"/>
      <c r="T7" s="183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84"/>
    </row>
    <row r="8" spans="1:48">
      <c r="A8" s="161" t="s">
        <v>30</v>
      </c>
      <c r="B8" s="162"/>
      <c r="C8" s="163"/>
      <c r="D8" s="141" t="s">
        <v>31</v>
      </c>
      <c r="E8" s="142"/>
      <c r="F8" s="142"/>
      <c r="G8" s="143"/>
      <c r="H8" s="141" t="s">
        <v>20</v>
      </c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3"/>
      <c r="T8" s="161" t="s">
        <v>32</v>
      </c>
      <c r="U8" s="162"/>
      <c r="V8" s="163"/>
      <c r="W8" s="141" t="s">
        <v>13</v>
      </c>
      <c r="X8" s="142"/>
      <c r="Y8" s="142"/>
      <c r="Z8" s="142"/>
      <c r="AA8" s="142"/>
      <c r="AB8" s="142"/>
      <c r="AC8" s="142"/>
      <c r="AD8" s="142"/>
      <c r="AE8" s="142"/>
      <c r="AF8" s="143"/>
      <c r="AG8" s="170" t="s">
        <v>33</v>
      </c>
      <c r="AH8" s="125"/>
      <c r="AI8" s="125"/>
      <c r="AJ8" s="125"/>
      <c r="AK8" s="125"/>
      <c r="AL8" s="125"/>
      <c r="AM8" s="126"/>
    </row>
    <row r="9" spans="1:48" ht="17.25" customHeight="1">
      <c r="A9" s="164"/>
      <c r="B9" s="165"/>
      <c r="C9" s="166"/>
      <c r="D9" s="167"/>
      <c r="E9" s="168"/>
      <c r="F9" s="168"/>
      <c r="G9" s="169"/>
      <c r="H9" s="171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3"/>
      <c r="T9" s="164"/>
      <c r="U9" s="165"/>
      <c r="V9" s="166"/>
      <c r="W9" s="174"/>
      <c r="X9" s="175"/>
      <c r="Y9" s="175"/>
      <c r="Z9" s="175"/>
      <c r="AA9" s="175"/>
      <c r="AB9" s="175"/>
      <c r="AC9" s="175"/>
      <c r="AD9" s="175"/>
      <c r="AE9" s="175"/>
      <c r="AF9" s="176"/>
      <c r="AG9" s="177"/>
      <c r="AH9" s="178"/>
      <c r="AI9" s="178"/>
      <c r="AJ9" s="178"/>
      <c r="AK9" s="178"/>
      <c r="AL9" s="178"/>
      <c r="AM9" s="179"/>
      <c r="AV9" s="3"/>
    </row>
    <row r="10" spans="1:48" s="3" customFormat="1" ht="20.25" customHeight="1">
      <c r="A10" s="141" t="s">
        <v>35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3"/>
      <c r="L10" s="135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7"/>
      <c r="AG10" s="124" t="s">
        <v>36</v>
      </c>
      <c r="AH10" s="125"/>
      <c r="AI10" s="126"/>
      <c r="AJ10" s="127"/>
      <c r="AK10" s="127"/>
      <c r="AL10" s="128" t="s">
        <v>37</v>
      </c>
      <c r="AM10" s="129"/>
      <c r="AP10" s="123"/>
      <c r="AQ10" s="123"/>
      <c r="AR10" s="123"/>
      <c r="AS10" s="123"/>
      <c r="AT10" s="123"/>
      <c r="AU10" s="123"/>
    </row>
    <row r="11" spans="1:48" s="30" customFormat="1" ht="6" customHeight="1">
      <c r="A11" s="38"/>
      <c r="B11" s="38"/>
      <c r="C11" s="38"/>
      <c r="D11" s="38"/>
      <c r="E11" s="38"/>
      <c r="F11" s="38"/>
      <c r="G11" s="38"/>
      <c r="H11" s="38"/>
      <c r="I11" s="39"/>
      <c r="J11" s="40"/>
      <c r="K11" s="39"/>
      <c r="L11" s="37"/>
      <c r="M11" s="37"/>
      <c r="N11" s="37"/>
      <c r="O11" s="37"/>
      <c r="P11" s="37"/>
      <c r="Q11" s="37"/>
      <c r="R11" s="37"/>
      <c r="S11" s="37"/>
      <c r="T11" s="37"/>
      <c r="U11" s="39"/>
      <c r="V11" s="37"/>
      <c r="W11" s="37"/>
      <c r="X11" s="37"/>
      <c r="Y11" s="40"/>
      <c r="Z11" s="41"/>
      <c r="AA11" s="39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48" s="30" customFormat="1" ht="6" customHeight="1">
      <c r="I12" s="42"/>
      <c r="J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48" s="3" customFormat="1" ht="12">
      <c r="A13" s="138" t="s">
        <v>119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40"/>
    </row>
    <row r="14" spans="1:48" s="30" customFormat="1" ht="3" customHeight="1">
      <c r="I14" s="42"/>
      <c r="J14" s="4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</row>
    <row r="15" spans="1:48" s="3" customFormat="1" ht="18" customHeight="1">
      <c r="A15" s="185" t="s">
        <v>124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7"/>
      <c r="Y15" s="188"/>
      <c r="Z15" s="189"/>
      <c r="AA15" s="50"/>
      <c r="AB15" s="50"/>
      <c r="AC15" s="50"/>
      <c r="AD15" s="50"/>
      <c r="AE15" s="50"/>
      <c r="AF15" s="50"/>
      <c r="AG15" s="50"/>
      <c r="AH15" s="51"/>
      <c r="AI15" s="51"/>
      <c r="AJ15" s="51"/>
      <c r="AK15" s="51"/>
      <c r="AL15" s="51"/>
      <c r="AM15" s="51"/>
    </row>
    <row r="16" spans="1:48" s="30" customFormat="1" ht="6" customHeight="1">
      <c r="I16" s="42"/>
      <c r="J16" s="4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</row>
    <row r="17" spans="1:48" s="3" customFormat="1" ht="12">
      <c r="A17" s="138" t="s">
        <v>38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40"/>
    </row>
    <row r="18" spans="1:48" s="30" customFormat="1" ht="3" customHeight="1" thickBot="1">
      <c r="I18" s="42"/>
      <c r="J18" s="4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</row>
    <row r="19" spans="1:48" ht="19.5" customHeight="1">
      <c r="A19" s="45"/>
      <c r="B19" s="30"/>
      <c r="C19" s="29"/>
      <c r="D19" s="30"/>
      <c r="E19" s="46"/>
      <c r="F19" s="30"/>
      <c r="G19" s="30"/>
      <c r="H19" s="30"/>
      <c r="I19" s="30"/>
      <c r="J19" s="47"/>
      <c r="K19" s="47"/>
      <c r="L19" s="47"/>
      <c r="M19" s="47"/>
      <c r="N19" s="47"/>
      <c r="O19" s="48"/>
      <c r="P19" s="29"/>
      <c r="Q19" s="31"/>
      <c r="R19" s="31"/>
      <c r="S19" s="47"/>
      <c r="T19" s="43"/>
      <c r="U19" s="47"/>
      <c r="V19" s="47"/>
      <c r="W19" s="29"/>
      <c r="AC19" s="190"/>
      <c r="AD19" s="130" t="s">
        <v>39</v>
      </c>
      <c r="AE19" s="131"/>
      <c r="AF19" s="131"/>
      <c r="AG19" s="131"/>
      <c r="AH19" s="131"/>
      <c r="AI19" s="152" t="s">
        <v>40</v>
      </c>
      <c r="AJ19" s="153"/>
      <c r="AK19" s="153"/>
      <c r="AL19" s="153"/>
      <c r="AM19" s="154"/>
      <c r="AV19" s="3"/>
    </row>
    <row r="20" spans="1:48">
      <c r="A20" s="45"/>
      <c r="B20" s="30"/>
      <c r="C20" s="29"/>
      <c r="D20" s="30"/>
      <c r="E20" s="46"/>
      <c r="F20" s="30"/>
      <c r="G20" s="30"/>
      <c r="H20" s="30"/>
      <c r="I20" s="30"/>
      <c r="J20" s="47"/>
      <c r="K20" s="47"/>
      <c r="L20" s="47"/>
      <c r="M20" s="47"/>
      <c r="N20" s="47"/>
      <c r="O20" s="48"/>
      <c r="P20" s="29"/>
      <c r="Q20" s="31"/>
      <c r="R20" s="31"/>
      <c r="S20" s="47"/>
      <c r="T20" s="43"/>
      <c r="U20" s="47"/>
      <c r="V20" s="47"/>
      <c r="W20" s="49"/>
      <c r="AC20" s="190"/>
      <c r="AD20" s="132" t="str">
        <f>IFERROR(VLOOKUP(L10,リスト!B2:D22,2,FALSE),IFERROR(VLOOKUP(L10,リスト!B23:D29,2,FALSE)*AJ10,""))</f>
        <v/>
      </c>
      <c r="AE20" s="133"/>
      <c r="AF20" s="133"/>
      <c r="AG20" s="134" t="s">
        <v>7</v>
      </c>
      <c r="AH20" s="134"/>
      <c r="AI20" s="148">
        <f>MIN(AD20,ROUNDDOWN((H34+H43)/1000,0))</f>
        <v>0</v>
      </c>
      <c r="AJ20" s="149"/>
      <c r="AK20" s="149"/>
      <c r="AL20" s="144" t="s">
        <v>7</v>
      </c>
      <c r="AM20" s="145"/>
    </row>
    <row r="21" spans="1:48" ht="14.25" thickBot="1">
      <c r="A21" s="29" t="s">
        <v>97</v>
      </c>
      <c r="B21" s="30"/>
      <c r="C21" s="29"/>
      <c r="D21" s="30"/>
      <c r="E21" s="46"/>
      <c r="F21" s="30"/>
      <c r="G21" s="30"/>
      <c r="H21" s="30"/>
      <c r="I21" s="30"/>
      <c r="J21" s="47"/>
      <c r="K21" s="47"/>
      <c r="L21" s="47"/>
      <c r="M21" s="47"/>
      <c r="N21" s="47"/>
      <c r="O21" s="48"/>
      <c r="P21" s="29"/>
      <c r="Q21" s="31"/>
      <c r="R21" s="31"/>
      <c r="S21" s="47"/>
      <c r="T21" s="43"/>
      <c r="U21" s="47"/>
      <c r="V21" s="47"/>
      <c r="W21" s="49"/>
      <c r="AC21" s="190"/>
      <c r="AD21" s="132"/>
      <c r="AE21" s="133"/>
      <c r="AF21" s="133"/>
      <c r="AG21" s="134"/>
      <c r="AH21" s="134"/>
      <c r="AI21" s="150"/>
      <c r="AJ21" s="151"/>
      <c r="AK21" s="151"/>
      <c r="AL21" s="146"/>
      <c r="AM21" s="147"/>
    </row>
    <row r="22" spans="1:48" ht="33.75" customHeight="1">
      <c r="A22" s="141" t="s">
        <v>126</v>
      </c>
      <c r="B22" s="142"/>
      <c r="C22" s="142"/>
      <c r="D22" s="142"/>
      <c r="E22" s="142"/>
      <c r="F22" s="142"/>
      <c r="G22" s="143"/>
      <c r="H22" s="131" t="s">
        <v>127</v>
      </c>
      <c r="I22" s="142"/>
      <c r="J22" s="142"/>
      <c r="K22" s="142"/>
      <c r="L22" s="142"/>
      <c r="M22" s="141" t="s">
        <v>41</v>
      </c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65"/>
      <c r="AJ22" s="165"/>
      <c r="AK22" s="165"/>
      <c r="AL22" s="165"/>
      <c r="AM22" s="166"/>
    </row>
    <row r="23" spans="1:48" ht="18.75" customHeight="1">
      <c r="A23" s="212" t="s">
        <v>128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4"/>
    </row>
    <row r="24" spans="1:48" ht="15" customHeight="1">
      <c r="A24" s="215" t="s">
        <v>129</v>
      </c>
      <c r="B24" s="216"/>
      <c r="C24" s="216"/>
      <c r="D24" s="216"/>
      <c r="E24" s="216"/>
      <c r="F24" s="216"/>
      <c r="G24" s="217"/>
      <c r="H24" s="224"/>
      <c r="I24" s="225"/>
      <c r="J24" s="225"/>
      <c r="K24" s="225"/>
      <c r="L24" s="226"/>
      <c r="M24" s="230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2"/>
    </row>
    <row r="25" spans="1:48" ht="15" customHeight="1">
      <c r="A25" s="218"/>
      <c r="B25" s="219"/>
      <c r="C25" s="219"/>
      <c r="D25" s="219"/>
      <c r="E25" s="219"/>
      <c r="F25" s="219"/>
      <c r="G25" s="220"/>
      <c r="H25" s="227"/>
      <c r="I25" s="228"/>
      <c r="J25" s="228"/>
      <c r="K25" s="228"/>
      <c r="L25" s="229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5"/>
      <c r="AV25" s="3"/>
    </row>
    <row r="26" spans="1:48" ht="18.75" customHeight="1">
      <c r="A26" s="221" t="s">
        <v>130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3"/>
    </row>
    <row r="27" spans="1:48" ht="38.25" customHeight="1">
      <c r="A27" s="215" t="s">
        <v>131</v>
      </c>
      <c r="B27" s="216"/>
      <c r="C27" s="216"/>
      <c r="D27" s="216"/>
      <c r="E27" s="216"/>
      <c r="F27" s="216"/>
      <c r="G27" s="217"/>
      <c r="H27" s="224"/>
      <c r="I27" s="225"/>
      <c r="J27" s="225"/>
      <c r="K27" s="225"/>
      <c r="L27" s="226"/>
      <c r="M27" s="230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2"/>
    </row>
    <row r="28" spans="1:48" ht="38.25" customHeight="1">
      <c r="A28" s="236"/>
      <c r="B28" s="237"/>
      <c r="C28" s="237"/>
      <c r="D28" s="237"/>
      <c r="E28" s="237"/>
      <c r="F28" s="237"/>
      <c r="G28" s="238"/>
      <c r="H28" s="239"/>
      <c r="I28" s="240"/>
      <c r="J28" s="240"/>
      <c r="K28" s="240"/>
      <c r="L28" s="241"/>
      <c r="M28" s="200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2"/>
      <c r="AV28" s="3"/>
    </row>
    <row r="29" spans="1:48" ht="38.25" customHeight="1">
      <c r="A29" s="245" t="s">
        <v>132</v>
      </c>
      <c r="B29" s="246"/>
      <c r="C29" s="246"/>
      <c r="D29" s="246"/>
      <c r="E29" s="246"/>
      <c r="F29" s="246"/>
      <c r="G29" s="247"/>
      <c r="H29" s="248"/>
      <c r="I29" s="249"/>
      <c r="J29" s="249"/>
      <c r="K29" s="249"/>
      <c r="L29" s="250"/>
      <c r="M29" s="251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3"/>
    </row>
    <row r="30" spans="1:48" ht="38.25" customHeight="1">
      <c r="A30" s="218"/>
      <c r="B30" s="219"/>
      <c r="C30" s="219"/>
      <c r="D30" s="219"/>
      <c r="E30" s="219"/>
      <c r="F30" s="219"/>
      <c r="G30" s="220"/>
      <c r="H30" s="227"/>
      <c r="I30" s="228"/>
      <c r="J30" s="228"/>
      <c r="K30" s="228"/>
      <c r="L30" s="229"/>
      <c r="M30" s="233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5"/>
      <c r="AV30" s="3"/>
    </row>
    <row r="31" spans="1:48" ht="18.75" customHeight="1">
      <c r="A31" s="221" t="s">
        <v>201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3"/>
    </row>
    <row r="32" spans="1:48" ht="15" customHeight="1">
      <c r="A32" s="245" t="s">
        <v>202</v>
      </c>
      <c r="B32" s="246"/>
      <c r="C32" s="246"/>
      <c r="D32" s="246"/>
      <c r="E32" s="246"/>
      <c r="F32" s="246"/>
      <c r="G32" s="247"/>
      <c r="H32" s="248"/>
      <c r="I32" s="249"/>
      <c r="J32" s="249"/>
      <c r="K32" s="249"/>
      <c r="L32" s="250"/>
      <c r="M32" s="251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3"/>
    </row>
    <row r="33" spans="1:48" ht="31.5" customHeight="1">
      <c r="A33" s="236"/>
      <c r="B33" s="237"/>
      <c r="C33" s="237"/>
      <c r="D33" s="237"/>
      <c r="E33" s="237"/>
      <c r="F33" s="237"/>
      <c r="G33" s="238"/>
      <c r="H33" s="239"/>
      <c r="I33" s="240"/>
      <c r="J33" s="240"/>
      <c r="K33" s="240"/>
      <c r="L33" s="241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2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91">
        <f>SUM(H24:L33)</f>
        <v>0</v>
      </c>
      <c r="I34" s="191"/>
      <c r="J34" s="191"/>
      <c r="K34" s="191"/>
      <c r="L34" s="192"/>
      <c r="M34" s="155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</row>
    <row r="35" spans="1:48" s="31" customFormat="1">
      <c r="A35" s="45"/>
      <c r="B35" s="30"/>
      <c r="C35" s="29"/>
      <c r="D35" s="30"/>
      <c r="E35" s="46"/>
      <c r="F35" s="30"/>
      <c r="G35" s="30"/>
      <c r="H35" s="30"/>
      <c r="I35" s="30"/>
      <c r="J35" s="47"/>
      <c r="K35" s="47"/>
      <c r="L35" s="47"/>
      <c r="M35" s="47"/>
      <c r="N35" s="47"/>
      <c r="O35" s="48"/>
      <c r="P35" s="29"/>
      <c r="S35" s="47"/>
      <c r="T35" s="43"/>
      <c r="U35" s="47"/>
      <c r="V35" s="47"/>
      <c r="W35" s="49"/>
      <c r="X35" s="120"/>
      <c r="Y35" s="120"/>
      <c r="Z35" s="120"/>
      <c r="AA35" s="120"/>
      <c r="AB35" s="120"/>
      <c r="AC35" s="120"/>
      <c r="AD35" s="33"/>
      <c r="AE35" s="34"/>
      <c r="AF35" s="34"/>
      <c r="AG35" s="34"/>
      <c r="AH35" s="119"/>
      <c r="AI35" s="193"/>
      <c r="AJ35" s="193"/>
      <c r="AK35" s="193"/>
      <c r="AL35" s="194"/>
      <c r="AM35" s="194"/>
    </row>
    <row r="36" spans="1:48" s="31" customFormat="1">
      <c r="A36" s="29" t="s">
        <v>98</v>
      </c>
      <c r="B36" s="30"/>
      <c r="C36" s="29"/>
      <c r="D36" s="30"/>
      <c r="E36" s="46"/>
      <c r="F36" s="30"/>
      <c r="G36" s="30"/>
      <c r="H36" s="30"/>
      <c r="I36" s="30"/>
      <c r="J36" s="47"/>
      <c r="K36" s="47"/>
      <c r="L36" s="47"/>
      <c r="M36" s="47"/>
      <c r="N36" s="47"/>
      <c r="O36" s="48"/>
      <c r="P36" s="29"/>
      <c r="S36" s="47"/>
      <c r="T36" s="43"/>
      <c r="U36" s="47"/>
      <c r="V36" s="47"/>
      <c r="W36" s="49"/>
      <c r="X36" s="120"/>
      <c r="Y36" s="120"/>
      <c r="Z36" s="120"/>
      <c r="AA36" s="120"/>
      <c r="AB36" s="120"/>
      <c r="AC36" s="120"/>
      <c r="AD36" s="33"/>
      <c r="AE36" s="34"/>
      <c r="AF36" s="34"/>
      <c r="AG36" s="34"/>
      <c r="AH36" s="119"/>
      <c r="AI36" s="193"/>
      <c r="AJ36" s="193"/>
      <c r="AK36" s="193"/>
      <c r="AL36" s="194"/>
      <c r="AM36" s="194"/>
    </row>
    <row r="37" spans="1:48" ht="32.25" customHeight="1">
      <c r="A37" s="141" t="s">
        <v>126</v>
      </c>
      <c r="B37" s="142"/>
      <c r="C37" s="142"/>
      <c r="D37" s="142"/>
      <c r="E37" s="142"/>
      <c r="F37" s="142"/>
      <c r="G37" s="143"/>
      <c r="H37" s="131" t="s">
        <v>127</v>
      </c>
      <c r="I37" s="142"/>
      <c r="J37" s="142"/>
      <c r="K37" s="142"/>
      <c r="L37" s="142"/>
      <c r="M37" s="141" t="s">
        <v>41</v>
      </c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3"/>
    </row>
    <row r="38" spans="1:48" ht="33.75" customHeight="1">
      <c r="A38" s="203" t="s">
        <v>133</v>
      </c>
      <c r="B38" s="204"/>
      <c r="C38" s="204"/>
      <c r="D38" s="204"/>
      <c r="E38" s="204"/>
      <c r="F38" s="204"/>
      <c r="G38" s="205"/>
      <c r="H38" s="199"/>
      <c r="I38" s="199"/>
      <c r="J38" s="199"/>
      <c r="K38" s="199"/>
      <c r="L38" s="199"/>
      <c r="M38" s="200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2"/>
    </row>
    <row r="39" spans="1:48" ht="39.75" customHeight="1">
      <c r="A39" s="206" t="s">
        <v>134</v>
      </c>
      <c r="B39" s="207"/>
      <c r="C39" s="207"/>
      <c r="D39" s="207"/>
      <c r="E39" s="207"/>
      <c r="F39" s="207"/>
      <c r="G39" s="208"/>
      <c r="H39" s="195"/>
      <c r="I39" s="195"/>
      <c r="J39" s="195"/>
      <c r="K39" s="195"/>
      <c r="L39" s="195"/>
      <c r="M39" s="196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</row>
    <row r="40" spans="1:48" ht="27.75" customHeight="1">
      <c r="A40" s="209" t="s">
        <v>135</v>
      </c>
      <c r="B40" s="210"/>
      <c r="C40" s="210"/>
      <c r="D40" s="210"/>
      <c r="E40" s="210"/>
      <c r="F40" s="210"/>
      <c r="G40" s="211"/>
      <c r="H40" s="195"/>
      <c r="I40" s="195"/>
      <c r="J40" s="195"/>
      <c r="K40" s="195"/>
      <c r="L40" s="195"/>
      <c r="M40" s="196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8"/>
    </row>
    <row r="41" spans="1:48" ht="45.75" customHeight="1">
      <c r="A41" s="206" t="s">
        <v>136</v>
      </c>
      <c r="B41" s="207"/>
      <c r="C41" s="207"/>
      <c r="D41" s="207"/>
      <c r="E41" s="207"/>
      <c r="F41" s="207"/>
      <c r="G41" s="208"/>
      <c r="H41" s="195"/>
      <c r="I41" s="195"/>
      <c r="J41" s="195"/>
      <c r="K41" s="195"/>
      <c r="L41" s="195"/>
      <c r="M41" s="196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8"/>
      <c r="AV41" s="3"/>
    </row>
    <row r="42" spans="1:48" ht="33.75" customHeight="1">
      <c r="A42" s="242" t="s">
        <v>137</v>
      </c>
      <c r="B42" s="243"/>
      <c r="C42" s="243"/>
      <c r="D42" s="243"/>
      <c r="E42" s="243"/>
      <c r="F42" s="243"/>
      <c r="G42" s="244"/>
      <c r="H42" s="195"/>
      <c r="I42" s="195"/>
      <c r="J42" s="195"/>
      <c r="K42" s="195"/>
      <c r="L42" s="195"/>
      <c r="M42" s="196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8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91">
        <f>SUM(H38:L42)</f>
        <v>0</v>
      </c>
      <c r="I43" s="191"/>
      <c r="J43" s="191"/>
      <c r="K43" s="191"/>
      <c r="L43" s="192"/>
      <c r="M43" s="155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7"/>
    </row>
    <row r="44" spans="1:48" s="31" customFormat="1">
      <c r="A44" s="29" t="s">
        <v>120</v>
      </c>
    </row>
    <row r="46" spans="1:48">
      <c r="AI46" s="122"/>
      <c r="AJ46" s="122"/>
      <c r="AK46" s="122"/>
      <c r="AL46" s="122"/>
      <c r="AM46" s="122"/>
    </row>
  </sheetData>
  <sheetProtection formatCells="0" formatColumns="0" formatRows="0" insertColumns="0" insertRows="0" autoFilter="0"/>
  <mergeCells count="78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0:K10"/>
    <mergeCell ref="L10:AF10"/>
    <mergeCell ref="AG10:AI10"/>
    <mergeCell ref="AJ10:AK10"/>
    <mergeCell ref="AL10:AM10"/>
    <mergeCell ref="A24:G25"/>
    <mergeCell ref="H24:L25"/>
    <mergeCell ref="M24:AM25"/>
    <mergeCell ref="A13:AM13"/>
    <mergeCell ref="A15:W15"/>
    <mergeCell ref="X15:Z15"/>
    <mergeCell ref="A17:AM17"/>
    <mergeCell ref="AC19:AC21"/>
    <mergeCell ref="AD19:AH19"/>
    <mergeCell ref="AI19:AM19"/>
    <mergeCell ref="AD20:AF21"/>
    <mergeCell ref="AG20:AH21"/>
    <mergeCell ref="AI20:AK21"/>
    <mergeCell ref="AL20:AM21"/>
    <mergeCell ref="A22:G22"/>
    <mergeCell ref="H22:L22"/>
    <mergeCell ref="M22:AM22"/>
    <mergeCell ref="A23:AM23"/>
    <mergeCell ref="A26:AM26"/>
    <mergeCell ref="A27:G28"/>
    <mergeCell ref="H27:L28"/>
    <mergeCell ref="M27:AM28"/>
    <mergeCell ref="A29:G30"/>
    <mergeCell ref="H29:L30"/>
    <mergeCell ref="M29:AM30"/>
    <mergeCell ref="A31:AM31"/>
    <mergeCell ref="A32:G33"/>
    <mergeCell ref="H32:L33"/>
    <mergeCell ref="M32:AM33"/>
    <mergeCell ref="H34:L34"/>
    <mergeCell ref="M34:AM34"/>
    <mergeCell ref="AI35:AK35"/>
    <mergeCell ref="AL35:AM35"/>
    <mergeCell ref="AI36:AK36"/>
    <mergeCell ref="AL36:AM36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AI46:AM46"/>
    <mergeCell ref="A40:G40"/>
    <mergeCell ref="H40:L40"/>
    <mergeCell ref="M40:AM40"/>
    <mergeCell ref="A41:G41"/>
    <mergeCell ref="H41:L41"/>
    <mergeCell ref="M41:AM41"/>
    <mergeCell ref="A42:G42"/>
    <mergeCell ref="H42:L42"/>
    <mergeCell ref="M42:AM42"/>
    <mergeCell ref="H43:L43"/>
    <mergeCell ref="M43:AM43"/>
  </mergeCells>
  <phoneticPr fontId="3"/>
  <dataValidations count="3">
    <dataValidation type="list" allowBlank="1" sqref="D9:G9" xr:uid="{B451BD60-D3E6-42A8-8786-51EE5EA6F098}">
      <formula1>"秋田県"</formula1>
    </dataValidation>
    <dataValidation type="list" allowBlank="1" showInputMessage="1" showErrorMessage="1" sqref="X15:Z15" xr:uid="{114F86FF-2DB3-454E-9881-EB78BCD1E969}">
      <formula1>"✔"</formula1>
    </dataValidation>
    <dataValidation imeMode="halfAlpha" allowBlank="1" showInputMessage="1" showErrorMessage="1" sqref="S19:V21 J19:N21 S36:V36 J36:N36" xr:uid="{D21BEB2F-EB35-4F42-865A-DE51CF6DB7DF}"/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1E68A70-87B8-457B-BECB-75F7E84ED63B}">
          <x14:formula1>
            <xm:f>リスト!$B$2:$B$29</xm:f>
          </x14:formula1>
          <xm:sqref>L10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8CC54-645C-49FC-8895-2DC4FFF03068}">
  <dimension ref="A1:AV46"/>
  <sheetViews>
    <sheetView showGridLines="0" showZeros="0" zoomScaleNormal="100" zoomScaleSheetLayoutView="100" workbookViewId="0">
      <selection activeCell="A4" sqref="A4"/>
    </sheetView>
  </sheetViews>
  <sheetFormatPr defaultColWidth="2.25" defaultRowHeight="13.5"/>
  <cols>
    <col min="1" max="1" width="2.25" style="2" customWidth="1"/>
    <col min="2" max="7" width="2.25" style="2"/>
    <col min="8" max="19" width="2.375" style="2" bestFit="1" customWidth="1"/>
    <col min="20" max="34" width="2.25" style="2"/>
    <col min="35" max="35" width="2.5" style="2" bestFit="1" customWidth="1"/>
    <col min="36" max="40" width="2.25" style="2"/>
    <col min="41" max="47" width="2.25" style="2" hidden="1" customWidth="1"/>
    <col min="48" max="16384" width="2.25" style="2"/>
  </cols>
  <sheetData>
    <row r="1" spans="1:48">
      <c r="A1" s="2" t="s">
        <v>26</v>
      </c>
    </row>
    <row r="2" spans="1:48" ht="7.5" customHeight="1"/>
    <row r="3" spans="1:48">
      <c r="A3" s="158" t="s">
        <v>203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60"/>
    </row>
    <row r="4" spans="1:48" s="31" customFormat="1" ht="9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48">
      <c r="A5" s="138" t="s">
        <v>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40"/>
    </row>
    <row r="6" spans="1:48" s="31" customFormat="1" ht="4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</row>
    <row r="7" spans="1:48" ht="17.25" customHeight="1">
      <c r="A7" s="141" t="s">
        <v>28</v>
      </c>
      <c r="B7" s="142"/>
      <c r="C7" s="142"/>
      <c r="D7" s="142"/>
      <c r="E7" s="142"/>
      <c r="F7" s="142"/>
      <c r="G7" s="143"/>
      <c r="H7" s="180"/>
      <c r="I7" s="181"/>
      <c r="J7" s="181"/>
      <c r="K7" s="181"/>
      <c r="L7" s="181"/>
      <c r="M7" s="181"/>
      <c r="N7" s="182"/>
      <c r="O7" s="141" t="s">
        <v>29</v>
      </c>
      <c r="P7" s="142"/>
      <c r="Q7" s="142"/>
      <c r="R7" s="142"/>
      <c r="S7" s="143"/>
      <c r="T7" s="183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84"/>
    </row>
    <row r="8" spans="1:48">
      <c r="A8" s="161" t="s">
        <v>30</v>
      </c>
      <c r="B8" s="162"/>
      <c r="C8" s="163"/>
      <c r="D8" s="141" t="s">
        <v>31</v>
      </c>
      <c r="E8" s="142"/>
      <c r="F8" s="142"/>
      <c r="G8" s="143"/>
      <c r="H8" s="141" t="s">
        <v>20</v>
      </c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3"/>
      <c r="T8" s="161" t="s">
        <v>32</v>
      </c>
      <c r="U8" s="162"/>
      <c r="V8" s="163"/>
      <c r="W8" s="141" t="s">
        <v>13</v>
      </c>
      <c r="X8" s="142"/>
      <c r="Y8" s="142"/>
      <c r="Z8" s="142"/>
      <c r="AA8" s="142"/>
      <c r="AB8" s="142"/>
      <c r="AC8" s="142"/>
      <c r="AD8" s="142"/>
      <c r="AE8" s="142"/>
      <c r="AF8" s="143"/>
      <c r="AG8" s="170" t="s">
        <v>33</v>
      </c>
      <c r="AH8" s="125"/>
      <c r="AI8" s="125"/>
      <c r="AJ8" s="125"/>
      <c r="AK8" s="125"/>
      <c r="AL8" s="125"/>
      <c r="AM8" s="126"/>
    </row>
    <row r="9" spans="1:48" ht="17.25" customHeight="1">
      <c r="A9" s="164"/>
      <c r="B9" s="165"/>
      <c r="C9" s="166"/>
      <c r="D9" s="167"/>
      <c r="E9" s="168"/>
      <c r="F9" s="168"/>
      <c r="G9" s="169"/>
      <c r="H9" s="171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3"/>
      <c r="T9" s="164"/>
      <c r="U9" s="165"/>
      <c r="V9" s="166"/>
      <c r="W9" s="174"/>
      <c r="X9" s="175"/>
      <c r="Y9" s="175"/>
      <c r="Z9" s="175"/>
      <c r="AA9" s="175"/>
      <c r="AB9" s="175"/>
      <c r="AC9" s="175"/>
      <c r="AD9" s="175"/>
      <c r="AE9" s="175"/>
      <c r="AF9" s="176"/>
      <c r="AG9" s="177"/>
      <c r="AH9" s="178"/>
      <c r="AI9" s="178"/>
      <c r="AJ9" s="178"/>
      <c r="AK9" s="178"/>
      <c r="AL9" s="178"/>
      <c r="AM9" s="179"/>
      <c r="AV9" s="3"/>
    </row>
    <row r="10" spans="1:48" s="3" customFormat="1" ht="20.25" customHeight="1">
      <c r="A10" s="141" t="s">
        <v>35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3"/>
      <c r="L10" s="135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7"/>
      <c r="AG10" s="124" t="s">
        <v>36</v>
      </c>
      <c r="AH10" s="125"/>
      <c r="AI10" s="126"/>
      <c r="AJ10" s="127"/>
      <c r="AK10" s="127"/>
      <c r="AL10" s="128" t="s">
        <v>37</v>
      </c>
      <c r="AM10" s="129"/>
      <c r="AP10" s="123"/>
      <c r="AQ10" s="123"/>
      <c r="AR10" s="123"/>
      <c r="AS10" s="123"/>
      <c r="AT10" s="123"/>
      <c r="AU10" s="123"/>
    </row>
    <row r="11" spans="1:48" s="30" customFormat="1" ht="6" customHeight="1">
      <c r="A11" s="38"/>
      <c r="B11" s="38"/>
      <c r="C11" s="38"/>
      <c r="D11" s="38"/>
      <c r="E11" s="38"/>
      <c r="F11" s="38"/>
      <c r="G11" s="38"/>
      <c r="H11" s="38"/>
      <c r="I11" s="39"/>
      <c r="J11" s="40"/>
      <c r="K11" s="39"/>
      <c r="L11" s="37"/>
      <c r="M11" s="37"/>
      <c r="N11" s="37"/>
      <c r="O11" s="37"/>
      <c r="P11" s="37"/>
      <c r="Q11" s="37"/>
      <c r="R11" s="37"/>
      <c r="S11" s="37"/>
      <c r="T11" s="37"/>
      <c r="U11" s="39"/>
      <c r="V11" s="37"/>
      <c r="W11" s="37"/>
      <c r="X11" s="37"/>
      <c r="Y11" s="40"/>
      <c r="Z11" s="41"/>
      <c r="AA11" s="39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</row>
    <row r="12" spans="1:48" s="30" customFormat="1" ht="6" customHeight="1">
      <c r="I12" s="42"/>
      <c r="J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48" s="3" customFormat="1" ht="12">
      <c r="A13" s="138" t="s">
        <v>119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40"/>
    </row>
    <row r="14" spans="1:48" s="30" customFormat="1" ht="3" customHeight="1">
      <c r="I14" s="42"/>
      <c r="J14" s="4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</row>
    <row r="15" spans="1:48" s="3" customFormat="1" ht="18" customHeight="1">
      <c r="A15" s="185" t="s">
        <v>124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7"/>
      <c r="Y15" s="188"/>
      <c r="Z15" s="189"/>
      <c r="AA15" s="50"/>
      <c r="AB15" s="50"/>
      <c r="AC15" s="50"/>
      <c r="AD15" s="50"/>
      <c r="AE15" s="50"/>
      <c r="AF15" s="50"/>
      <c r="AG15" s="50"/>
      <c r="AH15" s="51"/>
      <c r="AI15" s="51"/>
      <c r="AJ15" s="51"/>
      <c r="AK15" s="51"/>
      <c r="AL15" s="51"/>
      <c r="AM15" s="51"/>
    </row>
    <row r="16" spans="1:48" s="30" customFormat="1" ht="6" customHeight="1">
      <c r="I16" s="42"/>
      <c r="J16" s="4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</row>
    <row r="17" spans="1:48" s="3" customFormat="1" ht="12">
      <c r="A17" s="138" t="s">
        <v>38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40"/>
    </row>
    <row r="18" spans="1:48" s="30" customFormat="1" ht="3" customHeight="1" thickBot="1">
      <c r="I18" s="42"/>
      <c r="J18" s="43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</row>
    <row r="19" spans="1:48" ht="19.5" customHeight="1">
      <c r="A19" s="45"/>
      <c r="B19" s="30"/>
      <c r="C19" s="29"/>
      <c r="D19" s="30"/>
      <c r="E19" s="46"/>
      <c r="F19" s="30"/>
      <c r="G19" s="30"/>
      <c r="H19" s="30"/>
      <c r="I19" s="30"/>
      <c r="J19" s="47"/>
      <c r="K19" s="47"/>
      <c r="L19" s="47"/>
      <c r="M19" s="47"/>
      <c r="N19" s="47"/>
      <c r="O19" s="48"/>
      <c r="P19" s="29"/>
      <c r="Q19" s="31"/>
      <c r="R19" s="31"/>
      <c r="S19" s="47"/>
      <c r="T19" s="43"/>
      <c r="U19" s="47"/>
      <c r="V19" s="47"/>
      <c r="W19" s="29"/>
      <c r="AC19" s="190"/>
      <c r="AD19" s="130" t="s">
        <v>39</v>
      </c>
      <c r="AE19" s="131"/>
      <c r="AF19" s="131"/>
      <c r="AG19" s="131"/>
      <c r="AH19" s="131"/>
      <c r="AI19" s="152" t="s">
        <v>40</v>
      </c>
      <c r="AJ19" s="153"/>
      <c r="AK19" s="153"/>
      <c r="AL19" s="153"/>
      <c r="AM19" s="154"/>
      <c r="AV19" s="3"/>
    </row>
    <row r="20" spans="1:48">
      <c r="A20" s="45"/>
      <c r="B20" s="30"/>
      <c r="C20" s="29"/>
      <c r="D20" s="30"/>
      <c r="E20" s="46"/>
      <c r="F20" s="30"/>
      <c r="G20" s="30"/>
      <c r="H20" s="30"/>
      <c r="I20" s="30"/>
      <c r="J20" s="47"/>
      <c r="K20" s="47"/>
      <c r="L20" s="47"/>
      <c r="M20" s="47"/>
      <c r="N20" s="47"/>
      <c r="O20" s="48"/>
      <c r="P20" s="29"/>
      <c r="Q20" s="31"/>
      <c r="R20" s="31"/>
      <c r="S20" s="47"/>
      <c r="T20" s="43"/>
      <c r="U20" s="47"/>
      <c r="V20" s="47"/>
      <c r="W20" s="49"/>
      <c r="AC20" s="190"/>
      <c r="AD20" s="132" t="str">
        <f>IFERROR(VLOOKUP(L10,リスト!B2:D22,2,FALSE),IFERROR(VLOOKUP(L10,リスト!B23:D29,2,FALSE)*AJ10,""))</f>
        <v/>
      </c>
      <c r="AE20" s="133"/>
      <c r="AF20" s="133"/>
      <c r="AG20" s="134" t="s">
        <v>7</v>
      </c>
      <c r="AH20" s="134"/>
      <c r="AI20" s="148">
        <f>MIN(AD20,ROUNDDOWN((H34+H43)/1000,0))</f>
        <v>0</v>
      </c>
      <c r="AJ20" s="149"/>
      <c r="AK20" s="149"/>
      <c r="AL20" s="144" t="s">
        <v>7</v>
      </c>
      <c r="AM20" s="145"/>
    </row>
    <row r="21" spans="1:48" ht="14.25" thickBot="1">
      <c r="A21" s="29" t="s">
        <v>97</v>
      </c>
      <c r="B21" s="30"/>
      <c r="C21" s="29"/>
      <c r="D21" s="30"/>
      <c r="E21" s="46"/>
      <c r="F21" s="30"/>
      <c r="G21" s="30"/>
      <c r="H21" s="30"/>
      <c r="I21" s="30"/>
      <c r="J21" s="47"/>
      <c r="K21" s="47"/>
      <c r="L21" s="47"/>
      <c r="M21" s="47"/>
      <c r="N21" s="47"/>
      <c r="O21" s="48"/>
      <c r="P21" s="29"/>
      <c r="Q21" s="31"/>
      <c r="R21" s="31"/>
      <c r="S21" s="47"/>
      <c r="T21" s="43"/>
      <c r="U21" s="47"/>
      <c r="V21" s="47"/>
      <c r="W21" s="49"/>
      <c r="AC21" s="190"/>
      <c r="AD21" s="132"/>
      <c r="AE21" s="133"/>
      <c r="AF21" s="133"/>
      <c r="AG21" s="134"/>
      <c r="AH21" s="134"/>
      <c r="AI21" s="150"/>
      <c r="AJ21" s="151"/>
      <c r="AK21" s="151"/>
      <c r="AL21" s="146"/>
      <c r="AM21" s="147"/>
    </row>
    <row r="22" spans="1:48" ht="33.75" customHeight="1">
      <c r="A22" s="141" t="s">
        <v>126</v>
      </c>
      <c r="B22" s="142"/>
      <c r="C22" s="142"/>
      <c r="D22" s="142"/>
      <c r="E22" s="142"/>
      <c r="F22" s="142"/>
      <c r="G22" s="143"/>
      <c r="H22" s="131" t="s">
        <v>127</v>
      </c>
      <c r="I22" s="142"/>
      <c r="J22" s="142"/>
      <c r="K22" s="142"/>
      <c r="L22" s="142"/>
      <c r="M22" s="141" t="s">
        <v>41</v>
      </c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65"/>
      <c r="AJ22" s="165"/>
      <c r="AK22" s="165"/>
      <c r="AL22" s="165"/>
      <c r="AM22" s="166"/>
    </row>
    <row r="23" spans="1:48" ht="18.75" customHeight="1">
      <c r="A23" s="212" t="s">
        <v>128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4"/>
    </row>
    <row r="24" spans="1:48" ht="15" customHeight="1">
      <c r="A24" s="215" t="s">
        <v>129</v>
      </c>
      <c r="B24" s="216"/>
      <c r="C24" s="216"/>
      <c r="D24" s="216"/>
      <c r="E24" s="216"/>
      <c r="F24" s="216"/>
      <c r="G24" s="217"/>
      <c r="H24" s="224"/>
      <c r="I24" s="225"/>
      <c r="J24" s="225"/>
      <c r="K24" s="225"/>
      <c r="L24" s="226"/>
      <c r="M24" s="230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2"/>
    </row>
    <row r="25" spans="1:48" ht="15" customHeight="1">
      <c r="A25" s="218"/>
      <c r="B25" s="219"/>
      <c r="C25" s="219"/>
      <c r="D25" s="219"/>
      <c r="E25" s="219"/>
      <c r="F25" s="219"/>
      <c r="G25" s="220"/>
      <c r="H25" s="227"/>
      <c r="I25" s="228"/>
      <c r="J25" s="228"/>
      <c r="K25" s="228"/>
      <c r="L25" s="229"/>
      <c r="M25" s="233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5"/>
      <c r="AV25" s="3"/>
    </row>
    <row r="26" spans="1:48" ht="18.75" customHeight="1">
      <c r="A26" s="221" t="s">
        <v>130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3"/>
    </row>
    <row r="27" spans="1:48" ht="38.25" customHeight="1">
      <c r="A27" s="215" t="s">
        <v>131</v>
      </c>
      <c r="B27" s="216"/>
      <c r="C27" s="216"/>
      <c r="D27" s="216"/>
      <c r="E27" s="216"/>
      <c r="F27" s="216"/>
      <c r="G27" s="217"/>
      <c r="H27" s="224"/>
      <c r="I27" s="225"/>
      <c r="J27" s="225"/>
      <c r="K27" s="225"/>
      <c r="L27" s="226"/>
      <c r="M27" s="230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2"/>
    </row>
    <row r="28" spans="1:48" ht="38.25" customHeight="1">
      <c r="A28" s="236"/>
      <c r="B28" s="237"/>
      <c r="C28" s="237"/>
      <c r="D28" s="237"/>
      <c r="E28" s="237"/>
      <c r="F28" s="237"/>
      <c r="G28" s="238"/>
      <c r="H28" s="239"/>
      <c r="I28" s="240"/>
      <c r="J28" s="240"/>
      <c r="K28" s="240"/>
      <c r="L28" s="241"/>
      <c r="M28" s="200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2"/>
      <c r="AV28" s="3"/>
    </row>
    <row r="29" spans="1:48" ht="38.25" customHeight="1">
      <c r="A29" s="245" t="s">
        <v>132</v>
      </c>
      <c r="B29" s="246"/>
      <c r="C29" s="246"/>
      <c r="D29" s="246"/>
      <c r="E29" s="246"/>
      <c r="F29" s="246"/>
      <c r="G29" s="247"/>
      <c r="H29" s="248"/>
      <c r="I29" s="249"/>
      <c r="J29" s="249"/>
      <c r="K29" s="249"/>
      <c r="L29" s="250"/>
      <c r="M29" s="251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3"/>
    </row>
    <row r="30" spans="1:48" ht="38.25" customHeight="1">
      <c r="A30" s="218"/>
      <c r="B30" s="219"/>
      <c r="C30" s="219"/>
      <c r="D30" s="219"/>
      <c r="E30" s="219"/>
      <c r="F30" s="219"/>
      <c r="G30" s="220"/>
      <c r="H30" s="227"/>
      <c r="I30" s="228"/>
      <c r="J30" s="228"/>
      <c r="K30" s="228"/>
      <c r="L30" s="229"/>
      <c r="M30" s="233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5"/>
      <c r="AV30" s="3"/>
    </row>
    <row r="31" spans="1:48" ht="18.75" customHeight="1">
      <c r="A31" s="221" t="s">
        <v>201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3"/>
    </row>
    <row r="32" spans="1:48" ht="15" customHeight="1">
      <c r="A32" s="245" t="s">
        <v>202</v>
      </c>
      <c r="B32" s="246"/>
      <c r="C32" s="246"/>
      <c r="D32" s="246"/>
      <c r="E32" s="246"/>
      <c r="F32" s="246"/>
      <c r="G32" s="247"/>
      <c r="H32" s="248"/>
      <c r="I32" s="249"/>
      <c r="J32" s="249"/>
      <c r="K32" s="249"/>
      <c r="L32" s="250"/>
      <c r="M32" s="251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3"/>
    </row>
    <row r="33" spans="1:48" ht="31.5" customHeight="1">
      <c r="A33" s="236"/>
      <c r="B33" s="237"/>
      <c r="C33" s="237"/>
      <c r="D33" s="237"/>
      <c r="E33" s="237"/>
      <c r="F33" s="237"/>
      <c r="G33" s="238"/>
      <c r="H33" s="239"/>
      <c r="I33" s="240"/>
      <c r="J33" s="240"/>
      <c r="K33" s="240"/>
      <c r="L33" s="241"/>
      <c r="M33" s="200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2"/>
    </row>
    <row r="34" spans="1:48" ht="15" customHeight="1">
      <c r="A34" s="6" t="s">
        <v>23</v>
      </c>
      <c r="B34" s="7"/>
      <c r="C34" s="7"/>
      <c r="D34" s="7"/>
      <c r="E34" s="7"/>
      <c r="F34" s="7"/>
      <c r="G34" s="8"/>
      <c r="H34" s="191">
        <f>SUM(H24:L33)</f>
        <v>0</v>
      </c>
      <c r="I34" s="191"/>
      <c r="J34" s="191"/>
      <c r="K34" s="191"/>
      <c r="L34" s="192"/>
      <c r="M34" s="155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7"/>
    </row>
    <row r="35" spans="1:48" s="31" customFormat="1">
      <c r="A35" s="45"/>
      <c r="B35" s="30"/>
      <c r="C35" s="29"/>
      <c r="D35" s="30"/>
      <c r="E35" s="46"/>
      <c r="F35" s="30"/>
      <c r="G35" s="30"/>
      <c r="H35" s="30"/>
      <c r="I35" s="30"/>
      <c r="J35" s="47"/>
      <c r="K35" s="47"/>
      <c r="L35" s="47"/>
      <c r="M35" s="47"/>
      <c r="N35" s="47"/>
      <c r="O35" s="48"/>
      <c r="P35" s="29"/>
      <c r="S35" s="47"/>
      <c r="T35" s="43"/>
      <c r="U35" s="47"/>
      <c r="V35" s="47"/>
      <c r="W35" s="49"/>
      <c r="X35" s="120"/>
      <c r="Y35" s="120"/>
      <c r="Z35" s="120"/>
      <c r="AA35" s="120"/>
      <c r="AB35" s="120"/>
      <c r="AC35" s="120"/>
      <c r="AD35" s="33"/>
      <c r="AE35" s="34"/>
      <c r="AF35" s="34"/>
      <c r="AG35" s="34"/>
      <c r="AH35" s="119"/>
      <c r="AI35" s="193"/>
      <c r="AJ35" s="193"/>
      <c r="AK35" s="193"/>
      <c r="AL35" s="194"/>
      <c r="AM35" s="194"/>
    </row>
    <row r="36" spans="1:48" s="31" customFormat="1">
      <c r="A36" s="29" t="s">
        <v>98</v>
      </c>
      <c r="B36" s="30"/>
      <c r="C36" s="29"/>
      <c r="D36" s="30"/>
      <c r="E36" s="46"/>
      <c r="F36" s="30"/>
      <c r="G36" s="30"/>
      <c r="H36" s="30"/>
      <c r="I36" s="30"/>
      <c r="J36" s="47"/>
      <c r="K36" s="47"/>
      <c r="L36" s="47"/>
      <c r="M36" s="47"/>
      <c r="N36" s="47"/>
      <c r="O36" s="48"/>
      <c r="P36" s="29"/>
      <c r="S36" s="47"/>
      <c r="T36" s="43"/>
      <c r="U36" s="47"/>
      <c r="V36" s="47"/>
      <c r="W36" s="49"/>
      <c r="X36" s="120"/>
      <c r="Y36" s="120"/>
      <c r="Z36" s="120"/>
      <c r="AA36" s="120"/>
      <c r="AB36" s="120"/>
      <c r="AC36" s="120"/>
      <c r="AD36" s="33"/>
      <c r="AE36" s="34"/>
      <c r="AF36" s="34"/>
      <c r="AG36" s="34"/>
      <c r="AH36" s="119"/>
      <c r="AI36" s="193"/>
      <c r="AJ36" s="193"/>
      <c r="AK36" s="193"/>
      <c r="AL36" s="194"/>
      <c r="AM36" s="194"/>
    </row>
    <row r="37" spans="1:48" ht="32.25" customHeight="1">
      <c r="A37" s="141" t="s">
        <v>126</v>
      </c>
      <c r="B37" s="142"/>
      <c r="C37" s="142"/>
      <c r="D37" s="142"/>
      <c r="E37" s="142"/>
      <c r="F37" s="142"/>
      <c r="G37" s="143"/>
      <c r="H37" s="131" t="s">
        <v>127</v>
      </c>
      <c r="I37" s="142"/>
      <c r="J37" s="142"/>
      <c r="K37" s="142"/>
      <c r="L37" s="142"/>
      <c r="M37" s="141" t="s">
        <v>41</v>
      </c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3"/>
    </row>
    <row r="38" spans="1:48" ht="33.75" customHeight="1">
      <c r="A38" s="203" t="s">
        <v>133</v>
      </c>
      <c r="B38" s="204"/>
      <c r="C38" s="204"/>
      <c r="D38" s="204"/>
      <c r="E38" s="204"/>
      <c r="F38" s="204"/>
      <c r="G38" s="205"/>
      <c r="H38" s="199"/>
      <c r="I38" s="199"/>
      <c r="J38" s="199"/>
      <c r="K38" s="199"/>
      <c r="L38" s="199"/>
      <c r="M38" s="200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2"/>
    </row>
    <row r="39" spans="1:48" ht="39.75" customHeight="1">
      <c r="A39" s="206" t="s">
        <v>134</v>
      </c>
      <c r="B39" s="207"/>
      <c r="C39" s="207"/>
      <c r="D39" s="207"/>
      <c r="E39" s="207"/>
      <c r="F39" s="207"/>
      <c r="G39" s="208"/>
      <c r="H39" s="195"/>
      <c r="I39" s="195"/>
      <c r="J39" s="195"/>
      <c r="K39" s="195"/>
      <c r="L39" s="195"/>
      <c r="M39" s="196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</row>
    <row r="40" spans="1:48" ht="27.75" customHeight="1">
      <c r="A40" s="209" t="s">
        <v>135</v>
      </c>
      <c r="B40" s="210"/>
      <c r="C40" s="210"/>
      <c r="D40" s="210"/>
      <c r="E40" s="210"/>
      <c r="F40" s="210"/>
      <c r="G40" s="211"/>
      <c r="H40" s="195"/>
      <c r="I40" s="195"/>
      <c r="J40" s="195"/>
      <c r="K40" s="195"/>
      <c r="L40" s="195"/>
      <c r="M40" s="196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8"/>
    </row>
    <row r="41" spans="1:48" ht="45.75" customHeight="1">
      <c r="A41" s="206" t="s">
        <v>136</v>
      </c>
      <c r="B41" s="207"/>
      <c r="C41" s="207"/>
      <c r="D41" s="207"/>
      <c r="E41" s="207"/>
      <c r="F41" s="207"/>
      <c r="G41" s="208"/>
      <c r="H41" s="195"/>
      <c r="I41" s="195"/>
      <c r="J41" s="195"/>
      <c r="K41" s="195"/>
      <c r="L41" s="195"/>
      <c r="M41" s="196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8"/>
      <c r="AV41" s="3"/>
    </row>
    <row r="42" spans="1:48" ht="33.75" customHeight="1">
      <c r="A42" s="242" t="s">
        <v>137</v>
      </c>
      <c r="B42" s="243"/>
      <c r="C42" s="243"/>
      <c r="D42" s="243"/>
      <c r="E42" s="243"/>
      <c r="F42" s="243"/>
      <c r="G42" s="244"/>
      <c r="H42" s="195"/>
      <c r="I42" s="195"/>
      <c r="J42" s="195"/>
      <c r="K42" s="195"/>
      <c r="L42" s="195"/>
      <c r="M42" s="196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8"/>
    </row>
    <row r="43" spans="1:48" ht="15" customHeight="1">
      <c r="A43" s="6" t="s">
        <v>23</v>
      </c>
      <c r="B43" s="7"/>
      <c r="C43" s="7"/>
      <c r="D43" s="7"/>
      <c r="E43" s="7"/>
      <c r="F43" s="7"/>
      <c r="G43" s="8"/>
      <c r="H43" s="191">
        <f>SUM(H38:L42)</f>
        <v>0</v>
      </c>
      <c r="I43" s="191"/>
      <c r="J43" s="191"/>
      <c r="K43" s="191"/>
      <c r="L43" s="192"/>
      <c r="M43" s="155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7"/>
    </row>
    <row r="44" spans="1:48" s="31" customFormat="1">
      <c r="A44" s="29" t="s">
        <v>120</v>
      </c>
    </row>
    <row r="46" spans="1:48">
      <c r="AI46" s="122"/>
      <c r="AJ46" s="122"/>
      <c r="AK46" s="122"/>
      <c r="AL46" s="122"/>
      <c r="AM46" s="122"/>
    </row>
  </sheetData>
  <sheetProtection formatCells="0" formatColumns="0" formatRows="0" insertColumns="0" insertRows="0" autoFilter="0"/>
  <mergeCells count="78">
    <mergeCell ref="A3:AM3"/>
    <mergeCell ref="A5:AM5"/>
    <mergeCell ref="A7:G7"/>
    <mergeCell ref="H7:N7"/>
    <mergeCell ref="O7:S7"/>
    <mergeCell ref="T7:AM7"/>
    <mergeCell ref="AP10:AU10"/>
    <mergeCell ref="A8:C9"/>
    <mergeCell ref="D8:G8"/>
    <mergeCell ref="H8:S8"/>
    <mergeCell ref="T8:V9"/>
    <mergeCell ref="W8:AF8"/>
    <mergeCell ref="AG8:AM8"/>
    <mergeCell ref="D9:G9"/>
    <mergeCell ref="H9:S9"/>
    <mergeCell ref="W9:AF9"/>
    <mergeCell ref="AG9:AM9"/>
    <mergeCell ref="A10:K10"/>
    <mergeCell ref="L10:AF10"/>
    <mergeCell ref="AG10:AI10"/>
    <mergeCell ref="AJ10:AK10"/>
    <mergeCell ref="AL10:AM10"/>
    <mergeCell ref="A24:G25"/>
    <mergeCell ref="H24:L25"/>
    <mergeCell ref="M24:AM25"/>
    <mergeCell ref="A13:AM13"/>
    <mergeCell ref="A15:W15"/>
    <mergeCell ref="X15:Z15"/>
    <mergeCell ref="A17:AM17"/>
    <mergeCell ref="AC19:AC21"/>
    <mergeCell ref="AD19:AH19"/>
    <mergeCell ref="AI19:AM19"/>
    <mergeCell ref="AD20:AF21"/>
    <mergeCell ref="AG20:AH21"/>
    <mergeCell ref="AI20:AK21"/>
    <mergeCell ref="AL20:AM21"/>
    <mergeCell ref="A22:G22"/>
    <mergeCell ref="H22:L22"/>
    <mergeCell ref="M22:AM22"/>
    <mergeCell ref="A23:AM23"/>
    <mergeCell ref="A26:AM26"/>
    <mergeCell ref="A27:G28"/>
    <mergeCell ref="H27:L28"/>
    <mergeCell ref="M27:AM28"/>
    <mergeCell ref="A29:G30"/>
    <mergeCell ref="H29:L30"/>
    <mergeCell ref="M29:AM30"/>
    <mergeCell ref="A31:AM31"/>
    <mergeCell ref="A32:G33"/>
    <mergeCell ref="H32:L33"/>
    <mergeCell ref="M32:AM33"/>
    <mergeCell ref="H34:L34"/>
    <mergeCell ref="M34:AM34"/>
    <mergeCell ref="AI35:AK35"/>
    <mergeCell ref="AL35:AM35"/>
    <mergeCell ref="AI36:AK36"/>
    <mergeCell ref="AL36:AM36"/>
    <mergeCell ref="A37:G37"/>
    <mergeCell ref="H37:L37"/>
    <mergeCell ref="M37:AM37"/>
    <mergeCell ref="A38:G38"/>
    <mergeCell ref="H38:L38"/>
    <mergeCell ref="M38:AM38"/>
    <mergeCell ref="A39:G39"/>
    <mergeCell ref="H39:L39"/>
    <mergeCell ref="M39:AM39"/>
    <mergeCell ref="AI46:AM46"/>
    <mergeCell ref="A40:G40"/>
    <mergeCell ref="H40:L40"/>
    <mergeCell ref="M40:AM40"/>
    <mergeCell ref="A41:G41"/>
    <mergeCell ref="H41:L41"/>
    <mergeCell ref="M41:AM41"/>
    <mergeCell ref="A42:G42"/>
    <mergeCell ref="H42:L42"/>
    <mergeCell ref="M42:AM42"/>
    <mergeCell ref="H43:L43"/>
    <mergeCell ref="M43:AM43"/>
  </mergeCells>
  <phoneticPr fontId="3"/>
  <dataValidations count="3">
    <dataValidation imeMode="halfAlpha" allowBlank="1" showInputMessage="1" showErrorMessage="1" sqref="S19:V21 J19:N21 S36:V36 J36:N36" xr:uid="{A25E8820-E3EF-49C3-8C12-B15AB2537E5A}"/>
    <dataValidation type="list" allowBlank="1" showInputMessage="1" showErrorMessage="1" sqref="X15:Z15" xr:uid="{B955291B-8285-4C2B-9957-D82055796C02}">
      <formula1>"✔"</formula1>
    </dataValidation>
    <dataValidation type="list" allowBlank="1" sqref="D9:G9" xr:uid="{FA3115C5-584C-4336-AB9D-832E4D151610}">
      <formula1>"秋田県"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799E666-9F47-4F67-980F-15DE7CBD2B8B}">
          <x14:formula1>
            <xm:f>リスト!$B$2:$B$29</xm:f>
          </x14:formula1>
          <xm:sqref>L10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FF25-569B-45F6-BD73-CCE7F7554354}">
  <sheetPr>
    <pageSetUpPr fitToPage="1"/>
  </sheetPr>
  <dimension ref="A1:AY50"/>
  <sheetViews>
    <sheetView showGridLines="0" view="pageBreakPreview" zoomScale="80" zoomScaleNormal="85" zoomScaleSheetLayoutView="80" workbookViewId="0">
      <selection activeCell="L7" sqref="L7:Q7"/>
    </sheetView>
  </sheetViews>
  <sheetFormatPr defaultColWidth="9" defaultRowHeight="13.5"/>
  <cols>
    <col min="1" max="8" width="3.125" style="62" customWidth="1"/>
    <col min="9" max="39" width="2.5" style="62" customWidth="1"/>
    <col min="40" max="40" width="7" style="62" customWidth="1"/>
    <col min="41" max="41" width="9" style="62" customWidth="1"/>
    <col min="42" max="43" width="23.625" style="62" bestFit="1" customWidth="1"/>
    <col min="44" max="47" width="13.75" style="62" bestFit="1" customWidth="1"/>
    <col min="48" max="48" width="18.5" style="62" bestFit="1" customWidth="1"/>
    <col min="49" max="49" width="9.125" style="62" bestFit="1" customWidth="1"/>
    <col min="50" max="50" width="6.625" style="62" bestFit="1" customWidth="1"/>
    <col min="51" max="51" width="55.25" style="62" bestFit="1" customWidth="1"/>
    <col min="52" max="52" width="9" style="62" customWidth="1"/>
    <col min="53" max="16384" width="9" style="62"/>
  </cols>
  <sheetData>
    <row r="1" spans="1:39">
      <c r="A1" s="111" t="s">
        <v>138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</row>
    <row r="2" spans="1:39" ht="28.5" customHeight="1">
      <c r="A2" s="254" t="s">
        <v>173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109"/>
    </row>
    <row r="3" spans="1:39" s="102" customFormat="1" ht="28.5" customHeight="1">
      <c r="A3" s="108"/>
      <c r="B3" s="108"/>
      <c r="C3" s="108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</row>
    <row r="4" spans="1:39" s="102" customFormat="1" ht="28.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7"/>
      <c r="AD4" s="107"/>
      <c r="AE4" s="105"/>
      <c r="AF4" s="105"/>
      <c r="AG4" s="103"/>
      <c r="AH4" s="105"/>
      <c r="AI4" s="105"/>
      <c r="AJ4" s="103"/>
      <c r="AK4" s="106" t="s">
        <v>172</v>
      </c>
      <c r="AL4" s="105"/>
    </row>
    <row r="5" spans="1:39" s="102" customFormat="1" ht="28.5" customHeight="1">
      <c r="A5" s="103" t="s">
        <v>180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4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</row>
    <row r="6" spans="1:39" ht="28.5" customHeight="1">
      <c r="A6" s="71"/>
      <c r="B6" s="71"/>
      <c r="C6" s="71"/>
      <c r="D6" s="71"/>
      <c r="E6" s="10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100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</row>
    <row r="7" spans="1:39" ht="25.5" customHeight="1">
      <c r="A7" s="256" t="s">
        <v>171</v>
      </c>
      <c r="B7" s="257"/>
      <c r="C7" s="257"/>
      <c r="D7" s="257"/>
      <c r="E7" s="257"/>
      <c r="F7" s="258"/>
      <c r="G7" s="259"/>
      <c r="H7" s="260"/>
      <c r="I7" s="260"/>
      <c r="J7" s="260"/>
      <c r="K7" s="99" t="s">
        <v>170</v>
      </c>
      <c r="L7" s="260"/>
      <c r="M7" s="260"/>
      <c r="N7" s="260"/>
      <c r="O7" s="260"/>
      <c r="P7" s="260"/>
      <c r="Q7" s="260"/>
      <c r="R7" s="261"/>
      <c r="S7" s="262"/>
      <c r="T7" s="262"/>
      <c r="U7" s="262"/>
      <c r="V7" s="263"/>
      <c r="W7" s="264"/>
      <c r="X7" s="264"/>
      <c r="Y7" s="264"/>
      <c r="Z7" s="98"/>
      <c r="AA7" s="263"/>
      <c r="AB7" s="264"/>
      <c r="AC7" s="264"/>
      <c r="AD7" s="264"/>
      <c r="AE7" s="264"/>
      <c r="AF7" s="98"/>
      <c r="AG7" s="263"/>
      <c r="AH7" s="265"/>
      <c r="AI7" s="265"/>
      <c r="AJ7" s="265"/>
      <c r="AK7" s="265"/>
      <c r="AL7" s="265"/>
    </row>
    <row r="8" spans="1:39" ht="22.15" customHeight="1">
      <c r="A8" s="97"/>
      <c r="B8" s="96"/>
      <c r="C8" s="96"/>
      <c r="D8" s="266" t="s">
        <v>166</v>
      </c>
      <c r="E8" s="267"/>
      <c r="F8" s="267"/>
      <c r="G8" s="268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70"/>
    </row>
    <row r="9" spans="1:39" ht="39" customHeight="1">
      <c r="A9" s="271" t="s">
        <v>169</v>
      </c>
      <c r="B9" s="272"/>
      <c r="C9" s="272"/>
      <c r="D9" s="272"/>
      <c r="E9" s="272"/>
      <c r="F9" s="273"/>
      <c r="G9" s="277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80"/>
    </row>
    <row r="10" spans="1:39" ht="39" customHeight="1">
      <c r="A10" s="274"/>
      <c r="B10" s="275"/>
      <c r="C10" s="275"/>
      <c r="D10" s="275"/>
      <c r="E10" s="275"/>
      <c r="F10" s="276"/>
      <c r="G10" s="281"/>
      <c r="H10" s="282"/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3"/>
      <c r="U10" s="284" t="s">
        <v>168</v>
      </c>
      <c r="V10" s="285"/>
      <c r="W10" s="285"/>
      <c r="X10" s="285"/>
      <c r="Y10" s="286"/>
      <c r="Z10" s="259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8"/>
    </row>
    <row r="11" spans="1:39" ht="22.15" customHeight="1">
      <c r="A11" s="97"/>
      <c r="B11" s="96"/>
      <c r="C11" s="96"/>
      <c r="D11" s="266" t="s">
        <v>166</v>
      </c>
      <c r="E11" s="267"/>
      <c r="F11" s="267"/>
      <c r="G11" s="289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1"/>
    </row>
    <row r="12" spans="1:39" ht="61.5" customHeight="1">
      <c r="A12" s="292" t="s">
        <v>167</v>
      </c>
      <c r="B12" s="293"/>
      <c r="C12" s="293"/>
      <c r="D12" s="262"/>
      <c r="E12" s="262"/>
      <c r="F12" s="262"/>
      <c r="G12" s="294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6"/>
    </row>
    <row r="13" spans="1:39" ht="22.15" customHeight="1">
      <c r="A13" s="97"/>
      <c r="B13" s="96"/>
      <c r="C13" s="96"/>
      <c r="D13" s="266" t="s">
        <v>166</v>
      </c>
      <c r="E13" s="267"/>
      <c r="F13" s="267"/>
      <c r="G13" s="289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1"/>
    </row>
    <row r="14" spans="1:39" ht="60.75" customHeight="1">
      <c r="A14" s="292" t="s">
        <v>165</v>
      </c>
      <c r="B14" s="293"/>
      <c r="C14" s="293"/>
      <c r="D14" s="262"/>
      <c r="E14" s="262"/>
      <c r="F14" s="262"/>
      <c r="G14" s="294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6"/>
    </row>
    <row r="15" spans="1:39" ht="141" customHeight="1">
      <c r="A15" s="71"/>
      <c r="B15" s="71"/>
      <c r="C15" s="71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71"/>
      <c r="AK15" s="71"/>
      <c r="AL15" s="71"/>
    </row>
    <row r="16" spans="1:39" ht="21.75" customHeight="1">
      <c r="A16" s="297" t="s">
        <v>164</v>
      </c>
      <c r="B16" s="284" t="s">
        <v>147</v>
      </c>
      <c r="C16" s="301"/>
      <c r="D16" s="301"/>
      <c r="E16" s="301"/>
      <c r="F16" s="284" t="s">
        <v>163</v>
      </c>
      <c r="G16" s="301"/>
      <c r="H16" s="302"/>
      <c r="I16" s="284" t="s">
        <v>162</v>
      </c>
      <c r="J16" s="301"/>
      <c r="K16" s="301"/>
      <c r="L16" s="301"/>
      <c r="M16" s="301"/>
      <c r="N16" s="301"/>
      <c r="O16" s="301"/>
      <c r="P16" s="301"/>
      <c r="Q16" s="301"/>
      <c r="R16" s="301"/>
      <c r="S16" s="302"/>
      <c r="T16" s="284" t="s">
        <v>161</v>
      </c>
      <c r="U16" s="301"/>
      <c r="V16" s="301"/>
      <c r="W16" s="301"/>
      <c r="X16" s="301"/>
      <c r="Y16" s="301"/>
      <c r="Z16" s="301"/>
      <c r="AA16" s="301"/>
      <c r="AB16" s="301"/>
      <c r="AC16" s="302"/>
      <c r="AD16" s="284" t="s">
        <v>160</v>
      </c>
      <c r="AE16" s="301"/>
      <c r="AF16" s="301"/>
      <c r="AG16" s="301"/>
      <c r="AH16" s="301"/>
      <c r="AI16" s="301"/>
      <c r="AJ16" s="301"/>
      <c r="AK16" s="301"/>
      <c r="AL16" s="302"/>
    </row>
    <row r="17" spans="1:39" ht="24" customHeight="1">
      <c r="A17" s="298"/>
      <c r="B17" s="303"/>
      <c r="C17" s="305"/>
      <c r="D17" s="305"/>
      <c r="E17" s="305"/>
      <c r="F17" s="303"/>
      <c r="G17" s="305"/>
      <c r="H17" s="307"/>
      <c r="I17" s="309"/>
      <c r="J17" s="310"/>
      <c r="K17" s="310"/>
      <c r="L17" s="310"/>
      <c r="M17" s="310"/>
      <c r="N17" s="310"/>
      <c r="O17" s="310"/>
      <c r="P17" s="310"/>
      <c r="Q17" s="310"/>
      <c r="R17" s="310"/>
      <c r="S17" s="311"/>
      <c r="T17" s="309"/>
      <c r="U17" s="315"/>
      <c r="V17" s="315"/>
      <c r="W17" s="315"/>
      <c r="X17" s="315"/>
      <c r="Y17" s="315"/>
      <c r="Z17" s="315"/>
      <c r="AA17" s="315"/>
      <c r="AB17" s="315"/>
      <c r="AC17" s="316"/>
      <c r="AD17" s="95"/>
      <c r="AE17" s="94">
        <v>1</v>
      </c>
      <c r="AF17" s="71" t="s">
        <v>159</v>
      </c>
      <c r="AG17" s="71"/>
      <c r="AH17" s="71">
        <v>2</v>
      </c>
      <c r="AI17" s="94" t="s">
        <v>158</v>
      </c>
      <c r="AJ17" s="71"/>
      <c r="AK17" s="94"/>
      <c r="AL17" s="93"/>
    </row>
    <row r="18" spans="1:39" ht="24" customHeight="1">
      <c r="A18" s="298"/>
      <c r="B18" s="304"/>
      <c r="C18" s="306"/>
      <c r="D18" s="306"/>
      <c r="E18" s="306"/>
      <c r="F18" s="304"/>
      <c r="G18" s="306"/>
      <c r="H18" s="308"/>
      <c r="I18" s="312"/>
      <c r="J18" s="313"/>
      <c r="K18" s="313"/>
      <c r="L18" s="313"/>
      <c r="M18" s="313"/>
      <c r="N18" s="313"/>
      <c r="O18" s="313"/>
      <c r="P18" s="313"/>
      <c r="Q18" s="313"/>
      <c r="R18" s="313"/>
      <c r="S18" s="314"/>
      <c r="T18" s="317"/>
      <c r="U18" s="318"/>
      <c r="V18" s="318"/>
      <c r="W18" s="318"/>
      <c r="X18" s="318"/>
      <c r="Y18" s="318"/>
      <c r="Z18" s="318"/>
      <c r="AA18" s="318"/>
      <c r="AB18" s="318"/>
      <c r="AC18" s="319"/>
      <c r="AD18" s="92"/>
      <c r="AE18" s="90">
        <v>4</v>
      </c>
      <c r="AF18" s="91" t="s">
        <v>157</v>
      </c>
      <c r="AG18" s="91"/>
      <c r="AH18" s="91">
        <v>9</v>
      </c>
      <c r="AI18" s="90" t="s">
        <v>156</v>
      </c>
      <c r="AJ18" s="91"/>
      <c r="AK18" s="90"/>
      <c r="AL18" s="89"/>
    </row>
    <row r="19" spans="1:39" ht="21.75" customHeight="1">
      <c r="A19" s="298"/>
      <c r="B19" s="320" t="s">
        <v>146</v>
      </c>
      <c r="C19" s="321"/>
      <c r="D19" s="321"/>
      <c r="E19" s="321"/>
      <c r="F19" s="321"/>
      <c r="G19" s="321"/>
      <c r="H19" s="322"/>
      <c r="I19" s="320" t="s">
        <v>155</v>
      </c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1"/>
      <c r="AI19" s="321"/>
      <c r="AJ19" s="321"/>
      <c r="AK19" s="321"/>
      <c r="AL19" s="322"/>
    </row>
    <row r="20" spans="1:39">
      <c r="A20" s="299"/>
      <c r="B20" s="323"/>
      <c r="C20" s="325"/>
      <c r="D20" s="325"/>
      <c r="E20" s="325"/>
      <c r="F20" s="325"/>
      <c r="G20" s="325"/>
      <c r="H20" s="327"/>
      <c r="I20" s="85">
        <v>1</v>
      </c>
      <c r="J20" s="84"/>
      <c r="K20" s="84"/>
      <c r="L20" s="84"/>
      <c r="M20" s="84">
        <v>5</v>
      </c>
      <c r="N20" s="84"/>
      <c r="O20" s="84"/>
      <c r="P20" s="84"/>
      <c r="Q20" s="84"/>
      <c r="R20" s="84">
        <v>10</v>
      </c>
      <c r="S20" s="84"/>
      <c r="T20" s="84"/>
      <c r="U20" s="84"/>
      <c r="V20" s="84"/>
      <c r="W20" s="84">
        <v>15</v>
      </c>
      <c r="X20" s="84"/>
      <c r="Y20" s="84"/>
      <c r="Z20" s="84"/>
      <c r="AA20" s="84"/>
      <c r="AB20" s="84">
        <v>20</v>
      </c>
      <c r="AC20" s="84"/>
      <c r="AD20" s="84"/>
      <c r="AE20" s="84"/>
      <c r="AF20" s="84"/>
      <c r="AG20" s="84">
        <v>25</v>
      </c>
      <c r="AH20" s="84"/>
      <c r="AI20" s="84"/>
      <c r="AJ20" s="84"/>
      <c r="AK20" s="84"/>
      <c r="AL20" s="83">
        <v>30</v>
      </c>
    </row>
    <row r="21" spans="1:39" ht="37.15" customHeight="1">
      <c r="A21" s="300"/>
      <c r="B21" s="324"/>
      <c r="C21" s="326"/>
      <c r="D21" s="326"/>
      <c r="E21" s="326"/>
      <c r="F21" s="326"/>
      <c r="G21" s="326"/>
      <c r="H21" s="308"/>
      <c r="I21" s="79"/>
      <c r="J21" s="78"/>
      <c r="K21" s="78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6"/>
    </row>
    <row r="22" spans="1:39">
      <c r="A22" s="88"/>
      <c r="B22" s="87"/>
      <c r="C22" s="87"/>
      <c r="D22" s="87"/>
      <c r="E22" s="87"/>
      <c r="F22" s="87"/>
      <c r="G22" s="87"/>
      <c r="H22" s="86"/>
      <c r="I22" s="85">
        <v>31</v>
      </c>
      <c r="J22" s="84"/>
      <c r="K22" s="84"/>
      <c r="L22" s="84"/>
      <c r="M22" s="84">
        <v>35</v>
      </c>
      <c r="N22" s="84"/>
      <c r="O22" s="84"/>
      <c r="P22" s="84"/>
      <c r="Q22" s="84"/>
      <c r="R22" s="84"/>
      <c r="S22" s="84"/>
      <c r="T22" s="84"/>
      <c r="U22" s="84"/>
      <c r="V22" s="84"/>
      <c r="W22" s="84">
        <v>45</v>
      </c>
      <c r="X22" s="84"/>
      <c r="Y22" s="84"/>
      <c r="Z22" s="84"/>
      <c r="AA22" s="84"/>
      <c r="AB22" s="84">
        <v>50</v>
      </c>
      <c r="AC22" s="84"/>
      <c r="AD22" s="84"/>
      <c r="AE22" s="84"/>
      <c r="AF22" s="84"/>
      <c r="AG22" s="84">
        <v>55</v>
      </c>
      <c r="AH22" s="84"/>
      <c r="AI22" s="84"/>
      <c r="AJ22" s="84"/>
      <c r="AK22" s="84"/>
      <c r="AL22" s="83">
        <v>60</v>
      </c>
    </row>
    <row r="23" spans="1:39" ht="37.15" customHeight="1">
      <c r="A23" s="82"/>
      <c r="B23" s="81"/>
      <c r="C23" s="81"/>
      <c r="D23" s="81"/>
      <c r="E23" s="81"/>
      <c r="F23" s="81"/>
      <c r="G23" s="81"/>
      <c r="H23" s="80"/>
      <c r="I23" s="79"/>
      <c r="J23" s="78"/>
      <c r="K23" s="78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6"/>
    </row>
    <row r="24" spans="1:39">
      <c r="A24" s="75"/>
      <c r="B24" s="75"/>
      <c r="C24" s="75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3"/>
    </row>
    <row r="25" spans="1:39">
      <c r="A25" s="75"/>
      <c r="B25" s="75"/>
      <c r="C25" s="75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3"/>
    </row>
    <row r="26" spans="1:39">
      <c r="A26" s="75"/>
      <c r="B26" s="75"/>
      <c r="C26" s="75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3"/>
    </row>
    <row r="27" spans="1:39" ht="22.5" customHeight="1">
      <c r="A27" s="72" t="s">
        <v>154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9" ht="22.5" customHeight="1">
      <c r="A28" s="72" t="s">
        <v>153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9" ht="22.5" customHeight="1">
      <c r="A29" s="72" t="s">
        <v>152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9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9" spans="42:51" hidden="1"/>
    <row r="40" spans="42:51" hidden="1">
      <c r="AP40" s="62" t="s">
        <v>151</v>
      </c>
    </row>
    <row r="41" spans="42:51" s="63" customFormat="1" ht="27.75" hidden="1" customHeight="1">
      <c r="AP41" s="330" t="s">
        <v>150</v>
      </c>
      <c r="AQ41" s="330" t="s">
        <v>149</v>
      </c>
      <c r="AR41" s="330" t="s">
        <v>148</v>
      </c>
      <c r="AS41" s="330" t="s">
        <v>147</v>
      </c>
      <c r="AT41" s="330"/>
      <c r="AU41" s="330" t="s">
        <v>146</v>
      </c>
      <c r="AV41" s="330" t="s">
        <v>145</v>
      </c>
      <c r="AW41" s="328" t="s">
        <v>144</v>
      </c>
      <c r="AX41" s="328"/>
      <c r="AY41" s="329" t="s">
        <v>143</v>
      </c>
    </row>
    <row r="42" spans="42:51" s="63" customFormat="1" ht="27.75" hidden="1" customHeight="1">
      <c r="AP42" s="330"/>
      <c r="AQ42" s="330"/>
      <c r="AR42" s="330"/>
      <c r="AS42" s="70" t="s">
        <v>142</v>
      </c>
      <c r="AT42" s="70" t="s">
        <v>141</v>
      </c>
      <c r="AU42" s="330"/>
      <c r="AV42" s="330"/>
      <c r="AW42" s="69" t="s">
        <v>140</v>
      </c>
      <c r="AX42" s="68" t="s">
        <v>139</v>
      </c>
      <c r="AY42" s="330"/>
    </row>
    <row r="43" spans="42:51" s="63" customFormat="1" ht="27.75" hidden="1" customHeight="1">
      <c r="AP43" s="64">
        <f>G12</f>
        <v>0</v>
      </c>
      <c r="AQ43" s="64">
        <f>G11</f>
        <v>0</v>
      </c>
      <c r="AR43" s="65">
        <f>Z10</f>
        <v>0</v>
      </c>
      <c r="AS43" s="67" t="str">
        <f>B17&amp;C17&amp;D17&amp;$E$17</f>
        <v/>
      </c>
      <c r="AT43" s="67" t="str">
        <f>F17&amp;G17&amp;$H$17</f>
        <v/>
      </c>
      <c r="AU43" s="67" t="str">
        <f>B20&amp;C20&amp;D20&amp;E20&amp;F20&amp;G20&amp;H20</f>
        <v/>
      </c>
      <c r="AV43" s="67" t="str">
        <f>I21&amp;J21&amp;K21&amp;L21&amp;M21&amp;N21&amp;O21&amp;P21&amp;Q21&amp;R21&amp;S21&amp;T21&amp;U21&amp;V21&amp;W21&amp;X21&amp;Y21&amp;Z21&amp;AA21&amp;AB21&amp;AC21&amp;AD21&amp;AE21&amp;AF21&amp;AG21&amp;AH21&amp;AI21&amp;AJ21&amp;AK21&amp;AL21</f>
        <v/>
      </c>
      <c r="AW43" s="66">
        <f>G7</f>
        <v>0</v>
      </c>
      <c r="AX43" s="65">
        <f>L7</f>
        <v>0</v>
      </c>
      <c r="AY43" s="64" t="str">
        <f>G9&amp;G10</f>
        <v/>
      </c>
    </row>
    <row r="44" spans="42:51" ht="27.75" hidden="1" customHeight="1"/>
    <row r="45" spans="42:51" ht="27.75" customHeight="1"/>
    <row r="46" spans="42:51" ht="27.75" customHeight="1"/>
    <row r="47" spans="42:51" ht="27.75" customHeight="1"/>
    <row r="48" spans="42:51" ht="27.75" customHeight="1"/>
    <row r="49" ht="27.75" customHeight="1"/>
    <row r="50" ht="27.75" customHeight="1"/>
  </sheetData>
  <mergeCells count="55">
    <mergeCell ref="AW41:AX41"/>
    <mergeCell ref="AY41:AY42"/>
    <mergeCell ref="AP41:AP42"/>
    <mergeCell ref="AQ41:AQ42"/>
    <mergeCell ref="AR41:AR42"/>
    <mergeCell ref="AS41:AT41"/>
    <mergeCell ref="AU41:AU42"/>
    <mergeCell ref="AV41:AV42"/>
    <mergeCell ref="T17:AC18"/>
    <mergeCell ref="B19:H19"/>
    <mergeCell ref="I19:AL19"/>
    <mergeCell ref="B20:B21"/>
    <mergeCell ref="C20:C21"/>
    <mergeCell ref="D20:D21"/>
    <mergeCell ref="E20:E21"/>
    <mergeCell ref="F20:F21"/>
    <mergeCell ref="G20:G21"/>
    <mergeCell ref="H20:H21"/>
    <mergeCell ref="A14:F14"/>
    <mergeCell ref="G14:AL14"/>
    <mergeCell ref="A16:A21"/>
    <mergeCell ref="B16:E16"/>
    <mergeCell ref="F16:H16"/>
    <mergeCell ref="I16:S16"/>
    <mergeCell ref="T16:AC16"/>
    <mergeCell ref="AD16:AL16"/>
    <mergeCell ref="B17:B18"/>
    <mergeCell ref="C17:C18"/>
    <mergeCell ref="D17:D18"/>
    <mergeCell ref="E17:E18"/>
    <mergeCell ref="F17:F18"/>
    <mergeCell ref="G17:G18"/>
    <mergeCell ref="H17:H18"/>
    <mergeCell ref="I17:S18"/>
    <mergeCell ref="D11:F11"/>
    <mergeCell ref="G11:AL11"/>
    <mergeCell ref="A12:F12"/>
    <mergeCell ref="G12:AL12"/>
    <mergeCell ref="D13:F13"/>
    <mergeCell ref="G13:AL13"/>
    <mergeCell ref="D8:F8"/>
    <mergeCell ref="G8:AL8"/>
    <mergeCell ref="A9:F10"/>
    <mergeCell ref="G9:AL9"/>
    <mergeCell ref="G10:T10"/>
    <mergeCell ref="U10:Y10"/>
    <mergeCell ref="Z10:AL10"/>
    <mergeCell ref="A2:AL2"/>
    <mergeCell ref="A7:F7"/>
    <mergeCell ref="G7:J7"/>
    <mergeCell ref="L7:Q7"/>
    <mergeCell ref="R7:U7"/>
    <mergeCell ref="V7:Y7"/>
    <mergeCell ref="AA7:AE7"/>
    <mergeCell ref="AG7:AL7"/>
  </mergeCells>
  <phoneticPr fontId="3"/>
  <pageMargins left="0.6692913385826772" right="0.39370078740157483" top="0.82677165354330717" bottom="0.15748031496062992" header="0.6692913385826772" footer="0.31496062992125984"/>
  <pageSetup paperSize="9" scale="9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"/>
  <sheetViews>
    <sheetView showGridLines="0" showZeros="0" view="pageBreakPreview" zoomScaleNormal="100" zoomScaleSheetLayoutView="100" workbookViewId="0">
      <selection activeCell="G6" sqref="G6"/>
    </sheetView>
  </sheetViews>
  <sheetFormatPr defaultColWidth="2.25" defaultRowHeight="13.5"/>
  <cols>
    <col min="1" max="1" width="3.125" style="2" customWidth="1"/>
    <col min="2" max="2" width="30.25" style="2" customWidth="1"/>
    <col min="3" max="3" width="12.875" style="2" customWidth="1"/>
    <col min="4" max="4" width="20.875" style="2" customWidth="1"/>
    <col min="5" max="5" width="13.875" style="2" bestFit="1" customWidth="1"/>
    <col min="6" max="6" width="20.875" style="2" customWidth="1"/>
    <col min="7" max="7" width="7.625" style="2" customWidth="1"/>
    <col min="8" max="8" width="4.375" style="2" bestFit="1" customWidth="1"/>
    <col min="9" max="10" width="7.625" style="2" customWidth="1"/>
    <col min="11" max="12" width="2.25" style="2"/>
    <col min="13" max="13" width="4.375" style="2" bestFit="1" customWidth="1"/>
    <col min="14" max="16384" width="2.25" style="2"/>
  </cols>
  <sheetData>
    <row r="1" spans="1:32">
      <c r="A1" s="2" t="s">
        <v>15</v>
      </c>
    </row>
    <row r="2" spans="1:32">
      <c r="A2" s="9"/>
    </row>
    <row r="3" spans="1:32" ht="18" customHeight="1">
      <c r="A3" s="334" t="s">
        <v>16</v>
      </c>
      <c r="B3" s="333" t="s">
        <v>17</v>
      </c>
      <c r="C3" s="335" t="s">
        <v>18</v>
      </c>
      <c r="D3" s="333" t="s">
        <v>19</v>
      </c>
      <c r="E3" s="333" t="s">
        <v>13</v>
      </c>
      <c r="F3" s="336" t="s">
        <v>20</v>
      </c>
      <c r="G3" s="338" t="s">
        <v>21</v>
      </c>
      <c r="H3" s="332" t="s">
        <v>22</v>
      </c>
      <c r="I3" s="338" t="s">
        <v>198</v>
      </c>
      <c r="J3" s="338" t="s">
        <v>199</v>
      </c>
    </row>
    <row r="4" spans="1:32">
      <c r="A4" s="334"/>
      <c r="B4" s="333"/>
      <c r="C4" s="335"/>
      <c r="D4" s="333"/>
      <c r="E4" s="333"/>
      <c r="F4" s="337"/>
      <c r="G4" s="339"/>
      <c r="H4" s="166"/>
      <c r="I4" s="339"/>
      <c r="J4" s="339"/>
    </row>
    <row r="5" spans="1:32" ht="22.5" customHeight="1">
      <c r="A5" s="10">
        <f>ROW()-4</f>
        <v>1</v>
      </c>
      <c r="B5" s="28">
        <f ca="1">IFERROR(INDIRECT("個票"&amp;$A5&amp;"！$t$7"),"")</f>
        <v>0</v>
      </c>
      <c r="C5" s="28">
        <f ca="1">IFERROR(INDIRECT("個票"&amp;$A5&amp;"！$h$7"),"")</f>
        <v>0</v>
      </c>
      <c r="D5" s="28">
        <f ca="1">IFERROR(INDIRECT("個票"&amp;$A5&amp;"！$l$10"),"")</f>
        <v>0</v>
      </c>
      <c r="E5" s="28">
        <f ca="1">IFERROR(INDIRECT("個票"&amp;$A5&amp;"！$w$9"),"")</f>
        <v>0</v>
      </c>
      <c r="F5" s="28" t="str">
        <f ca="1">IFERROR(INDIRECT("個票"&amp;$A5&amp;"！$ｄ$9")&amp;INDIRECT("個票"&amp;$A5&amp;"！$ｈ$9"),"")</f>
        <v/>
      </c>
      <c r="G5" s="13">
        <f ca="1">IFERROR(INDIRECT("個票"&amp;$A5&amp;"！$ai$20"),"")</f>
        <v>0</v>
      </c>
      <c r="H5" s="26"/>
      <c r="I5" s="13">
        <f ca="1">IFERROR(INDIRECT("個票"&amp;$A5&amp;"！$h$34")/1000,"")</f>
        <v>0</v>
      </c>
      <c r="J5" s="13">
        <f ca="1">IFERROR(INDIRECT("個票"&amp;$A5&amp;"！$h$43")/1000,"")</f>
        <v>0</v>
      </c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</row>
    <row r="6" spans="1:32" ht="22.5" customHeight="1">
      <c r="A6" s="10">
        <f t="shared" ref="A6:A19" si="0">ROW()-4</f>
        <v>2</v>
      </c>
      <c r="B6" s="28">
        <f t="shared" ref="B6:B19" ca="1" si="1">IFERROR(INDIRECT("個票"&amp;$A6&amp;"！$t$7"),"")</f>
        <v>0</v>
      </c>
      <c r="C6" s="28">
        <f t="shared" ref="C6:C19" ca="1" si="2">IFERROR(INDIRECT("個票"&amp;$A6&amp;"！$h$7"),"")</f>
        <v>0</v>
      </c>
      <c r="D6" s="28">
        <f t="shared" ref="D6:D19" ca="1" si="3">IFERROR(INDIRECT("個票"&amp;$A6&amp;"！$l$10"),"")</f>
        <v>0</v>
      </c>
      <c r="E6" s="28">
        <f t="shared" ref="E6:E19" ca="1" si="4">IFERROR(INDIRECT("個票"&amp;$A6&amp;"！$w$9"),"")</f>
        <v>0</v>
      </c>
      <c r="F6" s="28" t="str">
        <f t="shared" ref="F6:F19" ca="1" si="5">IFERROR(INDIRECT("個票"&amp;$A6&amp;"！$ｄ$9")&amp;INDIRECT("個票"&amp;$A6&amp;"！$ｈ$9"),"")</f>
        <v/>
      </c>
      <c r="G6" s="13">
        <f t="shared" ref="G6:G19" ca="1" si="6">IFERROR(INDIRECT("個票"&amp;$A6&amp;"！$ai$20"),"")</f>
        <v>0</v>
      </c>
      <c r="H6" s="26"/>
      <c r="I6" s="13">
        <f t="shared" ref="I6:I19" ca="1" si="7">IFERROR(INDIRECT("個票"&amp;$A6&amp;"！$h$34")/1000,"")</f>
        <v>0</v>
      </c>
      <c r="J6" s="13">
        <f t="shared" ref="J6:J19" ca="1" si="8">IFERROR(INDIRECT("個票"&amp;$A6&amp;"！$h$43")/1000,"")</f>
        <v>0</v>
      </c>
      <c r="M6" s="27"/>
    </row>
    <row r="7" spans="1:32" ht="22.5" customHeight="1">
      <c r="A7" s="10">
        <f t="shared" si="0"/>
        <v>3</v>
      </c>
      <c r="B7" s="28">
        <f t="shared" ca="1" si="1"/>
        <v>0</v>
      </c>
      <c r="C7" s="28">
        <f t="shared" ca="1" si="2"/>
        <v>0</v>
      </c>
      <c r="D7" s="28">
        <f t="shared" ca="1" si="3"/>
        <v>0</v>
      </c>
      <c r="E7" s="28">
        <f t="shared" ca="1" si="4"/>
        <v>0</v>
      </c>
      <c r="F7" s="28" t="str">
        <f t="shared" ca="1" si="5"/>
        <v/>
      </c>
      <c r="G7" s="13">
        <f t="shared" ca="1" si="6"/>
        <v>0</v>
      </c>
      <c r="H7" s="26"/>
      <c r="I7" s="13">
        <f t="shared" ca="1" si="7"/>
        <v>0</v>
      </c>
      <c r="J7" s="13">
        <f t="shared" ca="1" si="8"/>
        <v>0</v>
      </c>
      <c r="M7" s="27"/>
    </row>
    <row r="8" spans="1:32" ht="22.5" customHeight="1">
      <c r="A8" s="10">
        <f t="shared" si="0"/>
        <v>4</v>
      </c>
      <c r="B8" s="28">
        <f t="shared" ca="1" si="1"/>
        <v>0</v>
      </c>
      <c r="C8" s="28">
        <f t="shared" ca="1" si="2"/>
        <v>0</v>
      </c>
      <c r="D8" s="28">
        <f t="shared" ca="1" si="3"/>
        <v>0</v>
      </c>
      <c r="E8" s="28">
        <f t="shared" ca="1" si="4"/>
        <v>0</v>
      </c>
      <c r="F8" s="28" t="str">
        <f t="shared" ca="1" si="5"/>
        <v/>
      </c>
      <c r="G8" s="13">
        <f t="shared" ca="1" si="6"/>
        <v>0</v>
      </c>
      <c r="H8" s="26"/>
      <c r="I8" s="13">
        <f t="shared" ca="1" si="7"/>
        <v>0</v>
      </c>
      <c r="J8" s="13">
        <f t="shared" ca="1" si="8"/>
        <v>0</v>
      </c>
    </row>
    <row r="9" spans="1:32" ht="22.5" customHeight="1">
      <c r="A9" s="10">
        <f t="shared" si="0"/>
        <v>5</v>
      </c>
      <c r="B9" s="28">
        <f t="shared" ca="1" si="1"/>
        <v>0</v>
      </c>
      <c r="C9" s="28">
        <f t="shared" ca="1" si="2"/>
        <v>0</v>
      </c>
      <c r="D9" s="28">
        <f t="shared" ca="1" si="3"/>
        <v>0</v>
      </c>
      <c r="E9" s="28">
        <f t="shared" ca="1" si="4"/>
        <v>0</v>
      </c>
      <c r="F9" s="28" t="str">
        <f t="shared" ca="1" si="5"/>
        <v/>
      </c>
      <c r="G9" s="13">
        <f t="shared" ca="1" si="6"/>
        <v>0</v>
      </c>
      <c r="H9" s="26"/>
      <c r="I9" s="13">
        <f t="shared" ca="1" si="7"/>
        <v>0</v>
      </c>
      <c r="J9" s="13">
        <f t="shared" ca="1" si="8"/>
        <v>0</v>
      </c>
    </row>
    <row r="10" spans="1:32" ht="22.5" customHeight="1">
      <c r="A10" s="10">
        <f t="shared" si="0"/>
        <v>6</v>
      </c>
      <c r="B10" s="28" t="str">
        <f t="shared" ca="1" si="1"/>
        <v/>
      </c>
      <c r="C10" s="28" t="str">
        <f t="shared" ca="1" si="2"/>
        <v/>
      </c>
      <c r="D10" s="28" t="str">
        <f t="shared" ca="1" si="3"/>
        <v/>
      </c>
      <c r="E10" s="28" t="str">
        <f t="shared" ca="1" si="4"/>
        <v/>
      </c>
      <c r="F10" s="28" t="str">
        <f t="shared" ca="1" si="5"/>
        <v/>
      </c>
      <c r="G10" s="13" t="str">
        <f t="shared" ca="1" si="6"/>
        <v/>
      </c>
      <c r="H10" s="26"/>
      <c r="I10" s="13" t="str">
        <f t="shared" ca="1" si="7"/>
        <v/>
      </c>
      <c r="J10" s="13" t="str">
        <f t="shared" ca="1" si="8"/>
        <v/>
      </c>
    </row>
    <row r="11" spans="1:32" ht="22.5" customHeight="1">
      <c r="A11" s="10">
        <f t="shared" si="0"/>
        <v>7</v>
      </c>
      <c r="B11" s="28" t="str">
        <f t="shared" ca="1" si="1"/>
        <v/>
      </c>
      <c r="C11" s="28" t="str">
        <f t="shared" ca="1" si="2"/>
        <v/>
      </c>
      <c r="D11" s="28" t="str">
        <f t="shared" ca="1" si="3"/>
        <v/>
      </c>
      <c r="E11" s="28" t="str">
        <f t="shared" ca="1" si="4"/>
        <v/>
      </c>
      <c r="F11" s="28" t="str">
        <f t="shared" ca="1" si="5"/>
        <v/>
      </c>
      <c r="G11" s="13" t="str">
        <f t="shared" ca="1" si="6"/>
        <v/>
      </c>
      <c r="H11" s="26"/>
      <c r="I11" s="13" t="str">
        <f t="shared" ca="1" si="7"/>
        <v/>
      </c>
      <c r="J11" s="13" t="str">
        <f t="shared" ca="1" si="8"/>
        <v/>
      </c>
    </row>
    <row r="12" spans="1:32" ht="22.5" customHeight="1">
      <c r="A12" s="10">
        <f t="shared" si="0"/>
        <v>8</v>
      </c>
      <c r="B12" s="28" t="str">
        <f t="shared" ca="1" si="1"/>
        <v/>
      </c>
      <c r="C12" s="28" t="str">
        <f t="shared" ca="1" si="2"/>
        <v/>
      </c>
      <c r="D12" s="28" t="str">
        <f t="shared" ca="1" si="3"/>
        <v/>
      </c>
      <c r="E12" s="28" t="str">
        <f t="shared" ca="1" si="4"/>
        <v/>
      </c>
      <c r="F12" s="28" t="str">
        <f t="shared" ca="1" si="5"/>
        <v/>
      </c>
      <c r="G12" s="13" t="str">
        <f t="shared" ca="1" si="6"/>
        <v/>
      </c>
      <c r="H12" s="26"/>
      <c r="I12" s="13" t="str">
        <f t="shared" ca="1" si="7"/>
        <v/>
      </c>
      <c r="J12" s="13" t="str">
        <f t="shared" ca="1" si="8"/>
        <v/>
      </c>
    </row>
    <row r="13" spans="1:32" ht="22.5" customHeight="1">
      <c r="A13" s="10">
        <f t="shared" si="0"/>
        <v>9</v>
      </c>
      <c r="B13" s="28" t="str">
        <f t="shared" ca="1" si="1"/>
        <v/>
      </c>
      <c r="C13" s="28" t="str">
        <f t="shared" ca="1" si="2"/>
        <v/>
      </c>
      <c r="D13" s="28" t="str">
        <f t="shared" ca="1" si="3"/>
        <v/>
      </c>
      <c r="E13" s="28" t="str">
        <f t="shared" ca="1" si="4"/>
        <v/>
      </c>
      <c r="F13" s="28" t="str">
        <f t="shared" ca="1" si="5"/>
        <v/>
      </c>
      <c r="G13" s="13" t="str">
        <f t="shared" ca="1" si="6"/>
        <v/>
      </c>
      <c r="H13" s="26"/>
      <c r="I13" s="13" t="str">
        <f t="shared" ca="1" si="7"/>
        <v/>
      </c>
      <c r="J13" s="13" t="str">
        <f t="shared" ca="1" si="8"/>
        <v/>
      </c>
    </row>
    <row r="14" spans="1:32" ht="22.5" customHeight="1">
      <c r="A14" s="10">
        <f t="shared" si="0"/>
        <v>10</v>
      </c>
      <c r="B14" s="28" t="str">
        <f t="shared" ca="1" si="1"/>
        <v/>
      </c>
      <c r="C14" s="28" t="str">
        <f t="shared" ca="1" si="2"/>
        <v/>
      </c>
      <c r="D14" s="28" t="str">
        <f t="shared" ca="1" si="3"/>
        <v/>
      </c>
      <c r="E14" s="28" t="str">
        <f t="shared" ca="1" si="4"/>
        <v/>
      </c>
      <c r="F14" s="28" t="str">
        <f t="shared" ca="1" si="5"/>
        <v/>
      </c>
      <c r="G14" s="13" t="str">
        <f t="shared" ca="1" si="6"/>
        <v/>
      </c>
      <c r="H14" s="26"/>
      <c r="I14" s="13" t="str">
        <f t="shared" ca="1" si="7"/>
        <v/>
      </c>
      <c r="J14" s="13" t="str">
        <f t="shared" ca="1" si="8"/>
        <v/>
      </c>
    </row>
    <row r="15" spans="1:32" ht="22.5" customHeight="1">
      <c r="A15" s="10">
        <f t="shared" si="0"/>
        <v>11</v>
      </c>
      <c r="B15" s="28" t="str">
        <f t="shared" ca="1" si="1"/>
        <v/>
      </c>
      <c r="C15" s="28" t="str">
        <f t="shared" ca="1" si="2"/>
        <v/>
      </c>
      <c r="D15" s="28" t="str">
        <f t="shared" ca="1" si="3"/>
        <v/>
      </c>
      <c r="E15" s="28" t="str">
        <f t="shared" ca="1" si="4"/>
        <v/>
      </c>
      <c r="F15" s="28" t="str">
        <f t="shared" ca="1" si="5"/>
        <v/>
      </c>
      <c r="G15" s="13" t="str">
        <f t="shared" ca="1" si="6"/>
        <v/>
      </c>
      <c r="H15" s="26"/>
      <c r="I15" s="13" t="str">
        <f t="shared" ca="1" si="7"/>
        <v/>
      </c>
      <c r="J15" s="13" t="str">
        <f t="shared" ca="1" si="8"/>
        <v/>
      </c>
    </row>
    <row r="16" spans="1:32" ht="22.5" customHeight="1">
      <c r="A16" s="10">
        <f t="shared" si="0"/>
        <v>12</v>
      </c>
      <c r="B16" s="28" t="str">
        <f t="shared" ca="1" si="1"/>
        <v/>
      </c>
      <c r="C16" s="28" t="str">
        <f t="shared" ca="1" si="2"/>
        <v/>
      </c>
      <c r="D16" s="28" t="str">
        <f t="shared" ca="1" si="3"/>
        <v/>
      </c>
      <c r="E16" s="28" t="str">
        <f t="shared" ca="1" si="4"/>
        <v/>
      </c>
      <c r="F16" s="28" t="str">
        <f t="shared" ca="1" si="5"/>
        <v/>
      </c>
      <c r="G16" s="13" t="str">
        <f t="shared" ca="1" si="6"/>
        <v/>
      </c>
      <c r="H16" s="26"/>
      <c r="I16" s="13" t="str">
        <f t="shared" ca="1" si="7"/>
        <v/>
      </c>
      <c r="J16" s="13" t="str">
        <f t="shared" ca="1" si="8"/>
        <v/>
      </c>
    </row>
    <row r="17" spans="1:10" ht="22.5" customHeight="1">
      <c r="A17" s="10">
        <f t="shared" si="0"/>
        <v>13</v>
      </c>
      <c r="B17" s="28" t="str">
        <f t="shared" ca="1" si="1"/>
        <v/>
      </c>
      <c r="C17" s="28" t="str">
        <f t="shared" ca="1" si="2"/>
        <v/>
      </c>
      <c r="D17" s="28" t="str">
        <f t="shared" ca="1" si="3"/>
        <v/>
      </c>
      <c r="E17" s="28" t="str">
        <f t="shared" ca="1" si="4"/>
        <v/>
      </c>
      <c r="F17" s="28" t="str">
        <f t="shared" ca="1" si="5"/>
        <v/>
      </c>
      <c r="G17" s="13" t="str">
        <f t="shared" ca="1" si="6"/>
        <v/>
      </c>
      <c r="H17" s="26"/>
      <c r="I17" s="13" t="str">
        <f t="shared" ca="1" si="7"/>
        <v/>
      </c>
      <c r="J17" s="13" t="str">
        <f t="shared" ca="1" si="8"/>
        <v/>
      </c>
    </row>
    <row r="18" spans="1:10" ht="22.5" customHeight="1">
      <c r="A18" s="10">
        <f t="shared" si="0"/>
        <v>14</v>
      </c>
      <c r="B18" s="28" t="str">
        <f t="shared" ca="1" si="1"/>
        <v/>
      </c>
      <c r="C18" s="28" t="str">
        <f t="shared" ca="1" si="2"/>
        <v/>
      </c>
      <c r="D18" s="28" t="str">
        <f t="shared" ca="1" si="3"/>
        <v/>
      </c>
      <c r="E18" s="28" t="str">
        <f t="shared" ca="1" si="4"/>
        <v/>
      </c>
      <c r="F18" s="28" t="str">
        <f t="shared" ca="1" si="5"/>
        <v/>
      </c>
      <c r="G18" s="13" t="str">
        <f t="shared" ca="1" si="6"/>
        <v/>
      </c>
      <c r="H18" s="26"/>
      <c r="I18" s="13" t="str">
        <f t="shared" ca="1" si="7"/>
        <v/>
      </c>
      <c r="J18" s="13" t="str">
        <f t="shared" ca="1" si="8"/>
        <v/>
      </c>
    </row>
    <row r="19" spans="1:10" ht="22.5" customHeight="1">
      <c r="A19" s="10">
        <f t="shared" si="0"/>
        <v>15</v>
      </c>
      <c r="B19" s="28" t="str">
        <f t="shared" ca="1" si="1"/>
        <v/>
      </c>
      <c r="C19" s="28" t="str">
        <f t="shared" ca="1" si="2"/>
        <v/>
      </c>
      <c r="D19" s="28" t="str">
        <f t="shared" ca="1" si="3"/>
        <v/>
      </c>
      <c r="E19" s="28" t="str">
        <f t="shared" ca="1" si="4"/>
        <v/>
      </c>
      <c r="F19" s="28" t="str">
        <f t="shared" ca="1" si="5"/>
        <v/>
      </c>
      <c r="G19" s="13" t="str">
        <f t="shared" ca="1" si="6"/>
        <v/>
      </c>
      <c r="H19" s="26"/>
      <c r="I19" s="13" t="str">
        <f t="shared" ca="1" si="7"/>
        <v/>
      </c>
      <c r="J19" s="13" t="str">
        <f t="shared" ca="1" si="8"/>
        <v/>
      </c>
    </row>
    <row r="20" spans="1:10" ht="11.25" customHeight="1"/>
    <row r="21" spans="1:10" customFormat="1">
      <c r="A21" s="3" t="s">
        <v>24</v>
      </c>
      <c r="B21" s="2"/>
      <c r="C21" s="2"/>
    </row>
    <row r="22" spans="1:10" customFormat="1" ht="16.5" customHeight="1">
      <c r="A22" s="11"/>
      <c r="B22" s="3" t="s">
        <v>25</v>
      </c>
      <c r="C22" s="2"/>
    </row>
    <row r="23" spans="1:10" customFormat="1" ht="16.5" customHeight="1">
      <c r="A23" s="11"/>
      <c r="B23" s="3"/>
      <c r="C23" s="2"/>
    </row>
    <row r="24" spans="1:10" customFormat="1" ht="16.5" customHeight="1">
      <c r="A24" s="4"/>
      <c r="B24" s="12"/>
      <c r="C24" s="2"/>
    </row>
    <row r="25" spans="1:10" customFormat="1" ht="16.5" customHeight="1">
      <c r="A25" s="4"/>
      <c r="B25" s="12"/>
      <c r="C25" s="2"/>
    </row>
    <row r="26" spans="1:10" customFormat="1" ht="22.5" customHeight="1"/>
    <row r="27" spans="1:10" customFormat="1" ht="22.5" customHeight="1"/>
    <row r="28" spans="1:10" customFormat="1" ht="22.5" customHeight="1"/>
    <row r="29" spans="1:10" customFormat="1" ht="22.5" customHeight="1"/>
    <row r="30" spans="1:10" customFormat="1" ht="22.5" customHeight="1"/>
    <row r="31" spans="1:10" customFormat="1" ht="22.5" customHeight="1"/>
    <row r="32" spans="1:10" customFormat="1" ht="22.5" customHeight="1"/>
    <row r="33" customFormat="1" ht="22.5" customHeight="1"/>
    <row r="34" customFormat="1" ht="22.5" customHeight="1"/>
    <row r="35" customFormat="1" ht="22.5" customHeight="1"/>
    <row r="36" customFormat="1" ht="22.5" customHeight="1"/>
  </sheetData>
  <mergeCells count="11">
    <mergeCell ref="M5:AF5"/>
    <mergeCell ref="H3:H4"/>
    <mergeCell ref="E3:E4"/>
    <mergeCell ref="A3:A4"/>
    <mergeCell ref="C3:C4"/>
    <mergeCell ref="B3:B4"/>
    <mergeCell ref="D3:D4"/>
    <mergeCell ref="F3:F4"/>
    <mergeCell ref="G3:G4"/>
    <mergeCell ref="I3:I4"/>
    <mergeCell ref="J3:J4"/>
  </mergeCells>
  <phoneticPr fontId="3"/>
  <dataValidations count="2">
    <dataValidation type="list" allowBlank="1" showInputMessage="1" showErrorMessage="1" sqref="H5:H19" xr:uid="{00000000-0002-0000-0200-000000000000}">
      <formula1>"可"</formula1>
    </dataValidation>
    <dataValidation type="list" allowBlank="1" showInputMessage="1" showErrorMessage="1" sqref="D5:D19" xr:uid="{00000000-0002-0000-0200-000001000000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scale="8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3"/>
  <sheetViews>
    <sheetView showGridLines="0" showZeros="0" view="pageBreakPreview" zoomScaleNormal="100" zoomScaleSheetLayoutView="100" workbookViewId="0"/>
  </sheetViews>
  <sheetFormatPr defaultColWidth="2.25" defaultRowHeight="12"/>
  <cols>
    <col min="1" max="1" width="2.625" style="1" customWidth="1"/>
    <col min="2" max="37" width="2.25" style="1"/>
    <col min="38" max="39" width="2.25" style="54"/>
    <col min="40" max="16384" width="2.25" style="1"/>
  </cols>
  <sheetData>
    <row r="1" spans="1:40" ht="13.5">
      <c r="A1" s="54"/>
      <c r="B1" s="54"/>
      <c r="D1" s="54"/>
      <c r="E1" s="54"/>
      <c r="F1" s="54"/>
      <c r="H1" s="54"/>
      <c r="I1" s="52" t="s">
        <v>125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</row>
    <row r="2" spans="1:40" ht="22.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</row>
    <row r="3" spans="1:40" ht="13.5">
      <c r="A3" s="53"/>
      <c r="B3" s="53"/>
      <c r="C3" s="114"/>
      <c r="D3" s="114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114"/>
    </row>
    <row r="4" spans="1:40" s="54" customFormat="1" ht="45" customHeight="1">
      <c r="A4" s="53"/>
      <c r="B4" s="53"/>
      <c r="C4" s="56"/>
      <c r="D4" s="56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</row>
    <row r="5" spans="1:40" ht="18" customHeight="1">
      <c r="A5" s="353" t="s">
        <v>174</v>
      </c>
      <c r="B5" s="353"/>
      <c r="C5" s="353"/>
      <c r="D5" s="353"/>
      <c r="E5" s="353"/>
      <c r="F5" s="353"/>
      <c r="G5" s="353"/>
      <c r="H5" s="3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</row>
    <row r="6" spans="1:40" ht="45" customHeight="1">
      <c r="A6" s="52"/>
      <c r="B6" s="52"/>
      <c r="C6" s="52"/>
      <c r="D6" s="52"/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</row>
    <row r="7" spans="1:40" ht="15.75" customHeight="1">
      <c r="A7" s="52"/>
      <c r="B7" s="52"/>
      <c r="C7" s="52"/>
      <c r="D7" s="52"/>
      <c r="E7" s="52"/>
      <c r="F7" s="52"/>
      <c r="G7" s="52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354" t="s">
        <v>5</v>
      </c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52"/>
      <c r="AM7" s="53"/>
    </row>
    <row r="8" spans="1:40" ht="15.75" customHeight="1">
      <c r="A8" s="52"/>
      <c r="B8" s="52"/>
      <c r="C8" s="52"/>
      <c r="D8" s="52"/>
      <c r="E8" s="52"/>
      <c r="F8" s="52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354" t="s">
        <v>6</v>
      </c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58"/>
      <c r="AM8" s="53"/>
    </row>
    <row r="9" spans="1:40" s="54" customFormat="1" ht="60" customHeight="1">
      <c r="A9" s="52"/>
      <c r="B9" s="52"/>
      <c r="C9" s="52"/>
      <c r="D9" s="52"/>
      <c r="E9" s="52"/>
      <c r="F9" s="52"/>
      <c r="G9" s="52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</row>
    <row r="10" spans="1:40" s="54" customFormat="1" ht="18" customHeight="1">
      <c r="A10" s="348" t="s">
        <v>204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  <c r="AI10" s="348"/>
      <c r="AJ10" s="348"/>
      <c r="AK10" s="348"/>
      <c r="AL10" s="348"/>
      <c r="AM10" s="348"/>
    </row>
    <row r="11" spans="1:40" s="54" customFormat="1" ht="18" customHeigh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</row>
    <row r="12" spans="1:40" s="54" customFormat="1" ht="56.25" customHeight="1">
      <c r="A12" s="53"/>
      <c r="B12" s="53"/>
      <c r="C12" s="56"/>
      <c r="D12" s="56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</row>
    <row r="13" spans="1:40" s="54" customFormat="1" ht="18.75" customHeight="1">
      <c r="A13" s="53" t="s">
        <v>205</v>
      </c>
      <c r="B13" s="53"/>
      <c r="C13" s="56"/>
      <c r="D13" s="56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</row>
    <row r="14" spans="1:40" s="54" customFormat="1" ht="6.75" customHeight="1">
      <c r="A14" s="53"/>
      <c r="B14" s="53"/>
      <c r="C14" s="112"/>
      <c r="D14" s="11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</row>
    <row r="15" spans="1:40" s="54" customFormat="1" ht="13.5">
      <c r="A15" s="53" t="s">
        <v>175</v>
      </c>
      <c r="B15" s="53"/>
      <c r="C15" s="112"/>
      <c r="D15" s="11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</row>
    <row r="16" spans="1:40" s="54" customFormat="1" ht="50.2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</row>
    <row r="17" spans="1:39" s="54" customFormat="1" ht="14.25" customHeight="1">
      <c r="A17" s="53"/>
      <c r="B17" s="113" t="s">
        <v>176</v>
      </c>
      <c r="C17" s="113"/>
      <c r="D17" s="113"/>
      <c r="E17" s="113"/>
      <c r="F17" s="113"/>
      <c r="G17" s="113"/>
      <c r="H17" s="113"/>
      <c r="I17" s="113"/>
      <c r="J17" s="113"/>
      <c r="K17" s="351">
        <f ca="1">SUM(申請額一覧!G:G)</f>
        <v>0</v>
      </c>
      <c r="L17" s="352"/>
      <c r="M17" s="352"/>
      <c r="N17" s="352"/>
      <c r="O17" s="352"/>
      <c r="P17" s="352"/>
      <c r="Q17" s="352"/>
      <c r="R17" s="352"/>
      <c r="S17" s="53" t="s">
        <v>7</v>
      </c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</row>
    <row r="18" spans="1:39" s="54" customFormat="1" ht="14.2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</row>
    <row r="19" spans="1:39" s="54" customFormat="1" ht="14.25" customHeight="1">
      <c r="A19" s="53"/>
      <c r="B19" s="53" t="s">
        <v>177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7"/>
      <c r="Y19" s="57"/>
      <c r="Z19" s="57"/>
      <c r="AA19" s="57"/>
      <c r="AB19" s="57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</row>
    <row r="20" spans="1:39" s="54" customFormat="1" ht="14.25" customHeight="1">
      <c r="A20" s="53"/>
      <c r="B20" s="53" t="s">
        <v>178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7"/>
      <c r="Y20" s="57"/>
      <c r="Z20" s="57"/>
      <c r="AA20" s="57"/>
      <c r="AB20" s="57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</row>
    <row r="21" spans="1:39" s="54" customFormat="1" ht="14.25" customHeight="1">
      <c r="B21" s="53" t="s">
        <v>206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</row>
    <row r="22" spans="1:39" s="54" customFormat="1" ht="14.25" customHeight="1">
      <c r="B22" s="53"/>
      <c r="C22" s="53"/>
      <c r="D22" s="53" t="s">
        <v>179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9" s="54" customFormat="1" ht="14.25" customHeight="1">
      <c r="B23" s="53" t="s">
        <v>200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9" s="54" customFormat="1" ht="14.25" customHeight="1"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9" s="54" customFormat="1" ht="14.25" customHeight="1">
      <c r="B25" s="53"/>
      <c r="C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9" s="54" customFormat="1" ht="14.25" customHeight="1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9" s="54" customFormat="1"/>
    <row r="28" spans="1:39" s="54" customFormat="1"/>
    <row r="29" spans="1:39" s="54" customFormat="1"/>
    <row r="30" spans="1:39" s="54" customFormat="1">
      <c r="T30" s="54" t="s">
        <v>8</v>
      </c>
    </row>
    <row r="31" spans="1:39" s="54" customFormat="1" ht="6" customHeight="1"/>
    <row r="32" spans="1:39" ht="18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356" t="s">
        <v>192</v>
      </c>
      <c r="V32" s="357"/>
      <c r="W32" s="357"/>
      <c r="X32" s="357"/>
      <c r="Y32" s="357"/>
      <c r="Z32" s="357"/>
      <c r="AA32" s="357"/>
      <c r="AB32" s="358"/>
      <c r="AC32" s="359"/>
      <c r="AD32" s="360"/>
      <c r="AE32" s="361"/>
      <c r="AF32" s="117" t="s">
        <v>193</v>
      </c>
      <c r="AG32" s="359"/>
      <c r="AH32" s="360"/>
      <c r="AI32" s="360"/>
      <c r="AJ32" s="360"/>
      <c r="AK32" s="361"/>
    </row>
    <row r="33" spans="1:37" ht="18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349" t="s">
        <v>9</v>
      </c>
      <c r="V33" s="350"/>
      <c r="W33" s="350"/>
      <c r="X33" s="350"/>
      <c r="Y33" s="350"/>
      <c r="Z33" s="350"/>
      <c r="AA33" s="350"/>
      <c r="AB33" s="21"/>
      <c r="AC33" s="340"/>
      <c r="AD33" s="340"/>
      <c r="AE33" s="340"/>
      <c r="AF33" s="340"/>
      <c r="AG33" s="340"/>
      <c r="AH33" s="340"/>
      <c r="AI33" s="340"/>
      <c r="AJ33" s="340"/>
      <c r="AK33" s="340"/>
    </row>
    <row r="34" spans="1:37" ht="18.7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349" t="s">
        <v>10</v>
      </c>
      <c r="V34" s="350"/>
      <c r="W34" s="350"/>
      <c r="X34" s="350"/>
      <c r="Y34" s="350"/>
      <c r="Z34" s="350"/>
      <c r="AA34" s="350"/>
      <c r="AB34" s="21"/>
      <c r="AC34" s="340"/>
      <c r="AD34" s="340"/>
      <c r="AE34" s="340"/>
      <c r="AF34" s="340"/>
      <c r="AG34" s="340"/>
      <c r="AH34" s="340"/>
      <c r="AI34" s="340"/>
      <c r="AJ34" s="340"/>
      <c r="AK34" s="340"/>
    </row>
    <row r="35" spans="1:37" ht="18.7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349" t="s">
        <v>11</v>
      </c>
      <c r="V35" s="350"/>
      <c r="W35" s="350"/>
      <c r="X35" s="350"/>
      <c r="Y35" s="350"/>
      <c r="Z35" s="350"/>
      <c r="AA35" s="350"/>
      <c r="AB35" s="21"/>
      <c r="AC35" s="340"/>
      <c r="AD35" s="340"/>
      <c r="AE35" s="340"/>
      <c r="AF35" s="340"/>
      <c r="AG35" s="340"/>
      <c r="AH35" s="340"/>
      <c r="AI35" s="340"/>
      <c r="AJ35" s="340"/>
      <c r="AK35" s="340"/>
    </row>
    <row r="36" spans="1:37" ht="18.75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341" t="s">
        <v>12</v>
      </c>
      <c r="V36" s="342"/>
      <c r="W36" s="342"/>
      <c r="X36" s="20"/>
      <c r="Y36" s="345" t="s">
        <v>13</v>
      </c>
      <c r="Z36" s="346"/>
      <c r="AA36" s="346"/>
      <c r="AB36" s="347"/>
      <c r="AC36" s="340"/>
      <c r="AD36" s="340"/>
      <c r="AE36" s="340"/>
      <c r="AF36" s="340"/>
      <c r="AG36" s="340"/>
      <c r="AH36" s="340"/>
      <c r="AI36" s="340"/>
      <c r="AJ36" s="340"/>
      <c r="AK36" s="340"/>
    </row>
    <row r="37" spans="1:37" ht="18.75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343"/>
      <c r="V37" s="344"/>
      <c r="W37" s="344"/>
      <c r="X37" s="22"/>
      <c r="Y37" s="345" t="s">
        <v>14</v>
      </c>
      <c r="Z37" s="346"/>
      <c r="AA37" s="346"/>
      <c r="AB37" s="347"/>
      <c r="AC37" s="340"/>
      <c r="AD37" s="340"/>
      <c r="AE37" s="340"/>
      <c r="AF37" s="340"/>
      <c r="AG37" s="340"/>
      <c r="AH37" s="340"/>
      <c r="AI37" s="340"/>
      <c r="AJ37" s="340"/>
      <c r="AK37" s="340"/>
    </row>
    <row r="38" spans="1:37" ht="18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7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7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</sheetData>
  <mergeCells count="20">
    <mergeCell ref="A5:H5"/>
    <mergeCell ref="W8:AK8"/>
    <mergeCell ref="W7:AK7"/>
    <mergeCell ref="AB3:AL3"/>
    <mergeCell ref="U32:AB32"/>
    <mergeCell ref="AC32:AE32"/>
    <mergeCell ref="AG32:AK32"/>
    <mergeCell ref="AC37:AK37"/>
    <mergeCell ref="U36:W37"/>
    <mergeCell ref="Y36:AB36"/>
    <mergeCell ref="Y37:AB37"/>
    <mergeCell ref="A10:AM10"/>
    <mergeCell ref="U34:AA34"/>
    <mergeCell ref="U35:AA35"/>
    <mergeCell ref="AC34:AK34"/>
    <mergeCell ref="AC35:AK35"/>
    <mergeCell ref="AC36:AK36"/>
    <mergeCell ref="U33:AA33"/>
    <mergeCell ref="AC33:AK33"/>
    <mergeCell ref="K17:R17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116862-F8D7-47FC-8917-98C64F3C53D5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2ea94b1b-0416-417c-a68e-6b349799839f"/>
    <ds:schemaRef ds:uri="263dbbe5-076b-4606-a03b-9598f5f2f35a"/>
    <ds:schemaRef ds:uri="7c629b65-7d30-4138-96d4-6ad76f7e9986"/>
  </ds:schemaRefs>
</ds:datastoreItem>
</file>

<file path=customXml/itemProps2.xml><?xml version="1.0" encoding="utf-8"?>
<ds:datastoreItem xmlns:ds="http://schemas.openxmlformats.org/officeDocument/2006/customXml" ds:itemID="{2AC66BDD-C568-4E2B-881A-D1669F7DF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(はじめにお読み下さい)申請書の使い方</vt:lpstr>
      <vt:lpstr>個票1</vt:lpstr>
      <vt:lpstr>個票2</vt:lpstr>
      <vt:lpstr>個票3</vt:lpstr>
      <vt:lpstr>個票4</vt:lpstr>
      <vt:lpstr>個票5</vt:lpstr>
      <vt:lpstr>債権者登録</vt:lpstr>
      <vt:lpstr>申請額一覧</vt:lpstr>
      <vt:lpstr>申請書</vt:lpstr>
      <vt:lpstr>管理用（入力不要）</vt:lpstr>
      <vt:lpstr>リスト</vt:lpstr>
      <vt:lpstr>個票1!Print_Area</vt:lpstr>
      <vt:lpstr>個票2!Print_Area</vt:lpstr>
      <vt:lpstr>個票3!Print_Area</vt:lpstr>
      <vt:lpstr>個票4!Print_Area</vt:lpstr>
      <vt:lpstr>個票5!Print_Area</vt:lpstr>
      <vt:lpstr>債権者登録!Print_Area</vt:lpstr>
      <vt:lpstr>申請額一覧!Print_Area</vt:lpstr>
      <vt:lpstr>申請書!Print_Area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澤谷　諒</cp:lastModifiedBy>
  <cp:revision/>
  <cp:lastPrinted>2026-02-23T07:05:08Z</cp:lastPrinted>
  <dcterms:created xsi:type="dcterms:W3CDTF">2018-06-19T01:27:02Z</dcterms:created>
  <dcterms:modified xsi:type="dcterms:W3CDTF">2026-03-22T02:54:57Z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