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8.11.9\homes\admin\01zaisei\▼財政状況資料集\07 R7-8（R6年度決算）\08_完成版\"/>
    </mc:Choice>
  </mc:AlternateContent>
  <xr:revisionPtr revIDLastSave="0" documentId="13_ncr:1_{F5F7E5EA-E330-44F3-BC21-E347424F33F0}"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23" i="12" l="1"/>
  <c r="AU63" i="12"/>
  <c r="AP63" i="12"/>
  <c r="AF88" i="12"/>
  <c r="AU88" i="12"/>
  <c r="AP88" i="12"/>
  <c r="AO35" i="10" l="1"/>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CO37" i="10"/>
  <c r="BE37" i="10"/>
  <c r="AM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s="1"/>
  <c r="U35" i="10" s="1"/>
  <c r="U36" i="10" s="1"/>
  <c r="U37" i="10" s="1"/>
  <c r="U38" i="10" s="1"/>
  <c r="U39"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<sst xmlns="http://schemas.openxmlformats.org/spreadsheetml/2006/main" count="1120" uniqueCount="562">
  <si>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</si>
  <si>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</si>
  <si>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</si>
  <si>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</si>
  <si>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</si>
  <si>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</si>
  <si>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</si>
  <si>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</si>
  <si>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</si>
  <si>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</si>
  <si>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</si>
  <si>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</si>
  <si>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</si>
  <si>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</si>
  <si>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</si>
  <si>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</si>
  <si>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</si>
  <si>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</si>
  <si>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</si>
  <si>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</si>
  <si>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</si>
  <si>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</si>
  <si>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</si>
  <si>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</si>
  <si>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</si>
  <si>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</si>
  <si>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</si>
  <si>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</si>
  <si>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</si>
  <si>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</si>
  <si>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</si>
  <si>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</si>
  <si>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</si>
  <si>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</si>
  <si>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</si>
  <si>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</si>
  <si>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</si>
  <si>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</si>
  <si>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</si>
  <si>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</si>
  <si>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</si>
  <si>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</si>
  <si>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</si>
  <si>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</si>
  <si>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</si>
  <si>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</si>
  <si>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</si>
  <si>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</si>
  <si>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</si>
  <si>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</si>
  <si>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</si>
  <si>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</si>
  <si>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</si>
  <si>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</si>
  <si>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</si>
  <si>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</si>
  <si>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</si>
  <si>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</si>
  <si>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</si>
  <si>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</si>
  <si>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</si>
  <si>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</si>
  <si>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</si>
  <si>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</si>
  <si>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</si>
  <si>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</si>
  <si>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</si>
  <si>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</si>
  <si>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</si>
  <si>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</si>
  <si>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</si>
  <si>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</si>
  <si>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</si>
  <si>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</si>
  <si>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</si>
  <si>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</si>
  <si>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</si>
  <si>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</si>
  <si>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</si>
  <si>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</si>
  <si>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</si>
  <si>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</si>
  <si>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</si>
  <si>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</si>
  <si>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</si>
  <si>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</si>
  <si>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</si>
  <si>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</si>
  <si>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</si>
  <si>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</si>
  <si>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</si>
  <si>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</si>
  <si>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</si>
  <si>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</si>
  <si>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井川町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</si>
  <si>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</si>
  <si>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</si>
  <si>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</si>
  <si>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</si>
  <si>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</si>
  <si>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</si>
  <si>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</si>
  <si>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</si>
  <si>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</si>
  <si>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</si>
  <si>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</si>
  <si>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</si>
  <si>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</si>
  <si>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</si>
  <si>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</si>
  <si>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</si>
  <si>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</si>
  <si>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</si>
  <si>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</si>
  <si>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</si>
  <si>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</si>
  <si>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</si>
  <si>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</si>
  <si>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</si>
  <si>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</si>
  <si>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</si>
  <si>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</si>
  <si>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</si>
  <si>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</si>
  <si>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</si>
  <si>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</si>
  <si>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</si>
  <si>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</si>
  <si>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</si>
  <si>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</si>
  <si>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</si>
  <si>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</si>
  <si>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</si>
  <si>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</si>
  <si>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</si>
  <si>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</si>
  <si>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</si>
  <si>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</si>
  <si>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</si>
  <si>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</si>
  <si>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</si>
  <si>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</si>
  <si>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</si>
  <si>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</si>
  <si>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</si>
  <si>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</si>
  <si>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</si>
  <si>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</si>
  <si>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</si>
  <si>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</si>
  <si>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</si>
  <si>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</si>
  <si>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</si>
  <si>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</si>
  <si>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</si>
  <si>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</si>
  <si>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</si>
  <si>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</si>
  <si>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</si>
  <si>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</si>
  <si>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</si>
  <si>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</si>
  <si>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</si>
  <si>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</si>
  <si>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</si>
  <si>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</si>
  <si>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</si>
  <si>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</si>
  <si>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</si>
  <si>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</si>
  <si>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</si>
  <si>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</si>
  <si>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</si>
  <si>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</si>
  <si>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</si>
  <si>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</si>
  <si>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</si>
  <si>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</si>
  <si>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</si>
  <si>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</si>
  <si>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</si>
  <si>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</si>
  <si>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</si>
  <si>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</si>
  <si>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</si>
  <si>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</si>
  <si>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</si>
  <si>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</si>
  <si>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</si>
  <si>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</si>
  <si>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</si>
  <si>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</si>
  <si>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</si>
  <si>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</si>
  <si>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</si>
  <si>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</si>
  <si>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</si>
  <si>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</si>
  <si>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</si>
  <si>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</si>
  <si>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</si>
  <si>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</si>
  <si>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</si>
  <si>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秋田県井川町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</si>
  <si>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</si>
  <si>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</si>
  <si>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</si>
  <si>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</si>
  <si>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</si>
  <si>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</si>
  <si>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</si>
  <si>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</si>
  <si>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</si>
  <si>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</si>
  <si>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</si>
  <si>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</si>
  <si>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</si>
  <si>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</si>
  <si>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</si>
  <si>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</si>
  <si>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</si>
  <si>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</si>
  <si>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</si>
  <si>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</si>
  <si>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</si>
  <si>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</si>
  <si>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</si>
  <si>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</si>
  <si>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</si>
  <si>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</si>
  <si>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</si>
  <si>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</si>
  <si>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</si>
  <si>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</si>
  <si>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</si>
  <si>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</si>
  <si>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</si>
  <si>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</si>
  <si>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</si>
  <si>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</si>
  <si>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</si>
  <si>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</si>
  <si>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</si>
  <si>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</si>
  <si>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</si>
  <si>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</si>
  <si>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</si>
  <si>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</si>
  <si>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</si>
  <si>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</si>
  <si>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</si>
  <si>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</si>
  <si>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</si>
  <si>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</si>
  <si>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</si>
  <si>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</si>
  <si>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</si>
  <si>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</si>
  <si>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</si>
  <si>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</si>
  <si>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</si>
  <si>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</si>
  <si>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</si>
  <si>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</si>
  <si>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</si>
  <si>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</si>
  <si>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</si>
  <si>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</si>
  <si>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</si>
  <si>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</si>
  <si>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</si>
  <si>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</si>
  <si>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</si>
  <si>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</si>
  <si>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</si>
  <si>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</si>
  <si>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</si>
  <si>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</si>
  <si>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</si>
  <si>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</si>
  <si>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</si>
  <si>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</si>
  <si>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</si>
  <si>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</si>
  <si>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</si>
  <si>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</si>
  <si>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</si>
  <si>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</si>
  <si>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</si>
  <si>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</si>
  <si>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</si>
  <si>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</si>
  <si>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</si>
  <si>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</si>
  <si>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</si>
  <si>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</si>
  <si>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</si>
  <si>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</si>
  <si>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</si>
  <si>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</si>
  <si>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</si>
  <si>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</si>
  <si>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</si>
  <si>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</si>
  <si>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</si>
  <si>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</si>
  <si>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</si>
  <si>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</si>
  <si>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</si>
  <si>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</si>
  <si>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</si>
  <si>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</si>
  <si>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</si>
  <si>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</si>
  <si>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</si>
  <si>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</si>
  <si>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</si>
  <si>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</si>
  <si>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</si>
  <si>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</si>
  <si>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</si>
  <si>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</si>
  <si>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</si>
  <si>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</si>
  <si>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</si>
  <si>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</si>
  <si>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</si>
  <si>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</si>
  <si>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</si>
  <si>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</si>
  <si>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</si>
  <si>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</si>
  <si>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</si>
  <si>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</si>
  <si>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</si>
  <si>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</si>
  <si>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</si>
  <si>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</si>
  <si>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</si>
  <si>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</si>
  <si>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</si>
  <si>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</si>
  <si>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</si>
  <si>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</si>
  <si>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</si>
  <si>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</si>
  <si>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</si>
  <si>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</si>
  <si>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</si>
  <si>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</si>
  <si>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</si>
  <si>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</si>
  <si>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</si>
  <si>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</si>
  <si>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秋田県井川町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</si>
  <si>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</si>
  <si>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</si>
  <si>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</si>
  <si>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</si>
  <si>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</si>
  <si>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</si>
  <si>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</si>
  <si>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</si>
  <si>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</si>
  <si>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</si>
  <si>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</si>
  <si>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</si>
  <si>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</si>
  <si>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</si>
  <si>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</si>
  <si>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</si>
  <si>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</si>
  <si>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</si>
  <si>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</si>
  <si>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</si>
  <si>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</si>
  <si>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</si>
  <si>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</si>
  <si>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</si>
  <si>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</si>
  <si>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</si>
  <si>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</si>
  <si>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</si>
  <si>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</si>
  <si>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</si>
  <si>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</si>
  <si>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</si>
  <si>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</si>
  <si>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</si>
  <si>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国民健康保険井川町診療所特別会計</t>
    <phoneticPr fontId="5"/>
  </si>
  <si>
    <t>介護保険事業特別会計</t>
    <phoneticPr fontId="5"/>
  </si>
  <si>
    <t>介護認定事業特別会計</t>
    <phoneticPr fontId="5"/>
  </si>
  <si>
    <t>介護サービス事業特別会計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</si>
  <si>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</si>
  <si>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</si>
  <si>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</si>
  <si>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</si>
  <si>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</si>
  <si>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</si>
  <si>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</si>
  <si>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</si>
  <si>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</si>
  <si>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</si>
  <si>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</si>
  <si>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</si>
  <si>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</si>
  <si>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</si>
  <si>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</si>
  <si>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</si>
  <si>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</si>
  <si>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</si>
  <si>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</si>
  <si>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</si>
  <si>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</si>
  <si>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</si>
  <si>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</si>
  <si>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</si>
  <si>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</si>
  <si>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</si>
  <si>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</si>
  <si>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</si>
  <si>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</si>
  <si>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</si>
  <si>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</si>
  <si>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</si>
  <si>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</si>
  <si>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</si>
  <si>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</si>
  <si>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</si>
  <si>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</si>
  <si>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</si>
  <si>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</si>
  <si>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</si>
  <si>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</si>
  <si>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</si>
  <si>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</si>
  <si>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</si>
  <si>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</si>
  <si>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</si>
  <si>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</si>
  <si>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</si>
  <si>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</si>
  <si>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</si>
  <si>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</si>
  <si>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</si>
  <si>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</si>
  <si>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</si>
  <si>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</si>
  <si>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</si>
  <si>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</si>
  <si>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</si>
  <si>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</si>
  <si>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</si>
  <si>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</si>
  <si>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</si>
  <si>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</si>
  <si>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</si>
  <si>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</si>
  <si>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</si>
  <si>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</si>
  <si>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</si>
  <si>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</si>
  <si>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</si>
  <si>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</si>
  <si>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</si>
  <si>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</si>
  <si>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</si>
  <si>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</si>
  <si>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</si>
  <si>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</si>
  <si>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</si>
  <si>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</si>
  <si>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</si>
  <si>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</si>
  <si>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</si>
  <si>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</si>
  <si>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</si>
  <si>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</si>
  <si>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</si>
  <si>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</si>
  <si>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</si>
  <si>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</si>
  <si>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</si>
  <si>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</si>
  <si>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</si>
  <si>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</si>
  <si>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</si>
  <si>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</si>
  <si>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</si>
  <si>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</si>
  <si>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</si>
  <si>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</si>
  <si>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</si>
  <si>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</si>
  <si>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</si>
  <si>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</si>
  <si>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</si>
  <si>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</si>
  <si>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</si>
  <si>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</si>
  <si>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</si>
  <si>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</si>
  <si>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</si>
  <si>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</si>
  <si>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</si>
  <si>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</si>
  <si>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</si>
  <si>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</si>
  <si>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</si>
  <si>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</si>
  <si>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</si>
  <si>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</si>
  <si>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</si>
  <si>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</si>
  <si>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</si>
  <si>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</si>
  <si>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</si>
  <si>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</si>
  <si>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</si>
  <si>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</si>
  <si>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</si>
  <si>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</si>
  <si>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</si>
  <si>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</si>
  <si>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</si>
  <si>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</si>
  <si>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</si>
  <si>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</si>
  <si>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</si>
  <si>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</si>
  <si>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</si>
  <si>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</si>
  <si>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</si>
  <si>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</si>
  <si>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介護保険事業特別会計</t>
  </si>
  <si>
    <t>国民健康保険事業特別会計</t>
  </si>
  <si>
    <t>下水道事業会計</t>
  </si>
  <si>
    <t>介護認定事業特別会計</t>
  </si>
  <si>
    <t>国民健康保険井川町診療所特別会計</t>
  </si>
  <si>
    <t>介護サービス事業特別会計</t>
  </si>
  <si>
    <t>その他会計（赤字）</t>
  </si>
  <si>
    <t>その他会計（黒字）</t>
  </si>
  <si>
    <t>R02</t>
    <phoneticPr fontId="5"/>
  </si>
  <si>
    <t>R03</t>
    <phoneticPr fontId="5"/>
  </si>
  <si>
    <t>R04</t>
    <phoneticPr fontId="5"/>
  </si>
  <si>
    <t>R05</t>
    <phoneticPr fontId="5"/>
  </si>
  <si>
    <t>R06</t>
    <phoneticPr fontId="5"/>
  </si>
  <si>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8"/>
  </si>
  <si>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8"/>
  </si>
  <si>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8"/>
  </si>
  <si>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8"/>
  </si>
  <si>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8"/>
  </si>
  <si>
    <t>秋田県町村電算システム共同事業組合（一般会計）</t>
    <rPh sb="0" eb="3">
      <t>アキタケン</t>
    </rPh>
    <rPh sb="3" eb="5">
      <t>チョウソン</t>
    </rPh>
    <rPh sb="5" eb="7">
      <t>デンサン</t>
    </rPh>
    <rPh sb="11" eb="13">
      <t>キョウドウ</t>
    </rPh>
    <rPh sb="13" eb="15">
      <t>ジギョウ</t>
    </rPh>
    <rPh sb="15" eb="17">
      <t>クミアイ</t>
    </rPh>
    <rPh sb="18" eb="20">
      <t>イッパン</t>
    </rPh>
    <rPh sb="20" eb="22">
      <t>カイケイ</t>
    </rPh>
    <phoneticPr fontId="18"/>
  </si>
  <si>
    <t>八郎湖周辺清掃事務組合（一般会計）</t>
  </si>
  <si>
    <t>八郎潟町・井川町衛生処理施設組合（一般会計）</t>
  </si>
  <si>
    <t>湖東地区行政一部事務組合（一般会計）</t>
  </si>
  <si>
    <t>井川町・潟上市共有財産管理組合（一般会計）</t>
  </si>
  <si>
    <t>公共施設等整備基金</t>
  </si>
  <si>
    <t>安心子育て支援基金</t>
  </si>
  <si>
    <t>地域雇用推進対策基金</t>
    <phoneticPr fontId="38"/>
  </si>
  <si>
    <t>井川っ子教育推進基金</t>
  </si>
  <si>
    <t>保健施設整備基金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</si>
</sst>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362690</c:v>
                </c:pt>
                <c:pt idx="2">
                  <c:v>296093</c:v>
                </c:pt>
                <c:pt idx="3">
                  <c:v>308655</c:v>
                </c:pt>
                <c:pt idx="4">
                  <c:v>325476</c:v>
                </c:pt>
              </c:numCache>
            </c:numRef>
          </c:val>
          <c:smooth val="0"/>
          <c:extLst>
            <c:ext xmlns:c16="http://schemas.microsoft.com/office/drawing/2014/chart" uri="{C3380CC4-5D6E-409C-BE32-E72D297353CC}">
              <c16:uniqueId val="{00000000-883F-458C-9D10-F14460D832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84120</c:v>
                </c:pt>
                <c:pt idx="1">
                  <c:v>100379</c:v>
                </c:pt>
                <c:pt idx="2">
                  <c:v>72783</c:v>
                </c:pt>
                <c:pt idx="3">
                  <c:v>126916</c:v>
                </c:pt>
                <c:pt idx="4">
                  <c:v>140313</c:v>
                </c:pt>
              </c:numCache>
            </c:numRef>
          </c:val>
          <c:smooth val="0"/>
          <c:extLst>
            <c:ext xmlns:c16="http://schemas.microsoft.com/office/drawing/2014/chart" uri="{C3380CC4-5D6E-409C-BE32-E72D297353CC}">
              <c16:uniqueId val="{00000001-883F-458C-9D10-F14460D832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8.6999999999999993</c:v>
                </c:pt>
                <c:pt idx="1">
                  <c:v>9.74</c:v>
                </c:pt>
                <c:pt idx="2">
                  <c:v>13.14</c:v>
                </c:pt>
                <c:pt idx="3">
                  <c:v>12.5</c:v>
                </c:pt>
                <c:pt idx="4">
                  <c:v>10.93</c:v>
                </c:pt>
              </c:numCache>
            </c:numRef>
          </c:val>
          <c:extLst>
            <c:ext xmlns:c16="http://schemas.microsoft.com/office/drawing/2014/chart" uri="{C3380CC4-5D6E-409C-BE32-E72D297353CC}">
              <c16:uniqueId val="{00000000-467B-4CFD-9D5E-3DE74DDFD2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24.03</c:v>
                </c:pt>
                <c:pt idx="1">
                  <c:v>21.61</c:v>
                </c:pt>
                <c:pt idx="2">
                  <c:v>21.27</c:v>
                </c:pt>
                <c:pt idx="3">
                  <c:v>21.03</c:v>
                </c:pt>
                <c:pt idx="4">
                  <c:v>29.04</c:v>
                </c:pt>
              </c:numCache>
            </c:numRef>
          </c:val>
          <c:extLst>
            <c:ext xmlns:c16="http://schemas.microsoft.com/office/drawing/2014/chart" uri="{C3380CC4-5D6E-409C-BE32-E72D297353CC}">
              <c16:uniqueId val="{00000001-467B-4CFD-9D5E-3DE74DDFD23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c:v>
                </c:pt>
                <c:pt idx="1">
                  <c:v>4.55</c:v>
                </c:pt>
                <c:pt idx="2">
                  <c:v>2.2200000000000002</c:v>
                </c:pt>
                <c:pt idx="3">
                  <c:v>3.46</c:v>
                </c:pt>
                <c:pt idx="4">
                  <c:v>7.05</c:v>
                </c:pt>
              </c:numCache>
            </c:numRef>
          </c:val>
          <c:smooth val="0"/>
          <c:extLst>
            <c:ext xmlns:c16="http://schemas.microsoft.com/office/drawing/2014/chart" uri="{C3380CC4-5D6E-409C-BE32-E72D297353CC}">
              <c16:uniqueId val="{00000002-467B-4CFD-9D5E-3DE74DDFD23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0.28000000000000003</c:v>
                </c:pt>
                <c:pt idx="4">
                  <c:v>#N/A</c:v>
                </c:pt>
                <c:pt idx="5">
                  <c:v>0</c:v>
                </c:pt>
                <c:pt idx="6">
                  <c:v>#N/A</c:v>
                </c:pt>
                <c:pt idx="7">
                  <c:v>0</c:v>
                </c:pt>
                <c:pt idx="8">
                  <c:v>#N/A</c:v>
                </c:pt>
                <c:pt idx="9">
                  <c:v>0</c:v>
                </c:pt>
              </c:numCache>
            </c:numRef>
          </c:val>
          <c:extLst>
            <c:ext xmlns:c16="http://schemas.microsoft.com/office/drawing/2014/chart" uri="{C3380CC4-5D6E-409C-BE32-E72D297353CC}">
              <c16:uniqueId val="{00000000-5ABD-4387-AE9E-B5FFE7AD95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ABD-4387-AE9E-B5FFE7AD9540}"/>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ABD-4387-AE9E-B5FFE7AD9540}"/>
            </c:ext>
          </c:extLst>
        </c:ser>
        <c:ser>
          <c:idx val="3"/>
          <c:order val="3"/>
          <c:tx>
            <c:strRef>
              <c:f>データシート!$A$30</c:f>
              <c:strCache>
                <c:ptCount val="1"/>
                <c:pt idx="0">
                  <c:v>国民健康保険井川町診療所特別会計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ABD-4387-AE9E-B5FFE7AD9540}"/>
            </c:ext>
          </c:extLst>
        </c:ser>
        <c:ser>
          <c:idx val="4"/>
          <c:order val="4"/>
          <c:tx>
            <c:strRef>
              <c:f>データシート!$A$31</c:f>
              <c:strCache>
                <c:ptCount val="1"/>
                <c:pt idx="0">
                  <c:v>介護認定事業特別会計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0.34</c:v>
                </c:pt>
                <c:pt idx="2">
                  <c:v>#N/A</c:v>
                </c:pt>
                <c:pt idx="3">
                  <c:v>0.36</c:v>
                </c:pt>
                <c:pt idx="4">
                  <c:v>#N/A</c:v>
                </c:pt>
                <c:pt idx="5">
                  <c:v>0.31</c:v>
                </c:pt>
                <c:pt idx="6">
                  <c:v>#N/A</c:v>
                </c:pt>
                <c:pt idx="7">
                  <c:v>0.32</c:v>
                </c:pt>
                <c:pt idx="8">
                  <c:v>#N/A</c:v>
                </c:pt>
                <c:pt idx="9">
                  <c:v>0.16</c:v>
                </c:pt>
              </c:numCache>
            </c:numRef>
          </c:val>
          <c:extLst>
            <c:ext xmlns:c16="http://schemas.microsoft.com/office/drawing/2014/chart" uri="{C3380CC4-5D6E-409C-BE32-E72D297353CC}">
              <c16:uniqueId val="{00000004-5ABD-4387-AE9E-B5FFE7AD954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#N/A</c:v>
                </c:pt>
                <c:pt idx="5">
                  <c:v>0.3</c:v>
                </c:pt>
                <c:pt idx="6">
                  <c:v>#N/A</c:v>
                </c:pt>
                <c:pt idx="7">
                  <c:v>0.34</c:v>
                </c:pt>
                <c:pt idx="8">
                  <c:v>#N/A</c:v>
                </c:pt>
                <c:pt idx="9">
                  <c:v>0.35</c:v>
                </c:pt>
              </c:numCache>
            </c:numRef>
          </c:val>
          <c:extLst>
            <c:ext xmlns:c16="http://schemas.microsoft.com/office/drawing/2014/chart" uri="{C3380CC4-5D6E-409C-BE32-E72D297353CC}">
              <c16:uniqueId val="{00000005-5ABD-4387-AE9E-B5FFE7AD9540}"/>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2.36</c:v>
                </c:pt>
                <c:pt idx="2">
                  <c:v>#N/A</c:v>
                </c:pt>
                <c:pt idx="3">
                  <c:v>2.0099999999999998</c:v>
                </c:pt>
                <c:pt idx="4">
                  <c:v>#N/A</c:v>
                </c:pt>
                <c:pt idx="5">
                  <c:v>2.1</c:v>
                </c:pt>
                <c:pt idx="6">
                  <c:v>#N/A</c:v>
                </c:pt>
                <c:pt idx="7">
                  <c:v>1.8</c:v>
                </c:pt>
                <c:pt idx="8">
                  <c:v>#N/A</c:v>
                </c:pt>
                <c:pt idx="9">
                  <c:v>1.6</c:v>
                </c:pt>
              </c:numCache>
            </c:numRef>
          </c:val>
          <c:extLst>
            <c:ext xmlns:c16="http://schemas.microsoft.com/office/drawing/2014/chart" uri="{C3380CC4-5D6E-409C-BE32-E72D297353CC}">
              <c16:uniqueId val="{00000006-5ABD-4387-AE9E-B5FFE7AD9540}"/>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2.39</c:v>
                </c:pt>
                <c:pt idx="2">
                  <c:v>#N/A</c:v>
                </c:pt>
                <c:pt idx="3">
                  <c:v>3.69</c:v>
                </c:pt>
                <c:pt idx="4">
                  <c:v>#N/A</c:v>
                </c:pt>
                <c:pt idx="5">
                  <c:v>5.45</c:v>
                </c:pt>
                <c:pt idx="6">
                  <c:v>#N/A</c:v>
                </c:pt>
                <c:pt idx="7">
                  <c:v>3.28</c:v>
                </c:pt>
                <c:pt idx="8">
                  <c:v>#N/A</c:v>
                </c:pt>
                <c:pt idx="9">
                  <c:v>3.29</c:v>
                </c:pt>
              </c:numCache>
            </c:numRef>
          </c:val>
          <c:extLst>
            <c:ext xmlns:c16="http://schemas.microsoft.com/office/drawing/2014/chart" uri="{C3380CC4-5D6E-409C-BE32-E72D297353CC}">
              <c16:uniqueId val="{00000007-5ABD-4387-AE9E-B5FFE7AD954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3.56</c:v>
                </c:pt>
                <c:pt idx="2">
                  <c:v>#N/A</c:v>
                </c:pt>
                <c:pt idx="3">
                  <c:v>4.05</c:v>
                </c:pt>
                <c:pt idx="4">
                  <c:v>#N/A</c:v>
                </c:pt>
                <c:pt idx="5">
                  <c:v>5.04</c:v>
                </c:pt>
                <c:pt idx="6">
                  <c:v>#N/A</c:v>
                </c:pt>
                <c:pt idx="7">
                  <c:v>6.03</c:v>
                </c:pt>
                <c:pt idx="8">
                  <c:v>#N/A</c:v>
                </c:pt>
                <c:pt idx="9">
                  <c:v>3.58</c:v>
                </c:pt>
              </c:numCache>
            </c:numRef>
          </c:val>
          <c:extLst>
            <c:ext xmlns:c16="http://schemas.microsoft.com/office/drawing/2014/chart" uri="{C3380CC4-5D6E-409C-BE32-E72D297353CC}">
              <c16:uniqueId val="{00000008-5ABD-4387-AE9E-B5FFE7AD954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8.69</c:v>
                </c:pt>
                <c:pt idx="2">
                  <c:v>#N/A</c:v>
                </c:pt>
                <c:pt idx="3">
                  <c:v>9.73</c:v>
                </c:pt>
                <c:pt idx="4">
                  <c:v>#N/A</c:v>
                </c:pt>
                <c:pt idx="5">
                  <c:v>13.13</c:v>
                </c:pt>
                <c:pt idx="6">
                  <c:v>#N/A</c:v>
                </c:pt>
                <c:pt idx="7">
                  <c:v>12.5</c:v>
                </c:pt>
                <c:pt idx="8">
                  <c:v>#N/A</c:v>
                </c:pt>
                <c:pt idx="9">
                  <c:v>10.93</c:v>
                </c:pt>
              </c:numCache>
            </c:numRef>
          </c:val>
          <c:extLst>
            <c:ext xmlns:c16="http://schemas.microsoft.com/office/drawing/2014/chart" uri="{C3380CC4-5D6E-409C-BE32-E72D297353CC}">
              <c16:uniqueId val="{00000009-5ABD-4387-AE9E-B5FFE7AD95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403</c:v>
                </c:pt>
                <c:pt idx="5">
                  <c:v>398</c:v>
                </c:pt>
                <c:pt idx="8">
                  <c:v>363</c:v>
                </c:pt>
                <c:pt idx="11">
                  <c:v>343</c:v>
                </c:pt>
                <c:pt idx="14">
                  <c:v>337</c:v>
                </c:pt>
              </c:numCache>
            </c:numRef>
          </c:val>
          <c:extLst>
            <c:ext xmlns:c16="http://schemas.microsoft.com/office/drawing/2014/chart" uri="{C3380CC4-5D6E-409C-BE32-E72D297353CC}">
              <c16:uniqueId val="{00000000-15A0-45A7-A73B-DB3DCC50B7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5A0-45A7-A73B-DB3DCC50B7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6</c:v>
                </c:pt>
              </c:numCache>
            </c:numRef>
          </c:val>
          <c:extLst>
            <c:ext xmlns:c16="http://schemas.microsoft.com/office/drawing/2014/chart" uri="{C3380CC4-5D6E-409C-BE32-E72D297353CC}">
              <c16:uniqueId val="{00000002-15A0-45A7-A73B-DB3DCC50B7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c:v>
                </c:pt>
                <c:pt idx="3">
                  <c:v>15</c:v>
                </c:pt>
                <c:pt idx="6">
                  <c:v>16</c:v>
                </c:pt>
                <c:pt idx="9">
                  <c:v>6</c:v>
                </c:pt>
                <c:pt idx="12">
                  <c:v>11</c:v>
                </c:pt>
              </c:numCache>
            </c:numRef>
          </c:val>
          <c:extLst>
            <c:ext xmlns:c16="http://schemas.microsoft.com/office/drawing/2014/chart" uri="{C3380CC4-5D6E-409C-BE32-E72D297353CC}">
              <c16:uniqueId val="{00000003-15A0-45A7-A73B-DB3DCC50B7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112</c:v>
                </c:pt>
                <c:pt idx="3">
                  <c:v>110</c:v>
                </c:pt>
                <c:pt idx="6">
                  <c:v>119</c:v>
                </c:pt>
                <c:pt idx="9">
                  <c:v>91</c:v>
                </c:pt>
                <c:pt idx="12">
                  <c:v>81</c:v>
                </c:pt>
              </c:numCache>
            </c:numRef>
          </c:val>
          <c:extLst>
            <c:ext xmlns:c16="http://schemas.microsoft.com/office/drawing/2014/chart" uri="{C3380CC4-5D6E-409C-BE32-E72D297353CC}">
              <c16:uniqueId val="{00000004-15A0-45A7-A73B-DB3DCC50B7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A0-45A7-A73B-DB3DCC50B7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A0-45A7-A73B-DB3DCC50B7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392</c:v>
                </c:pt>
                <c:pt idx="3">
                  <c:v>390</c:v>
                </c:pt>
                <c:pt idx="6">
                  <c:v>343</c:v>
                </c:pt>
                <c:pt idx="9">
                  <c:v>294</c:v>
                </c:pt>
                <c:pt idx="12">
                  <c:v>289</c:v>
                </c:pt>
              </c:numCache>
            </c:numRef>
          </c:val>
          <c:extLst>
            <c:ext xmlns:c16="http://schemas.microsoft.com/office/drawing/2014/chart" uri="{C3380CC4-5D6E-409C-BE32-E72D297353CC}">
              <c16:uniqueId val="{00000007-15A0-45A7-A73B-DB3DCC50B7F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119</c:v>
                </c:pt>
                <c:pt idx="2">
                  <c:v>#N/A</c:v>
                </c:pt>
                <c:pt idx="3">
                  <c:v>#N/A</c:v>
                </c:pt>
                <c:pt idx="4">
                  <c:v>118</c:v>
                </c:pt>
                <c:pt idx="5">
                  <c:v>#N/A</c:v>
                </c:pt>
                <c:pt idx="6">
                  <c:v>#N/A</c:v>
                </c:pt>
                <c:pt idx="7">
                  <c:v>116</c:v>
                </c:pt>
                <c:pt idx="8">
                  <c:v>#N/A</c:v>
                </c:pt>
                <c:pt idx="9">
                  <c:v>#N/A</c:v>
                </c:pt>
                <c:pt idx="10">
                  <c:v>49</c:v>
                </c:pt>
                <c:pt idx="11">
                  <c:v>#N/A</c:v>
                </c:pt>
                <c:pt idx="12">
                  <c:v>#N/A</c:v>
                </c:pt>
                <c:pt idx="13">
                  <c:v>50</c:v>
                </c:pt>
                <c:pt idx="14">
                  <c:v>#N/A</c:v>
                </c:pt>
              </c:numCache>
            </c:numRef>
          </c:val>
          <c:smooth val="0"/>
          <c:extLst>
            <c:ext xmlns:c16="http://schemas.microsoft.com/office/drawing/2014/chart" uri="{C3380CC4-5D6E-409C-BE32-E72D297353CC}">
              <c16:uniqueId val="{00000008-15A0-45A7-A73B-DB3DCC50B7F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3736</c:v>
                </c:pt>
                <c:pt idx="5">
                  <c:v>3525</c:v>
                </c:pt>
                <c:pt idx="8">
                  <c:v>3336</c:v>
                </c:pt>
                <c:pt idx="11">
                  <c:v>3286</c:v>
                </c:pt>
                <c:pt idx="14">
                  <c:v>3513</c:v>
                </c:pt>
              </c:numCache>
            </c:numRef>
          </c:val>
          <c:extLst>
            <c:ext xmlns:c16="http://schemas.microsoft.com/office/drawing/2014/chart" uri="{C3380CC4-5D6E-409C-BE32-E72D297353CC}">
              <c16:uniqueId val="{00000000-C18A-4643-B618-1684F48091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c:v>
                </c:pt>
                <c:pt idx="5">
                  <c:v>3</c:v>
                </c:pt>
                <c:pt idx="8">
                  <c:v>0</c:v>
                </c:pt>
                <c:pt idx="11">
                  <c:v>0</c:v>
                </c:pt>
                <c:pt idx="14">
                  <c:v>0</c:v>
                </c:pt>
              </c:numCache>
            </c:numRef>
          </c:val>
          <c:extLst>
            <c:ext xmlns:c16="http://schemas.microsoft.com/office/drawing/2014/chart" uri="{C3380CC4-5D6E-409C-BE32-E72D297353CC}">
              <c16:uniqueId val="{00000001-C18A-4643-B618-1684F48091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2810</c:v>
                </c:pt>
                <c:pt idx="5">
                  <c:v>3093</c:v>
                </c:pt>
                <c:pt idx="8">
                  <c:v>3402</c:v>
                </c:pt>
                <c:pt idx="11">
                  <c:v>3748</c:v>
                </c:pt>
                <c:pt idx="14">
                  <c:v>4059</c:v>
                </c:pt>
              </c:numCache>
            </c:numRef>
          </c:val>
          <c:extLst>
            <c:ext xmlns:c16="http://schemas.microsoft.com/office/drawing/2014/chart" uri="{C3380CC4-5D6E-409C-BE32-E72D297353CC}">
              <c16:uniqueId val="{00000002-C18A-4643-B618-1684F48091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8A-4643-B618-1684F48091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18A-4643-B618-1684F48091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8A-4643-B618-1684F48091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237</c:v>
                </c:pt>
                <c:pt idx="3">
                  <c:v>186</c:v>
                </c:pt>
                <c:pt idx="6">
                  <c:v>225</c:v>
                </c:pt>
                <c:pt idx="9">
                  <c:v>216</c:v>
                </c:pt>
                <c:pt idx="12">
                  <c:v>238</c:v>
                </c:pt>
              </c:numCache>
            </c:numRef>
          </c:val>
          <c:extLst>
            <c:ext xmlns:c16="http://schemas.microsoft.com/office/drawing/2014/chart" uri="{C3380CC4-5D6E-409C-BE32-E72D297353CC}">
              <c16:uniqueId val="{00000006-C18A-4643-B618-1684F48091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154</c:v>
                </c:pt>
                <c:pt idx="3">
                  <c:v>122</c:v>
                </c:pt>
                <c:pt idx="6">
                  <c:v>87</c:v>
                </c:pt>
                <c:pt idx="9">
                  <c:v>160</c:v>
                </c:pt>
                <c:pt idx="12">
                  <c:v>256</c:v>
                </c:pt>
              </c:numCache>
            </c:numRef>
          </c:val>
          <c:extLst>
            <c:ext xmlns:c16="http://schemas.microsoft.com/office/drawing/2014/chart" uri="{C3380CC4-5D6E-409C-BE32-E72D297353CC}">
              <c16:uniqueId val="{00000007-C18A-4643-B618-1684F48091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1008</c:v>
                </c:pt>
                <c:pt idx="3">
                  <c:v>844</c:v>
                </c:pt>
                <c:pt idx="6">
                  <c:v>848</c:v>
                </c:pt>
                <c:pt idx="9">
                  <c:v>788</c:v>
                </c:pt>
                <c:pt idx="12">
                  <c:v>765</c:v>
                </c:pt>
              </c:numCache>
            </c:numRef>
          </c:val>
          <c:extLst>
            <c:ext xmlns:c16="http://schemas.microsoft.com/office/drawing/2014/chart" uri="{C3380CC4-5D6E-409C-BE32-E72D297353CC}">
              <c16:uniqueId val="{00000008-C18A-4643-B618-1684F48091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225</c:v>
                </c:pt>
                <c:pt idx="3">
                  <c:v>216</c:v>
                </c:pt>
                <c:pt idx="6">
                  <c:v>9</c:v>
                </c:pt>
                <c:pt idx="9">
                  <c:v>7</c:v>
                </c:pt>
                <c:pt idx="12">
                  <c:v>6</c:v>
                </c:pt>
              </c:numCache>
            </c:numRef>
          </c:val>
          <c:extLst>
            <c:ext xmlns:c16="http://schemas.microsoft.com/office/drawing/2014/chart" uri="{C3380CC4-5D6E-409C-BE32-E72D297353CC}">
              <c16:uniqueId val="{00000009-C18A-4643-B618-1684F48091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2385</c:v>
                </c:pt>
                <c:pt idx="3">
                  <c:v>2218</c:v>
                </c:pt>
                <c:pt idx="6">
                  <c:v>2107</c:v>
                </c:pt>
                <c:pt idx="9">
                  <c:v>2009</c:v>
                </c:pt>
                <c:pt idx="12">
                  <c:v>2177</c:v>
                </c:pt>
              </c:numCache>
            </c:numRef>
          </c:val>
          <c:extLst>
            <c:ext xmlns:c16="http://schemas.microsoft.com/office/drawing/2014/chart" uri="{C3380CC4-5D6E-409C-BE32-E72D297353CC}">
              <c16:uniqueId val="{0000000A-C18A-4643-B618-1684F48091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18A-4643-B618-1684F48091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509</c:v>
                </c:pt>
                <c:pt idx="1">
                  <c:v>500</c:v>
                </c:pt>
                <c:pt idx="2">
                  <c:v>703</c:v>
                </c:pt>
              </c:numCache>
            </c:numRef>
          </c:val>
          <c:extLst>
            <c:ext xmlns:c16="http://schemas.microsoft.com/office/drawing/2014/chart" uri="{C3380CC4-5D6E-409C-BE32-E72D297353CC}">
              <c16:uniqueId val="{00000000-6504-4608-8E45-78F9747795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574</c:v>
                </c:pt>
                <c:pt idx="1">
                  <c:v>575</c:v>
                </c:pt>
                <c:pt idx="2">
                  <c:v>576</c:v>
                </c:pt>
              </c:numCache>
            </c:numRef>
          </c:val>
          <c:extLst>
            <c:ext xmlns:c16="http://schemas.microsoft.com/office/drawing/2014/chart" uri="{C3380CC4-5D6E-409C-BE32-E72D297353CC}">
              <c16:uniqueId val="{00000001-6504-4608-8E45-78F9747795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2080</c:v>
                </c:pt>
                <c:pt idx="1">
                  <c:v>2363</c:v>
                </c:pt>
                <c:pt idx="2">
                  <c:v>2465</c:v>
                </c:pt>
              </c:numCache>
            </c:numRef>
          </c:val>
          <c:extLst>
            <c:ext xmlns:c16="http://schemas.microsoft.com/office/drawing/2014/chart" uri="{C3380CC4-5D6E-409C-BE32-E72D297353CC}">
              <c16:uniqueId val="{00000002-6504-4608-8E45-78F9747795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義務教育学校整備事業や施設耐震化等の緊急防災・減災事業に係る元金償還が始まった平成２６年度から増加傾向にあった。しかし繰上償還や低利又は無利子資金への借換を計画的に実施してきたことにより平成３０年度から減少傾向にある。</a:t>
          </a:r>
        </a:p>
        <a:p>
          <a:r>
            <a:rPr kumimoji="1" lang="ja-JP" altLang="en-US" sz="1400">
              <a:latin typeface="ＭＳ ゴシック" pitchFamily="49" charset="-128"/>
              <a:ea typeface="ＭＳ ゴシック" pitchFamily="49" charset="-128"/>
            </a:rPr>
            <a:t>　下水道事業等に係る公営企業債の元利償還金に対する繰入金については基準内繰入額の減少により前年度から減少している。</a:t>
          </a:r>
        </a:p>
        <a:p>
          <a:r>
            <a:rPr kumimoji="1" lang="ja-JP" altLang="en-US" sz="1400">
              <a:latin typeface="ＭＳ ゴシック" pitchFamily="49" charset="-128"/>
              <a:ea typeface="ＭＳ ゴシック" pitchFamily="49" charset="-128"/>
            </a:rPr>
            <a:t>　今後は上記事業債の他に平成２９年度より新たに借入している過疎対策事業債の元金償還も始まることから公債費の増加が見込まれるため、最良な借入条件や適正な償還期間の設定により、公債費の平準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本町では、満期一括償還の地方債を発行していないため、減債基金残高と減債基金積立相当額に該当する数値はありません。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将来負担額（</a:t>
          </a:r>
          <a:r>
            <a:rPr kumimoji="1" lang="en-US" altLang="ja-JP" sz="1400">
              <a:solidFill>
                <a:sysClr val="windowText" lastClr="000000"/>
              </a:solidFill>
              <a:latin typeface="ＭＳ ゴシック" pitchFamily="49" charset="-128"/>
              <a:ea typeface="ＭＳ ゴシック" pitchFamily="49" charset="-128"/>
            </a:rPr>
            <a:t>A</a:t>
          </a:r>
          <a:r>
            <a:rPr kumimoji="1" lang="ja-JP" altLang="en-US" sz="1400">
              <a:solidFill>
                <a:sysClr val="windowText" lastClr="000000"/>
              </a:solidFill>
              <a:latin typeface="ＭＳ ゴシック" pitchFamily="49" charset="-128"/>
              <a:ea typeface="ＭＳ ゴシック" pitchFamily="49" charset="-128"/>
            </a:rPr>
            <a:t>）は前年度より</a:t>
          </a:r>
          <a:r>
            <a:rPr kumimoji="1" lang="en-US" altLang="ja-JP" sz="1400">
              <a:solidFill>
                <a:sysClr val="windowText" lastClr="000000"/>
              </a:solidFill>
              <a:latin typeface="ＭＳ ゴシック" pitchFamily="49" charset="-128"/>
              <a:ea typeface="ＭＳ ゴシック" pitchFamily="49" charset="-128"/>
            </a:rPr>
            <a:t>262</a:t>
          </a:r>
          <a:r>
            <a:rPr kumimoji="1" lang="ja-JP" altLang="en-US" sz="1400">
              <a:solidFill>
                <a:sysClr val="windowText" lastClr="000000"/>
              </a:solidFill>
              <a:latin typeface="ＭＳ ゴシック" pitchFamily="49" charset="-128"/>
              <a:ea typeface="ＭＳ ゴシック" pitchFamily="49" charset="-128"/>
            </a:rPr>
            <a:t>百万円増加しているが、これは一般会計等に係る地方債の現在高及び組合等負担等見込額が増加したことが大きい。</a:t>
          </a:r>
        </a:p>
        <a:p>
          <a:r>
            <a:rPr kumimoji="1" lang="ja-JP" altLang="en-US" sz="1400">
              <a:solidFill>
                <a:sysClr val="windowText" lastClr="000000"/>
              </a:solidFill>
              <a:latin typeface="ＭＳ ゴシック" pitchFamily="49" charset="-128"/>
              <a:ea typeface="ＭＳ ゴシック" pitchFamily="49" charset="-128"/>
            </a:rPr>
            <a:t>　充当可能財源等（Ｂ）は前年度より</a:t>
          </a:r>
          <a:r>
            <a:rPr kumimoji="1" lang="en-US" altLang="ja-JP" sz="1400">
              <a:solidFill>
                <a:sysClr val="windowText" lastClr="000000"/>
              </a:solidFill>
              <a:latin typeface="ＭＳ ゴシック" pitchFamily="49" charset="-128"/>
              <a:ea typeface="ＭＳ ゴシック" pitchFamily="49" charset="-128"/>
            </a:rPr>
            <a:t>538</a:t>
          </a:r>
          <a:r>
            <a:rPr kumimoji="1" lang="ja-JP" altLang="en-US" sz="1400">
              <a:solidFill>
                <a:sysClr val="windowText" lastClr="000000"/>
              </a:solidFill>
              <a:latin typeface="ＭＳ ゴシック" pitchFamily="49" charset="-128"/>
              <a:ea typeface="ＭＳ ゴシック" pitchFamily="49" charset="-128"/>
            </a:rPr>
            <a:t>百万円増加しているが、これは充当可能基金及び基準財政需要額算入見込額が増加したためである。</a:t>
          </a:r>
        </a:p>
        <a:p>
          <a:r>
            <a:rPr kumimoji="1" lang="ja-JP" altLang="en-US" sz="1400">
              <a:solidFill>
                <a:sysClr val="windowText" lastClr="000000"/>
              </a:solidFill>
              <a:latin typeface="ＭＳ ゴシック" pitchFamily="49" charset="-128"/>
              <a:ea typeface="ＭＳ ゴシック" pitchFamily="49" charset="-128"/>
            </a:rPr>
            <a:t>　将来負担比率の分子（Ａ）－（Ｂ）は平成２４年度以降マイナスとなっているが、引き続き計画的な基金運用や地方債発行に努め地方債現在高の増加を抑制していく。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秋田県井川町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百万円積み立てたことが大きな要因となっている。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実施した耐震化事業等の元金償還が始まっており、今後も公債費は高水準で推移するため、できる限り減債基金への積み立てを実施し、公債費の財源としていきたい。その他特定目的基金においては、公共施設等の老朽化が進んでいることから、今後の改修に備えて公共施設等整備基金に積み立てる。また、子育て支援の充実と安定的な実施を目的に安心子育て支援基金に積み立てるとともに、毎年必要額を取り崩しながら事業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井川町では、今後の公共施設等の老朽化に伴う大規模改修に備えての公共施設等整備基金や小中学校教育及び幼稚教育の充実・向上を図るための井川っ子教育推進基金、雇用や就業の機会の創出及び生活や就労相談を支援することを目的とした事業に充当するための地域雇用推進対策基金など全部で１２基金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その他特定目的基金の総額は、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2,465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百万円増加している。これは老朽化が進む公共施設等の適正管理に備えて新たに公共施設等整備基金を整備し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百万円積み立てたことが主な要因である。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子育て支援の充実と安定的な実施を目的に安心子育て支援基金に積み立てる。海外修学旅行や公営塾の原資として井川っ子教育推進基金にも積み立てるとともに、毎年必要額を取り崩しながら事業を実施していく。また公共施設等の老朽化が進んでおり、今後の改修に備えて公共施設等整備基金への積み立てを予定し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百万円増加している。これは災害や経済変動などによる財源不足が生じた際に補うものとして積み立てを行ったためである。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迅速かつ的確な対応が求められる事業の実施に備え、その財源として積み立てを実施していく。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百万円増加している。これは近年実施した耐震化事業等の元金償還が始まり、今後も公債費は高水準で推移するため、急激な負担増に備えて積み立てたものである。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今後は過疎債はじめ償還金が増えることから取り崩して償還金の原資としたい。上記負担増に備えて、できる限り積み立てを実施していく。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4,157
4,154
47.95
4,220,860
3,919,400
264,574
2,419,644
2,176,955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人口の減少や基幹産業である農業の減退、その他中心となる産業がないこと等により、財政基盤が弱く類似団体平均を下回っていたが、平成２７年度国勢調査人口が</a:t>
          </a:r>
          <a:r>
            <a:rPr kumimoji="1" lang="en-US" altLang="ja-JP" sz="1200">
              <a:latin typeface="ＭＳ Ｐゴシック" panose="020B0600070205080204" pitchFamily="50" charset="-128"/>
              <a:ea typeface="ＭＳ Ｐゴシック" panose="020B0600070205080204" pitchFamily="50" charset="-128"/>
            </a:rPr>
            <a:t>5,000</a:t>
          </a:r>
          <a:r>
            <a:rPr kumimoji="1" lang="ja-JP" altLang="en-US" sz="1200">
              <a:latin typeface="ＭＳ Ｐゴシック" panose="020B0600070205080204" pitchFamily="50" charset="-128"/>
              <a:ea typeface="ＭＳ Ｐゴシック" panose="020B0600070205080204" pitchFamily="50" charset="-128"/>
            </a:rPr>
            <a:t>人を割り込んだことに伴い、類型区分が変更となり、平成２７年度決算以降は類似団体平均とほぼ同程度で推移している。</a:t>
          </a:r>
        </a:p>
        <a:p>
          <a:r>
            <a:rPr kumimoji="1" lang="ja-JP" altLang="en-US" sz="1200">
              <a:latin typeface="ＭＳ Ｐゴシック" panose="020B0600070205080204" pitchFamily="50" charset="-128"/>
              <a:ea typeface="ＭＳ Ｐゴシック" panose="020B0600070205080204" pitchFamily="50" charset="-128"/>
            </a:rPr>
            <a:t>　今後も農業の活性化等により産業振興を図るとともに、井川町自立計画（平成２６年度終了）に基づきこれまで実施してきた行政の効率化や歳出の抑制に向けた取組を引き続き実行していくことで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133858</xdr:rowOff>
    </xdr:from>
    <xdr:to>
      <xdr:col>23</xdr:col>
      <xdr:colOff>133350</xdr:colOff>
      <xdr:row>43</xdr:row>
      <xdr:rowOff>133858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062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133858</xdr:rowOff>
    </xdr:from>
    <xdr:to>
      <xdr:col>19</xdr:col>
      <xdr:colOff>133350</xdr:colOff>
      <xdr:row>43</xdr:row>
      <xdr:rowOff>133858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06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124206</xdr:rowOff>
    </xdr:from>
    <xdr:to>
      <xdr:col>15</xdr:col>
      <xdr:colOff>82550</xdr:colOff>
      <xdr:row>43</xdr:row>
      <xdr:rowOff>133858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965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114554</xdr:rowOff>
    </xdr:from>
    <xdr:to>
      <xdr:col>11</xdr:col>
      <xdr:colOff>31750</xdr:colOff>
      <xdr:row>43</xdr:row>
      <xdr:rowOff>124206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869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5842</xdr:rowOff>
    </xdr:from>
    <xdr:to>
      <xdr:col>7</xdr:col>
      <xdr:colOff>31750</xdr:colOff>
      <xdr:row>43</xdr:row>
      <xdr:rowOff>107442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117619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4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99585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83058</xdr:rowOff>
    </xdr:from>
    <xdr:to>
      <xdr:col>19</xdr:col>
      <xdr:colOff>184150</xdr:colOff>
      <xdr:row>44</xdr:row>
      <xdr:rowOff>13208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83058</xdr:rowOff>
    </xdr:from>
    <xdr:to>
      <xdr:col>15</xdr:col>
      <xdr:colOff>133350</xdr:colOff>
      <xdr:row>44</xdr:row>
      <xdr:rowOff>13208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73406</xdr:rowOff>
    </xdr:from>
    <xdr:to>
      <xdr:col>11</xdr:col>
      <xdr:colOff>82550</xdr:colOff>
      <xdr:row>44</xdr:row>
      <xdr:rowOff>3556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159783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63754</xdr:rowOff>
    </xdr:from>
    <xdr:to>
      <xdr:col>7</xdr:col>
      <xdr:colOff>31750</xdr:colOff>
      <xdr:row>43</xdr:row>
      <xdr:rowOff>165354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150131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aseline="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令和６年度は、経常一般財源等</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分母</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においては地方交付税が対前年度比</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％、地方税が▲</a:t>
          </a:r>
          <a:r>
            <a:rPr kumimoji="1" lang="en-US" altLang="ja-JP" sz="1050">
              <a:latin typeface="ＭＳ Ｐゴシック" panose="020B0600070205080204" pitchFamily="50" charset="-128"/>
              <a:ea typeface="ＭＳ Ｐゴシック" panose="020B0600070205080204" pitchFamily="50" charset="-128"/>
            </a:rPr>
            <a:t>5.6</a:t>
          </a:r>
          <a:r>
            <a:rPr kumimoji="1" lang="ja-JP" altLang="en-US" sz="1050">
              <a:latin typeface="ＭＳ Ｐゴシック" panose="020B0600070205080204" pitchFamily="50" charset="-128"/>
              <a:ea typeface="ＭＳ Ｐゴシック" panose="020B0600070205080204" pitchFamily="50" charset="-128"/>
            </a:rPr>
            <a:t>％となったものの、地方特例交付金等が</a:t>
          </a:r>
          <a:r>
            <a:rPr kumimoji="1" lang="en-US" altLang="ja-JP" sz="1050">
              <a:latin typeface="ＭＳ Ｐゴシック" panose="020B0600070205080204" pitchFamily="50" charset="-128"/>
              <a:ea typeface="ＭＳ Ｐゴシック" panose="020B0600070205080204" pitchFamily="50" charset="-128"/>
            </a:rPr>
            <a:t>+614.1</a:t>
          </a:r>
          <a:r>
            <a:rPr kumimoji="1" lang="ja-JP" altLang="en-US" sz="1050">
              <a:latin typeface="ＭＳ Ｐゴシック" panose="020B0600070205080204" pitchFamily="50" charset="-128"/>
              <a:ea typeface="ＭＳ Ｐゴシック" panose="020B0600070205080204" pitchFamily="50" charset="-128"/>
            </a:rPr>
            <a:t>％、地方消費税交付金が</a:t>
          </a:r>
          <a:r>
            <a:rPr kumimoji="1" lang="en-US" altLang="ja-JP" sz="1050">
              <a:latin typeface="ＭＳ Ｐゴシック" panose="020B0600070205080204" pitchFamily="50" charset="-128"/>
              <a:ea typeface="ＭＳ Ｐゴシック" panose="020B0600070205080204" pitchFamily="50" charset="-128"/>
            </a:rPr>
            <a:t>+2.1</a:t>
          </a:r>
          <a:r>
            <a:rPr kumimoji="1" lang="ja-JP" altLang="en-US" sz="1050">
              <a:latin typeface="ＭＳ Ｐゴシック" panose="020B0600070205080204" pitchFamily="50" charset="-128"/>
              <a:ea typeface="ＭＳ Ｐゴシック" panose="020B0600070205080204" pitchFamily="50" charset="-128"/>
            </a:rPr>
            <a:t>％となり全体としては</a:t>
          </a:r>
          <a:r>
            <a:rPr kumimoji="1" lang="en-US" altLang="ja-JP" sz="1050">
              <a:latin typeface="ＭＳ Ｐゴシック" panose="020B0600070205080204" pitchFamily="50" charset="-128"/>
              <a:ea typeface="ＭＳ Ｐゴシック" panose="020B0600070205080204" pitchFamily="50" charset="-128"/>
            </a:rPr>
            <a:t>+1.9</a:t>
          </a:r>
          <a:r>
            <a:rPr kumimoji="1" lang="ja-JP" altLang="en-US" sz="1050">
              <a:latin typeface="ＭＳ Ｐゴシック" panose="020B0600070205080204" pitchFamily="50" charset="-128"/>
              <a:ea typeface="ＭＳ Ｐゴシック" panose="020B0600070205080204" pitchFamily="50" charset="-128"/>
            </a:rPr>
            <a:t>％となった一方、経常経費充当一般財源等</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分子</a:t>
          </a: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は経常的物件費充当一般財源等が前年度比</a:t>
          </a:r>
          <a:r>
            <a:rPr kumimoji="1" lang="en-US" altLang="ja-JP" sz="1050">
              <a:latin typeface="ＭＳ Ｐゴシック" panose="020B0600070205080204" pitchFamily="50" charset="-128"/>
              <a:ea typeface="ＭＳ Ｐゴシック" panose="020B0600070205080204" pitchFamily="50" charset="-128"/>
            </a:rPr>
            <a:t>+19.9</a:t>
          </a:r>
          <a:r>
            <a:rPr kumimoji="1" lang="ja-JP" altLang="en-US" sz="1050">
              <a:latin typeface="ＭＳ Ｐゴシック" panose="020B0600070205080204" pitchFamily="50" charset="-128"/>
              <a:ea typeface="ＭＳ Ｐゴシック" panose="020B0600070205080204" pitchFamily="50" charset="-128"/>
            </a:rPr>
            <a:t>％、繰出金が</a:t>
          </a:r>
          <a:r>
            <a:rPr kumimoji="1" lang="en-US" altLang="ja-JP" sz="1050">
              <a:latin typeface="ＭＳ Ｐゴシック" panose="020B0600070205080204" pitchFamily="50" charset="-128"/>
              <a:ea typeface="ＭＳ Ｐゴシック" panose="020B0600070205080204" pitchFamily="50" charset="-128"/>
            </a:rPr>
            <a:t>+9.0</a:t>
          </a:r>
          <a:r>
            <a:rPr kumimoji="1" lang="ja-JP" altLang="en-US" sz="1050">
              <a:latin typeface="ＭＳ Ｐゴシック" panose="020B0600070205080204" pitchFamily="50" charset="-128"/>
              <a:ea typeface="ＭＳ Ｐゴシック" panose="020B0600070205080204" pitchFamily="50" charset="-128"/>
            </a:rPr>
            <a:t>％となったものの、補助費等うち一部事務組合に対するものが</a:t>
          </a:r>
          <a:r>
            <a:rPr kumimoji="1" lang="en-US" altLang="ja-JP" sz="1050">
              <a:latin typeface="ＭＳ Ｐゴシック" panose="020B0600070205080204" pitchFamily="50" charset="-128"/>
              <a:ea typeface="ＭＳ Ｐゴシック" panose="020B0600070205080204" pitchFamily="50" charset="-128"/>
            </a:rPr>
            <a:t>+6.6</a:t>
          </a:r>
          <a:r>
            <a:rPr kumimoji="1" lang="ja-JP" altLang="en-US" sz="1050">
              <a:latin typeface="ＭＳ Ｐゴシック" panose="020B0600070205080204" pitchFamily="50" charset="-128"/>
              <a:ea typeface="ＭＳ Ｐゴシック" panose="020B0600070205080204" pitchFamily="50" charset="-128"/>
            </a:rPr>
            <a:t>％、人件費が</a:t>
          </a:r>
          <a:r>
            <a:rPr kumimoji="1" lang="en-US" altLang="ja-JP" sz="1050">
              <a:latin typeface="ＭＳ Ｐゴシック" panose="020B0600070205080204" pitchFamily="50" charset="-128"/>
              <a:ea typeface="ＭＳ Ｐゴシック" panose="020B0600070205080204" pitchFamily="50" charset="-128"/>
            </a:rPr>
            <a:t>+2.4</a:t>
          </a:r>
          <a:r>
            <a:rPr kumimoji="1" lang="ja-JP" altLang="en-US" sz="1050">
              <a:latin typeface="ＭＳ Ｐゴシック" panose="020B0600070205080204" pitchFamily="50" charset="-128"/>
              <a:ea typeface="ＭＳ Ｐゴシック" panose="020B0600070205080204" pitchFamily="50" charset="-128"/>
            </a:rPr>
            <a:t>％となったこと等により、全体として</a:t>
          </a:r>
          <a:r>
            <a:rPr kumimoji="1" lang="en-US" altLang="ja-JP" sz="1050">
              <a:latin typeface="ＭＳ Ｐゴシック" panose="020B0600070205080204" pitchFamily="50" charset="-128"/>
              <a:ea typeface="ＭＳ Ｐゴシック" panose="020B0600070205080204" pitchFamily="50" charset="-128"/>
            </a:rPr>
            <a:t>+5.4</a:t>
          </a:r>
          <a:r>
            <a:rPr kumimoji="1" lang="ja-JP" altLang="en-US" sz="1050">
              <a:latin typeface="ＭＳ Ｐゴシック" panose="020B0600070205080204" pitchFamily="50" charset="-128"/>
              <a:ea typeface="ＭＳ Ｐゴシック" panose="020B0600070205080204" pitchFamily="50" charset="-128"/>
            </a:rPr>
            <a:t>％となった。以上により比率は</a:t>
          </a:r>
          <a:r>
            <a:rPr kumimoji="1" lang="en-US" altLang="ja-JP" sz="1050">
              <a:latin typeface="ＭＳ Ｐゴシック" panose="020B0600070205080204" pitchFamily="50" charset="-128"/>
              <a:ea typeface="ＭＳ Ｐゴシック" panose="020B0600070205080204" pitchFamily="50" charset="-128"/>
            </a:rPr>
            <a:t>2.6</a:t>
          </a:r>
          <a:r>
            <a:rPr kumimoji="1" lang="ja-JP" altLang="en-US" sz="1050">
              <a:latin typeface="ＭＳ Ｐゴシック" panose="020B0600070205080204" pitchFamily="50" charset="-128"/>
              <a:ea typeface="ＭＳ Ｐゴシック" panose="020B0600070205080204" pitchFamily="50" charset="-128"/>
            </a:rPr>
            <a:t>ポイントの増の</a:t>
          </a:r>
          <a:r>
            <a:rPr kumimoji="1" lang="en-US" altLang="ja-JP" sz="1050">
              <a:latin typeface="ＭＳ Ｐゴシック" panose="020B0600070205080204" pitchFamily="50" charset="-128"/>
              <a:ea typeface="ＭＳ Ｐゴシック" panose="020B0600070205080204" pitchFamily="50" charset="-128"/>
            </a:rPr>
            <a:t>80.0</a:t>
          </a:r>
          <a:r>
            <a:rPr kumimoji="1" lang="ja-JP" altLang="en-US" sz="1050">
              <a:latin typeface="ＭＳ Ｐゴシック" panose="020B0600070205080204" pitchFamily="50" charset="-128"/>
              <a:ea typeface="ＭＳ Ｐゴシック" panose="020B0600070205080204" pitchFamily="50" charset="-128"/>
            </a:rPr>
            <a:t>％となったが、類似団体平均と比較して下回っている。</a:t>
          </a:r>
        </a:p>
        <a:p>
          <a:r>
            <a:rPr kumimoji="1" lang="ja-JP" altLang="en-US" sz="1050">
              <a:latin typeface="ＭＳ Ｐゴシック" panose="020B0600070205080204" pitchFamily="50" charset="-128"/>
              <a:ea typeface="ＭＳ Ｐゴシック" panose="020B0600070205080204" pitchFamily="50" charset="-128"/>
            </a:rPr>
            <a:t>　今後も普通交付税の動向を注視しながら、更なる事務事業の見直しをすることで経常経費の削減に努めるとともに、特別会計も含めた地方債の繰上償還等を実施することで公債費や繰出金の抑制に努める。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112819</xdr:rowOff>
    </xdr:from>
    <xdr:to>
      <xdr:col>23</xdr:col>
      <xdr:colOff>133350</xdr:colOff>
      <xdr:row>62</xdr:row>
      <xdr:rowOff>167111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42719"/>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112819</xdr:rowOff>
    </xdr:from>
    <xdr:to>
      <xdr:col>19</xdr:col>
      <xdr:colOff>133350</xdr:colOff>
      <xdr:row>62</xdr:row>
      <xdr:rowOff>114829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742719"/>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112819</xdr:rowOff>
    </xdr:from>
    <xdr:to>
      <xdr:col>15</xdr:col>
      <xdr:colOff>82550</xdr:colOff>
      <xdr:row>62</xdr:row>
      <xdr:rowOff>114829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42719"/>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112819</xdr:rowOff>
    </xdr:from>
    <xdr:to>
      <xdr:col>11</xdr:col>
      <xdr:colOff>31750</xdr:colOff>
      <xdr:row>63</xdr:row>
      <xdr:rowOff>41910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4271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9207</xdr:rowOff>
    </xdr:from>
    <xdr:to>
      <xdr:col>7</xdr:col>
      <xdr:colOff>31750</xdr:colOff>
      <xdr:row>63</xdr:row>
      <xdr:rowOff>110807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95584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116311</xdr:rowOff>
    </xdr:from>
    <xdr:to>
      <xdr:col>23</xdr:col>
      <xdr:colOff>184150</xdr:colOff>
      <xdr:row>63</xdr:row>
      <xdr:rowOff>46461</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4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132838</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9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62019</xdr:rowOff>
    </xdr:from>
    <xdr:to>
      <xdr:col>19</xdr:col>
      <xdr:colOff>184150</xdr:colOff>
      <xdr:row>62</xdr:row>
      <xdr:rowOff>163619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2346</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60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64029</xdr:rowOff>
    </xdr:from>
    <xdr:to>
      <xdr:col>15</xdr:col>
      <xdr:colOff>133350</xdr:colOff>
      <xdr:row>62</xdr:row>
      <xdr:rowOff>165629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4356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6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62019</xdr:rowOff>
    </xdr:from>
    <xdr:to>
      <xdr:col>11</xdr:col>
      <xdr:colOff>82550</xdr:colOff>
      <xdr:row>62</xdr:row>
      <xdr:rowOff>163619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2346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[302,260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比較して低くなっているが、要因としては井川町自立計画に基づき職員数を大幅に削減してきたことにより人件費の歳出全体に占める割合が低いこと、ごみ処理業務の広域化、燃料や備品購入の入札制度の導入等により物件費の抑制が図られてきたことが挙げられる。ただし、１人あたりの決算額が年々増加しており、これは人口減少によるものが大きい。</a:t>
          </a:r>
        </a:p>
        <a:p>
          <a:r>
            <a:rPr kumimoji="1" lang="ja-JP" altLang="en-US" sz="1100">
              <a:latin typeface="ＭＳ Ｐゴシック" panose="020B0600070205080204" pitchFamily="50" charset="-128"/>
              <a:ea typeface="ＭＳ Ｐゴシック" panose="020B0600070205080204" pitchFamily="50" charset="-128"/>
            </a:rPr>
            <a:t>　人口減少に歯止めがかからない現状においては、今後もこれらの取組を継続しつつ、加えて施設維持管理の適正化を図り、後年度の支出を抑制するとともに、県内町村による電算共同化を引き続き推進することにより各種電算システムに係る維持コストの低減を図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16777</xdr:rowOff>
    </xdr:from>
    <xdr:to>
      <xdr:col>23</xdr:col>
      <xdr:colOff>133350</xdr:colOff>
      <xdr:row>81</xdr:row>
      <xdr:rowOff>34776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04227"/>
          <a:ext cx="838200" cy="1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82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13353</xdr:rowOff>
    </xdr:from>
    <xdr:to>
      <xdr:col>19</xdr:col>
      <xdr:colOff>133350</xdr:colOff>
      <xdr:row>81</xdr:row>
      <xdr:rowOff>16777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00803"/>
          <a:ext cx="889000" cy="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12162</xdr:rowOff>
    </xdr:from>
    <xdr:to>
      <xdr:col>15</xdr:col>
      <xdr:colOff>82550</xdr:colOff>
      <xdr:row>81</xdr:row>
      <xdr:rowOff>13353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899612"/>
          <a:ext cx="889000" cy="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7376</xdr:rowOff>
    </xdr:from>
    <xdr:to>
      <xdr:col>11</xdr:col>
      <xdr:colOff>31750</xdr:colOff>
      <xdr:row>81</xdr:row>
      <xdr:rowOff>12162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94826"/>
          <a:ext cx="889000" cy="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30873</xdr:rowOff>
    </xdr:from>
    <xdr:to>
      <xdr:col>7</xdr:col>
      <xdr:colOff>31750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117250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155426</xdr:rowOff>
    </xdr:from>
    <xdr:to>
      <xdr:col>23</xdr:col>
      <xdr:colOff>184150</xdr:colOff>
      <xdr:row>81</xdr:row>
      <xdr:rowOff>85576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87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76703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79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137427</xdr:rowOff>
    </xdr:from>
    <xdr:to>
      <xdr:col>19</xdr:col>
      <xdr:colOff>184150</xdr:colOff>
      <xdr:row>81</xdr:row>
      <xdr:rowOff>67577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5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77754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22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134003</xdr:rowOff>
    </xdr:from>
    <xdr:to>
      <xdr:col>15</xdr:col>
      <xdr:colOff>133350</xdr:colOff>
      <xdr:row>81</xdr:row>
      <xdr:rowOff>64153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5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74330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1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132812</xdr:rowOff>
    </xdr:from>
    <xdr:to>
      <xdr:col>11</xdr:col>
      <xdr:colOff>82550</xdr:colOff>
      <xdr:row>81</xdr:row>
      <xdr:rowOff>62962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4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73139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1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128026</xdr:rowOff>
    </xdr:from>
    <xdr:to>
      <xdr:col>7</xdr:col>
      <xdr:colOff>31750</xdr:colOff>
      <xdr:row>81</xdr:row>
      <xdr:rowOff>58176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4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68353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1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本町では、井川町自立計画や井川町総合振興計画に基づき、業務の改善・合理化を図り、機構改革や組織の再編、新規採用抑制による職員削減及び早期退職の勧奨等を実施してきた結果、ラスパイレス指数は類似団体平均を下回ってきた。令和６年度は前年度より１．１ポイント減少しており類似団体平均を下回っている。これは年度間における年齢階層異動によるものである。</a:t>
          </a:r>
        </a:p>
        <a:p>
          <a:r>
            <a:rPr kumimoji="1" lang="ja-JP" altLang="en-US" sz="1300">
              <a:latin typeface="ＭＳ Ｐゴシック" panose="020B0600070205080204" pitchFamily="50" charset="-128"/>
              <a:ea typeface="ＭＳ Ｐゴシック" panose="020B0600070205080204" pitchFamily="50" charset="-128"/>
            </a:rPr>
            <a:t>　今後も適正な人員管理に努めるとともに、人事院勧告に沿った運用を図る。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35243</xdr:rowOff>
    </xdr:from>
    <xdr:to>
      <xdr:col>81</xdr:col>
      <xdr:colOff>44450</xdr:colOff>
      <xdr:row>86</xdr:row>
      <xdr:rowOff>101600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779943"/>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53339</xdr:rowOff>
    </xdr:from>
    <xdr:to>
      <xdr:col>77</xdr:col>
      <xdr:colOff>44450</xdr:colOff>
      <xdr:row>86</xdr:row>
      <xdr:rowOff>101600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7980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53339</xdr:rowOff>
    </xdr:from>
    <xdr:to>
      <xdr:col>72</xdr:col>
      <xdr:colOff>203200</xdr:colOff>
      <xdr:row>86</xdr:row>
      <xdr:rowOff>119698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798039"/>
          <a:ext cx="8890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77470</xdr:rowOff>
    </xdr:from>
    <xdr:to>
      <xdr:col>68</xdr:col>
      <xdr:colOff>152400</xdr:colOff>
      <xdr:row>86</xdr:row>
      <xdr:rowOff>119698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82217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32084</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9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155893</xdr:rowOff>
    </xdr:from>
    <xdr:to>
      <xdr:col>81</xdr:col>
      <xdr:colOff>95250</xdr:colOff>
      <xdr:row>86</xdr:row>
      <xdr:rowOff>86043</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970</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7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2539</xdr:rowOff>
    </xdr:from>
    <xdr:to>
      <xdr:col>73</xdr:col>
      <xdr:colOff>44450</xdr:colOff>
      <xdr:row>86</xdr:row>
      <xdr:rowOff>104139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114316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68898</xdr:rowOff>
    </xdr:from>
    <xdr:to>
      <xdr:col>68</xdr:col>
      <xdr:colOff>203200</xdr:colOff>
      <xdr:row>86</xdr:row>
      <xdr:rowOff>170498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8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9225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8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７年度から平成２６年度にかけて井川町自立計画に基づき新規採用抑制による職員削減や早期退職の勧奨を実施してきたことで、人口千人当たり職員数は類似団体平均を下回っている。計画期間は終了しているが今後も引き続き井川町総合振興計画に基づき業務の改善・合理化を図り、適正な人員管理に努め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162391</xdr:rowOff>
    </xdr:from>
    <xdr:to>
      <xdr:col>81</xdr:col>
      <xdr:colOff>44450</xdr:colOff>
      <xdr:row>58</xdr:row>
      <xdr:rowOff>168825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06491"/>
          <a:ext cx="8382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162046</xdr:rowOff>
    </xdr:from>
    <xdr:to>
      <xdr:col>77</xdr:col>
      <xdr:colOff>44450</xdr:colOff>
      <xdr:row>58</xdr:row>
      <xdr:rowOff>162391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06146"/>
          <a:ext cx="8890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142167</xdr:rowOff>
    </xdr:from>
    <xdr:to>
      <xdr:col>72</xdr:col>
      <xdr:colOff>203200</xdr:colOff>
      <xdr:row>58</xdr:row>
      <xdr:rowOff>162046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086267"/>
          <a:ext cx="889000" cy="1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139410</xdr:rowOff>
    </xdr:from>
    <xdr:to>
      <xdr:col>68</xdr:col>
      <xdr:colOff>152400</xdr:colOff>
      <xdr:row>58</xdr:row>
      <xdr:rowOff>142167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083510"/>
          <a:ext cx="889000" cy="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170766</xdr:rowOff>
    </xdr:from>
    <xdr:to>
      <xdr:col>64</xdr:col>
      <xdr:colOff>152400</xdr:colOff>
      <xdr:row>59</xdr:row>
      <xdr:rowOff>100916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85693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118025</xdr:rowOff>
    </xdr:from>
    <xdr:to>
      <xdr:col>81</xdr:col>
      <xdr:colOff>95250</xdr:colOff>
      <xdr:row>59</xdr:row>
      <xdr:rowOff>48175</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0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39302</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111591</xdr:rowOff>
    </xdr:from>
    <xdr:to>
      <xdr:col>77</xdr:col>
      <xdr:colOff>95250</xdr:colOff>
      <xdr:row>59</xdr:row>
      <xdr:rowOff>41741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05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51918</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2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111246</xdr:rowOff>
    </xdr:from>
    <xdr:to>
      <xdr:col>73</xdr:col>
      <xdr:colOff>44450</xdr:colOff>
      <xdr:row>59</xdr:row>
      <xdr:rowOff>41396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05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51573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2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91367</xdr:rowOff>
    </xdr:from>
    <xdr:to>
      <xdr:col>68</xdr:col>
      <xdr:colOff>203200</xdr:colOff>
      <xdr:row>59</xdr:row>
      <xdr:rowOff>21517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03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31694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0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88610</xdr:rowOff>
    </xdr:from>
    <xdr:to>
      <xdr:col>64</xdr:col>
      <xdr:colOff>152400</xdr:colOff>
      <xdr:row>59</xdr:row>
      <xdr:rowOff>18760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0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28937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0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既発債の繰上償還を実施してきたことにより比率は改善傾向にあったが、義務教育学校整備等大規模事業の元金償還が始まったことにより、平成２８年度から類似団体平均を上回っていたところ、これまで実施してきた繰上償還等により元利償還金の額が減少したことから令和３年度より類似団体を下回っており、令和６年度も大幅に下回っている。</a:t>
          </a:r>
        </a:p>
        <a:p>
          <a:r>
            <a:rPr kumimoji="1" lang="ja-JP" altLang="en-US" sz="1100">
              <a:latin typeface="ＭＳ Ｐゴシック" panose="020B0600070205080204" pitchFamily="50" charset="-128"/>
              <a:ea typeface="ＭＳ Ｐゴシック" panose="020B0600070205080204" pitchFamily="50" charset="-128"/>
            </a:rPr>
            <a:t>　上記既発債のほか平成２９年度より新たに借入している過疎対策事業債の元金償還も始まっていることから公債費の増加が見込まれるため、引き続き下水道事業など公営企業会計を含めて繰上償還や低利、無利子資金への借換等を推進することで、比率の抑制を図る。</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94827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864350"/>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94827</xdr:rowOff>
    </xdr:from>
    <xdr:to>
      <xdr:col>77</xdr:col>
      <xdr:colOff>44450</xdr:colOff>
      <xdr:row>41</xdr:row>
      <xdr:rowOff>27940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95282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52070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116417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08152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44027</xdr:rowOff>
    </xdr:from>
    <xdr:to>
      <xdr:col>77</xdr:col>
      <xdr:colOff>95250</xdr:colOff>
      <xdr:row>40</xdr:row>
      <xdr:rowOff>145627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155804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67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公営企業債も含めた地方債の繰上償還の実施や基金の積増等により平成２４年度から比率なしとなっている。</a:t>
          </a:r>
        </a:p>
        <a:p>
          <a:r>
            <a:rPr kumimoji="1" lang="ja-JP" altLang="en-US" sz="1300">
              <a:latin typeface="ＭＳ Ｐゴシック" panose="020B0600070205080204" pitchFamily="50" charset="-128"/>
              <a:ea typeface="ＭＳ Ｐゴシック" panose="020B0600070205080204" pitchFamily="50" charset="-128"/>
            </a:rPr>
            <a:t>　これまでの計画的な繰上償還の実施と地方債発行額の抑制により、地方債現在高は減となっている。今後も計画的な繰上償還の実施と合わせて事業の精選による地方債発行額の抑制を図るとともに、適正な基金運用により財政の健全化に努める。	</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4,157
4,154
47.95
4,220,860
3,919,400
264,574
2,419,644
2,176,955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平成１７年度から平成２６年度にかけて井川町自立計画に基づき新規採用を抑制したことにより職員数は減少し、人件費の比率は類似団体平均を下回っている。令和６年度は給与水準の上昇により前年度比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今後も井川町総合振興計画に基づき業務の改善・合理化を図り、適正な人員管理に努める。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01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36</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39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111760</xdr:rowOff>
    </xdr:from>
    <xdr:to>
      <xdr:col>15</xdr:col>
      <xdr:colOff>98425</xdr:colOff>
      <xdr:row>35</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125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111760</xdr:rowOff>
    </xdr:from>
    <xdr:to>
      <xdr:col>11</xdr:col>
      <xdr:colOff>9525</xdr:colOff>
      <xdr:row>35</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125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71137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152400</xdr:rowOff>
    </xdr:from>
    <xdr:to>
      <xdr:col>24</xdr:col>
      <xdr:colOff>76200</xdr:colOff>
      <xdr:row>36</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168927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60960</xdr:rowOff>
    </xdr:from>
    <xdr:to>
      <xdr:col>11</xdr:col>
      <xdr:colOff>60325</xdr:colOff>
      <xdr:row>35</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管理費の徹底した節減や町村電算共同化など一部事務組合等の広域行政を推進するなどして経常経費の抑制に努めており、類似団体平均を下回っている。令和６年度は庁用事務パソコンの購入等により前年度と比較し</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今後も同様の取組を進めながら、更なる節減を図っていく。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85852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4675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170434</xdr:rowOff>
    </xdr:from>
    <xdr:to>
      <xdr:col>78</xdr:col>
      <xdr:colOff>69850</xdr:colOff>
      <xdr:row>16</xdr:row>
      <xdr:rowOff>3556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42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15</xdr:row>
      <xdr:rowOff>170434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873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15</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687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51579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2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64533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64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119634</xdr:rowOff>
    </xdr:from>
    <xdr:to>
      <xdr:col>74</xdr:col>
      <xdr:colOff>31750</xdr:colOff>
      <xdr:row>16</xdr:row>
      <xdr:rowOff>49784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59961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6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の減少により、平成２７年度に類型区分が変更になったことから、平成２７年度から平成２８年度までは、類似団体平均と同程度となっていたが、平成２９年度から令和５年度までは、児童手当の減により下回っている。令和６年度は、介護給付サービスの利用者増により障害関係給付費が増加しており、類似団体平均をわずかに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今後も資格審査等の適正な執行に努めるとともに健康増進事業を推進することで、扶助費の抑制を図っていく。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50615"/>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55</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526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143328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526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55</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01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23784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125185</xdr:rowOff>
    </xdr:from>
    <xdr:to>
      <xdr:col>6</xdr:col>
      <xdr:colOff>171450</xdr:colOff>
      <xdr:row>55</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65512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かかる経常収支比率が類似団体を上回っているのは、積立金の増加が主な要因である。今後の公共施設等の老朽化に伴う大規模改修に備えるための公共施設等整備基金や財政調整基金への積み立てによるもので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59</xdr:row>
      <xdr:rowOff>168910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186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140987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2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168910</xdr:rowOff>
    </xdr:from>
    <xdr:to>
      <xdr:col>82</xdr:col>
      <xdr:colOff>196850</xdr:colOff>
      <xdr:row>59</xdr:row>
      <xdr:rowOff>168910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2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92710</xdr:rowOff>
    </xdr:from>
    <xdr:to>
      <xdr:col>82</xdr:col>
      <xdr:colOff>107950</xdr:colOff>
      <xdr:row>59</xdr:row>
      <xdr:rowOff>138430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10208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62247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9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59</xdr:row>
      <xdr:rowOff>92710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185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60</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185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88900</xdr:rowOff>
    </xdr:from>
    <xdr:to>
      <xdr:col>69</xdr:col>
      <xdr:colOff>92075</xdr:colOff>
      <xdr:row>61</xdr:row>
      <xdr:rowOff>24130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3759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87630</xdr:rowOff>
    </xdr:from>
    <xdr:to>
      <xdr:col>82</xdr:col>
      <xdr:colOff>158750</xdr:colOff>
      <xdr:row>60</xdr:row>
      <xdr:rowOff>17780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167657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11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41910</xdr:rowOff>
    </xdr:from>
    <xdr:to>
      <xdr:col>78</xdr:col>
      <xdr:colOff>120650</xdr:colOff>
      <xdr:row>59</xdr:row>
      <xdr:rowOff>143510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128287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19050</xdr:rowOff>
    </xdr:from>
    <xdr:to>
      <xdr:col>74</xdr:col>
      <xdr:colOff>31750</xdr:colOff>
      <xdr:row>59</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105427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38100</xdr:rowOff>
    </xdr:from>
    <xdr:to>
      <xdr:col>69</xdr:col>
      <xdr:colOff>142875</xdr:colOff>
      <xdr:row>60</xdr:row>
      <xdr:rowOff>139700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124477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144780</xdr:rowOff>
    </xdr:from>
    <xdr:to>
      <xdr:col>65</xdr:col>
      <xdr:colOff>53975</xdr:colOff>
      <xdr:row>61</xdr:row>
      <xdr:rowOff>74930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59707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から電算共同化対象事務範囲の拡大で一部事務組合負担金が増加した。令和４年度には下水道事業会計が法適化となり同事業会計への補助金が皆増となったこと等から類似団体平均を上回った。令和６年度は、類似団体平均をわずかに上回っていた令和５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ポイントの増となったものの、類似団体平均が増となったことから類似団体平均をやや下回っている。</a:t>
          </a:r>
        </a:p>
        <a:p>
          <a:r>
            <a:rPr kumimoji="1" lang="ja-JP" altLang="en-US" sz="1300">
              <a:latin typeface="ＭＳ Ｐゴシック" panose="020B0600070205080204" pitchFamily="50" charset="-128"/>
              <a:ea typeface="ＭＳ Ｐゴシック" panose="020B0600070205080204" pitchFamily="50" charset="-128"/>
            </a:rPr>
            <a:t>　町単独の補助金については、今後も事業の精査により適正な執行を努めていく。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5842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449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33274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449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37</xdr:row>
      <xdr:rowOff>33274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580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154432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580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143019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二十年代から令和２年度にかけては、義務教育学校整備や公共施設耐震化等の大型事業が集中したことから公債費が増加し、類似団体平均よりやや高い状態で推移していたが、計画的な繰上償還の実施により令和３年度以降は類似団体を下回っている。今後も計画的な繰上償還や低利資金への借換を積極的に実施し、また事業の精選により地方債発行額の抑制を図ることで、財政の健全化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104140</xdr:rowOff>
    </xdr:from>
    <xdr:to>
      <xdr:col>24</xdr:col>
      <xdr:colOff>25400</xdr:colOff>
      <xdr:row>75</xdr:row>
      <xdr:rowOff>119380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628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119380</xdr:rowOff>
    </xdr:from>
    <xdr:to>
      <xdr:col>19</xdr:col>
      <xdr:colOff>187325</xdr:colOff>
      <xdr:row>76</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9781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24130</xdr:rowOff>
    </xdr:from>
    <xdr:to>
      <xdr:col>15</xdr:col>
      <xdr:colOff>98425</xdr:colOff>
      <xdr:row>76</xdr:row>
      <xdr:rowOff>85089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543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85089</xdr:rowOff>
    </xdr:from>
    <xdr:to>
      <xdr:col>11</xdr:col>
      <xdr:colOff>9525</xdr:colOff>
      <xdr:row>76</xdr:row>
      <xdr:rowOff>130811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152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53340</xdr:rowOff>
    </xdr:from>
    <xdr:to>
      <xdr:col>24</xdr:col>
      <xdr:colOff>76200</xdr:colOff>
      <xdr:row>75</xdr:row>
      <xdr:rowOff>154939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69867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68580</xdr:rowOff>
    </xdr:from>
    <xdr:to>
      <xdr:col>20</xdr:col>
      <xdr:colOff>38100</xdr:colOff>
      <xdr:row>75</xdr:row>
      <xdr:rowOff>170180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8907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9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144780</xdr:rowOff>
    </xdr:from>
    <xdr:to>
      <xdr:col>15</xdr:col>
      <xdr:colOff>149225</xdr:colOff>
      <xdr:row>76</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85107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34289</xdr:rowOff>
    </xdr:from>
    <xdr:to>
      <xdr:col>11</xdr:col>
      <xdr:colOff>60325</xdr:colOff>
      <xdr:row>76</xdr:row>
      <xdr:rowOff>135889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80011</xdr:rowOff>
    </xdr:from>
    <xdr:to>
      <xdr:col>6</xdr:col>
      <xdr:colOff>171450</xdr:colOff>
      <xdr:row>77</xdr:row>
      <xdr:rowOff>10161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166388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主に庁用事務パソコンの購入等による物件費の増により前年度比</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ポイント増加しているが、引き続き類似団体平均をわずかに下回っている。</a:t>
          </a:r>
        </a:p>
        <a:p>
          <a:r>
            <a:rPr kumimoji="1" lang="ja-JP" altLang="en-US" sz="1300">
              <a:latin typeface="ＭＳ Ｐゴシック" panose="020B0600070205080204" pitchFamily="50" charset="-128"/>
              <a:ea typeface="ＭＳ Ｐゴシック" panose="020B0600070205080204" pitchFamily="50" charset="-128"/>
            </a:rPr>
            <a:t>　今後も井川町総合振興計画に基づき業務の改善・合理化を図り、適正な人員管理に努めるとともに、公営企業債の繰上償還や低利資金への借換に伴う繰出金の抑制に努める。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54611</xdr:rowOff>
    </xdr:from>
    <xdr:to>
      <xdr:col>82</xdr:col>
      <xdr:colOff>107950</xdr:colOff>
      <xdr:row>77</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084811"/>
          <a:ext cx="8382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153670</xdr:rowOff>
    </xdr:from>
    <xdr:to>
      <xdr:col>78</xdr:col>
      <xdr:colOff>69850</xdr:colOff>
      <xdr:row>76</xdr:row>
      <xdr:rowOff>54611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0124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88900</xdr:rowOff>
    </xdr:from>
    <xdr:to>
      <xdr:col>73</xdr:col>
      <xdr:colOff>180975</xdr:colOff>
      <xdr:row>75</xdr:row>
      <xdr:rowOff>153670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9476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88900</xdr:rowOff>
    </xdr:from>
    <xdr:to>
      <xdr:col>69</xdr:col>
      <xdr:colOff>92075</xdr:colOff>
      <xdr:row>76</xdr:row>
      <xdr:rowOff>62230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94765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158766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3811</xdr:rowOff>
    </xdr:from>
    <xdr:to>
      <xdr:col>78</xdr:col>
      <xdr:colOff>120650</xdr:colOff>
      <xdr:row>76</xdr:row>
      <xdr:rowOff>105411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115587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102870</xdr:rowOff>
    </xdr:from>
    <xdr:to>
      <xdr:col>74</xdr:col>
      <xdr:colOff>31750</xdr:colOff>
      <xdr:row>76</xdr:row>
      <xdr:rowOff>33020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43197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38100</xdr:rowOff>
    </xdr:from>
    <xdr:to>
      <xdr:col>69</xdr:col>
      <xdr:colOff>142875</xdr:colOff>
      <xdr:row>75</xdr:row>
      <xdr:rowOff>139700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149877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xdr:rowOff>
    </xdr:from>
    <xdr:to>
      <xdr:col>65</xdr:col>
      <xdr:colOff>53975</xdr:colOff>
      <xdr:row>76</xdr:row>
      <xdr:rowOff>113030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123207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9703</xdr:rowOff>
    </xdr:from>
    <xdr:to>
      <xdr:col>29</xdr:col>
      <xdr:colOff>127000</xdr:colOff>
      <xdr:row>19</xdr:row>
      <xdr:rowOff>31626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314878"/>
          <a:ext cx="647700" cy="21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31626</xdr:rowOff>
    </xdr:from>
    <xdr:to>
      <xdr:col>26</xdr:col>
      <xdr:colOff>50800</xdr:colOff>
      <xdr:row>19</xdr:row>
      <xdr:rowOff>36471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336801"/>
          <a:ext cx="698500" cy="4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36471</xdr:rowOff>
    </xdr:from>
    <xdr:to>
      <xdr:col>22</xdr:col>
      <xdr:colOff>114300</xdr:colOff>
      <xdr:row>19</xdr:row>
      <xdr:rowOff>51296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341646"/>
          <a:ext cx="698500" cy="14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51296</xdr:rowOff>
    </xdr:from>
    <xdr:to>
      <xdr:col>18</xdr:col>
      <xdr:colOff>177800</xdr:colOff>
      <xdr:row>19</xdr:row>
      <xdr:rowOff>59261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356471"/>
          <a:ext cx="698500" cy="7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86378</xdr:rowOff>
    </xdr:from>
    <xdr:to>
      <xdr:col>15</xdr:col>
      <xdr:colOff>101600</xdr:colOff>
      <xdr:row>19</xdr:row>
      <xdr:rowOff>16528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220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26705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8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130353</xdr:rowOff>
    </xdr:from>
    <xdr:to>
      <xdr:col>29</xdr:col>
      <xdr:colOff>177800</xdr:colOff>
      <xdr:row>19</xdr:row>
      <xdr:rowOff>60503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64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38930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7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152276</xdr:rowOff>
    </xdr:from>
    <xdr:to>
      <xdr:col>26</xdr:col>
      <xdr:colOff>101600</xdr:colOff>
      <xdr:row>19</xdr:row>
      <xdr:rowOff>82426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86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67203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72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157121</xdr:rowOff>
    </xdr:from>
    <xdr:to>
      <xdr:col>22</xdr:col>
      <xdr:colOff>165100</xdr:colOff>
      <xdr:row>19</xdr:row>
      <xdr:rowOff>87271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90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72048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7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496</xdr:rowOff>
    </xdr:from>
    <xdr:to>
      <xdr:col>19</xdr:col>
      <xdr:colOff>38100</xdr:colOff>
      <xdr:row>19</xdr:row>
      <xdr:rowOff>102096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305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86873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9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8461</xdr:rowOff>
    </xdr:from>
    <xdr:to>
      <xdr:col>15</xdr:col>
      <xdr:colOff>101600</xdr:colOff>
      <xdr:row>19</xdr:row>
      <xdr:rowOff>110061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313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94838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40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5309</xdr:rowOff>
    </xdr:from>
    <xdr:to>
      <xdr:col>29</xdr:col>
      <xdr:colOff>127000</xdr:colOff>
      <xdr:row>37</xdr:row>
      <xdr:rowOff>7283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30009"/>
          <a:ext cx="647700" cy="1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121380</xdr:rowOff>
    </xdr:from>
    <xdr:to>
      <xdr:col>26</xdr:col>
      <xdr:colOff>50800</xdr:colOff>
      <xdr:row>37</xdr:row>
      <xdr:rowOff>7283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074630"/>
          <a:ext cx="698500" cy="57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120638</xdr:rowOff>
    </xdr:from>
    <xdr:to>
      <xdr:col>22</xdr:col>
      <xdr:colOff>114300</xdr:colOff>
      <xdr:row>36</xdr:row>
      <xdr:rowOff>121380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073888"/>
          <a:ext cx="698500" cy="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120638</xdr:rowOff>
    </xdr:from>
    <xdr:to>
      <xdr:col>18</xdr:col>
      <xdr:colOff>177800</xdr:colOff>
      <xdr:row>36</xdr:row>
      <xdr:rowOff>122413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73888"/>
          <a:ext cx="698500" cy="1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37986</xdr:rowOff>
    </xdr:from>
    <xdr:to>
      <xdr:col>15</xdr:col>
      <xdr:colOff>101600</xdr:colOff>
      <xdr:row>36</xdr:row>
      <xdr:rowOff>139586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149763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6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125959</xdr:rowOff>
    </xdr:from>
    <xdr:to>
      <xdr:col>29</xdr:col>
      <xdr:colOff>177800</xdr:colOff>
      <xdr:row>37</xdr:row>
      <xdr:rowOff>56109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79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98036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5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127933</xdr:rowOff>
    </xdr:from>
    <xdr:to>
      <xdr:col>26</xdr:col>
      <xdr:colOff>101600</xdr:colOff>
      <xdr:row>37</xdr:row>
      <xdr:rowOff>58083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81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42860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67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70580</xdr:rowOff>
    </xdr:from>
    <xdr:to>
      <xdr:col>22</xdr:col>
      <xdr:colOff>165100</xdr:colOff>
      <xdr:row>37</xdr:row>
      <xdr:rowOff>730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23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156957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1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69838</xdr:rowOff>
    </xdr:from>
    <xdr:to>
      <xdr:col>19</xdr:col>
      <xdr:colOff>38100</xdr:colOff>
      <xdr:row>36</xdr:row>
      <xdr:rowOff>171438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23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156215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0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71613</xdr:rowOff>
    </xdr:from>
    <xdr:to>
      <xdr:col>15</xdr:col>
      <xdr:colOff>101600</xdr:colOff>
      <xdr:row>37</xdr:row>
      <xdr:rowOff>1763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24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157990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1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4,157
4,154
47.95
4,220,860
3,919,400
264,574
2,419,644
2,176,955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12244</xdr:rowOff>
    </xdr:from>
    <xdr:to>
      <xdr:col>24</xdr:col>
      <xdr:colOff>63500</xdr:colOff>
      <xdr:row>38</xdr:row>
      <xdr:rowOff>28832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527344"/>
          <a:ext cx="838200" cy="1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28832</xdr:rowOff>
    </xdr:from>
    <xdr:to>
      <xdr:col>19</xdr:col>
      <xdr:colOff>177800</xdr:colOff>
      <xdr:row>38</xdr:row>
      <xdr:rowOff>38564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543932"/>
          <a:ext cx="889000" cy="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38564</xdr:rowOff>
    </xdr:from>
    <xdr:to>
      <xdr:col>15</xdr:col>
      <xdr:colOff>50800</xdr:colOff>
      <xdr:row>38</xdr:row>
      <xdr:rowOff>39496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553664"/>
          <a:ext cx="889000" cy="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39496</xdr:rowOff>
    </xdr:from>
    <xdr:to>
      <xdr:col>10</xdr:col>
      <xdr:colOff>114300</xdr:colOff>
      <xdr:row>38</xdr:row>
      <xdr:rowOff>49161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54596"/>
          <a:ext cx="889000" cy="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82902</xdr:rowOff>
    </xdr:from>
    <xdr:to>
      <xdr:col>6</xdr:col>
      <xdr:colOff>38100</xdr:colOff>
      <xdr:row>38</xdr:row>
      <xdr:rowOff>13052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29579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20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132894</xdr:rowOff>
    </xdr:from>
    <xdr:to>
      <xdr:col>24</xdr:col>
      <xdr:colOff>114300</xdr:colOff>
      <xdr:row>38</xdr:row>
      <xdr:rowOff>63044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7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47821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9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149482</xdr:rowOff>
    </xdr:from>
    <xdr:to>
      <xdr:col>20</xdr:col>
      <xdr:colOff>38100</xdr:colOff>
      <xdr:row>38</xdr:row>
      <xdr:rowOff>79632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9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70759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8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159214</xdr:rowOff>
    </xdr:from>
    <xdr:to>
      <xdr:col>15</xdr:col>
      <xdr:colOff>101600</xdr:colOff>
      <xdr:row>38</xdr:row>
      <xdr:rowOff>89364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5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80491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9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160146</xdr:rowOff>
    </xdr:from>
    <xdr:to>
      <xdr:col>10</xdr:col>
      <xdr:colOff>165100</xdr:colOff>
      <xdr:row>38</xdr:row>
      <xdr:rowOff>90296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50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81423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9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169811</xdr:rowOff>
    </xdr:from>
    <xdr:to>
      <xdr:col>6</xdr:col>
      <xdr:colOff>38100</xdr:colOff>
      <xdr:row>38</xdr:row>
      <xdr:rowOff>99961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51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91088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60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84574</xdr:rowOff>
    </xdr:from>
    <xdr:to>
      <xdr:col>24</xdr:col>
      <xdr:colOff>63500</xdr:colOff>
      <xdr:row>58</xdr:row>
      <xdr:rowOff>97452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10028674"/>
          <a:ext cx="8382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97452</xdr:rowOff>
    </xdr:from>
    <xdr:to>
      <xdr:col>19</xdr:col>
      <xdr:colOff>177800</xdr:colOff>
      <xdr:row>58</xdr:row>
      <xdr:rowOff>97474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041552"/>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95810</xdr:rowOff>
    </xdr:from>
    <xdr:to>
      <xdr:col>15</xdr:col>
      <xdr:colOff>50800</xdr:colOff>
      <xdr:row>58</xdr:row>
      <xdr:rowOff>97474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10039910"/>
          <a:ext cx="889000" cy="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95810</xdr:rowOff>
    </xdr:from>
    <xdr:to>
      <xdr:col>10</xdr:col>
      <xdr:colOff>114300</xdr:colOff>
      <xdr:row>58</xdr:row>
      <xdr:rowOff>95895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39910"/>
          <a:ext cx="889000" cy="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167687</xdr:rowOff>
    </xdr:from>
    <xdr:to>
      <xdr:col>6</xdr:col>
      <xdr:colOff>38100</xdr:colOff>
      <xdr:row>58</xdr:row>
      <xdr:rowOff>97837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114364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71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33774</xdr:rowOff>
    </xdr:from>
    <xdr:to>
      <xdr:col>24</xdr:col>
      <xdr:colOff>114300</xdr:colOff>
      <xdr:row>58</xdr:row>
      <xdr:rowOff>135374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7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120151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9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46652</xdr:rowOff>
    </xdr:from>
    <xdr:to>
      <xdr:col>20</xdr:col>
      <xdr:colOff>38100</xdr:colOff>
      <xdr:row>58</xdr:row>
      <xdr:rowOff>148252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9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139379</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100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46674</xdr:rowOff>
    </xdr:from>
    <xdr:to>
      <xdr:col>15</xdr:col>
      <xdr:colOff>101600</xdr:colOff>
      <xdr:row>58</xdr:row>
      <xdr:rowOff>148274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9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139401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100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45010</xdr:rowOff>
    </xdr:from>
    <xdr:to>
      <xdr:col>10</xdr:col>
      <xdr:colOff>165100</xdr:colOff>
      <xdr:row>58</xdr:row>
      <xdr:rowOff>146610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8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137737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08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45095</xdr:rowOff>
    </xdr:from>
    <xdr:to>
      <xdr:col>6</xdr:col>
      <xdr:colOff>38100</xdr:colOff>
      <xdr:row>58</xdr:row>
      <xdr:rowOff>146695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8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137822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08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121510</xdr:rowOff>
    </xdr:from>
    <xdr:to>
      <xdr:col>24</xdr:col>
      <xdr:colOff>63500</xdr:colOff>
      <xdr:row>78</xdr:row>
      <xdr:rowOff>130959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94610"/>
          <a:ext cx="8382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130959</xdr:rowOff>
    </xdr:from>
    <xdr:to>
      <xdr:col>19</xdr:col>
      <xdr:colOff>177800</xdr:colOff>
      <xdr:row>78</xdr:row>
      <xdr:rowOff>135928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04059"/>
          <a:ext cx="889000" cy="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121732</xdr:rowOff>
    </xdr:from>
    <xdr:to>
      <xdr:col>15</xdr:col>
      <xdr:colOff>50800</xdr:colOff>
      <xdr:row>78</xdr:row>
      <xdr:rowOff>135928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94832"/>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121732</xdr:rowOff>
    </xdr:from>
    <xdr:to>
      <xdr:col>10</xdr:col>
      <xdr:colOff>114300</xdr:colOff>
      <xdr:row>78</xdr:row>
      <xdr:rowOff>135452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94832"/>
          <a:ext cx="889000" cy="1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61232</xdr:rowOff>
    </xdr:from>
    <xdr:to>
      <xdr:col>6</xdr:col>
      <xdr:colOff>38100</xdr:colOff>
      <xdr:row>78</xdr:row>
      <xdr:rowOff>162832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3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7909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0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70710</xdr:rowOff>
    </xdr:from>
    <xdr:to>
      <xdr:col>24</xdr:col>
      <xdr:colOff>114300</xdr:colOff>
      <xdr:row>79</xdr:row>
      <xdr:rowOff>860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4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5215</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80159</xdr:rowOff>
    </xdr:from>
    <xdr:to>
      <xdr:col>20</xdr:col>
      <xdr:colOff>38100</xdr:colOff>
      <xdr:row>79</xdr:row>
      <xdr:rowOff>10309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5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1436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85128</xdr:rowOff>
    </xdr:from>
    <xdr:to>
      <xdr:col>15</xdr:col>
      <xdr:colOff>101600</xdr:colOff>
      <xdr:row>79</xdr:row>
      <xdr:rowOff>15278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6405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5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70932</xdr:rowOff>
    </xdr:from>
    <xdr:to>
      <xdr:col>10</xdr:col>
      <xdr:colOff>165100</xdr:colOff>
      <xdr:row>79</xdr:row>
      <xdr:rowOff>1082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4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163659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3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84652</xdr:rowOff>
    </xdr:from>
    <xdr:to>
      <xdr:col>6</xdr:col>
      <xdr:colOff>38100</xdr:colOff>
      <xdr:row>79</xdr:row>
      <xdr:rowOff>14802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5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5929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5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159710</xdr:rowOff>
    </xdr:from>
    <xdr:to>
      <xdr:col>24</xdr:col>
      <xdr:colOff>63500</xdr:colOff>
      <xdr:row>96</xdr:row>
      <xdr:rowOff>59164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47460"/>
          <a:ext cx="838200" cy="7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59164</xdr:rowOff>
    </xdr:from>
    <xdr:to>
      <xdr:col>19</xdr:col>
      <xdr:colOff>177800</xdr:colOff>
      <xdr:row>96</xdr:row>
      <xdr:rowOff>94917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18364"/>
          <a:ext cx="88900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72385</xdr:rowOff>
    </xdr:from>
    <xdr:to>
      <xdr:col>15</xdr:col>
      <xdr:colOff>50800</xdr:colOff>
      <xdr:row>96</xdr:row>
      <xdr:rowOff>94917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531585"/>
          <a:ext cx="889000" cy="2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72385</xdr:rowOff>
    </xdr:from>
    <xdr:to>
      <xdr:col>10</xdr:col>
      <xdr:colOff>114300</xdr:colOff>
      <xdr:row>97</xdr:row>
      <xdr:rowOff>9978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31585"/>
          <a:ext cx="889000" cy="10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164224</xdr:rowOff>
    </xdr:from>
    <xdr:to>
      <xdr:col>6</xdr:col>
      <xdr:colOff>38100</xdr:colOff>
      <xdr:row>96</xdr:row>
      <xdr:rowOff>94374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110901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108910</xdr:rowOff>
    </xdr:from>
    <xdr:to>
      <xdr:col>24</xdr:col>
      <xdr:colOff>114300</xdr:colOff>
      <xdr:row>96</xdr:row>
      <xdr:rowOff>39060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87337</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7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8364</xdr:rowOff>
    </xdr:from>
    <xdr:to>
      <xdr:col>20</xdr:col>
      <xdr:colOff>38100</xdr:colOff>
      <xdr:row>96</xdr:row>
      <xdr:rowOff>109964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6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101091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44117</xdr:rowOff>
    </xdr:from>
    <xdr:to>
      <xdr:col>15</xdr:col>
      <xdr:colOff>101600</xdr:colOff>
      <xdr:row>96</xdr:row>
      <xdr:rowOff>145717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0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136844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9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21585</xdr:rowOff>
    </xdr:from>
    <xdr:to>
      <xdr:col>10</xdr:col>
      <xdr:colOff>165100</xdr:colOff>
      <xdr:row>96</xdr:row>
      <xdr:rowOff>123185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114312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130628</xdr:rowOff>
    </xdr:from>
    <xdr:to>
      <xdr:col>6</xdr:col>
      <xdr:colOff>38100</xdr:colOff>
      <xdr:row>97</xdr:row>
      <xdr:rowOff>60778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8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51905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117952</xdr:rowOff>
    </xdr:from>
    <xdr:to>
      <xdr:col>55</xdr:col>
      <xdr:colOff>0</xdr:colOff>
      <xdr:row>38</xdr:row>
      <xdr:rowOff>125664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633052"/>
          <a:ext cx="838200" cy="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117952</xdr:rowOff>
    </xdr:from>
    <xdr:to>
      <xdr:col>50</xdr:col>
      <xdr:colOff>114300</xdr:colOff>
      <xdr:row>38</xdr:row>
      <xdr:rowOff>130108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633052"/>
          <a:ext cx="889000" cy="1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130108</xdr:rowOff>
    </xdr:from>
    <xdr:to>
      <xdr:col>45</xdr:col>
      <xdr:colOff>177800</xdr:colOff>
      <xdr:row>38</xdr:row>
      <xdr:rowOff>140570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645208"/>
          <a:ext cx="889000" cy="1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43106</xdr:rowOff>
    </xdr:from>
    <xdr:to>
      <xdr:col>41</xdr:col>
      <xdr:colOff>50800</xdr:colOff>
      <xdr:row>38</xdr:row>
      <xdr:rowOff>140570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558206"/>
          <a:ext cx="889000" cy="9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78998</xdr:rowOff>
    </xdr:from>
    <xdr:to>
      <xdr:col>36</xdr:col>
      <xdr:colOff>165100</xdr:colOff>
      <xdr:row>38</xdr:row>
      <xdr:rowOff>9148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25675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9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74864</xdr:rowOff>
    </xdr:from>
    <xdr:to>
      <xdr:col>55</xdr:col>
      <xdr:colOff>50800</xdr:colOff>
      <xdr:row>39</xdr:row>
      <xdr:rowOff>5014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5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161241</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50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67152</xdr:rowOff>
    </xdr:from>
    <xdr:to>
      <xdr:col>50</xdr:col>
      <xdr:colOff>165100</xdr:colOff>
      <xdr:row>38</xdr:row>
      <xdr:rowOff>168752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8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159879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7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79308</xdr:rowOff>
    </xdr:from>
    <xdr:to>
      <xdr:col>46</xdr:col>
      <xdr:colOff>38100</xdr:colOff>
      <xdr:row>39</xdr:row>
      <xdr:rowOff>9458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9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585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8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89770</xdr:rowOff>
    </xdr:from>
    <xdr:to>
      <xdr:col>41</xdr:col>
      <xdr:colOff>101600</xdr:colOff>
      <xdr:row>39</xdr:row>
      <xdr:rowOff>19920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6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11047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9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163756</xdr:rowOff>
    </xdr:from>
    <xdr:to>
      <xdr:col>36</xdr:col>
      <xdr:colOff>165100</xdr:colOff>
      <xdr:row>38</xdr:row>
      <xdr:rowOff>93906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50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85033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60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53056</xdr:rowOff>
    </xdr:from>
    <xdr:to>
      <xdr:col>55</xdr:col>
      <xdr:colOff>0</xdr:colOff>
      <xdr:row>59</xdr:row>
      <xdr:rowOff>57431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68606"/>
          <a:ext cx="838200" cy="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57431</xdr:rowOff>
    </xdr:from>
    <xdr:to>
      <xdr:col>50</xdr:col>
      <xdr:colOff>114300</xdr:colOff>
      <xdr:row>59</xdr:row>
      <xdr:rowOff>75109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72981"/>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66098</xdr:rowOff>
    </xdr:from>
    <xdr:to>
      <xdr:col>45</xdr:col>
      <xdr:colOff>177800</xdr:colOff>
      <xdr:row>59</xdr:row>
      <xdr:rowOff>75109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81648"/>
          <a:ext cx="8890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66098</xdr:rowOff>
    </xdr:from>
    <xdr:to>
      <xdr:col>41</xdr:col>
      <xdr:colOff>50800</xdr:colOff>
      <xdr:row>59</xdr:row>
      <xdr:rowOff>71407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181648"/>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133440</xdr:rowOff>
    </xdr:from>
    <xdr:to>
      <xdr:col>36</xdr:col>
      <xdr:colOff>165100</xdr:colOff>
      <xdr:row>59</xdr:row>
      <xdr:rowOff>63590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80117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2256</xdr:rowOff>
    </xdr:from>
    <xdr:to>
      <xdr:col>55</xdr:col>
      <xdr:colOff>50800</xdr:colOff>
      <xdr:row>59</xdr:row>
      <xdr:rowOff>103856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11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6631</xdr:rowOff>
    </xdr:from>
    <xdr:to>
      <xdr:col>50</xdr:col>
      <xdr:colOff>165100</xdr:colOff>
      <xdr:row>59</xdr:row>
      <xdr:rowOff>108231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2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99358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21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24309</xdr:rowOff>
    </xdr:from>
    <xdr:to>
      <xdr:col>46</xdr:col>
      <xdr:colOff>38100</xdr:colOff>
      <xdr:row>59</xdr:row>
      <xdr:rowOff>125909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117036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2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15298</xdr:rowOff>
    </xdr:from>
    <xdr:to>
      <xdr:col>41</xdr:col>
      <xdr:colOff>101600</xdr:colOff>
      <xdr:row>59</xdr:row>
      <xdr:rowOff>116898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1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108025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223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20607</xdr:rowOff>
    </xdr:from>
    <xdr:to>
      <xdr:col>36</xdr:col>
      <xdr:colOff>165100</xdr:colOff>
      <xdr:row>59</xdr:row>
      <xdr:rowOff>122207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3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113334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22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137827</xdr:rowOff>
    </xdr:from>
    <xdr:to>
      <xdr:col>55</xdr:col>
      <xdr:colOff>0</xdr:colOff>
      <xdr:row>78</xdr:row>
      <xdr:rowOff>138545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10927"/>
          <a:ext cx="8382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138545</xdr:rowOff>
    </xdr:from>
    <xdr:to>
      <xdr:col>50</xdr:col>
      <xdr:colOff>114300</xdr:colOff>
      <xdr:row>79</xdr:row>
      <xdr:rowOff>33279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11645"/>
          <a:ext cx="889000" cy="6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30029</xdr:rowOff>
    </xdr:from>
    <xdr:to>
      <xdr:col>45</xdr:col>
      <xdr:colOff>177800</xdr:colOff>
      <xdr:row>79</xdr:row>
      <xdr:rowOff>33279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74579"/>
          <a:ext cx="889000" cy="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17092</xdr:rowOff>
    </xdr:from>
    <xdr:to>
      <xdr:col>41</xdr:col>
      <xdr:colOff>50800</xdr:colOff>
      <xdr:row>79</xdr:row>
      <xdr:rowOff>30029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61642"/>
          <a:ext cx="889000" cy="1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68518</xdr:rowOff>
    </xdr:from>
    <xdr:to>
      <xdr:col>36</xdr:col>
      <xdr:colOff>165100</xdr:colOff>
      <xdr:row>78</xdr:row>
      <xdr:rowOff>170118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15195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87027</xdr:rowOff>
    </xdr:from>
    <xdr:to>
      <xdr:col>55</xdr:col>
      <xdr:colOff>50800</xdr:colOff>
      <xdr:row>79</xdr:row>
      <xdr:rowOff>17177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1954</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87745</xdr:rowOff>
    </xdr:from>
    <xdr:to>
      <xdr:col>50</xdr:col>
      <xdr:colOff>165100</xdr:colOff>
      <xdr:row>79</xdr:row>
      <xdr:rowOff>17895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9022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5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153929</xdr:rowOff>
    </xdr:from>
    <xdr:to>
      <xdr:col>46</xdr:col>
      <xdr:colOff>38100</xdr:colOff>
      <xdr:row>79</xdr:row>
      <xdr:rowOff>84079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75206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150679</xdr:rowOff>
    </xdr:from>
    <xdr:to>
      <xdr:col>41</xdr:col>
      <xdr:colOff>101600</xdr:colOff>
      <xdr:row>79</xdr:row>
      <xdr:rowOff>80829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71956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1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137742</xdr:rowOff>
    </xdr:from>
    <xdr:to>
      <xdr:col>36</xdr:col>
      <xdr:colOff>165100</xdr:colOff>
      <xdr:row>79</xdr:row>
      <xdr:rowOff>67892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59019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0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108243</xdr:rowOff>
    </xdr:from>
    <xdr:to>
      <xdr:col>55</xdr:col>
      <xdr:colOff>0</xdr:colOff>
      <xdr:row>98</xdr:row>
      <xdr:rowOff>111666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10343"/>
          <a:ext cx="838200" cy="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111666</xdr:rowOff>
    </xdr:from>
    <xdr:to>
      <xdr:col>50</xdr:col>
      <xdr:colOff>114300</xdr:colOff>
      <xdr:row>98</xdr:row>
      <xdr:rowOff>113128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13766"/>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101234</xdr:rowOff>
    </xdr:from>
    <xdr:to>
      <xdr:col>45</xdr:col>
      <xdr:colOff>177800</xdr:colOff>
      <xdr:row>98</xdr:row>
      <xdr:rowOff>113128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03334"/>
          <a:ext cx="889000" cy="1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101234</xdr:rowOff>
    </xdr:from>
    <xdr:to>
      <xdr:col>41</xdr:col>
      <xdr:colOff>50800</xdr:colOff>
      <xdr:row>98</xdr:row>
      <xdr:rowOff>112575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03334"/>
          <a:ext cx="889000" cy="1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16139</xdr:rowOff>
    </xdr:from>
    <xdr:to>
      <xdr:col>36</xdr:col>
      <xdr:colOff>165100</xdr:colOff>
      <xdr:row>98</xdr:row>
      <xdr:rowOff>117739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134266</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9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57443</xdr:rowOff>
    </xdr:from>
    <xdr:to>
      <xdr:col>55</xdr:col>
      <xdr:colOff>50800</xdr:colOff>
      <xdr:row>98</xdr:row>
      <xdr:rowOff>159043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60866</xdr:rowOff>
    </xdr:from>
    <xdr:to>
      <xdr:col>50</xdr:col>
      <xdr:colOff>165100</xdr:colOff>
      <xdr:row>98</xdr:row>
      <xdr:rowOff>162466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153593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5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62328</xdr:rowOff>
    </xdr:from>
    <xdr:to>
      <xdr:col>46</xdr:col>
      <xdr:colOff>38100</xdr:colOff>
      <xdr:row>98</xdr:row>
      <xdr:rowOff>163928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155055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5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50434</xdr:rowOff>
    </xdr:from>
    <xdr:to>
      <xdr:col>41</xdr:col>
      <xdr:colOff>101600</xdr:colOff>
      <xdr:row>98</xdr:row>
      <xdr:rowOff>152034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5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143161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4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61775</xdr:rowOff>
    </xdr:from>
    <xdr:to>
      <xdr:col>36</xdr:col>
      <xdr:colOff>165100</xdr:colOff>
      <xdr:row>98</xdr:row>
      <xdr:rowOff>163375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6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154502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5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97965</xdr:rowOff>
    </xdr:from>
    <xdr:to>
      <xdr:col>85</xdr:col>
      <xdr:colOff>127000</xdr:colOff>
      <xdr:row>39</xdr:row>
      <xdr:rowOff>1077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13065"/>
          <a:ext cx="838200" cy="7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80216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9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1077</xdr:rowOff>
    </xdr:from>
    <xdr:to>
      <xdr:col>81</xdr:col>
      <xdr:colOff>50800</xdr:colOff>
      <xdr:row>39</xdr:row>
      <xdr:rowOff>27660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87627"/>
          <a:ext cx="889000" cy="2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27660</xdr:rowOff>
    </xdr:from>
    <xdr:to>
      <xdr:col>76</xdr:col>
      <xdr:colOff>114300</xdr:colOff>
      <xdr:row>39</xdr:row>
      <xdr:rowOff>42431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14210"/>
          <a:ext cx="889000" cy="1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42431</xdr:rowOff>
    </xdr:from>
    <xdr:to>
      <xdr:col>71</xdr:col>
      <xdr:colOff>177800</xdr:colOff>
      <xdr:row>39</xdr:row>
      <xdr:rowOff>44031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28981"/>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47165</xdr:rowOff>
    </xdr:from>
    <xdr:to>
      <xdr:col>85</xdr:col>
      <xdr:colOff>177800</xdr:colOff>
      <xdr:row>38</xdr:row>
      <xdr:rowOff>148765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6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6542</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5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121727</xdr:rowOff>
    </xdr:from>
    <xdr:to>
      <xdr:col>81</xdr:col>
      <xdr:colOff>101600</xdr:colOff>
      <xdr:row>39</xdr:row>
      <xdr:rowOff>51877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3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43004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72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148310</xdr:rowOff>
    </xdr:from>
    <xdr:to>
      <xdr:col>76</xdr:col>
      <xdr:colOff>165100</xdr:colOff>
      <xdr:row>39</xdr:row>
      <xdr:rowOff>78460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69587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163081</xdr:rowOff>
    </xdr:from>
    <xdr:to>
      <xdr:col>72</xdr:col>
      <xdr:colOff>38100</xdr:colOff>
      <xdr:row>39</xdr:row>
      <xdr:rowOff>93231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84358</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770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164681</xdr:rowOff>
    </xdr:from>
    <xdr:to>
      <xdr:col>67</xdr:col>
      <xdr:colOff>101600</xdr:colOff>
      <xdr:row>39</xdr:row>
      <xdr:rowOff>94831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85958</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72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37557</xdr:rowOff>
    </xdr:from>
    <xdr:to>
      <xdr:col>85</xdr:col>
      <xdr:colOff>127000</xdr:colOff>
      <xdr:row>78</xdr:row>
      <xdr:rowOff>83551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410657"/>
          <a:ext cx="838200" cy="4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37557</xdr:rowOff>
    </xdr:from>
    <xdr:to>
      <xdr:col>81</xdr:col>
      <xdr:colOff>50800</xdr:colOff>
      <xdr:row>78</xdr:row>
      <xdr:rowOff>66863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410657"/>
          <a:ext cx="889000" cy="2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13618</xdr:rowOff>
    </xdr:from>
    <xdr:to>
      <xdr:col>76</xdr:col>
      <xdr:colOff>114300</xdr:colOff>
      <xdr:row>78</xdr:row>
      <xdr:rowOff>66863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86718"/>
          <a:ext cx="889000" cy="5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13618</xdr:rowOff>
    </xdr:from>
    <xdr:to>
      <xdr:col>71</xdr:col>
      <xdr:colOff>177800</xdr:colOff>
      <xdr:row>78</xdr:row>
      <xdr:rowOff>19782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86718"/>
          <a:ext cx="889000" cy="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102062</xdr:rowOff>
    </xdr:from>
    <xdr:to>
      <xdr:col>67</xdr:col>
      <xdr:colOff>101600</xdr:colOff>
      <xdr:row>78</xdr:row>
      <xdr:rowOff>32212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48739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32751</xdr:rowOff>
    </xdr:from>
    <xdr:to>
      <xdr:col>85</xdr:col>
      <xdr:colOff>177800</xdr:colOff>
      <xdr:row>78</xdr:row>
      <xdr:rowOff>134351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40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11178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8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158207</xdr:rowOff>
    </xdr:from>
    <xdr:to>
      <xdr:col>81</xdr:col>
      <xdr:colOff>101600</xdr:colOff>
      <xdr:row>78</xdr:row>
      <xdr:rowOff>88357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79484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5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16063</xdr:rowOff>
    </xdr:from>
    <xdr:to>
      <xdr:col>76</xdr:col>
      <xdr:colOff>165100</xdr:colOff>
      <xdr:row>78</xdr:row>
      <xdr:rowOff>117663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8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108790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8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134268</xdr:rowOff>
    </xdr:from>
    <xdr:to>
      <xdr:col>72</xdr:col>
      <xdr:colOff>38100</xdr:colOff>
      <xdr:row>78</xdr:row>
      <xdr:rowOff>64418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3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55545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4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140432</xdr:rowOff>
    </xdr:from>
    <xdr:to>
      <xdr:col>67</xdr:col>
      <xdr:colOff>101600</xdr:colOff>
      <xdr:row>78</xdr:row>
      <xdr:rowOff>70582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4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61709</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43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49811</xdr:rowOff>
    </xdr:from>
    <xdr:to>
      <xdr:col>85</xdr:col>
      <xdr:colOff>127000</xdr:colOff>
      <xdr:row>98</xdr:row>
      <xdr:rowOff>71394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51911"/>
          <a:ext cx="838200" cy="2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61154</xdr:rowOff>
    </xdr:from>
    <xdr:to>
      <xdr:col>81</xdr:col>
      <xdr:colOff>50800</xdr:colOff>
      <xdr:row>98</xdr:row>
      <xdr:rowOff>71394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63254"/>
          <a:ext cx="889000" cy="1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61154</xdr:rowOff>
    </xdr:from>
    <xdr:to>
      <xdr:col>76</xdr:col>
      <xdr:colOff>114300</xdr:colOff>
      <xdr:row>98</xdr:row>
      <xdr:rowOff>75372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63254"/>
          <a:ext cx="889000" cy="1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75372</xdr:rowOff>
    </xdr:from>
    <xdr:to>
      <xdr:col>71</xdr:col>
      <xdr:colOff>177800</xdr:colOff>
      <xdr:row>98</xdr:row>
      <xdr:rowOff>88019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77472"/>
          <a:ext cx="889000" cy="1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154206</xdr:rowOff>
    </xdr:from>
    <xdr:to>
      <xdr:col>67</xdr:col>
      <xdr:colOff>101600</xdr:colOff>
      <xdr:row>98</xdr:row>
      <xdr:rowOff>84356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100883</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14795" y="165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170461</xdr:rowOff>
    </xdr:from>
    <xdr:to>
      <xdr:col>85</xdr:col>
      <xdr:colOff>177800</xdr:colOff>
      <xdr:row>98</xdr:row>
      <xdr:rowOff>100611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20594</xdr:rowOff>
    </xdr:from>
    <xdr:to>
      <xdr:col>81</xdr:col>
      <xdr:colOff>101600</xdr:colOff>
      <xdr:row>98</xdr:row>
      <xdr:rowOff>122194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2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113321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1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10354</xdr:rowOff>
    </xdr:from>
    <xdr:to>
      <xdr:col>76</xdr:col>
      <xdr:colOff>165100</xdr:colOff>
      <xdr:row>98</xdr:row>
      <xdr:rowOff>111954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1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103081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0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24572</xdr:rowOff>
    </xdr:from>
    <xdr:to>
      <xdr:col>72</xdr:col>
      <xdr:colOff>38100</xdr:colOff>
      <xdr:row>98</xdr:row>
      <xdr:rowOff>126172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2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117299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1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37219</xdr:rowOff>
    </xdr:from>
    <xdr:to>
      <xdr:col>67</xdr:col>
      <xdr:colOff>101600</xdr:colOff>
      <xdr:row>98</xdr:row>
      <xdr:rowOff>138819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3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129946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3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87058</xdr:rowOff>
    </xdr:from>
    <xdr:to>
      <xdr:col>116</xdr:col>
      <xdr:colOff>63500</xdr:colOff>
      <xdr:row>38</xdr:row>
      <xdr:rowOff>106864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02158"/>
          <a:ext cx="838200" cy="1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20153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35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50454</xdr:rowOff>
    </xdr:from>
    <xdr:to>
      <xdr:col>111</xdr:col>
      <xdr:colOff>177800</xdr:colOff>
      <xdr:row>38</xdr:row>
      <xdr:rowOff>106864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565554"/>
          <a:ext cx="889000" cy="5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50454</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565554"/>
          <a:ext cx="889000" cy="8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688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80396</xdr:rowOff>
    </xdr:from>
    <xdr:to>
      <xdr:col>98</xdr:col>
      <xdr:colOff>38100</xdr:colOff>
      <xdr:row>39</xdr:row>
      <xdr:rowOff>10546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27073</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7017" y="6370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36258</xdr:rowOff>
    </xdr:from>
    <xdr:to>
      <xdr:col>116</xdr:col>
      <xdr:colOff>114300</xdr:colOff>
      <xdr:row>38</xdr:row>
      <xdr:rowOff>137858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5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167085</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3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56064</xdr:rowOff>
    </xdr:from>
    <xdr:to>
      <xdr:col>112</xdr:col>
      <xdr:colOff>38100</xdr:colOff>
      <xdr:row>38</xdr:row>
      <xdr:rowOff>157664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7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148791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66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171104</xdr:rowOff>
    </xdr:from>
    <xdr:to>
      <xdr:col>107</xdr:col>
      <xdr:colOff>101600</xdr:colOff>
      <xdr:row>38</xdr:row>
      <xdr:rowOff>101254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1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117782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8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79201</xdr:rowOff>
    </xdr:from>
    <xdr:to>
      <xdr:col>98</xdr:col>
      <xdr:colOff>38100</xdr:colOff>
      <xdr:row>59</xdr:row>
      <xdr:rowOff>9351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25878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65150</xdr:rowOff>
    </xdr:from>
    <xdr:to>
      <xdr:col>116</xdr:col>
      <xdr:colOff>63500</xdr:colOff>
      <xdr:row>77</xdr:row>
      <xdr:rowOff>94373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266800"/>
          <a:ext cx="8382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78653</xdr:rowOff>
    </xdr:from>
    <xdr:to>
      <xdr:col>111</xdr:col>
      <xdr:colOff>177800</xdr:colOff>
      <xdr:row>77</xdr:row>
      <xdr:rowOff>94373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280303"/>
          <a:ext cx="889000" cy="1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152555</xdr:rowOff>
    </xdr:from>
    <xdr:to>
      <xdr:col>107</xdr:col>
      <xdr:colOff>50800</xdr:colOff>
      <xdr:row>77</xdr:row>
      <xdr:rowOff>78653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182755"/>
          <a:ext cx="889000" cy="9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152555</xdr:rowOff>
    </xdr:from>
    <xdr:to>
      <xdr:col>102</xdr:col>
      <xdr:colOff>114300</xdr:colOff>
      <xdr:row>76</xdr:row>
      <xdr:rowOff>166903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182755"/>
          <a:ext cx="889000" cy="1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90081</xdr:rowOff>
    </xdr:from>
    <xdr:to>
      <xdr:col>98</xdr:col>
      <xdr:colOff>38100</xdr:colOff>
      <xdr:row>77</xdr:row>
      <xdr:rowOff>20231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2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36758</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9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14350</xdr:rowOff>
    </xdr:from>
    <xdr:to>
      <xdr:col>116</xdr:col>
      <xdr:colOff>114300</xdr:colOff>
      <xdr:row>77</xdr:row>
      <xdr:rowOff>115950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164227</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9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43573</xdr:rowOff>
    </xdr:from>
    <xdr:to>
      <xdr:col>112</xdr:col>
      <xdr:colOff>38100</xdr:colOff>
      <xdr:row>77</xdr:row>
      <xdr:rowOff>145173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4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136300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33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27853</xdr:rowOff>
    </xdr:from>
    <xdr:to>
      <xdr:col>107</xdr:col>
      <xdr:colOff>101600</xdr:colOff>
      <xdr:row>77</xdr:row>
      <xdr:rowOff>129453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2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120580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3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101755</xdr:rowOff>
    </xdr:from>
    <xdr:to>
      <xdr:col>102</xdr:col>
      <xdr:colOff>165100</xdr:colOff>
      <xdr:row>77</xdr:row>
      <xdr:rowOff>31905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23032</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322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116103</xdr:rowOff>
    </xdr:from>
    <xdr:to>
      <xdr:col>98</xdr:col>
      <xdr:colOff>38100</xdr:colOff>
      <xdr:row>77</xdr:row>
      <xdr:rowOff>46253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4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37380</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323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942,843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項目別でみると、物件費の増は庁用パソコン購入が主な要因である。普通建設事業費の増は備蓄倉庫整備事業費の皆増が主な要因となっている。災害復旧事業費の増は令和５年梅雨前線豪雨による現年災害復旧事業（繰越明許分）の増によるものである。投資及び出資金の増は、株式会社イカワプラスへの会社設立出資金の皆増が主な要因である。公債費の減は償還完了が主な要因である。類似団体平均との比較では、ほとんどの経費についても下回っている。今後も、これまで実施してきた適正な人員管理による人件費の抑制や公営企業債への繰上償還、低利資金への借換に伴う繰出金の減少等によりコストの軽減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4,157
4,154
47.95
4,220,860
3,919,400
264,574
2,419,644
2,176,955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80835</xdr:rowOff>
    </xdr:from>
    <xdr:to>
      <xdr:col>24</xdr:col>
      <xdr:colOff>63500</xdr:colOff>
      <xdr:row>38</xdr:row>
      <xdr:rowOff>107739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95935"/>
          <a:ext cx="838200" cy="2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105825</xdr:rowOff>
    </xdr:from>
    <xdr:to>
      <xdr:col>19</xdr:col>
      <xdr:colOff>177800</xdr:colOff>
      <xdr:row>38</xdr:row>
      <xdr:rowOff>107739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620925"/>
          <a:ext cx="889000" cy="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105825</xdr:rowOff>
    </xdr:from>
    <xdr:to>
      <xdr:col>15</xdr:col>
      <xdr:colOff>50800</xdr:colOff>
      <xdr:row>38</xdr:row>
      <xdr:rowOff>119312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620925"/>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119312</xdr:rowOff>
    </xdr:from>
    <xdr:to>
      <xdr:col>10</xdr:col>
      <xdr:colOff>114300</xdr:colOff>
      <xdr:row>38</xdr:row>
      <xdr:rowOff>121841</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634412"/>
          <a:ext cx="889000" cy="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25906</xdr:rowOff>
    </xdr:from>
    <xdr:to>
      <xdr:col>6</xdr:col>
      <xdr:colOff>38100</xdr:colOff>
      <xdr:row>38</xdr:row>
      <xdr:rowOff>127506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144034</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31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30035</xdr:rowOff>
    </xdr:from>
    <xdr:to>
      <xdr:col>24</xdr:col>
      <xdr:colOff>114300</xdr:colOff>
      <xdr:row>38</xdr:row>
      <xdr:rowOff>131635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116412</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6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56939</xdr:rowOff>
    </xdr:from>
    <xdr:to>
      <xdr:col>20</xdr:col>
      <xdr:colOff>38100</xdr:colOff>
      <xdr:row>38</xdr:row>
      <xdr:rowOff>158539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7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149666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66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55025</xdr:rowOff>
    </xdr:from>
    <xdr:to>
      <xdr:col>15</xdr:col>
      <xdr:colOff>101600</xdr:colOff>
      <xdr:row>38</xdr:row>
      <xdr:rowOff>156625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7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147752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66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68512</xdr:rowOff>
    </xdr:from>
    <xdr:to>
      <xdr:col>10</xdr:col>
      <xdr:colOff>165100</xdr:colOff>
      <xdr:row>38</xdr:row>
      <xdr:rowOff>170112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161239</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71041</xdr:rowOff>
    </xdr:from>
    <xdr:to>
      <xdr:col>6</xdr:col>
      <xdr:colOff>38100</xdr:colOff>
      <xdr:row>39</xdr:row>
      <xdr:rowOff>1191</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8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163768</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23207</xdr:rowOff>
    </xdr:from>
    <xdr:to>
      <xdr:col>24</xdr:col>
      <xdr:colOff>63500</xdr:colOff>
      <xdr:row>58</xdr:row>
      <xdr:rowOff>23809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67307"/>
          <a:ext cx="838200" cy="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23809</xdr:rowOff>
    </xdr:from>
    <xdr:to>
      <xdr:col>19</xdr:col>
      <xdr:colOff>177800</xdr:colOff>
      <xdr:row>58</xdr:row>
      <xdr:rowOff>65777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67909"/>
          <a:ext cx="889000" cy="4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55267</xdr:rowOff>
    </xdr:from>
    <xdr:to>
      <xdr:col>15</xdr:col>
      <xdr:colOff>50800</xdr:colOff>
      <xdr:row>58</xdr:row>
      <xdr:rowOff>65777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99367"/>
          <a:ext cx="889000" cy="1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25034</xdr:rowOff>
    </xdr:from>
    <xdr:to>
      <xdr:col>10</xdr:col>
      <xdr:colOff>114300</xdr:colOff>
      <xdr:row>58</xdr:row>
      <xdr:rowOff>55267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69134"/>
          <a:ext cx="889000" cy="3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66744</xdr:rowOff>
    </xdr:from>
    <xdr:to>
      <xdr:col>6</xdr:col>
      <xdr:colOff>38100</xdr:colOff>
      <xdr:row>57</xdr:row>
      <xdr:rowOff>168344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13421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61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143857</xdr:rowOff>
    </xdr:from>
    <xdr:to>
      <xdr:col>24</xdr:col>
      <xdr:colOff>114300</xdr:colOff>
      <xdr:row>58</xdr:row>
      <xdr:rowOff>74007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1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58784</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3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144459</xdr:rowOff>
    </xdr:from>
    <xdr:to>
      <xdr:col>20</xdr:col>
      <xdr:colOff>38100</xdr:colOff>
      <xdr:row>58</xdr:row>
      <xdr:rowOff>74609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1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65736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0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14977</xdr:rowOff>
    </xdr:from>
    <xdr:to>
      <xdr:col>15</xdr:col>
      <xdr:colOff>101600</xdr:colOff>
      <xdr:row>58</xdr:row>
      <xdr:rowOff>116577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5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107704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5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4467</xdr:rowOff>
    </xdr:from>
    <xdr:to>
      <xdr:col>10</xdr:col>
      <xdr:colOff>165100</xdr:colOff>
      <xdr:row>58</xdr:row>
      <xdr:rowOff>106067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4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97194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4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145684</xdr:rowOff>
    </xdr:from>
    <xdr:to>
      <xdr:col>6</xdr:col>
      <xdr:colOff>38100</xdr:colOff>
      <xdr:row>58</xdr:row>
      <xdr:rowOff>75834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1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66961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01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89698</xdr:rowOff>
    </xdr:from>
    <xdr:to>
      <xdr:col>24</xdr:col>
      <xdr:colOff>63500</xdr:colOff>
      <xdr:row>78</xdr:row>
      <xdr:rowOff>145224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462798"/>
          <a:ext cx="838200" cy="5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107603</xdr:rowOff>
    </xdr:from>
    <xdr:to>
      <xdr:col>19</xdr:col>
      <xdr:colOff>177800</xdr:colOff>
      <xdr:row>78</xdr:row>
      <xdr:rowOff>145224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480703"/>
          <a:ext cx="889000" cy="3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107603</xdr:rowOff>
    </xdr:from>
    <xdr:to>
      <xdr:col>15</xdr:col>
      <xdr:colOff>50800</xdr:colOff>
      <xdr:row>78</xdr:row>
      <xdr:rowOff>112257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480703"/>
          <a:ext cx="889000" cy="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112257</xdr:rowOff>
    </xdr:from>
    <xdr:to>
      <xdr:col>10</xdr:col>
      <xdr:colOff>114300</xdr:colOff>
      <xdr:row>79</xdr:row>
      <xdr:rowOff>1637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85357"/>
          <a:ext cx="889000" cy="6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34427</xdr:rowOff>
    </xdr:from>
    <xdr:to>
      <xdr:col>6</xdr:col>
      <xdr:colOff>38100</xdr:colOff>
      <xdr:row>78</xdr:row>
      <xdr:rowOff>136027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0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152554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8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38898</xdr:rowOff>
    </xdr:from>
    <xdr:to>
      <xdr:col>24</xdr:col>
      <xdr:colOff>114300</xdr:colOff>
      <xdr:row>78</xdr:row>
      <xdr:rowOff>140498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41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125275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26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94424</xdr:rowOff>
    </xdr:from>
    <xdr:to>
      <xdr:col>20</xdr:col>
      <xdr:colOff>38100</xdr:colOff>
      <xdr:row>79</xdr:row>
      <xdr:rowOff>24574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46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15701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56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56803</xdr:rowOff>
    </xdr:from>
    <xdr:to>
      <xdr:col>15</xdr:col>
      <xdr:colOff>101600</xdr:colOff>
      <xdr:row>78</xdr:row>
      <xdr:rowOff>158403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42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149530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52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61457</xdr:rowOff>
    </xdr:from>
    <xdr:to>
      <xdr:col>10</xdr:col>
      <xdr:colOff>165100</xdr:colOff>
      <xdr:row>78</xdr:row>
      <xdr:rowOff>163057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3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154184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52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122287</xdr:rowOff>
    </xdr:from>
    <xdr:to>
      <xdr:col>6</xdr:col>
      <xdr:colOff>38100</xdr:colOff>
      <xdr:row>79</xdr:row>
      <xdr:rowOff>52437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9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43564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8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97527</xdr:rowOff>
    </xdr:from>
    <xdr:to>
      <xdr:col>24</xdr:col>
      <xdr:colOff>63500</xdr:colOff>
      <xdr:row>98</xdr:row>
      <xdr:rowOff>115562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99627"/>
          <a:ext cx="838200" cy="1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88861</xdr:rowOff>
    </xdr:from>
    <xdr:to>
      <xdr:col>19</xdr:col>
      <xdr:colOff>177800</xdr:colOff>
      <xdr:row>98</xdr:row>
      <xdr:rowOff>115562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90961"/>
          <a:ext cx="889000" cy="2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88861</xdr:rowOff>
    </xdr:from>
    <xdr:to>
      <xdr:col>15</xdr:col>
      <xdr:colOff>50800</xdr:colOff>
      <xdr:row>98</xdr:row>
      <xdr:rowOff>104884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90961"/>
          <a:ext cx="889000" cy="1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104884</xdr:rowOff>
    </xdr:from>
    <xdr:to>
      <xdr:col>10</xdr:col>
      <xdr:colOff>114300</xdr:colOff>
      <xdr:row>98</xdr:row>
      <xdr:rowOff>121177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06984"/>
          <a:ext cx="889000" cy="1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133041</xdr:rowOff>
    </xdr:from>
    <xdr:to>
      <xdr:col>6</xdr:col>
      <xdr:colOff>38100</xdr:colOff>
      <xdr:row>98</xdr:row>
      <xdr:rowOff>63191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79718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3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46727</xdr:rowOff>
    </xdr:from>
    <xdr:to>
      <xdr:col>24</xdr:col>
      <xdr:colOff>114300</xdr:colOff>
      <xdr:row>98</xdr:row>
      <xdr:rowOff>148327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4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133104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64762</xdr:rowOff>
    </xdr:from>
    <xdr:to>
      <xdr:col>20</xdr:col>
      <xdr:colOff>38100</xdr:colOff>
      <xdr:row>98</xdr:row>
      <xdr:rowOff>166362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6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157489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5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38061</xdr:rowOff>
    </xdr:from>
    <xdr:to>
      <xdr:col>15</xdr:col>
      <xdr:colOff>101600</xdr:colOff>
      <xdr:row>98</xdr:row>
      <xdr:rowOff>139661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4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130788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3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54084</xdr:rowOff>
    </xdr:from>
    <xdr:to>
      <xdr:col>10</xdr:col>
      <xdr:colOff>165100</xdr:colOff>
      <xdr:row>98</xdr:row>
      <xdr:rowOff>155684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5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146811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4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70377</xdr:rowOff>
    </xdr:from>
    <xdr:to>
      <xdr:col>6</xdr:col>
      <xdr:colOff>38100</xdr:colOff>
      <xdr:row>99</xdr:row>
      <xdr:rowOff>527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7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163104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6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43841</xdr:rowOff>
    </xdr:from>
    <xdr:to>
      <xdr:col>55</xdr:col>
      <xdr:colOff>0</xdr:colOff>
      <xdr:row>39</xdr:row>
      <xdr:rowOff>43859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30391"/>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43859</xdr:rowOff>
    </xdr:from>
    <xdr:to>
      <xdr:col>50</xdr:col>
      <xdr:colOff>114300</xdr:colOff>
      <xdr:row>39</xdr:row>
      <xdr:rowOff>43879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30409"/>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43879</xdr:rowOff>
    </xdr:from>
    <xdr:to>
      <xdr:col>45</xdr:col>
      <xdr:colOff>177800</xdr:colOff>
      <xdr:row>39</xdr:row>
      <xdr:rowOff>43897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30429"/>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43897</xdr:rowOff>
    </xdr:from>
    <xdr:to>
      <xdr:col>41</xdr:col>
      <xdr:colOff>50800</xdr:colOff>
      <xdr:row>39</xdr:row>
      <xdr:rowOff>43897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04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141154</xdr:rowOff>
    </xdr:from>
    <xdr:to>
      <xdr:col>36</xdr:col>
      <xdr:colOff>165100</xdr:colOff>
      <xdr:row>39</xdr:row>
      <xdr:rowOff>71304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87831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43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164491</xdr:rowOff>
    </xdr:from>
    <xdr:to>
      <xdr:col>55</xdr:col>
      <xdr:colOff>50800</xdr:colOff>
      <xdr:row>39</xdr:row>
      <xdr:rowOff>94641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164509</xdr:rowOff>
    </xdr:from>
    <xdr:to>
      <xdr:col>50</xdr:col>
      <xdr:colOff>165100</xdr:colOff>
      <xdr:row>39</xdr:row>
      <xdr:rowOff>94659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85786</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723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164529</xdr:rowOff>
    </xdr:from>
    <xdr:to>
      <xdr:col>46</xdr:col>
      <xdr:colOff>38100</xdr:colOff>
      <xdr:row>39</xdr:row>
      <xdr:rowOff>94679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85806</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72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164547</xdr:rowOff>
    </xdr:from>
    <xdr:to>
      <xdr:col>41</xdr:col>
      <xdr:colOff>101600</xdr:colOff>
      <xdr:row>39</xdr:row>
      <xdr:rowOff>94697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85824</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723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164547</xdr:rowOff>
    </xdr:from>
    <xdr:to>
      <xdr:col>36</xdr:col>
      <xdr:colOff>165100</xdr:colOff>
      <xdr:row>39</xdr:row>
      <xdr:rowOff>94697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85824</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723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155387</xdr:rowOff>
    </xdr:from>
    <xdr:to>
      <xdr:col>55</xdr:col>
      <xdr:colOff>0</xdr:colOff>
      <xdr:row>58</xdr:row>
      <xdr:rowOff>162255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99487"/>
          <a:ext cx="838200" cy="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156582</xdr:rowOff>
    </xdr:from>
    <xdr:to>
      <xdr:col>50</xdr:col>
      <xdr:colOff>114300</xdr:colOff>
      <xdr:row>58</xdr:row>
      <xdr:rowOff>162255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00682"/>
          <a:ext cx="889000" cy="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156582</xdr:rowOff>
    </xdr:from>
    <xdr:to>
      <xdr:col>45</xdr:col>
      <xdr:colOff>177800</xdr:colOff>
      <xdr:row>58</xdr:row>
      <xdr:rowOff>159078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00682"/>
          <a:ext cx="8890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159011</xdr:rowOff>
    </xdr:from>
    <xdr:to>
      <xdr:col>41</xdr:col>
      <xdr:colOff>50800</xdr:colOff>
      <xdr:row>58</xdr:row>
      <xdr:rowOff>159078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103111"/>
          <a:ext cx="8890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80735</xdr:rowOff>
    </xdr:from>
    <xdr:to>
      <xdr:col>36</xdr:col>
      <xdr:colOff>165100</xdr:colOff>
      <xdr:row>58</xdr:row>
      <xdr:rowOff>10885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27412</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2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104587</xdr:rowOff>
    </xdr:from>
    <xdr:to>
      <xdr:col>55</xdr:col>
      <xdr:colOff>50800</xdr:colOff>
      <xdr:row>59</xdr:row>
      <xdr:rowOff>34737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4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19514</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6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111455</xdr:rowOff>
    </xdr:from>
    <xdr:to>
      <xdr:col>50</xdr:col>
      <xdr:colOff>165100</xdr:colOff>
      <xdr:row>59</xdr:row>
      <xdr:rowOff>41605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5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32732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4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105782</xdr:rowOff>
    </xdr:from>
    <xdr:to>
      <xdr:col>46</xdr:col>
      <xdr:colOff>38100</xdr:colOff>
      <xdr:row>59</xdr:row>
      <xdr:rowOff>35932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4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27059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4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108278</xdr:rowOff>
    </xdr:from>
    <xdr:to>
      <xdr:col>41</xdr:col>
      <xdr:colOff>101600</xdr:colOff>
      <xdr:row>59</xdr:row>
      <xdr:rowOff>38428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5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29555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4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108211</xdr:rowOff>
    </xdr:from>
    <xdr:to>
      <xdr:col>36</xdr:col>
      <xdr:colOff>165100</xdr:colOff>
      <xdr:row>59</xdr:row>
      <xdr:rowOff>38361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5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29488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4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93357</xdr:rowOff>
    </xdr:from>
    <xdr:to>
      <xdr:col>55</xdr:col>
      <xdr:colOff>0</xdr:colOff>
      <xdr:row>79</xdr:row>
      <xdr:rowOff>94955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637907"/>
          <a:ext cx="838200" cy="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81057</xdr:rowOff>
    </xdr:from>
    <xdr:to>
      <xdr:col>50</xdr:col>
      <xdr:colOff>114300</xdr:colOff>
      <xdr:row>79</xdr:row>
      <xdr:rowOff>94955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625607"/>
          <a:ext cx="889000" cy="1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81057</xdr:rowOff>
    </xdr:from>
    <xdr:to>
      <xdr:col>45</xdr:col>
      <xdr:colOff>177800</xdr:colOff>
      <xdr:row>79</xdr:row>
      <xdr:rowOff>95411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625607"/>
          <a:ext cx="889000" cy="1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76553</xdr:rowOff>
    </xdr:from>
    <xdr:to>
      <xdr:col>41</xdr:col>
      <xdr:colOff>50800</xdr:colOff>
      <xdr:row>79</xdr:row>
      <xdr:rowOff>95411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621103"/>
          <a:ext cx="889000" cy="1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149845</xdr:rowOff>
    </xdr:from>
    <xdr:to>
      <xdr:col>36</xdr:col>
      <xdr:colOff>165100</xdr:colOff>
      <xdr:row>79</xdr:row>
      <xdr:rowOff>79995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2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96522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9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42557</xdr:rowOff>
    </xdr:from>
    <xdr:to>
      <xdr:col>55</xdr:col>
      <xdr:colOff>50800</xdr:colOff>
      <xdr:row>79</xdr:row>
      <xdr:rowOff>144157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8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128934</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50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44155</xdr:rowOff>
    </xdr:from>
    <xdr:to>
      <xdr:col>50</xdr:col>
      <xdr:colOff>165100</xdr:colOff>
      <xdr:row>79</xdr:row>
      <xdr:rowOff>145755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136882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68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30257</xdr:rowOff>
    </xdr:from>
    <xdr:to>
      <xdr:col>46</xdr:col>
      <xdr:colOff>38100</xdr:colOff>
      <xdr:row>79</xdr:row>
      <xdr:rowOff>131857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7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122984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44611</xdr:rowOff>
    </xdr:from>
    <xdr:to>
      <xdr:col>41</xdr:col>
      <xdr:colOff>101600</xdr:colOff>
      <xdr:row>79</xdr:row>
      <xdr:rowOff>146211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8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137338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68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25753</xdr:rowOff>
    </xdr:from>
    <xdr:to>
      <xdr:col>36</xdr:col>
      <xdr:colOff>165100</xdr:colOff>
      <xdr:row>79</xdr:row>
      <xdr:rowOff>127353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7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118480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6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87957</xdr:rowOff>
    </xdr:from>
    <xdr:to>
      <xdr:col>55</xdr:col>
      <xdr:colOff>0</xdr:colOff>
      <xdr:row>98</xdr:row>
      <xdr:rowOff>96486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90057"/>
          <a:ext cx="838200" cy="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96486</xdr:rowOff>
    </xdr:from>
    <xdr:to>
      <xdr:col>50</xdr:col>
      <xdr:colOff>114300</xdr:colOff>
      <xdr:row>98</xdr:row>
      <xdr:rowOff>102634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98586"/>
          <a:ext cx="889000" cy="6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80823</xdr:rowOff>
    </xdr:from>
    <xdr:to>
      <xdr:col>45</xdr:col>
      <xdr:colOff>177800</xdr:colOff>
      <xdr:row>98</xdr:row>
      <xdr:rowOff>102634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82923"/>
          <a:ext cx="889000" cy="2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80823</xdr:rowOff>
    </xdr:from>
    <xdr:to>
      <xdr:col>41</xdr:col>
      <xdr:colOff>50800</xdr:colOff>
      <xdr:row>98</xdr:row>
      <xdr:rowOff>102606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82923"/>
          <a:ext cx="889000" cy="2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24923</xdr:rowOff>
    </xdr:from>
    <xdr:to>
      <xdr:col>36</xdr:col>
      <xdr:colOff>165100</xdr:colOff>
      <xdr:row>98</xdr:row>
      <xdr:rowOff>126523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143050</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60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37157</xdr:rowOff>
    </xdr:from>
    <xdr:to>
      <xdr:col>55</xdr:col>
      <xdr:colOff>50800</xdr:colOff>
      <xdr:row>98</xdr:row>
      <xdr:rowOff>138757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3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147795</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45686</xdr:rowOff>
    </xdr:from>
    <xdr:to>
      <xdr:col>50</xdr:col>
      <xdr:colOff>165100</xdr:colOff>
      <xdr:row>98</xdr:row>
      <xdr:rowOff>147286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4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138413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4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51834</xdr:rowOff>
    </xdr:from>
    <xdr:to>
      <xdr:col>46</xdr:col>
      <xdr:colOff>38100</xdr:colOff>
      <xdr:row>98</xdr:row>
      <xdr:rowOff>153434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5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144561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4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30023</xdr:rowOff>
    </xdr:from>
    <xdr:to>
      <xdr:col>41</xdr:col>
      <xdr:colOff>101600</xdr:colOff>
      <xdr:row>98</xdr:row>
      <xdr:rowOff>131623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3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122750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24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51806</xdr:rowOff>
    </xdr:from>
    <xdr:to>
      <xdr:col>36</xdr:col>
      <xdr:colOff>165100</xdr:colOff>
      <xdr:row>98</xdr:row>
      <xdr:rowOff>153406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5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144533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4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108694</xdr:rowOff>
    </xdr:from>
    <xdr:to>
      <xdr:col>85</xdr:col>
      <xdr:colOff>127000</xdr:colOff>
      <xdr:row>38</xdr:row>
      <xdr:rowOff>54257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52344"/>
          <a:ext cx="838200" cy="11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54257</xdr:rowOff>
    </xdr:from>
    <xdr:to>
      <xdr:col>81</xdr:col>
      <xdr:colOff>50800</xdr:colOff>
      <xdr:row>38</xdr:row>
      <xdr:rowOff>80859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69357"/>
          <a:ext cx="889000" cy="2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57461</xdr:rowOff>
    </xdr:from>
    <xdr:to>
      <xdr:col>76</xdr:col>
      <xdr:colOff>114300</xdr:colOff>
      <xdr:row>38</xdr:row>
      <xdr:rowOff>80859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72561"/>
          <a:ext cx="889000" cy="2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24661</xdr:rowOff>
    </xdr:from>
    <xdr:to>
      <xdr:col>71</xdr:col>
      <xdr:colOff>177800</xdr:colOff>
      <xdr:row>38</xdr:row>
      <xdr:rowOff>57461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39761"/>
          <a:ext cx="889000" cy="3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106742</xdr:rowOff>
    </xdr:from>
    <xdr:to>
      <xdr:col>67</xdr:col>
      <xdr:colOff>101600</xdr:colOff>
      <xdr:row>38</xdr:row>
      <xdr:rowOff>36892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53419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57894</xdr:rowOff>
    </xdr:from>
    <xdr:to>
      <xdr:col>85</xdr:col>
      <xdr:colOff>177800</xdr:colOff>
      <xdr:row>37</xdr:row>
      <xdr:rowOff>159494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0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36321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7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3457</xdr:rowOff>
    </xdr:from>
    <xdr:to>
      <xdr:col>81</xdr:col>
      <xdr:colOff>101600</xdr:colOff>
      <xdr:row>38</xdr:row>
      <xdr:rowOff>105057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1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96184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1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30059</xdr:rowOff>
    </xdr:from>
    <xdr:to>
      <xdr:col>76</xdr:col>
      <xdr:colOff>165100</xdr:colOff>
      <xdr:row>38</xdr:row>
      <xdr:rowOff>131659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4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122786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3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6661</xdr:rowOff>
    </xdr:from>
    <xdr:to>
      <xdr:col>72</xdr:col>
      <xdr:colOff>38100</xdr:colOff>
      <xdr:row>38</xdr:row>
      <xdr:rowOff>108261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2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99388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1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145311</xdr:rowOff>
    </xdr:from>
    <xdr:to>
      <xdr:col>67</xdr:col>
      <xdr:colOff>101600</xdr:colOff>
      <xdr:row>38</xdr:row>
      <xdr:rowOff>75461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8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66588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8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93394</xdr:rowOff>
    </xdr:from>
    <xdr:to>
      <xdr:col>85</xdr:col>
      <xdr:colOff>127000</xdr:colOff>
      <xdr:row>58</xdr:row>
      <xdr:rowOff>96010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10037494"/>
          <a:ext cx="838200" cy="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80089</xdr:rowOff>
    </xdr:from>
    <xdr:to>
      <xdr:col>81</xdr:col>
      <xdr:colOff>50800</xdr:colOff>
      <xdr:row>58</xdr:row>
      <xdr:rowOff>96010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10024189"/>
          <a:ext cx="889000" cy="1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80089</xdr:rowOff>
    </xdr:from>
    <xdr:to>
      <xdr:col>76</xdr:col>
      <xdr:colOff>114300</xdr:colOff>
      <xdr:row>58</xdr:row>
      <xdr:rowOff>124051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24189"/>
          <a:ext cx="889000" cy="4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84306</xdr:rowOff>
    </xdr:from>
    <xdr:to>
      <xdr:col>71</xdr:col>
      <xdr:colOff>177800</xdr:colOff>
      <xdr:row>58</xdr:row>
      <xdr:rowOff>124051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28406"/>
          <a:ext cx="889000" cy="3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122855</xdr:rowOff>
    </xdr:from>
    <xdr:to>
      <xdr:col>67</xdr:col>
      <xdr:colOff>101600</xdr:colOff>
      <xdr:row>58</xdr:row>
      <xdr:rowOff>53005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69532</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42594</xdr:rowOff>
    </xdr:from>
    <xdr:to>
      <xdr:col>85</xdr:col>
      <xdr:colOff>177800</xdr:colOff>
      <xdr:row>58</xdr:row>
      <xdr:rowOff>144194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8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128971</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9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45210</xdr:rowOff>
    </xdr:from>
    <xdr:to>
      <xdr:col>81</xdr:col>
      <xdr:colOff>101600</xdr:colOff>
      <xdr:row>58</xdr:row>
      <xdr:rowOff>146810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8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137937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8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29289</xdr:rowOff>
    </xdr:from>
    <xdr:to>
      <xdr:col>76</xdr:col>
      <xdr:colOff>165100</xdr:colOff>
      <xdr:row>58</xdr:row>
      <xdr:rowOff>130889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7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122016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6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73251</xdr:rowOff>
    </xdr:from>
    <xdr:to>
      <xdr:col>72</xdr:col>
      <xdr:colOff>38100</xdr:colOff>
      <xdr:row>59</xdr:row>
      <xdr:rowOff>3401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1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165978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11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33506</xdr:rowOff>
    </xdr:from>
    <xdr:to>
      <xdr:col>67</xdr:col>
      <xdr:colOff>101600</xdr:colOff>
      <xdr:row>58</xdr:row>
      <xdr:rowOff>135106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7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126233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7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97965</xdr:rowOff>
    </xdr:from>
    <xdr:to>
      <xdr:col>85</xdr:col>
      <xdr:colOff>127000</xdr:colOff>
      <xdr:row>79</xdr:row>
      <xdr:rowOff>1077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471065"/>
          <a:ext cx="838200" cy="7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80216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53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1077</xdr:rowOff>
    </xdr:from>
    <xdr:to>
      <xdr:col>81</xdr:col>
      <xdr:colOff>50800</xdr:colOff>
      <xdr:row>79</xdr:row>
      <xdr:rowOff>27659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45627"/>
          <a:ext cx="889000" cy="2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27659</xdr:rowOff>
    </xdr:from>
    <xdr:to>
      <xdr:col>76</xdr:col>
      <xdr:colOff>114300</xdr:colOff>
      <xdr:row>79</xdr:row>
      <xdr:rowOff>42430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72209"/>
          <a:ext cx="889000" cy="1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42430</xdr:rowOff>
    </xdr:from>
    <xdr:to>
      <xdr:col>71</xdr:col>
      <xdr:colOff>177800</xdr:colOff>
      <xdr:row>79</xdr:row>
      <xdr:rowOff>44031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86980"/>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47165</xdr:rowOff>
    </xdr:from>
    <xdr:to>
      <xdr:col>85</xdr:col>
      <xdr:colOff>177800</xdr:colOff>
      <xdr:row>78</xdr:row>
      <xdr:rowOff>148765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2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6542</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20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121727</xdr:rowOff>
    </xdr:from>
    <xdr:to>
      <xdr:col>81</xdr:col>
      <xdr:colOff>101600</xdr:colOff>
      <xdr:row>79</xdr:row>
      <xdr:rowOff>51877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9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43004</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58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148309</xdr:rowOff>
    </xdr:from>
    <xdr:to>
      <xdr:col>76</xdr:col>
      <xdr:colOff>165100</xdr:colOff>
      <xdr:row>79</xdr:row>
      <xdr:rowOff>78459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2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69586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14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163080</xdr:rowOff>
    </xdr:from>
    <xdr:to>
      <xdr:col>72</xdr:col>
      <xdr:colOff>38100</xdr:colOff>
      <xdr:row>79</xdr:row>
      <xdr:rowOff>93230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84357</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62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164681</xdr:rowOff>
    </xdr:from>
    <xdr:to>
      <xdr:col>67</xdr:col>
      <xdr:colOff>101600</xdr:colOff>
      <xdr:row>79</xdr:row>
      <xdr:rowOff>94831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85958</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630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37548</xdr:rowOff>
    </xdr:from>
    <xdr:to>
      <xdr:col>85</xdr:col>
      <xdr:colOff>127000</xdr:colOff>
      <xdr:row>98</xdr:row>
      <xdr:rowOff>83551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839648"/>
          <a:ext cx="838200" cy="4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37548</xdr:rowOff>
    </xdr:from>
    <xdr:to>
      <xdr:col>81</xdr:col>
      <xdr:colOff>50800</xdr:colOff>
      <xdr:row>98</xdr:row>
      <xdr:rowOff>66863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839648"/>
          <a:ext cx="889000" cy="2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13618</xdr:rowOff>
    </xdr:from>
    <xdr:to>
      <xdr:col>76</xdr:col>
      <xdr:colOff>114300</xdr:colOff>
      <xdr:row>98</xdr:row>
      <xdr:rowOff>66863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815718"/>
          <a:ext cx="889000" cy="5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13618</xdr:rowOff>
    </xdr:from>
    <xdr:to>
      <xdr:col>71</xdr:col>
      <xdr:colOff>177800</xdr:colOff>
      <xdr:row>98</xdr:row>
      <xdr:rowOff>19782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15718"/>
          <a:ext cx="889000" cy="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102062</xdr:rowOff>
    </xdr:from>
    <xdr:to>
      <xdr:col>67</xdr:col>
      <xdr:colOff>101600</xdr:colOff>
      <xdr:row>98</xdr:row>
      <xdr:rowOff>32212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48739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50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32751</xdr:rowOff>
    </xdr:from>
    <xdr:to>
      <xdr:col>85</xdr:col>
      <xdr:colOff>177800</xdr:colOff>
      <xdr:row>98</xdr:row>
      <xdr:rowOff>134351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83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11178</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81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158198</xdr:rowOff>
    </xdr:from>
    <xdr:to>
      <xdr:col>81</xdr:col>
      <xdr:colOff>101600</xdr:colOff>
      <xdr:row>98</xdr:row>
      <xdr:rowOff>88348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8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79475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8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16063</xdr:rowOff>
    </xdr:from>
    <xdr:to>
      <xdr:col>76</xdr:col>
      <xdr:colOff>165100</xdr:colOff>
      <xdr:row>98</xdr:row>
      <xdr:rowOff>117663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81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108790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91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134268</xdr:rowOff>
    </xdr:from>
    <xdr:to>
      <xdr:col>72</xdr:col>
      <xdr:colOff>38100</xdr:colOff>
      <xdr:row>98</xdr:row>
      <xdr:rowOff>64418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6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55545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85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140432</xdr:rowOff>
    </xdr:from>
    <xdr:to>
      <xdr:col>67</xdr:col>
      <xdr:colOff>101600</xdr:colOff>
      <xdr:row>98</xdr:row>
      <xdr:rowOff>70582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7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61709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86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144507</xdr:rowOff>
    </xdr:from>
    <xdr:to>
      <xdr:col>98</xdr:col>
      <xdr:colOff>38100</xdr:colOff>
      <xdr:row>38</xdr:row>
      <xdr:rowOff>74657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91184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3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議会費の住民一人当たりのコストは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16,120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円増加している。これは議員報酬の増額によるものである。商工費の住民一人当たりのコストは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1,468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円増加している。これは中小企業経営安定資金利子助成事業の増によるものである。消防費の住民一人当たりのコストは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73,138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30,712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円増加している。これは備蓄倉庫整備事業の皆増によるものである。災害復旧費の住民一人当たりのコストは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30,954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19,570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円増加している。これは令和５年豪雨災害による災害復旧事業費（繰越明許分）の増によるものである。公債費の住民一人当たりのコストは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69,474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24,149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円減少している。これは繰上償還金の皆減によるものである。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との比較では災害復旧費を除くいずれの経費についてもコストは下回っている。特に類似団体平均との差がある総務費については、これまでの職員数の削減による人件費の抑制が主な要因である。また商工費については企業・商店等が極めて少なく、観光資源も乏しく事業規模が他の費目より小さくなっていることから、今後は特産品開発や町のＰＲ事業を推進し商工観光の活性化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latin typeface="ＭＳ ゴシック" pitchFamily="49" charset="-128"/>
              <a:ea typeface="ＭＳ ゴシック" pitchFamily="49" charset="-128"/>
            </a:rPr>
            <a:t>　財政調整基金残高については前年度より</a:t>
          </a:r>
          <a:r>
            <a:rPr kumimoji="1" lang="en-US" altLang="ja-JP" sz="1050">
              <a:solidFill>
                <a:sysClr val="windowText" lastClr="000000"/>
              </a:solidFill>
              <a:latin typeface="ＭＳ ゴシック" pitchFamily="49" charset="-128"/>
              <a:ea typeface="ＭＳ ゴシック" pitchFamily="49" charset="-128"/>
            </a:rPr>
            <a:t>203</a:t>
          </a:r>
          <a:r>
            <a:rPr kumimoji="1" lang="ja-JP" altLang="en-US" sz="1050">
              <a:solidFill>
                <a:sysClr val="windowText" lastClr="000000"/>
              </a:solidFill>
              <a:latin typeface="ＭＳ ゴシック" pitchFamily="49" charset="-128"/>
              <a:ea typeface="ＭＳ ゴシック" pitchFamily="49" charset="-128"/>
            </a:rPr>
            <a:t>百万円増加したことから、比率は</a:t>
          </a:r>
          <a:r>
            <a:rPr kumimoji="1" lang="en-US" altLang="ja-JP" sz="1050">
              <a:solidFill>
                <a:sysClr val="windowText" lastClr="000000"/>
              </a:solidFill>
              <a:latin typeface="ＭＳ ゴシック" pitchFamily="49" charset="-128"/>
              <a:ea typeface="ＭＳ ゴシック" pitchFamily="49" charset="-128"/>
            </a:rPr>
            <a:t>8.01</a:t>
          </a:r>
          <a:r>
            <a:rPr kumimoji="1" lang="ja-JP" altLang="en-US" sz="1050">
              <a:solidFill>
                <a:sysClr val="windowText" lastClr="000000"/>
              </a:solidFill>
              <a:latin typeface="ＭＳ ゴシック" pitchFamily="49" charset="-128"/>
              <a:ea typeface="ＭＳ ゴシック" pitchFamily="49" charset="-128"/>
            </a:rPr>
            <a:t>ポイント上昇している。迅速かつ的確な対応が求められる事業の実施にあたっては今後も適時取り崩しを行うことにはなるが、これまで同様歳出の抑制に努めることで歳計剰余金を確保し、毎年着実に積み立てを実施していくこととしている。</a:t>
          </a:r>
          <a:br>
            <a:rPr kumimoji="1" lang="ja-JP" altLang="en-US" sz="1050">
              <a:solidFill>
                <a:sysClr val="windowText" lastClr="000000"/>
              </a:solidFill>
              <a:latin typeface="ＭＳ ゴシック" pitchFamily="49" charset="-128"/>
              <a:ea typeface="ＭＳ ゴシック" pitchFamily="49" charset="-128"/>
            </a:rPr>
          </a:br>
          <a:r>
            <a:rPr kumimoji="1" lang="ja-JP" altLang="en-US" sz="1050">
              <a:solidFill>
                <a:sysClr val="windowText" lastClr="000000"/>
              </a:solidFill>
              <a:latin typeface="ＭＳ ゴシック" pitchFamily="49" charset="-128"/>
              <a:ea typeface="ＭＳ ゴシック" pitchFamily="49" charset="-128"/>
            </a:rPr>
            <a:t>　実質収支額については、前年度から</a:t>
          </a:r>
          <a:r>
            <a:rPr kumimoji="1" lang="en-US" altLang="ja-JP" sz="1050">
              <a:solidFill>
                <a:sysClr val="windowText" lastClr="000000"/>
              </a:solidFill>
              <a:latin typeface="ＭＳ ゴシック" pitchFamily="49" charset="-128"/>
              <a:ea typeface="ＭＳ ゴシック" pitchFamily="49" charset="-128"/>
            </a:rPr>
            <a:t>33</a:t>
          </a:r>
          <a:r>
            <a:rPr kumimoji="1" lang="ja-JP" altLang="en-US" sz="1050">
              <a:solidFill>
                <a:sysClr val="windowText" lastClr="000000"/>
              </a:solidFill>
              <a:latin typeface="ＭＳ ゴシック" pitchFamily="49" charset="-128"/>
              <a:ea typeface="ＭＳ ゴシック" pitchFamily="49" charset="-128"/>
            </a:rPr>
            <a:t>百万円減少し比率が</a:t>
          </a:r>
          <a:r>
            <a:rPr kumimoji="1" lang="en-US" altLang="ja-JP" sz="1050">
              <a:solidFill>
                <a:sysClr val="windowText" lastClr="000000"/>
              </a:solidFill>
              <a:latin typeface="ＭＳ ゴシック" pitchFamily="49" charset="-128"/>
              <a:ea typeface="ＭＳ ゴシック" pitchFamily="49" charset="-128"/>
            </a:rPr>
            <a:t>1.57</a:t>
          </a:r>
          <a:r>
            <a:rPr kumimoji="1" lang="ja-JP" altLang="en-US" sz="1050">
              <a:solidFill>
                <a:sysClr val="windowText" lastClr="000000"/>
              </a:solidFill>
              <a:latin typeface="ＭＳ ゴシック" pitchFamily="49" charset="-128"/>
              <a:ea typeface="ＭＳ ゴシック" pitchFamily="49" charset="-128"/>
            </a:rPr>
            <a:t>ポイント下降した。</a:t>
          </a:r>
          <a:br>
            <a:rPr kumimoji="1" lang="ja-JP" altLang="en-US" sz="1050">
              <a:solidFill>
                <a:sysClr val="windowText" lastClr="000000"/>
              </a:solidFill>
              <a:latin typeface="ＭＳ ゴシック" pitchFamily="49" charset="-128"/>
              <a:ea typeface="ＭＳ ゴシック" pitchFamily="49" charset="-128"/>
            </a:rPr>
          </a:br>
          <a:r>
            <a:rPr kumimoji="1" lang="ja-JP" altLang="en-US" sz="1050">
              <a:solidFill>
                <a:sysClr val="windowText" lastClr="000000"/>
              </a:solidFill>
              <a:latin typeface="ＭＳ ゴシック" pitchFamily="49" charset="-128"/>
              <a:ea typeface="ＭＳ ゴシック" pitchFamily="49" charset="-128"/>
            </a:rPr>
            <a:t>　実質単年度収支については、繰上償還の未実施や財政調整基金積立金の増等から、前年度から</a:t>
          </a:r>
          <a:r>
            <a:rPr kumimoji="1" lang="en-US" altLang="ja-JP" sz="1050">
              <a:solidFill>
                <a:sysClr val="windowText" lastClr="000000"/>
              </a:solidFill>
              <a:latin typeface="ＭＳ ゴシック" pitchFamily="49" charset="-128"/>
              <a:ea typeface="ＭＳ ゴシック" pitchFamily="49" charset="-128"/>
            </a:rPr>
            <a:t>88</a:t>
          </a:r>
          <a:r>
            <a:rPr kumimoji="1" lang="ja-JP" altLang="en-US" sz="1050">
              <a:solidFill>
                <a:sysClr val="windowText" lastClr="000000"/>
              </a:solidFill>
              <a:latin typeface="ＭＳ ゴシック" pitchFamily="49" charset="-128"/>
              <a:ea typeface="ＭＳ ゴシック" pitchFamily="49" charset="-128"/>
            </a:rPr>
            <a:t>百万円増加し比率も</a:t>
          </a:r>
          <a:r>
            <a:rPr kumimoji="1" lang="en-US" altLang="ja-JP" sz="1050">
              <a:solidFill>
                <a:sysClr val="windowText" lastClr="000000"/>
              </a:solidFill>
              <a:latin typeface="ＭＳ ゴシック" pitchFamily="49" charset="-128"/>
              <a:ea typeface="ＭＳ ゴシック" pitchFamily="49" charset="-128"/>
            </a:rPr>
            <a:t>3.59</a:t>
          </a:r>
          <a:r>
            <a:rPr kumimoji="1" lang="ja-JP" altLang="en-US" sz="1050">
              <a:solidFill>
                <a:sysClr val="windowText" lastClr="000000"/>
              </a:solidFill>
              <a:latin typeface="ＭＳ ゴシック" pitchFamily="49" charset="-128"/>
              <a:ea typeface="ＭＳ ゴシック" pitchFamily="49" charset="-128"/>
            </a:rPr>
            <a:t>ポイント増加と引き続き黒字を確保している。</a:t>
          </a:r>
        </a:p>
        <a:p>
          <a:r>
            <a:rPr kumimoji="1" lang="ja-JP" altLang="en-US" sz="1050">
              <a:solidFill>
                <a:sysClr val="windowText" lastClr="000000"/>
              </a:solidFill>
              <a:latin typeface="ＭＳ ゴシック" pitchFamily="49" charset="-128"/>
              <a:ea typeface="ＭＳ ゴシック" pitchFamily="49" charset="-128"/>
            </a:rPr>
            <a:t>　今後も計画的な基金運営に努めるとともに、適切な定員管理や事務事業の見直しを継続し黒字の確保に努める。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20</a:t>
          </a:r>
          <a:r>
            <a:rPr kumimoji="1" lang="ja-JP" altLang="en-US" sz="1400">
              <a:solidFill>
                <a:sysClr val="windowText" lastClr="000000"/>
              </a:solidFill>
              <a:latin typeface="ＭＳ ゴシック" pitchFamily="49" charset="-128"/>
              <a:ea typeface="ＭＳ ゴシック" pitchFamily="49" charset="-128"/>
            </a:rPr>
            <a:t>年度以降、一般会計及び全ての特別会計において赤字は生じていない。一般会計では普通建設事業費や災害復旧事業費の増加により黒字額の比率が</a:t>
          </a:r>
          <a:r>
            <a:rPr kumimoji="1" lang="en-US" altLang="ja-JP" sz="1400">
              <a:solidFill>
                <a:sysClr val="windowText" lastClr="000000"/>
              </a:solidFill>
              <a:latin typeface="ＭＳ ゴシック" pitchFamily="49" charset="-128"/>
              <a:ea typeface="ＭＳ ゴシック" pitchFamily="49" charset="-128"/>
            </a:rPr>
            <a:t>1.57</a:t>
          </a:r>
          <a:r>
            <a:rPr kumimoji="1" lang="ja-JP" altLang="en-US" sz="1400">
              <a:solidFill>
                <a:sysClr val="windowText" lastClr="000000"/>
              </a:solidFill>
              <a:latin typeface="ＭＳ ゴシック" pitchFamily="49" charset="-128"/>
              <a:ea typeface="ＭＳ ゴシック" pitchFamily="49" charset="-128"/>
            </a:rPr>
            <a:t>ポイント下がった。水道事業会計では総係費の増により黒字額の比率が下がった。介護保険事業特別会計では介護給付費の減少により引き続き黒字傾向である。</a:t>
          </a:r>
        </a:p>
        <a:p>
          <a:r>
            <a:rPr kumimoji="1" lang="ja-JP" altLang="en-US" sz="1400">
              <a:solidFill>
                <a:sysClr val="windowText" lastClr="000000"/>
              </a:solidFill>
              <a:latin typeface="ＭＳ ゴシック" pitchFamily="49" charset="-128"/>
              <a:ea typeface="ＭＳ ゴシック" pitchFamily="49" charset="-128"/>
            </a:rPr>
            <a:t>　今後も各会計において人件費や公債費等の経常経費の抑制を図り、適正な財政運営、企業経営に努めていく。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4220860</v>
      </c>
      <c r="BO4" s="371"/>
      <c r="BP4" s="371"/>
      <c r="BQ4" s="371"/>
      <c r="BR4" s="371"/>
      <c r="BS4" s="371"/>
      <c r="BT4" s="371"/>
      <c r="BU4" s="372"/>
      <c r="BV4" s="370">
        <v>4001277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10.9</v>
      </c>
      <c r="CU4" s="377"/>
      <c r="CV4" s="377"/>
      <c r="CW4" s="377"/>
      <c r="CX4" s="377"/>
      <c r="CY4" s="377"/>
      <c r="CZ4" s="377"/>
      <c r="DA4" s="378"/>
      <c r="DB4" s="376">
        <v>12.5</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3919400</v>
      </c>
      <c r="BO5" s="408"/>
      <c r="BP5" s="408"/>
      <c r="BQ5" s="408"/>
      <c r="BR5" s="408"/>
      <c r="BS5" s="408"/>
      <c r="BT5" s="408"/>
      <c r="BU5" s="409"/>
      <c r="BV5" s="407">
        <v>3683560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80.099999999999994</v>
      </c>
      <c r="CU5" s="405"/>
      <c r="CV5" s="405"/>
      <c r="CW5" s="405"/>
      <c r="CX5" s="405"/>
      <c r="CY5" s="405"/>
      <c r="CZ5" s="405"/>
      <c r="DA5" s="406"/>
      <c r="DB5" s="404">
        <v>77.400000000000006</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301460</v>
      </c>
      <c r="BO6" s="408"/>
      <c r="BP6" s="408"/>
      <c r="BQ6" s="408"/>
      <c r="BR6" s="408"/>
      <c r="BS6" s="408"/>
      <c r="BT6" s="408"/>
      <c r="BU6" s="409"/>
      <c r="BV6" s="407">
        <v>317717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80.2</v>
      </c>
      <c r="CU6" s="445"/>
      <c r="CV6" s="445"/>
      <c r="CW6" s="445"/>
      <c r="CX6" s="445"/>
      <c r="CY6" s="445"/>
      <c r="CZ6" s="445"/>
      <c r="DA6" s="446"/>
      <c r="DB6" s="444">
        <v>77.7</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36886</v>
      </c>
      <c r="BO7" s="408"/>
      <c r="BP7" s="408"/>
      <c r="BQ7" s="408"/>
      <c r="BR7" s="408"/>
      <c r="BS7" s="408"/>
      <c r="BT7" s="408"/>
      <c r="BU7" s="409"/>
      <c r="BV7" s="407">
        <v>20629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2419644</v>
      </c>
      <c r="CU7" s="408"/>
      <c r="CV7" s="408"/>
      <c r="CW7" s="408"/>
      <c r="CX7" s="408"/>
      <c r="CY7" s="408"/>
      <c r="CZ7" s="408"/>
      <c r="DA7" s="409"/>
      <c r="DB7" s="407">
        <v>2375886</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264574</v>
      </c>
      <c r="BO8" s="408"/>
      <c r="BP8" s="408"/>
      <c r="BQ8" s="408"/>
      <c r="BR8" s="408"/>
      <c r="BS8" s="408"/>
      <c r="BT8" s="408"/>
      <c r="BU8" s="409"/>
      <c r="BV8" s="407">
        <v>297088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0.21</v>
      </c>
      <c r="CU8" s="448"/>
      <c r="CV8" s="448"/>
      <c r="CW8" s="448"/>
      <c r="CX8" s="448"/>
      <c r="CY8" s="448"/>
      <c r="CZ8" s="448"/>
      <c r="DA8" s="449"/>
      <c r="DB8" s="447">
        <v>0.21</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4566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-32514</v>
      </c>
      <c r="BO9" s="408"/>
      <c r="BP9" s="408"/>
      <c r="BQ9" s="408"/>
      <c r="BR9" s="408"/>
      <c r="BS9" s="408"/>
      <c r="BT9" s="408"/>
      <c r="BU9" s="409"/>
      <c r="BV9" s="407">
        <v>-17393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9.3000000000000007</v>
      </c>
      <c r="CU9" s="405"/>
      <c r="CV9" s="405"/>
      <c r="CW9" s="405"/>
      <c r="CX9" s="405"/>
      <c r="CY9" s="405"/>
      <c r="CZ9" s="405"/>
      <c r="DA9" s="406"/>
      <c r="DB9" s="404">
        <v>13</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4986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273000</v>
      </c>
      <c r="BO10" s="408"/>
      <c r="BP10" s="408"/>
      <c r="BQ10" s="408"/>
      <c r="BR10" s="408"/>
      <c r="BS10" s="408"/>
      <c r="BT10" s="408"/>
      <c r="BU10" s="409"/>
      <c r="BV10" s="407">
        <v>3000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109212</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4157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70000</v>
      </c>
      <c r="BO12" s="408"/>
      <c r="BP12" s="408"/>
      <c r="BQ12" s="408"/>
      <c r="BR12" s="408"/>
      <c r="BS12" s="408"/>
      <c r="BT12" s="408"/>
      <c r="BU12" s="409"/>
      <c r="BV12" s="407">
        <v>12500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4154</v>
      </c>
      <c r="S13" s="492"/>
      <c r="T13" s="492"/>
      <c r="U13" s="492"/>
      <c r="V13" s="493"/>
      <c r="W13" s="423" t="s">
        <v>131</v>
      </c>
      <c r="X13" s="424"/>
      <c r="Y13" s="424"/>
      <c r="Z13" s="424"/>
      <c r="AA13" s="424"/>
      <c r="AB13" s="414"/>
      <c r="AC13" s="458">
        <v>245</v>
      </c>
      <c r="AD13" s="459"/>
      <c r="AE13" s="459"/>
      <c r="AF13" s="459"/>
      <c r="AG13" s="501"/>
      <c r="AH13" s="458">
        <v>326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170486</v>
      </c>
      <c r="BO13" s="408"/>
      <c r="BP13" s="408"/>
      <c r="BQ13" s="408"/>
      <c r="BR13" s="408"/>
      <c r="BS13" s="408"/>
      <c r="BT13" s="408"/>
      <c r="BU13" s="409"/>
      <c r="BV13" s="407">
        <v>82319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3.5</v>
      </c>
      <c r="CU13" s="405"/>
      <c r="CV13" s="405"/>
      <c r="CW13" s="405"/>
      <c r="CX13" s="405"/>
      <c r="CY13" s="405"/>
      <c r="CZ13" s="405"/>
      <c r="DA13" s="406"/>
      <c r="DB13" s="404">
        <v>4.5999999999999996</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4310</v>
      </c>
      <c r="S14" s="492"/>
      <c r="T14" s="492"/>
      <c r="U14" s="492"/>
      <c r="V14" s="493"/>
      <c r="W14" s="397"/>
      <c r="X14" s="398"/>
      <c r="Y14" s="398"/>
      <c r="Z14" s="398"/>
      <c r="AA14" s="398"/>
      <c r="AB14" s="387"/>
      <c r="AC14" s="494">
        <v>11.2</v>
      </c>
      <c r="AD14" s="495"/>
      <c r="AE14" s="495"/>
      <c r="AF14" s="495"/>
      <c r="AG14" s="496"/>
      <c r="AH14" s="494">
        <v>13.6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4305</v>
      </c>
      <c r="S15" s="492"/>
      <c r="T15" s="492"/>
      <c r="U15" s="492"/>
      <c r="V15" s="493"/>
      <c r="W15" s="423" t="s">
        <v>137</v>
      </c>
      <c r="X15" s="424"/>
      <c r="Y15" s="424"/>
      <c r="Z15" s="424"/>
      <c r="AA15" s="424"/>
      <c r="AB15" s="414"/>
      <c r="AC15" s="458">
        <v>570</v>
      </c>
      <c r="AD15" s="459"/>
      <c r="AE15" s="459"/>
      <c r="AF15" s="459"/>
      <c r="AG15" s="501"/>
      <c r="AH15" s="458">
        <v>670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479577</v>
      </c>
      <c r="BO15" s="371"/>
      <c r="BP15" s="371"/>
      <c r="BQ15" s="371"/>
      <c r="BR15" s="371"/>
      <c r="BS15" s="371"/>
      <c r="BT15" s="371"/>
      <c r="BU15" s="372"/>
      <c r="BV15" s="370">
        <v>482979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26.1</v>
      </c>
      <c r="AD16" s="495"/>
      <c r="AE16" s="495"/>
      <c r="AF16" s="495"/>
      <c r="AG16" s="496"/>
      <c r="AH16" s="494">
        <v>27.9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2300327</v>
      </c>
      <c r="BO16" s="408"/>
      <c r="BP16" s="408"/>
      <c r="BQ16" s="408"/>
      <c r="BR16" s="408"/>
      <c r="BS16" s="408"/>
      <c r="BT16" s="408"/>
      <c r="BU16" s="409"/>
      <c r="BV16" s="407">
        <v>2252910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1365</v>
      </c>
      <c r="AD17" s="459"/>
      <c r="AE17" s="459"/>
      <c r="AF17" s="459"/>
      <c r="AG17" s="501"/>
      <c r="AH17" s="458">
        <v>1404</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592055</v>
      </c>
      <c r="BO17" s="408"/>
      <c r="BP17" s="408"/>
      <c r="BQ17" s="408"/>
      <c r="BR17" s="408"/>
      <c r="BS17" s="408"/>
      <c r="BT17" s="408"/>
      <c r="BU17" s="409"/>
      <c r="BV17" s="407">
        <v>595923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146</v>
      </c>
      <c r="C18" s="450"/>
      <c r="D18" s="450"/>
      <c r="E18" s="530"/>
      <c r="F18" s="530"/>
      <c r="G18" s="530"/>
      <c r="H18" s="530"/>
      <c r="I18" s="530"/>
      <c r="J18" s="530"/>
      <c r="K18" s="530"/>
      <c r="L18" s="531">
        <v>47.95</v>
      </c>
      <c r="M18" s="531"/>
      <c r="N18" s="531"/>
      <c r="O18" s="531"/>
      <c r="P18" s="531"/>
      <c r="Q18" s="531"/>
      <c r="R18" s="532"/>
      <c r="S18" s="532"/>
      <c r="T18" s="532"/>
      <c r="U18" s="532"/>
      <c r="V18" s="533"/>
      <c r="W18" s="425"/>
      <c r="X18" s="426"/>
      <c r="Y18" s="426"/>
      <c r="Z18" s="426"/>
      <c r="AA18" s="426"/>
      <c r="AB18" s="417"/>
      <c r="AC18" s="534">
        <v>62.6</v>
      </c>
      <c r="AD18" s="535"/>
      <c r="AE18" s="535"/>
      <c r="AF18" s="535"/>
      <c r="AG18" s="536"/>
      <c r="AH18" s="534">
        <v>58.5</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1948850</v>
      </c>
      <c r="BO18" s="408"/>
      <c r="BP18" s="408"/>
      <c r="BQ18" s="408"/>
      <c r="BR18" s="408"/>
      <c r="BS18" s="408"/>
      <c r="BT18" s="408"/>
      <c r="BU18" s="409"/>
      <c r="BV18" s="407">
        <v>1848278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148</v>
      </c>
      <c r="C19" s="450"/>
      <c r="D19" s="450"/>
      <c r="E19" s="530"/>
      <c r="F19" s="530"/>
      <c r="G19" s="530"/>
      <c r="H19" s="530"/>
      <c r="I19" s="530"/>
      <c r="J19" s="530"/>
      <c r="K19" s="530"/>
      <c r="L19" s="538">
        <v>95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3095549</v>
      </c>
      <c r="BO19" s="408"/>
      <c r="BP19" s="408"/>
      <c r="BQ19" s="408"/>
      <c r="BR19" s="408"/>
      <c r="BS19" s="408"/>
      <c r="BT19" s="408"/>
      <c r="BU19" s="409"/>
      <c r="BV19" s="407">
        <v>3102755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150</v>
      </c>
      <c r="C20" s="450"/>
      <c r="D20" s="450"/>
      <c r="E20" s="530"/>
      <c r="F20" s="530"/>
      <c r="G20" s="530"/>
      <c r="H20" s="530"/>
      <c r="I20" s="530"/>
      <c r="J20" s="530"/>
      <c r="K20" s="530"/>
      <c r="L20" s="538">
        <v>1528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2176955</v>
      </c>
      <c r="BO22" s="371"/>
      <c r="BP22" s="371"/>
      <c r="BQ22" s="371"/>
      <c r="BR22" s="371"/>
      <c r="BS22" s="371"/>
      <c r="BT22" s="371"/>
      <c r="BU22" s="372"/>
      <c r="BV22" s="370">
        <v>2009037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1368910</v>
      </c>
      <c r="BO23" s="408"/>
      <c r="BP23" s="408"/>
      <c r="BQ23" s="408"/>
      <c r="BR23" s="408"/>
      <c r="BS23" s="408"/>
      <c r="BT23" s="408"/>
      <c r="BU23" s="409"/>
      <c r="BV23" s="407">
        <v>1287935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160</v>
      </c>
      <c r="F24" s="437"/>
      <c r="G24" s="437"/>
      <c r="H24" s="437"/>
      <c r="I24" s="437"/>
      <c r="J24" s="437"/>
      <c r="K24" s="438"/>
      <c r="L24" s="458">
        <v>1</v>
      </c>
      <c r="M24" s="459"/>
      <c r="N24" s="459"/>
      <c r="O24" s="459"/>
      <c r="P24" s="501"/>
      <c r="Q24" s="458">
        <v>7100</v>
      </c>
      <c r="R24" s="459"/>
      <c r="S24" s="459"/>
      <c r="T24" s="459"/>
      <c r="U24" s="459"/>
      <c r="V24" s="501"/>
      <c r="W24" s="553"/>
      <c r="X24" s="554"/>
      <c r="Y24" s="555"/>
      <c r="Z24" s="457" t="s">
        <v>161</v>
      </c>
      <c r="AA24" s="437"/>
      <c r="AB24" s="437"/>
      <c r="AC24" s="437"/>
      <c r="AD24" s="437"/>
      <c r="AE24" s="437"/>
      <c r="AF24" s="437"/>
      <c r="AG24" s="438"/>
      <c r="AH24" s="458">
        <v>65</v>
      </c>
      <c r="AI24" s="459"/>
      <c r="AJ24" s="459"/>
      <c r="AK24" s="459"/>
      <c r="AL24" s="501"/>
      <c r="AM24" s="458">
        <v>181610</v>
      </c>
      <c r="AN24" s="459"/>
      <c r="AO24" s="459"/>
      <c r="AP24" s="459"/>
      <c r="AQ24" s="459"/>
      <c r="AR24" s="501"/>
      <c r="AS24" s="458">
        <v>2794</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1965390</v>
      </c>
      <c r="BO24" s="408"/>
      <c r="BP24" s="408"/>
      <c r="BQ24" s="408"/>
      <c r="BR24" s="408"/>
      <c r="BS24" s="408"/>
      <c r="BT24" s="408"/>
      <c r="BU24" s="409"/>
      <c r="BV24" s="407">
        <v>1758087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163</v>
      </c>
      <c r="F25" s="437"/>
      <c r="G25" s="437"/>
      <c r="H25" s="437"/>
      <c r="I25" s="437"/>
      <c r="J25" s="437"/>
      <c r="K25" s="438"/>
      <c r="L25" s="458">
        <v>1</v>
      </c>
      <c r="M25" s="459"/>
      <c r="N25" s="459"/>
      <c r="O25" s="459"/>
      <c r="P25" s="501"/>
      <c r="Q25" s="458">
        <v>5670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197956</v>
      </c>
      <c r="BO25" s="371"/>
      <c r="BP25" s="371"/>
      <c r="BQ25" s="371"/>
      <c r="BR25" s="371"/>
      <c r="BS25" s="371"/>
      <c r="BT25" s="371"/>
      <c r="BU25" s="372"/>
      <c r="BV25" s="370">
        <v>209967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166</v>
      </c>
      <c r="F26" s="437"/>
      <c r="G26" s="437"/>
      <c r="H26" s="437"/>
      <c r="I26" s="437"/>
      <c r="J26" s="437"/>
      <c r="K26" s="438"/>
      <c r="L26" s="458">
        <v>1</v>
      </c>
      <c r="M26" s="459"/>
      <c r="N26" s="459"/>
      <c r="O26" s="459"/>
      <c r="P26" s="501"/>
      <c r="Q26" s="458">
        <v>5150</v>
      </c>
      <c r="R26" s="459"/>
      <c r="S26" s="459"/>
      <c r="T26" s="459"/>
      <c r="U26" s="459"/>
      <c r="V26" s="501"/>
      <c r="W26" s="553"/>
      <c r="X26" s="554"/>
      <c r="Y26" s="555"/>
      <c r="Z26" s="457" t="s">
        <v>167</v>
      </c>
      <c r="AA26" s="559"/>
      <c r="AB26" s="559"/>
      <c r="AC26" s="559"/>
      <c r="AD26" s="559"/>
      <c r="AE26" s="559"/>
      <c r="AF26" s="559"/>
      <c r="AG26" s="560"/>
      <c r="AH26" s="458">
        <v>1</v>
      </c>
      <c r="AI26" s="459"/>
      <c r="AJ26" s="459"/>
      <c r="AK26" s="459"/>
      <c r="AL26" s="501"/>
      <c r="AM26" s="458" t="s">
        <v>168</v>
      </c>
      <c r="AN26" s="459"/>
      <c r="AO26" s="459"/>
      <c r="AP26" s="459"/>
      <c r="AQ26" s="459"/>
      <c r="AR26" s="501"/>
      <c r="AS26" s="458" t="s">
        <v>168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2800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68705</v>
      </c>
      <c r="BO27" s="527"/>
      <c r="BP27" s="527"/>
      <c r="BQ27" s="527"/>
      <c r="BR27" s="527"/>
      <c r="BS27" s="527"/>
      <c r="BT27" s="527"/>
      <c r="BU27" s="528"/>
      <c r="BV27" s="526">
        <v>68655</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2500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702600</v>
      </c>
      <c r="BO28" s="371"/>
      <c r="BP28" s="371"/>
      <c r="BQ28" s="371"/>
      <c r="BR28" s="371"/>
      <c r="BS28" s="371"/>
      <c r="BT28" s="371"/>
      <c r="BU28" s="372"/>
      <c r="BV28" s="370">
        <v>499600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9</v>
      </c>
      <c r="M29" s="459"/>
      <c r="N29" s="459"/>
      <c r="O29" s="459"/>
      <c r="P29" s="501"/>
      <c r="Q29" s="458">
        <v>2350</v>
      </c>
      <c r="R29" s="459"/>
      <c r="S29" s="459"/>
      <c r="T29" s="459"/>
      <c r="U29" s="459"/>
      <c r="V29" s="501"/>
      <c r="W29" s="556"/>
      <c r="X29" s="557"/>
      <c r="Y29" s="558"/>
      <c r="Z29" s="457" t="s">
        <v>177</v>
      </c>
      <c r="AA29" s="437"/>
      <c r="AB29" s="437"/>
      <c r="AC29" s="437"/>
      <c r="AD29" s="437"/>
      <c r="AE29" s="437"/>
      <c r="AF29" s="437"/>
      <c r="AG29" s="438"/>
      <c r="AH29" s="458">
        <v>65</v>
      </c>
      <c r="AI29" s="459"/>
      <c r="AJ29" s="459"/>
      <c r="AK29" s="459"/>
      <c r="AL29" s="501"/>
      <c r="AM29" s="458">
        <v>181610</v>
      </c>
      <c r="AN29" s="459"/>
      <c r="AO29" s="459"/>
      <c r="AP29" s="459"/>
      <c r="AQ29" s="459"/>
      <c r="AR29" s="501"/>
      <c r="AS29" s="458">
        <v>2794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576000</v>
      </c>
      <c r="BO29" s="408"/>
      <c r="BP29" s="408"/>
      <c r="BQ29" s="408"/>
      <c r="BR29" s="408"/>
      <c r="BS29" s="408"/>
      <c r="BT29" s="408"/>
      <c r="BU29" s="409"/>
      <c r="BV29" s="407">
        <v>575000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92.9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2465035</v>
      </c>
      <c r="BO30" s="527"/>
      <c r="BP30" s="527"/>
      <c r="BQ30" s="527"/>
      <c r="BR30" s="527"/>
      <c r="BS30" s="527"/>
      <c r="BT30" s="527"/>
      <c r="BU30" s="528"/>
      <c r="BV30" s="526">
        <v>2362985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IF('各会計、関係団体の財政状況及び健全化判断比率'!B34="","",'各会計、関係団体の財政状況及び健全化判断比率'!B34)</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秋田県市町村総合事務組合（一般会計）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国民健康保険井川町診療所特別会計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IF('各会計、関係団体の財政状況及び健全化判断比率'!B35="","",'各会計、関係団体の財政状況及び健全化判断比率'!B35)</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秋田県市町村総合事務組合（交通災害共済事業等特別会計）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秋田県市町村会館管理組合（一般会計）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介護認定事業特別会計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秋田県後期高齢者医療広域連合（一般会計）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6</v>
      </c>
      <c r="V38" s="597"/>
      <c r="W38" s="598" t="str">
        <f>IF('各会計、関係団体の財政状況及び健全化判断比率'!B32="","",'各会計、関係団体の財政状況及び健全化判断比率'!B32)</f>
        <v>介護サービス事業特別会計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秋田県後期高齢者医療広域連合（後期高齢者医療特別会計）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f t="shared" si="4"/>
        <v>7</v>
      </c>
      <c r="V39" s="597"/>
      <c r="W39" s="598" t="str">
        <f>IF('各会計、関係団体の財政状況及び健全化判断比率'!B33="","",'各会計、関係団体の財政状況及び健全化判断比率'!B33)</f>
        <v>後期高齢者医療特別会計</v>
      </c>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秋田県町村電算システム共同事業組合（一般会計）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八郎湖周辺清掃事務組合（一般会計）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八郎潟町・井川町衛生処理施設組合（一般会計）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18</v>
      </c>
      <c r="BX42" s="597"/>
      <c r="BY42" s="598" t="str">
        <f>IF('各会計、関係団体の財政状況及び健全化判断比率'!B76="","",'各会計、関係団体の財政状況及び健全化判断比率'!B76)</f>
        <v>湖東地区行政一部事務組合（一般会計）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19</v>
      </c>
      <c r="BX43" s="597"/>
      <c r="BY43" s="598" t="str">
        <f>IF('各会計、関係団体の財政状況及び健全化判断比率'!B77="","",'各会計、関係団体の財政状況及び健全化判断比率'!B77)</f>
        <v>井川町・潟上市共有財産管理組合（一般会計）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MPXZz6Hu3wDmtnd4fhpb/akzzdj7fb4CTOcssCnQ8sJF1e3cIOBNkNvFEWZypqX6IXWhxheJzA4DkxrwCcLvzg==" saltValue="L266IW/6a24sphvTgy084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532</v>
      </c>
      <c r="D34" s="1151"/>
      <c r="E34" s="1152"/>
      <c r="F34" s="32">
        <v>8.69</v>
      </c>
      <c r="G34" s="33">
        <v>9.73</v>
      </c>
      <c r="H34" s="33">
        <v>13.13</v>
      </c>
      <c r="I34" s="33">
        <v>12.5</v>
      </c>
      <c r="J34" s="34">
        <v>10.93</v>
      </c>
      <c r="K34" s="22"/>
      <c r="L34" s="22"/>
      <c r="M34" s="22"/>
      <c r="N34" s="22"/>
      <c r="O34" s="22"/>
      <c r="P34" s="22"/>
    </row>
    <row r="35" spans="1:16" ht="39" customHeight="1" x14ac:dyDescent="0.2">
      <c r="A35" s="22"/>
      <c r="B35" s="35"/>
      <c r="C35" s="1145" t="s">
        <v>533</v>
      </c>
      <c r="D35" s="1146"/>
      <c r="E35" s="1147"/>
      <c r="F35" s="36">
        <v>3.56</v>
      </c>
      <c r="G35" s="37">
        <v>4.05</v>
      </c>
      <c r="H35" s="37">
        <v>5.04</v>
      </c>
      <c r="I35" s="37">
        <v>6.03</v>
      </c>
      <c r="J35" s="38">
        <v>3.58</v>
      </c>
      <c r="K35" s="22"/>
      <c r="L35" s="22"/>
      <c r="M35" s="22"/>
      <c r="N35" s="22"/>
      <c r="O35" s="22"/>
      <c r="P35" s="22"/>
    </row>
    <row r="36" spans="1:16" ht="39" customHeight="1" x14ac:dyDescent="0.2">
      <c r="A36" s="22"/>
      <c r="B36" s="35"/>
      <c r="C36" s="1145" t="s">
        <v>534</v>
      </c>
      <c r="D36" s="1146"/>
      <c r="E36" s="1147"/>
      <c r="F36" s="36">
        <v>2.39</v>
      </c>
      <c r="G36" s="37">
        <v>3.69</v>
      </c>
      <c r="H36" s="37">
        <v>5.45</v>
      </c>
      <c r="I36" s="37">
        <v>3.28</v>
      </c>
      <c r="J36" s="38">
        <v>3.29</v>
      </c>
      <c r="K36" s="22"/>
      <c r="L36" s="22"/>
      <c r="M36" s="22"/>
      <c r="N36" s="22"/>
      <c r="O36" s="22"/>
      <c r="P36" s="22"/>
    </row>
    <row r="37" spans="1:16" ht="39" customHeight="1" x14ac:dyDescent="0.2">
      <c r="A37" s="22"/>
      <c r="B37" s="35"/>
      <c r="C37" s="1145" t="s">
        <v>535</v>
      </c>
      <c r="D37" s="1146"/>
      <c r="E37" s="1147"/>
      <c r="F37" s="36">
        <v>2.36</v>
      </c>
      <c r="G37" s="37">
        <v>2.0099999999999998</v>
      </c>
      <c r="H37" s="37">
        <v>2.1</v>
      </c>
      <c r="I37" s="37">
        <v>1.8</v>
      </c>
      <c r="J37" s="38">
        <v>1.6</v>
      </c>
      <c r="K37" s="22"/>
      <c r="L37" s="22"/>
      <c r="M37" s="22"/>
      <c r="N37" s="22"/>
      <c r="O37" s="22"/>
      <c r="P37" s="22"/>
    </row>
    <row r="38" spans="1:16" ht="39" customHeight="1" x14ac:dyDescent="0.2">
      <c r="A38" s="22"/>
      <c r="B38" s="35"/>
      <c r="C38" s="1145" t="s">
        <v>536</v>
      </c>
      <c r="D38" s="1146"/>
      <c r="E38" s="1147"/>
      <c r="F38" s="36" t="s">
        <v>489</v>
      </c>
      <c r="G38" s="37" t="s">
        <v>489</v>
      </c>
      <c r="H38" s="37">
        <v>0.3</v>
      </c>
      <c r="I38" s="37">
        <v>0.34</v>
      </c>
      <c r="J38" s="38">
        <v>0.35</v>
      </c>
      <c r="K38" s="22"/>
      <c r="L38" s="22"/>
      <c r="M38" s="22"/>
      <c r="N38" s="22"/>
      <c r="O38" s="22"/>
      <c r="P38" s="22"/>
    </row>
    <row r="39" spans="1:16" ht="39" customHeight="1" x14ac:dyDescent="0.2">
      <c r="A39" s="22"/>
      <c r="B39" s="35"/>
      <c r="C39" s="1145" t="s">
        <v>537</v>
      </c>
      <c r="D39" s="1146"/>
      <c r="E39" s="1147"/>
      <c r="F39" s="36">
        <v>0.34</v>
      </c>
      <c r="G39" s="37">
        <v>0.36</v>
      </c>
      <c r="H39" s="37">
        <v>0.31</v>
      </c>
      <c r="I39" s="37">
        <v>0.32</v>
      </c>
      <c r="J39" s="38">
        <v>0.16</v>
      </c>
      <c r="K39" s="22"/>
      <c r="L39" s="22"/>
      <c r="M39" s="22"/>
      <c r="N39" s="22"/>
      <c r="O39" s="22"/>
      <c r="P39" s="22"/>
    </row>
    <row r="40" spans="1:16" ht="39" customHeight="1" x14ac:dyDescent="0.2">
      <c r="A40" s="22"/>
      <c r="B40" s="35"/>
      <c r="C40" s="1145" t="s">
        <v>538</v>
      </c>
      <c r="D40" s="1146"/>
      <c r="E40" s="1147"/>
      <c r="F40" s="36">
        <v>0</v>
      </c>
      <c r="G40" s="37">
        <v>0</v>
      </c>
      <c r="H40" s="37">
        <v>0</v>
      </c>
      <c r="I40" s="37">
        <v>0</v>
      </c>
      <c r="J40" s="38">
        <v>0</v>
      </c>
      <c r="K40" s="22"/>
      <c r="L40" s="22"/>
      <c r="M40" s="22"/>
      <c r="N40" s="22"/>
      <c r="O40" s="22"/>
      <c r="P40" s="22"/>
    </row>
    <row r="41" spans="1:16" ht="39" customHeight="1" x14ac:dyDescent="0.2">
      <c r="A41" s="22"/>
      <c r="B41" s="35"/>
      <c r="C41" s="1145" t="s">
        <v>539</v>
      </c>
      <c r="D41" s="1146"/>
      <c r="E41" s="1147"/>
      <c r="F41" s="36">
        <v>0</v>
      </c>
      <c r="G41" s="37">
        <v>0</v>
      </c>
      <c r="H41" s="37">
        <v>0</v>
      </c>
      <c r="I41" s="37">
        <v>0</v>
      </c>
      <c r="J41" s="38">
        <v>0</v>
      </c>
      <c r="K41" s="22"/>
      <c r="L41" s="22"/>
      <c r="M41" s="22"/>
      <c r="N41" s="22"/>
      <c r="O41" s="22"/>
      <c r="P41" s="22"/>
    </row>
    <row r="42" spans="1:16" ht="39" customHeight="1" x14ac:dyDescent="0.2">
      <c r="A42" s="22"/>
      <c r="B42" s="39"/>
      <c r="C42" s="1145" t="s">
        <v>540</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541</v>
      </c>
      <c r="D43" s="1149"/>
      <c r="E43" s="1150"/>
      <c r="F43" s="41">
        <v>0</v>
      </c>
      <c r="G43" s="42">
        <v>0.28000000000000003</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0NWfTAlzF0y0IKrTuUC1rQwgnqKV+I4hwDolMmmmyWPkxFgRmzAPZFu79WlKV8wipxc+SY0z7JMFA7fwoTT6rw==" saltValue="qrFPYHYwdgUUISeLPkQs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392</v>
      </c>
      <c r="L45" s="60">
        <v>390</v>
      </c>
      <c r="M45" s="60">
        <v>343</v>
      </c>
      <c r="N45" s="60">
        <v>294</v>
      </c>
      <c r="O45" s="61">
        <v>289</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112</v>
      </c>
      <c r="L48" s="64">
        <v>110</v>
      </c>
      <c r="M48" s="64">
        <v>119</v>
      </c>
      <c r="N48" s="64">
        <v>91</v>
      </c>
      <c r="O48" s="65">
        <v>81</v>
      </c>
      <c r="P48" s="48"/>
      <c r="Q48" s="48"/>
      <c r="R48" s="48"/>
      <c r="S48" s="48"/>
      <c r="T48" s="48"/>
      <c r="U48" s="48"/>
    </row>
    <row r="49" spans="1:21" ht="30.75" customHeight="1" x14ac:dyDescent="0.2">
      <c r="A49" s="48"/>
      <c r="B49" s="1155"/>
      <c r="C49" s="1156"/>
      <c r="D49" s="62"/>
      <c r="E49" s="1161" t="s">
        <v>14</v>
      </c>
      <c r="F49" s="1161"/>
      <c r="G49" s="1161"/>
      <c r="H49" s="1161"/>
      <c r="I49" s="1161"/>
      <c r="J49" s="1162"/>
      <c r="K49" s="63">
        <v>17</v>
      </c>
      <c r="L49" s="64">
        <v>15</v>
      </c>
      <c r="M49" s="64">
        <v>16</v>
      </c>
      <c r="N49" s="64">
        <v>6</v>
      </c>
      <c r="O49" s="65">
        <v>11</v>
      </c>
      <c r="P49" s="48"/>
      <c r="Q49" s="48"/>
      <c r="R49" s="48"/>
      <c r="S49" s="48"/>
      <c r="T49" s="48"/>
      <c r="U49" s="48"/>
    </row>
    <row r="50" spans="1:21" ht="30.75" customHeight="1" x14ac:dyDescent="0.2">
      <c r="A50" s="48"/>
      <c r="B50" s="1155"/>
      <c r="C50" s="1156"/>
      <c r="D50" s="62"/>
      <c r="E50" s="1161" t="s">
        <v>15</v>
      </c>
      <c r="F50" s="1161"/>
      <c r="G50" s="1161"/>
      <c r="H50" s="1161"/>
      <c r="I50" s="1161"/>
      <c r="J50" s="1162"/>
      <c r="K50" s="63">
        <v>1</v>
      </c>
      <c r="L50" s="64">
        <v>1</v>
      </c>
      <c r="M50" s="64">
        <v>1</v>
      </c>
      <c r="N50" s="64">
        <v>1</v>
      </c>
      <c r="O50" s="65">
        <v>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403</v>
      </c>
      <c r="L52" s="64">
        <v>398</v>
      </c>
      <c r="M52" s="64">
        <v>363</v>
      </c>
      <c r="N52" s="64">
        <v>343</v>
      </c>
      <c r="O52" s="65">
        <v>337</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119</v>
      </c>
      <c r="L53" s="69">
        <v>118</v>
      </c>
      <c r="M53" s="69">
        <v>116</v>
      </c>
      <c r="N53" s="69">
        <v>49</v>
      </c>
      <c r="O53" s="70">
        <v>50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489</v>
      </c>
      <c r="L58" s="84" t="s">
        <v>489</v>
      </c>
      <c r="M58" s="84" t="s">
        <v>489</v>
      </c>
      <c r="N58" s="84" t="s">
        <v>489</v>
      </c>
      <c r="O58" s="85" t="s">
        <v>489</v>
      </c>
    </row>
    <row r="59" spans="1:21" ht="31.5" customHeight="1" x14ac:dyDescent="0.2">
      <c r="B59" s="1171"/>
      <c r="C59" s="1172"/>
      <c r="D59" s="1178" t="s">
        <v>26</v>
      </c>
      <c r="E59" s="1179"/>
      <c r="F59" s="1179"/>
      <c r="G59" s="1179"/>
      <c r="H59" s="1179"/>
      <c r="I59" s="1179"/>
      <c r="J59" s="1180"/>
      <c r="K59" s="86" t="s">
        <v>489</v>
      </c>
      <c r="L59" s="87" t="s">
        <v>489</v>
      </c>
      <c r="M59" s="87" t="s">
        <v>489</v>
      </c>
      <c r="N59" s="87" t="s">
        <v>489</v>
      </c>
      <c r="O59" s="88" t="s">
        <v>489</v>
      </c>
    </row>
    <row r="60" spans="1:21" ht="31.5" customHeight="1" thickBot="1" x14ac:dyDescent="0.25">
      <c r="B60" s="1173"/>
      <c r="C60" s="1174"/>
      <c r="D60" s="1181" t="s">
        <v>27</v>
      </c>
      <c r="E60" s="1182"/>
      <c r="F60" s="1182"/>
      <c r="G60" s="1182"/>
      <c r="H60" s="1182"/>
      <c r="I60" s="1182"/>
      <c r="J60" s="1183"/>
      <c r="K60" s="89" t="s">
        <v>489</v>
      </c>
      <c r="L60" s="90" t="s">
        <v>489</v>
      </c>
      <c r="M60" s="90" t="s">
        <v>489</v>
      </c>
      <c r="N60" s="90" t="s">
        <v>489</v>
      </c>
      <c r="O60" s="91" t="s">
        <v>489</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JBEUIwlnSSCz4oK2euzXzkBtIcatyAqZM0s/aJvinRXs0wfUpUCSi++hxUwq2rROULbKAiHyXOR7gFTqyv8JQ==" saltValue="oiMPmogeX+GbbC/4bZ/2Q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s="96" customFormat="1" ht="15" customHeight="1" x14ac:dyDescent="0.2"/>
    <row r="15" s="96" customFormat="1" ht="15" customHeight="1" x14ac:dyDescent="0.2"/>
    <row r="16" s="96" customFormat="1" ht="15" customHeight="1" x14ac:dyDescent="0.2"/>
    <row r="17" s="96" customFormat="1" ht="15" customHeight="1" x14ac:dyDescent="0.2"/>
    <row r="18" s="96" customFormat="1" ht="15" customHeight="1" x14ac:dyDescent="0.2"/>
    <row r="19" s="96" customFormat="1" ht="15" customHeight="1" x14ac:dyDescent="0.2"/>
    <row r="20" s="96" customFormat="1" ht="15" customHeight="1" x14ac:dyDescent="0.2"/>
    <row r="21" s="96" customFormat="1" ht="15" customHeight="1" x14ac:dyDescent="0.2"/>
    <row r="22" s="96" customFormat="1" ht="15" customHeight="1" x14ac:dyDescent="0.2"/>
    <row r="23" s="96" customFormat="1" ht="15" customHeight="1" x14ac:dyDescent="0.2"/>
    <row r="24" s="96" customFormat="1" ht="15" customHeight="1" x14ac:dyDescent="0.2"/>
    <row r="25" s="96" customFormat="1" ht="15" customHeight="1" x14ac:dyDescent="0.2"/>
    <row r="26" s="96" customFormat="1" ht="15" customHeight="1" x14ac:dyDescent="0.2"/>
    <row r="27" s="96" customFormat="1"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43">
        <v>2385</v>
      </c>
      <c r="J41" s="344">
        <v>2218</v>
      </c>
      <c r="K41" s="344">
        <v>2107</v>
      </c>
      <c r="L41" s="344">
        <v>2009</v>
      </c>
      <c r="M41" s="345">
        <v>2177</v>
      </c>
    </row>
    <row r="42" spans="2:13" ht="27.75" customHeight="1" x14ac:dyDescent="0.2">
      <c r="B42" s="1186"/>
      <c r="C42" s="1187"/>
      <c r="D42" s="106"/>
      <c r="E42" s="1192" t="s">
        <v>32</v>
      </c>
      <c r="F42" s="1192"/>
      <c r="G42" s="1192"/>
      <c r="H42" s="1193"/>
      <c r="I42" s="346">
        <v>225</v>
      </c>
      <c r="J42" s="347">
        <v>216</v>
      </c>
      <c r="K42" s="347">
        <v>9</v>
      </c>
      <c r="L42" s="347">
        <v>7</v>
      </c>
      <c r="M42" s="348">
        <v>6</v>
      </c>
    </row>
    <row r="43" spans="2:13" ht="27.75" customHeight="1" x14ac:dyDescent="0.2">
      <c r="B43" s="1186"/>
      <c r="C43" s="1187"/>
      <c r="D43" s="106"/>
      <c r="E43" s="1192" t="s">
        <v>33</v>
      </c>
      <c r="F43" s="1192"/>
      <c r="G43" s="1192"/>
      <c r="H43" s="1193"/>
      <c r="I43" s="346">
        <v>1008</v>
      </c>
      <c r="J43" s="347">
        <v>844</v>
      </c>
      <c r="K43" s="347">
        <v>848</v>
      </c>
      <c r="L43" s="347">
        <v>788</v>
      </c>
      <c r="M43" s="348">
        <v>765</v>
      </c>
    </row>
    <row r="44" spans="2:13" ht="27.75" customHeight="1" x14ac:dyDescent="0.2">
      <c r="B44" s="1186"/>
      <c r="C44" s="1187"/>
      <c r="D44" s="106"/>
      <c r="E44" s="1192" t="s">
        <v>34</v>
      </c>
      <c r="F44" s="1192"/>
      <c r="G44" s="1192"/>
      <c r="H44" s="1193"/>
      <c r="I44" s="346">
        <v>154</v>
      </c>
      <c r="J44" s="347">
        <v>122</v>
      </c>
      <c r="K44" s="347">
        <v>87</v>
      </c>
      <c r="L44" s="347">
        <v>160</v>
      </c>
      <c r="M44" s="348">
        <v>256</v>
      </c>
    </row>
    <row r="45" spans="2:13" ht="27.75" customHeight="1" x14ac:dyDescent="0.2">
      <c r="B45" s="1186"/>
      <c r="C45" s="1187"/>
      <c r="D45" s="106"/>
      <c r="E45" s="1192" t="s">
        <v>35</v>
      </c>
      <c r="F45" s="1192"/>
      <c r="G45" s="1192"/>
      <c r="H45" s="1193"/>
      <c r="I45" s="346">
        <v>237</v>
      </c>
      <c r="J45" s="347">
        <v>186</v>
      </c>
      <c r="K45" s="347">
        <v>225</v>
      </c>
      <c r="L45" s="347">
        <v>216</v>
      </c>
      <c r="M45" s="348">
        <v>238</v>
      </c>
    </row>
    <row r="46" spans="2:13" ht="27.75" customHeight="1" x14ac:dyDescent="0.2">
      <c r="B46" s="1186"/>
      <c r="C46" s="1187"/>
      <c r="D46" s="107"/>
      <c r="E46" s="1192" t="s">
        <v>36</v>
      </c>
      <c r="F46" s="1192"/>
      <c r="G46" s="1192"/>
      <c r="H46" s="1193"/>
      <c r="I46" s="346" t="s">
        <v>489</v>
      </c>
      <c r="J46" s="347" t="s">
        <v>489</v>
      </c>
      <c r="K46" s="347" t="s">
        <v>489</v>
      </c>
      <c r="L46" s="347" t="s">
        <v>489</v>
      </c>
      <c r="M46" s="348" t="s">
        <v>489</v>
      </c>
    </row>
    <row r="47" spans="2:13" ht="27.75" customHeight="1" x14ac:dyDescent="0.2">
      <c r="B47" s="1186"/>
      <c r="C47" s="1187"/>
      <c r="D47" s="108"/>
      <c r="E47" s="1194" t="s">
        <v>37</v>
      </c>
      <c r="F47" s="1195"/>
      <c r="G47" s="1195"/>
      <c r="H47" s="1196"/>
      <c r="I47" s="346" t="s">
        <v>489</v>
      </c>
      <c r="J47" s="347" t="s">
        <v>489</v>
      </c>
      <c r="K47" s="347" t="s">
        <v>489</v>
      </c>
      <c r="L47" s="347" t="s">
        <v>489</v>
      </c>
      <c r="M47" s="348" t="s">
        <v>489</v>
      </c>
    </row>
    <row r="48" spans="2:13" ht="27.75" customHeight="1" x14ac:dyDescent="0.2">
      <c r="B48" s="1186"/>
      <c r="C48" s="1187"/>
      <c r="D48" s="106"/>
      <c r="E48" s="1192" t="s">
        <v>38</v>
      </c>
      <c r="F48" s="1192"/>
      <c r="G48" s="1192"/>
      <c r="H48" s="1193"/>
      <c r="I48" s="346" t="s">
        <v>489</v>
      </c>
      <c r="J48" s="347" t="s">
        <v>489</v>
      </c>
      <c r="K48" s="347" t="s">
        <v>489</v>
      </c>
      <c r="L48" s="347" t="s">
        <v>489</v>
      </c>
      <c r="M48" s="348" t="s">
        <v>489</v>
      </c>
    </row>
    <row r="49" spans="2:13" ht="27.75" customHeight="1" x14ac:dyDescent="0.2">
      <c r="B49" s="1188"/>
      <c r="C49" s="1189"/>
      <c r="D49" s="106"/>
      <c r="E49" s="1192" t="s">
        <v>39</v>
      </c>
      <c r="F49" s="1192"/>
      <c r="G49" s="1192"/>
      <c r="H49" s="1193"/>
      <c r="I49" s="346" t="s">
        <v>489</v>
      </c>
      <c r="J49" s="347" t="s">
        <v>489</v>
      </c>
      <c r="K49" s="347" t="s">
        <v>489</v>
      </c>
      <c r="L49" s="347" t="s">
        <v>489</v>
      </c>
      <c r="M49" s="348" t="s">
        <v>489</v>
      </c>
    </row>
    <row r="50" spans="2:13" ht="27.75" customHeight="1" x14ac:dyDescent="0.2">
      <c r="B50" s="1197" t="s">
        <v>40</v>
      </c>
      <c r="C50" s="1198"/>
      <c r="D50" s="109"/>
      <c r="E50" s="1192" t="s">
        <v>41</v>
      </c>
      <c r="F50" s="1192"/>
      <c r="G50" s="1192"/>
      <c r="H50" s="1193"/>
      <c r="I50" s="346">
        <v>2810</v>
      </c>
      <c r="J50" s="347">
        <v>3093</v>
      </c>
      <c r="K50" s="347">
        <v>3402</v>
      </c>
      <c r="L50" s="347">
        <v>3748</v>
      </c>
      <c r="M50" s="348">
        <v>4059</v>
      </c>
    </row>
    <row r="51" spans="2:13" ht="27.75" customHeight="1" x14ac:dyDescent="0.2">
      <c r="B51" s="1186"/>
      <c r="C51" s="1187"/>
      <c r="D51" s="106"/>
      <c r="E51" s="1192" t="s">
        <v>42</v>
      </c>
      <c r="F51" s="1192"/>
      <c r="G51" s="1192"/>
      <c r="H51" s="1193"/>
      <c r="I51" s="346">
        <v>7</v>
      </c>
      <c r="J51" s="347">
        <v>3</v>
      </c>
      <c r="K51" s="347">
        <v>0</v>
      </c>
      <c r="L51" s="347" t="s">
        <v>489</v>
      </c>
      <c r="M51" s="348" t="s">
        <v>489</v>
      </c>
    </row>
    <row r="52" spans="2:13" ht="27.75" customHeight="1" x14ac:dyDescent="0.2">
      <c r="B52" s="1188"/>
      <c r="C52" s="1189"/>
      <c r="D52" s="106"/>
      <c r="E52" s="1192" t="s">
        <v>43</v>
      </c>
      <c r="F52" s="1192"/>
      <c r="G52" s="1192"/>
      <c r="H52" s="1193"/>
      <c r="I52" s="346">
        <v>3736</v>
      </c>
      <c r="J52" s="347">
        <v>3525</v>
      </c>
      <c r="K52" s="347">
        <v>3336</v>
      </c>
      <c r="L52" s="347">
        <v>3286</v>
      </c>
      <c r="M52" s="348">
        <v>3513</v>
      </c>
    </row>
    <row r="53" spans="2:13" ht="27.75" customHeight="1" thickBot="1" x14ac:dyDescent="0.25">
      <c r="B53" s="1199" t="s">
        <v>19</v>
      </c>
      <c r="C53" s="1200"/>
      <c r="D53" s="110"/>
      <c r="E53" s="1201" t="s">
        <v>44</v>
      </c>
      <c r="F53" s="1201"/>
      <c r="G53" s="1201"/>
      <c r="H53" s="1202"/>
      <c r="I53" s="349">
        <v>-2545</v>
      </c>
      <c r="J53" s="350">
        <v>-3035</v>
      </c>
      <c r="K53" s="350">
        <v>-3463</v>
      </c>
      <c r="L53" s="350">
        <v>-3854</v>
      </c>
      <c r="M53" s="351">
        <v>-4131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Zgsw9LdPkXz9BTt+kLJmjlYu8+w+6G3Gnq5eQ2jEqn6QsC24jc8/0Wu43aFKskzX7qPPFCWA6lKBsgdcl2UMxg==" saltValue="/oNefrgVkZ7nohB+J46y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352">
        <v>509</v>
      </c>
      <c r="G55" s="352">
        <v>500</v>
      </c>
      <c r="H55" s="353">
        <v>703</v>
      </c>
    </row>
    <row r="56" spans="2:8" ht="52.5" customHeight="1" x14ac:dyDescent="0.2">
      <c r="B56" s="122"/>
      <c r="C56" s="1213" t="s">
        <v>47</v>
      </c>
      <c r="D56" s="1213"/>
      <c r="E56" s="1214"/>
      <c r="F56" s="354">
        <v>574</v>
      </c>
      <c r="G56" s="354">
        <v>575</v>
      </c>
      <c r="H56" s="355">
        <v>576</v>
      </c>
    </row>
    <row r="57" spans="2:8" ht="53.25" customHeight="1" x14ac:dyDescent="0.2">
      <c r="B57" s="122"/>
      <c r="C57" s="1215" t="s">
        <v>48</v>
      </c>
      <c r="D57" s="1215"/>
      <c r="E57" s="1216"/>
      <c r="F57" s="356">
        <v>2080</v>
      </c>
      <c r="G57" s="356">
        <v>2363</v>
      </c>
      <c r="H57" s="357">
        <v>2465</v>
      </c>
    </row>
    <row r="58" spans="2:8" ht="45.75" customHeight="1" x14ac:dyDescent="0.2">
      <c r="B58" s="123"/>
      <c r="C58" s="1203" t="s">
        <v>557</v>
      </c>
      <c r="D58" s="1204"/>
      <c r="E58" s="1205"/>
      <c r="F58" s="358">
        <v>689</v>
      </c>
      <c r="G58" s="358">
        <v>982</v>
      </c>
      <c r="H58" s="359">
        <v>1083</v>
      </c>
    </row>
    <row r="59" spans="2:8" ht="45.75" customHeight="1" x14ac:dyDescent="0.2">
      <c r="B59" s="123"/>
      <c r="C59" s="1203" t="s">
        <v>558</v>
      </c>
      <c r="D59" s="1204"/>
      <c r="E59" s="1205"/>
      <c r="F59" s="358">
        <v>314</v>
      </c>
      <c r="G59" s="358">
        <v>312</v>
      </c>
      <c r="H59" s="359">
        <v>309</v>
      </c>
    </row>
    <row r="60" spans="2:8" ht="45.75" customHeight="1" x14ac:dyDescent="0.2">
      <c r="B60" s="123"/>
      <c r="C60" s="1217" t="s">
        <v>559</v>
      </c>
      <c r="D60" s="1218"/>
      <c r="E60" s="1219"/>
      <c r="F60" s="358">
        <v>286</v>
      </c>
      <c r="G60" s="358">
        <v>276</v>
      </c>
      <c r="H60" s="359">
        <v>266</v>
      </c>
    </row>
    <row r="61" spans="2:8" ht="45.75" customHeight="1" x14ac:dyDescent="0.2">
      <c r="B61" s="123"/>
      <c r="C61" s="1203" t="s">
        <v>560</v>
      </c>
      <c r="D61" s="1204"/>
      <c r="E61" s="1205"/>
      <c r="F61" s="358">
        <v>291</v>
      </c>
      <c r="G61" s="358">
        <v>281</v>
      </c>
      <c r="H61" s="359">
        <v>265</v>
      </c>
    </row>
    <row r="62" spans="2:8" ht="45.75" customHeight="1" thickBot="1" x14ac:dyDescent="0.25">
      <c r="B62" s="124"/>
      <c r="C62" s="1206" t="s">
        <v>561</v>
      </c>
      <c r="D62" s="1207"/>
      <c r="E62" s="1208"/>
      <c r="F62" s="360">
        <v>141</v>
      </c>
      <c r="G62" s="360">
        <v>149</v>
      </c>
      <c r="H62" s="361">
        <v>157</v>
      </c>
    </row>
    <row r="63" spans="2:8" ht="52.5" customHeight="1" thickBot="1" x14ac:dyDescent="0.25">
      <c r="B63" s="125"/>
      <c r="C63" s="1209" t="s">
        <v>49</v>
      </c>
      <c r="D63" s="1209"/>
      <c r="E63" s="1210"/>
      <c r="F63" s="362">
        <v>3163</v>
      </c>
      <c r="G63" s="362">
        <v>3438</v>
      </c>
      <c r="H63" s="363">
        <v>3744</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sheetData>
  <sheetProtection algorithmName="SHA-512" hashValue="GYmW+v+pE2K6qY1tvOmYpCDgwASxUtqAwG3uMACJS7k14DEwKCj1HI/m+Di6Zx0ZO8IqqZdvlJ1mhnW/vG32wA==" saltValue="RXgaDXMbTWnki1HvTQsn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84120</v>
      </c>
      <c r="E3" s="144"/>
      <c r="F3" s="145">
        <v>263613</v>
      </c>
      <c r="G3" s="146"/>
      <c r="H3" s="147"/>
    </row>
    <row r="4" spans="1:8" x14ac:dyDescent="0.2">
      <c r="A4" s="148"/>
      <c r="B4" s="149"/>
      <c r="C4" s="150"/>
      <c r="D4" s="151">
        <v>52246</v>
      </c>
      <c r="E4" s="152"/>
      <c r="F4" s="153">
        <v>128823</v>
      </c>
      <c r="G4" s="154"/>
      <c r="H4" s="155"/>
    </row>
    <row r="5" spans="1:8" x14ac:dyDescent="0.2">
      <c r="A5" s="136" t="s">
        <v>521</v>
      </c>
      <c r="B5" s="141"/>
      <c r="C5" s="142"/>
      <c r="D5" s="143">
        <v>100379</v>
      </c>
      <c r="E5" s="144"/>
      <c r="F5" s="145">
        <v>362690</v>
      </c>
      <c r="G5" s="146"/>
      <c r="H5" s="147"/>
    </row>
    <row r="6" spans="1:8" x14ac:dyDescent="0.2">
      <c r="A6" s="148"/>
      <c r="B6" s="149"/>
      <c r="C6" s="150"/>
      <c r="D6" s="151">
        <v>44970</v>
      </c>
      <c r="E6" s="152"/>
      <c r="F6" s="153">
        <v>172580</v>
      </c>
      <c r="G6" s="154"/>
      <c r="H6" s="155"/>
    </row>
    <row r="7" spans="1:8" x14ac:dyDescent="0.2">
      <c r="A7" s="136" t="s">
        <v>522</v>
      </c>
      <c r="B7" s="141"/>
      <c r="C7" s="142"/>
      <c r="D7" s="143">
        <v>72783</v>
      </c>
      <c r="E7" s="144"/>
      <c r="F7" s="145">
        <v>296093</v>
      </c>
      <c r="G7" s="146"/>
      <c r="H7" s="147"/>
    </row>
    <row r="8" spans="1:8" x14ac:dyDescent="0.2">
      <c r="A8" s="148"/>
      <c r="B8" s="149"/>
      <c r="C8" s="150"/>
      <c r="D8" s="151">
        <v>57926</v>
      </c>
      <c r="E8" s="152"/>
      <c r="F8" s="153">
        <v>140545</v>
      </c>
      <c r="G8" s="154"/>
      <c r="H8" s="155"/>
    </row>
    <row r="9" spans="1:8" x14ac:dyDescent="0.2">
      <c r="A9" s="136" t="s">
        <v>523</v>
      </c>
      <c r="B9" s="141"/>
      <c r="C9" s="142"/>
      <c r="D9" s="143">
        <v>126916</v>
      </c>
      <c r="E9" s="144"/>
      <c r="F9" s="145">
        <v>308655</v>
      </c>
      <c r="G9" s="146"/>
      <c r="H9" s="147"/>
    </row>
    <row r="10" spans="1:8" x14ac:dyDescent="0.2">
      <c r="A10" s="148"/>
      <c r="B10" s="149"/>
      <c r="C10" s="150"/>
      <c r="D10" s="151">
        <v>58457</v>
      </c>
      <c r="E10" s="152"/>
      <c r="F10" s="153">
        <v>169887</v>
      </c>
      <c r="G10" s="154"/>
      <c r="H10" s="155"/>
    </row>
    <row r="11" spans="1:8" x14ac:dyDescent="0.2">
      <c r="A11" s="136" t="s">
        <v>524</v>
      </c>
      <c r="B11" s="141"/>
      <c r="C11" s="142"/>
      <c r="D11" s="143">
        <v>140313</v>
      </c>
      <c r="E11" s="144"/>
      <c r="F11" s="145">
        <v>325476</v>
      </c>
      <c r="G11" s="146"/>
      <c r="H11" s="147"/>
    </row>
    <row r="12" spans="1:8" x14ac:dyDescent="0.2">
      <c r="A12" s="148"/>
      <c r="B12" s="149"/>
      <c r="C12" s="156"/>
      <c r="D12" s="151">
        <v>91245</v>
      </c>
      <c r="E12" s="152"/>
      <c r="F12" s="153">
        <v>190204</v>
      </c>
      <c r="G12" s="154"/>
      <c r="H12" s="155"/>
    </row>
    <row r="13" spans="1:8" x14ac:dyDescent="0.2">
      <c r="A13" s="136"/>
      <c r="B13" s="141"/>
      <c r="C13" s="157"/>
      <c r="D13" s="158">
        <v>104902</v>
      </c>
      <c r="E13" s="159"/>
      <c r="F13" s="160">
        <v>311305</v>
      </c>
      <c r="G13" s="161"/>
      <c r="H13" s="147"/>
    </row>
    <row r="14" spans="1:8" x14ac:dyDescent="0.2">
      <c r="A14" s="148"/>
      <c r="B14" s="149"/>
      <c r="C14" s="150"/>
      <c r="D14" s="151">
        <v>60969</v>
      </c>
      <c r="E14" s="152"/>
      <c r="F14" s="153">
        <v>160408</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8.6999999999999993</v>
      </c>
      <c r="C19" s="162">
        <f>ROUND(VALUE(SUBSTITUTE(実質収支比率等に係る経年分析!G$48,"▲","-")),2)</f>
        <v>9.74</v>
      </c>
      <c r="D19" s="162">
        <f>ROUND(VALUE(SUBSTITUTE(実質収支比率等に係る経年分析!H$48,"▲","-")),2)</f>
        <v>13.14</v>
      </c>
      <c r="E19" s="162">
        <f>ROUND(VALUE(SUBSTITUTE(実質収支比率等に係る経年分析!I$48,"▲","-")),2)</f>
        <v>12.5</v>
      </c>
      <c r="F19" s="162">
        <f>ROUND(VALUE(SUBSTITUTE(実質収支比率等に係る経年分析!J$48,"▲","-")),2)</f>
        <v>10.93</v>
      </c>
    </row>
    <row r="20" spans="1:11" x14ac:dyDescent="0.2">
      <c r="A20" s="162" t="s">
        <v>53</v>
      </c>
      <c r="B20" s="162">
        <f>ROUND(VALUE(SUBSTITUTE(実質収支比率等に係る経年分析!F$47,"▲","-")),2)</f>
        <v>24.03</v>
      </c>
      <c r="C20" s="162">
        <f>ROUND(VALUE(SUBSTITUTE(実質収支比率等に係る経年分析!G$47,"▲","-")),2)</f>
        <v>21.61</v>
      </c>
      <c r="D20" s="162">
        <f>ROUND(VALUE(SUBSTITUTE(実質収支比率等に係る経年分析!H$47,"▲","-")),2)</f>
        <v>21.27</v>
      </c>
      <c r="E20" s="162">
        <f>ROUND(VALUE(SUBSTITUTE(実質収支比率等に係る経年分析!I$47,"▲","-")),2)</f>
        <v>21.03</v>
      </c>
      <c r="F20" s="162">
        <f>ROUND(VALUE(SUBSTITUTE(実質収支比率等に係る経年分析!J$47,"▲","-")),2)</f>
        <v>29.04</v>
      </c>
    </row>
    <row r="21" spans="1:11" x14ac:dyDescent="0.2">
      <c r="A21" s="162" t="s">
        <v>54</v>
      </c>
      <c r="B21" s="162">
        <f>IF(ISNUMBER(VALUE(SUBSTITUTE(実質収支比率等に係る経年分析!F$49,"▲","-"))),ROUND(VALUE(SUBSTITUTE(実質収支比率等に係る経年分析!F$49,"▲","-")),2),NA())</f>
        <v>2.1</v>
      </c>
      <c r="C21" s="162">
        <f>IF(ISNUMBER(VALUE(SUBSTITUTE(実質収支比率等に係る経年分析!G$49,"▲","-"))),ROUND(VALUE(SUBSTITUTE(実質収支比率等に係る経年分析!G$49,"▲","-")),2),NA())</f>
        <v>4.55</v>
      </c>
      <c r="D21" s="162">
        <f>IF(ISNUMBER(VALUE(SUBSTITUTE(実質収支比率等に係る経年分析!H$49,"▲","-"))),ROUND(VALUE(SUBSTITUTE(実質収支比率等に係る経年分析!H$49,"▲","-")),2),NA())</f>
        <v>2.2200000000000002</v>
      </c>
      <c r="E21" s="162">
        <f>IF(ISNUMBER(VALUE(SUBSTITUTE(実質収支比率等に係る経年分析!I$49,"▲","-"))),ROUND(VALUE(SUBSTITUTE(実質収支比率等に係る経年分析!I$49,"▲","-")),2),NA())</f>
        <v>3.46</v>
      </c>
      <c r="F21" s="162">
        <f>IF(ISNUMBER(VALUE(SUBSTITUTE(実質収支比率等に係る経年分析!J$49,"▲","-"))),ROUND(VALUE(SUBSTITUTE(実質収支比率等に係る経年分析!J$49,"▲","-")),2),NA())</f>
        <v>7.05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0.28000000000000003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介護サービス事業特別会計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国民健康保険井川町診療所特別会計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介護認定事業特別会計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0.36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0.16</v>
      </c>
    </row>
    <row r="32" spans="1:11" x14ac:dyDescent="0.2">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0.35</v>
      </c>
    </row>
    <row r="33" spans="1:16" x14ac:dyDescent="0.2">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2.36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2.0099999999999998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v>
      </c>
    </row>
    <row r="34" spans="1:16" x14ac:dyDescent="0.2">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2.39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3.69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5.45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3.28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3.29</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3.56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4.05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5.04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6.03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3.58</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8.69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9.73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13.13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10.93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403</v>
      </c>
      <c r="E42" s="164"/>
      <c r="F42" s="164"/>
      <c r="G42" s="164">
        <f>'実質公債費比率（分子）の構造'!L$52</f>
        <v>398</v>
      </c>
      <c r="H42" s="164"/>
      <c r="I42" s="164"/>
      <c r="J42" s="164">
        <f>'実質公債費比率（分子）の構造'!M$52</f>
        <v>363</v>
      </c>
      <c r="K42" s="164"/>
      <c r="L42" s="164"/>
      <c r="M42" s="164">
        <f>'実質公債費比率（分子）の構造'!N$52</f>
        <v>343</v>
      </c>
      <c r="N42" s="164"/>
      <c r="O42" s="164"/>
      <c r="P42" s="164">
        <f>'実質公債費比率（分子）の構造'!O$52</f>
        <v>337</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v>
      </c>
      <c r="C44" s="164"/>
      <c r="D44" s="164"/>
      <c r="E44" s="164">
        <f>'実質公債費比率（分子）の構造'!L$50</f>
        <v>1</v>
      </c>
      <c r="F44" s="164"/>
      <c r="G44" s="164"/>
      <c r="H44" s="164">
        <f>'実質公債費比率（分子）の構造'!M$50</f>
        <v>1</v>
      </c>
      <c r="I44" s="164"/>
      <c r="J44" s="164"/>
      <c r="K44" s="164">
        <f>'実質公債費比率（分子）の構造'!N$50</f>
        <v>1</v>
      </c>
      <c r="L44" s="164"/>
      <c r="M44" s="164"/>
      <c r="N44" s="164">
        <f>'実質公債費比率（分子）の構造'!O$50</f>
        <v>6</v>
      </c>
      <c r="O44" s="164"/>
      <c r="P44" s="164"/>
    </row>
    <row r="45" spans="1:16" x14ac:dyDescent="0.2">
      <c r="A45" s="164" t="s">
        <v>63</v>
      </c>
      <c r="B45" s="164">
        <f>'実質公債費比率（分子）の構造'!K$49</f>
        <v>17</v>
      </c>
      <c r="C45" s="164"/>
      <c r="D45" s="164"/>
      <c r="E45" s="164">
        <f>'実質公債費比率（分子）の構造'!L$49</f>
        <v>15</v>
      </c>
      <c r="F45" s="164"/>
      <c r="G45" s="164"/>
      <c r="H45" s="164">
        <f>'実質公債費比率（分子）の構造'!M$49</f>
        <v>16</v>
      </c>
      <c r="I45" s="164"/>
      <c r="J45" s="164"/>
      <c r="K45" s="164">
        <f>'実質公債費比率（分子）の構造'!N$49</f>
        <v>6</v>
      </c>
      <c r="L45" s="164"/>
      <c r="M45" s="164"/>
      <c r="N45" s="164">
        <f>'実質公債費比率（分子）の構造'!O$49</f>
        <v>11</v>
      </c>
      <c r="O45" s="164"/>
      <c r="P45" s="164"/>
    </row>
    <row r="46" spans="1:16" x14ac:dyDescent="0.2">
      <c r="A46" s="164" t="s">
        <v>64</v>
      </c>
      <c r="B46" s="164">
        <f>'実質公債費比率（分子）の構造'!K$48</f>
        <v>112</v>
      </c>
      <c r="C46" s="164"/>
      <c r="D46" s="164"/>
      <c r="E46" s="164">
        <f>'実質公債費比率（分子）の構造'!L$48</f>
        <v>110</v>
      </c>
      <c r="F46" s="164"/>
      <c r="G46" s="164"/>
      <c r="H46" s="164">
        <f>'実質公債費比率（分子）の構造'!M$48</f>
        <v>119</v>
      </c>
      <c r="I46" s="164"/>
      <c r="J46" s="164"/>
      <c r="K46" s="164">
        <f>'実質公債費比率（分子）の構造'!N$48</f>
        <v>91</v>
      </c>
      <c r="L46" s="164"/>
      <c r="M46" s="164"/>
      <c r="N46" s="164">
        <f>'実質公債費比率（分子）の構造'!O$48</f>
        <v>81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392</v>
      </c>
      <c r="C49" s="164"/>
      <c r="D49" s="164"/>
      <c r="E49" s="164">
        <f>'実質公債費比率（分子）の構造'!L$45</f>
        <v>390</v>
      </c>
      <c r="F49" s="164"/>
      <c r="G49" s="164"/>
      <c r="H49" s="164">
        <f>'実質公債費比率（分子）の構造'!M$45</f>
        <v>343</v>
      </c>
      <c r="I49" s="164"/>
      <c r="J49" s="164"/>
      <c r="K49" s="164">
        <f>'実質公債費比率（分子）の構造'!N$45</f>
        <v>294</v>
      </c>
      <c r="L49" s="164"/>
      <c r="M49" s="164"/>
      <c r="N49" s="164">
        <f>'実質公債費比率（分子）の構造'!O$45</f>
        <v>289</v>
      </c>
      <c r="O49" s="164"/>
      <c r="P49" s="164"/>
    </row>
    <row r="50" spans="1:16" x14ac:dyDescent="0.2">
      <c r="A50" s="164" t="s">
        <v>67</v>
      </c>
      <c r="B50" s="164" t="e">
        <f>NA()</f>
        <v>#N/A</v>
      </c>
      <c r="C50" s="164">
        <f>IF(ISNUMBER('実質公債費比率（分子）の構造'!K$53),'実質公債費比率（分子）の構造'!K$53,NA())</f>
        <v>119</v>
      </c>
      <c r="D50" s="164" t="e">
        <f>NA()</f>
        <v>#N/A</v>
      </c>
      <c r="E50" s="164" t="e">
        <f>NA()</f>
        <v>#N/A</v>
      </c>
      <c r="F50" s="164">
        <f>IF(ISNUMBER('実質公債費比率（分子）の構造'!L$53),'実質公債費比率（分子）の構造'!L$53,NA())</f>
        <v>118</v>
      </c>
      <c r="G50" s="164" t="e">
        <f>NA()</f>
        <v>#N/A</v>
      </c>
      <c r="H50" s="164" t="e">
        <f>NA()</f>
        <v>#N/A</v>
      </c>
      <c r="I50" s="164">
        <f>IF(ISNUMBER('実質公債費比率（分子）の構造'!M$53),'実質公債費比率（分子）の構造'!M$53,NA())</f>
        <v>116</v>
      </c>
      <c r="J50" s="164" t="e">
        <f>NA()</f>
        <v>#N/A</v>
      </c>
      <c r="K50" s="164" t="e">
        <f>NA()</f>
        <v>#N/A</v>
      </c>
      <c r="L50" s="164">
        <f>IF(ISNUMBER('実質公債費比率（分子）の構造'!N$53),'実質公債費比率（分子）の構造'!N$53,NA())</f>
        <v>49</v>
      </c>
      <c r="M50" s="164" t="e">
        <f>NA()</f>
        <v>#N/A</v>
      </c>
      <c r="N50" s="164" t="e">
        <f>NA()</f>
        <v>#N/A</v>
      </c>
      <c r="O50" s="164">
        <f>IF(ISNUMBER('実質公債費比率（分子）の構造'!O$53),'実質公債費比率（分子）の構造'!O$53,NA())</f>
        <v>50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3736</v>
      </c>
      <c r="E56" s="163"/>
      <c r="F56" s="163"/>
      <c r="G56" s="163">
        <f>'将来負担比率（分子）の構造'!J$52</f>
        <v>3525</v>
      </c>
      <c r="H56" s="163"/>
      <c r="I56" s="163"/>
      <c r="J56" s="163">
        <f>'将来負担比率（分子）の構造'!K$52</f>
        <v>3336</v>
      </c>
      <c r="K56" s="163"/>
      <c r="L56" s="163"/>
      <c r="M56" s="163">
        <f>'将来負担比率（分子）の構造'!L$52</f>
        <v>3286</v>
      </c>
      <c r="N56" s="163"/>
      <c r="O56" s="163"/>
      <c r="P56" s="163">
        <f>'将来負担比率（分子）の構造'!M$52</f>
        <v>3513</v>
      </c>
    </row>
    <row r="57" spans="1:16" x14ac:dyDescent="0.2">
      <c r="A57" s="163" t="s">
        <v>42</v>
      </c>
      <c r="B57" s="163"/>
      <c r="C57" s="163"/>
      <c r="D57" s="163">
        <f>'将来負担比率（分子）の構造'!I$51</f>
        <v>7</v>
      </c>
      <c r="E57" s="163"/>
      <c r="F57" s="163"/>
      <c r="G57" s="163">
        <f>'将来負担比率（分子）の構造'!J$51</f>
        <v>3</v>
      </c>
      <c r="H57" s="163"/>
      <c r="I57" s="163"/>
      <c r="J57" s="163">
        <f>'将来負担比率（分子）の構造'!K$51</f>
        <v>0</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2810</v>
      </c>
      <c r="E58" s="163"/>
      <c r="F58" s="163"/>
      <c r="G58" s="163">
        <f>'将来負担比率（分子）の構造'!J$50</f>
        <v>3093</v>
      </c>
      <c r="H58" s="163"/>
      <c r="I58" s="163"/>
      <c r="J58" s="163">
        <f>'将来負担比率（分子）の構造'!K$50</f>
        <v>3402</v>
      </c>
      <c r="K58" s="163"/>
      <c r="L58" s="163"/>
      <c r="M58" s="163">
        <f>'将来負担比率（分子）の構造'!L$50</f>
        <v>3748</v>
      </c>
      <c r="N58" s="163"/>
      <c r="O58" s="163"/>
      <c r="P58" s="163">
        <f>'将来負担比率（分子）の構造'!M$50</f>
        <v>4059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237</v>
      </c>
      <c r="C62" s="163"/>
      <c r="D62" s="163"/>
      <c r="E62" s="163">
        <f>'将来負担比率（分子）の構造'!J$45</f>
        <v>186</v>
      </c>
      <c r="F62" s="163"/>
      <c r="G62" s="163"/>
      <c r="H62" s="163">
        <f>'将来負担比率（分子）の構造'!K$45</f>
        <v>225</v>
      </c>
      <c r="I62" s="163"/>
      <c r="J62" s="163"/>
      <c r="K62" s="163">
        <f>'将来負担比率（分子）の構造'!L$45</f>
        <v>216</v>
      </c>
      <c r="L62" s="163"/>
      <c r="M62" s="163"/>
      <c r="N62" s="163">
        <f>'将来負担比率（分子）の構造'!M$45</f>
        <v>238</v>
      </c>
      <c r="O62" s="163"/>
      <c r="P62" s="163"/>
    </row>
    <row r="63" spans="1:16" x14ac:dyDescent="0.2">
      <c r="A63" s="163" t="s">
        <v>34</v>
      </c>
      <c r="B63" s="163">
        <f>'将来負担比率（分子）の構造'!I$44</f>
        <v>154</v>
      </c>
      <c r="C63" s="163"/>
      <c r="D63" s="163"/>
      <c r="E63" s="163">
        <f>'将来負担比率（分子）の構造'!J$44</f>
        <v>122</v>
      </c>
      <c r="F63" s="163"/>
      <c r="G63" s="163"/>
      <c r="H63" s="163">
        <f>'将来負担比率（分子）の構造'!K$44</f>
        <v>87</v>
      </c>
      <c r="I63" s="163"/>
      <c r="J63" s="163"/>
      <c r="K63" s="163">
        <f>'将来負担比率（分子）の構造'!L$44</f>
        <v>160</v>
      </c>
      <c r="L63" s="163"/>
      <c r="M63" s="163"/>
      <c r="N63" s="163">
        <f>'将来負担比率（分子）の構造'!M$44</f>
        <v>256</v>
      </c>
      <c r="O63" s="163"/>
      <c r="P63" s="163"/>
    </row>
    <row r="64" spans="1:16" x14ac:dyDescent="0.2">
      <c r="A64" s="163" t="s">
        <v>33</v>
      </c>
      <c r="B64" s="163">
        <f>'将来負担比率（分子）の構造'!I$43</f>
        <v>1008</v>
      </c>
      <c r="C64" s="163"/>
      <c r="D64" s="163"/>
      <c r="E64" s="163">
        <f>'将来負担比率（分子）の構造'!J$43</f>
        <v>844</v>
      </c>
      <c r="F64" s="163"/>
      <c r="G64" s="163"/>
      <c r="H64" s="163">
        <f>'将来負担比率（分子）の構造'!K$43</f>
        <v>848</v>
      </c>
      <c r="I64" s="163"/>
      <c r="J64" s="163"/>
      <c r="K64" s="163">
        <f>'将来負担比率（分子）の構造'!L$43</f>
        <v>788</v>
      </c>
      <c r="L64" s="163"/>
      <c r="M64" s="163"/>
      <c r="N64" s="163">
        <f>'将来負担比率（分子）の構造'!M$43</f>
        <v>765</v>
      </c>
      <c r="O64" s="163"/>
      <c r="P64" s="163"/>
    </row>
    <row r="65" spans="1:16" x14ac:dyDescent="0.2">
      <c r="A65" s="163" t="s">
        <v>32</v>
      </c>
      <c r="B65" s="163">
        <f>'将来負担比率（分子）の構造'!I$42</f>
        <v>225</v>
      </c>
      <c r="C65" s="163"/>
      <c r="D65" s="163"/>
      <c r="E65" s="163">
        <f>'将来負担比率（分子）の構造'!J$42</f>
        <v>216</v>
      </c>
      <c r="F65" s="163"/>
      <c r="G65" s="163"/>
      <c r="H65" s="163">
        <f>'将来負担比率（分子）の構造'!K$42</f>
        <v>9</v>
      </c>
      <c r="I65" s="163"/>
      <c r="J65" s="163"/>
      <c r="K65" s="163">
        <f>'将来負担比率（分子）の構造'!L$42</f>
        <v>7</v>
      </c>
      <c r="L65" s="163"/>
      <c r="M65" s="163"/>
      <c r="N65" s="163">
        <f>'将来負担比率（分子）の構造'!M$42</f>
        <v>6</v>
      </c>
      <c r="O65" s="163"/>
      <c r="P65" s="163"/>
    </row>
    <row r="66" spans="1:16" x14ac:dyDescent="0.2">
      <c r="A66" s="163" t="s">
        <v>31</v>
      </c>
      <c r="B66" s="163">
        <f>'将来負担比率（分子）の構造'!I$41</f>
        <v>2385</v>
      </c>
      <c r="C66" s="163"/>
      <c r="D66" s="163"/>
      <c r="E66" s="163">
        <f>'将来負担比率（分子）の構造'!J$41</f>
        <v>2218</v>
      </c>
      <c r="F66" s="163"/>
      <c r="G66" s="163"/>
      <c r="H66" s="163">
        <f>'将来負担比率（分子）の構造'!K$41</f>
        <v>2107</v>
      </c>
      <c r="I66" s="163"/>
      <c r="J66" s="163"/>
      <c r="K66" s="163">
        <f>'将来負担比率（分子）の構造'!L$41</f>
        <v>2009</v>
      </c>
      <c r="L66" s="163"/>
      <c r="M66" s="163"/>
      <c r="N66" s="163">
        <f>'将来負担比率（分子）の構造'!M$41</f>
        <v>2177</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509</v>
      </c>
      <c r="C72" s="167">
        <f>基金残高に係る経年分析!G55</f>
        <v>500</v>
      </c>
      <c r="D72" s="167">
        <f>基金残高に係る経年分析!H55</f>
        <v>703</v>
      </c>
    </row>
    <row r="73" spans="1:16" x14ac:dyDescent="0.2">
      <c r="A73" s="166" t="s">
        <v>74</v>
      </c>
      <c r="B73" s="167">
        <f>基金残高に係る経年分析!F56</f>
        <v>574</v>
      </c>
      <c r="C73" s="167">
        <f>基金残高に係る経年分析!G56</f>
        <v>575</v>
      </c>
      <c r="D73" s="167">
        <f>基金残高に係る経年分析!H56</f>
        <v>576</v>
      </c>
    </row>
    <row r="74" spans="1:16" x14ac:dyDescent="0.2">
      <c r="A74" s="166" t="s">
        <v>75</v>
      </c>
      <c r="B74" s="167">
        <f>基金残高に係る経年分析!F57</f>
        <v>2080</v>
      </c>
      <c r="C74" s="167">
        <f>基金残高に係る経年分析!G57</f>
        <v>2363</v>
      </c>
      <c r="D74" s="167">
        <f>基金残高に係る経年分析!H57</f>
        <v>2465</v>
      </c>
    </row>
  </sheetData>
  <sheetProtection algorithmName="SHA-512" hashValue="9fz7kIP7aG+b12RcbtiyAcPeu/JLr5YOQZwOIKw6335zVS9oyHhcztqjr5oxLxA6mgyL4XcyvwYCFO0fgeS10w==" saltValue="sefkkr23o3QJlVAp+2CS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412391</v>
      </c>
      <c r="S5" s="613"/>
      <c r="T5" s="613"/>
      <c r="U5" s="613"/>
      <c r="V5" s="613"/>
      <c r="W5" s="613"/>
      <c r="X5" s="613"/>
      <c r="Y5" s="614"/>
      <c r="Z5" s="615">
        <v>9.8000000000000007</v>
      </c>
      <c r="AA5" s="615"/>
      <c r="AB5" s="615"/>
      <c r="AC5" s="615"/>
      <c r="AD5" s="616">
        <v>412391</v>
      </c>
      <c r="AE5" s="616"/>
      <c r="AF5" s="616"/>
      <c r="AG5" s="616"/>
      <c r="AH5" s="616"/>
      <c r="AI5" s="616"/>
      <c r="AJ5" s="616"/>
      <c r="AK5" s="616"/>
      <c r="AL5" s="617">
        <v>17</v>
      </c>
      <c r="AM5" s="618"/>
      <c r="AN5" s="618"/>
      <c r="AO5" s="619"/>
      <c r="AP5" s="609" t="s">
        <v>216</v>
      </c>
      <c r="AQ5" s="610"/>
      <c r="AR5" s="610"/>
      <c r="AS5" s="610"/>
      <c r="AT5" s="610"/>
      <c r="AU5" s="610"/>
      <c r="AV5" s="610"/>
      <c r="AW5" s="610"/>
      <c r="AX5" s="610"/>
      <c r="AY5" s="610"/>
      <c r="AZ5" s="610"/>
      <c r="BA5" s="610"/>
      <c r="BB5" s="610"/>
      <c r="BC5" s="610"/>
      <c r="BD5" s="610"/>
      <c r="BE5" s="610"/>
      <c r="BF5" s="611"/>
      <c r="BG5" s="623">
        <v>412391</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41060</v>
      </c>
      <c r="S6" s="624"/>
      <c r="T6" s="624"/>
      <c r="U6" s="624"/>
      <c r="V6" s="624"/>
      <c r="W6" s="624"/>
      <c r="X6" s="624"/>
      <c r="Y6" s="625"/>
      <c r="Z6" s="626">
        <v>1</v>
      </c>
      <c r="AA6" s="626"/>
      <c r="AB6" s="626"/>
      <c r="AC6" s="626"/>
      <c r="AD6" s="627">
        <v>41060</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412391</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67012</v>
      </c>
      <c r="CS6" s="624"/>
      <c r="CT6" s="624"/>
      <c r="CU6" s="624"/>
      <c r="CV6" s="624"/>
      <c r="CW6" s="624"/>
      <c r="CX6" s="624"/>
      <c r="CY6" s="625"/>
      <c r="CZ6" s="617">
        <v>1.7</v>
      </c>
      <c r="DA6" s="618"/>
      <c r="DB6" s="618"/>
      <c r="DC6" s="634"/>
      <c r="DD6" s="632">
        <v>54</v>
      </c>
      <c r="DE6" s="624"/>
      <c r="DF6" s="624"/>
      <c r="DG6" s="624"/>
      <c r="DH6" s="624"/>
      <c r="DI6" s="624"/>
      <c r="DJ6" s="624"/>
      <c r="DK6" s="624"/>
      <c r="DL6" s="624"/>
      <c r="DM6" s="624"/>
      <c r="DN6" s="624"/>
      <c r="DO6" s="624"/>
      <c r="DP6" s="625"/>
      <c r="DQ6" s="632">
        <v>66512</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118</v>
      </c>
      <c r="S7" s="624"/>
      <c r="T7" s="624"/>
      <c r="U7" s="624"/>
      <c r="V7" s="624"/>
      <c r="W7" s="624"/>
      <c r="X7" s="624"/>
      <c r="Y7" s="625"/>
      <c r="Z7" s="626">
        <v>0</v>
      </c>
      <c r="AA7" s="626"/>
      <c r="AB7" s="626"/>
      <c r="AC7" s="626"/>
      <c r="AD7" s="627">
        <v>118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131269</v>
      </c>
      <c r="BH7" s="624"/>
      <c r="BI7" s="624"/>
      <c r="BJ7" s="624"/>
      <c r="BK7" s="624"/>
      <c r="BL7" s="624"/>
      <c r="BM7" s="624"/>
      <c r="BN7" s="625"/>
      <c r="BO7" s="626">
        <v>31.8</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1059189</v>
      </c>
      <c r="CS7" s="624"/>
      <c r="CT7" s="624"/>
      <c r="CU7" s="624"/>
      <c r="CV7" s="624"/>
      <c r="CW7" s="624"/>
      <c r="CX7" s="624"/>
      <c r="CY7" s="625"/>
      <c r="CZ7" s="626">
        <v>27</v>
      </c>
      <c r="DA7" s="626"/>
      <c r="DB7" s="626"/>
      <c r="DC7" s="626"/>
      <c r="DD7" s="632">
        <v>127100</v>
      </c>
      <c r="DE7" s="624"/>
      <c r="DF7" s="624"/>
      <c r="DG7" s="624"/>
      <c r="DH7" s="624"/>
      <c r="DI7" s="624"/>
      <c r="DJ7" s="624"/>
      <c r="DK7" s="624"/>
      <c r="DL7" s="624"/>
      <c r="DM7" s="624"/>
      <c r="DN7" s="624"/>
      <c r="DO7" s="624"/>
      <c r="DP7" s="625"/>
      <c r="DQ7" s="632">
        <v>852916</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1459</v>
      </c>
      <c r="S8" s="624"/>
      <c r="T8" s="624"/>
      <c r="U8" s="624"/>
      <c r="V8" s="624"/>
      <c r="W8" s="624"/>
      <c r="X8" s="624"/>
      <c r="Y8" s="625"/>
      <c r="Z8" s="626">
        <v>0</v>
      </c>
      <c r="AA8" s="626"/>
      <c r="AB8" s="626"/>
      <c r="AC8" s="626"/>
      <c r="AD8" s="627">
        <v>1459</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5968</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922326</v>
      </c>
      <c r="CS8" s="624"/>
      <c r="CT8" s="624"/>
      <c r="CU8" s="624"/>
      <c r="CV8" s="624"/>
      <c r="CW8" s="624"/>
      <c r="CX8" s="624"/>
      <c r="CY8" s="625"/>
      <c r="CZ8" s="626">
        <v>23.5</v>
      </c>
      <c r="DA8" s="626"/>
      <c r="DB8" s="626"/>
      <c r="DC8" s="626"/>
      <c r="DD8" s="632">
        <v>21611</v>
      </c>
      <c r="DE8" s="624"/>
      <c r="DF8" s="624"/>
      <c r="DG8" s="624"/>
      <c r="DH8" s="624"/>
      <c r="DI8" s="624"/>
      <c r="DJ8" s="624"/>
      <c r="DK8" s="624"/>
      <c r="DL8" s="624"/>
      <c r="DM8" s="624"/>
      <c r="DN8" s="624"/>
      <c r="DO8" s="624"/>
      <c r="DP8" s="625"/>
      <c r="DQ8" s="632">
        <v>599921</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2256</v>
      </c>
      <c r="S9" s="624"/>
      <c r="T9" s="624"/>
      <c r="U9" s="624"/>
      <c r="V9" s="624"/>
      <c r="W9" s="624"/>
      <c r="X9" s="624"/>
      <c r="Y9" s="625"/>
      <c r="Z9" s="626">
        <v>0.1</v>
      </c>
      <c r="AA9" s="626"/>
      <c r="AB9" s="626"/>
      <c r="AC9" s="626"/>
      <c r="AD9" s="627">
        <v>2256</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112288</v>
      </c>
      <c r="BH9" s="624"/>
      <c r="BI9" s="624"/>
      <c r="BJ9" s="624"/>
      <c r="BK9" s="624"/>
      <c r="BL9" s="624"/>
      <c r="BM9" s="624"/>
      <c r="BN9" s="625"/>
      <c r="BO9" s="626">
        <v>27.2</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258307</v>
      </c>
      <c r="CS9" s="624"/>
      <c r="CT9" s="624"/>
      <c r="CU9" s="624"/>
      <c r="CV9" s="624"/>
      <c r="CW9" s="624"/>
      <c r="CX9" s="624"/>
      <c r="CY9" s="625"/>
      <c r="CZ9" s="626">
        <v>6.6</v>
      </c>
      <c r="DA9" s="626"/>
      <c r="DB9" s="626"/>
      <c r="DC9" s="626"/>
      <c r="DD9" s="632">
        <v>1703</v>
      </c>
      <c r="DE9" s="624"/>
      <c r="DF9" s="624"/>
      <c r="DG9" s="624"/>
      <c r="DH9" s="624"/>
      <c r="DI9" s="624"/>
      <c r="DJ9" s="624"/>
      <c r="DK9" s="624"/>
      <c r="DL9" s="624"/>
      <c r="DM9" s="624"/>
      <c r="DN9" s="624"/>
      <c r="DO9" s="624"/>
      <c r="DP9" s="625"/>
      <c r="DQ9" s="632">
        <v>240117</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8346</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132</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32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118363</v>
      </c>
      <c r="S11" s="624"/>
      <c r="T11" s="624"/>
      <c r="U11" s="624"/>
      <c r="V11" s="624"/>
      <c r="W11" s="624"/>
      <c r="X11" s="624"/>
      <c r="Y11" s="625"/>
      <c r="Z11" s="628">
        <v>2.8</v>
      </c>
      <c r="AA11" s="629"/>
      <c r="AB11" s="629"/>
      <c r="AC11" s="635"/>
      <c r="AD11" s="632">
        <v>118363</v>
      </c>
      <c r="AE11" s="624"/>
      <c r="AF11" s="624"/>
      <c r="AG11" s="624"/>
      <c r="AH11" s="624"/>
      <c r="AI11" s="624"/>
      <c r="AJ11" s="624"/>
      <c r="AK11" s="625"/>
      <c r="AL11" s="628">
        <v>4.9000000000000004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4667</v>
      </c>
      <c r="BH11" s="624"/>
      <c r="BI11" s="624"/>
      <c r="BJ11" s="624"/>
      <c r="BK11" s="624"/>
      <c r="BL11" s="624"/>
      <c r="BM11" s="624"/>
      <c r="BN11" s="625"/>
      <c r="BO11" s="626">
        <v>1.1000000000000001</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132047</v>
      </c>
      <c r="CS11" s="624"/>
      <c r="CT11" s="624"/>
      <c r="CU11" s="624"/>
      <c r="CV11" s="624"/>
      <c r="CW11" s="624"/>
      <c r="CX11" s="624"/>
      <c r="CY11" s="625"/>
      <c r="CZ11" s="626">
        <v>3.4</v>
      </c>
      <c r="DA11" s="626"/>
      <c r="DB11" s="626"/>
      <c r="DC11" s="626"/>
      <c r="DD11" s="632">
        <v>27293</v>
      </c>
      <c r="DE11" s="624"/>
      <c r="DF11" s="624"/>
      <c r="DG11" s="624"/>
      <c r="DH11" s="624"/>
      <c r="DI11" s="624"/>
      <c r="DJ11" s="624"/>
      <c r="DK11" s="624"/>
      <c r="DL11" s="624"/>
      <c r="DM11" s="624"/>
      <c r="DN11" s="624"/>
      <c r="DO11" s="624"/>
      <c r="DP11" s="625"/>
      <c r="DQ11" s="632">
        <v>68359</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228703</v>
      </c>
      <c r="BH12" s="624"/>
      <c r="BI12" s="624"/>
      <c r="BJ12" s="624"/>
      <c r="BK12" s="624"/>
      <c r="BL12" s="624"/>
      <c r="BM12" s="624"/>
      <c r="BN12" s="625"/>
      <c r="BO12" s="626">
        <v>55.5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21084</v>
      </c>
      <c r="CS12" s="624"/>
      <c r="CT12" s="624"/>
      <c r="CU12" s="624"/>
      <c r="CV12" s="624"/>
      <c r="CW12" s="624"/>
      <c r="CX12" s="624"/>
      <c r="CY12" s="625"/>
      <c r="CZ12" s="626">
        <v>0.5</v>
      </c>
      <c r="DA12" s="626"/>
      <c r="DB12" s="626"/>
      <c r="DC12" s="626"/>
      <c r="DD12" s="632" t="s">
        <v>122</v>
      </c>
      <c r="DE12" s="624"/>
      <c r="DF12" s="624"/>
      <c r="DG12" s="624"/>
      <c r="DH12" s="624"/>
      <c r="DI12" s="624"/>
      <c r="DJ12" s="624"/>
      <c r="DK12" s="624"/>
      <c r="DL12" s="624"/>
      <c r="DM12" s="624"/>
      <c r="DN12" s="624"/>
      <c r="DO12" s="624"/>
      <c r="DP12" s="625"/>
      <c r="DQ12" s="632">
        <v>15177</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226959</v>
      </c>
      <c r="BH13" s="624"/>
      <c r="BI13" s="624"/>
      <c r="BJ13" s="624"/>
      <c r="BK13" s="624"/>
      <c r="BL13" s="624"/>
      <c r="BM13" s="624"/>
      <c r="BN13" s="625"/>
      <c r="BO13" s="626">
        <v>55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470458</v>
      </c>
      <c r="CS13" s="624"/>
      <c r="CT13" s="624"/>
      <c r="CU13" s="624"/>
      <c r="CV13" s="624"/>
      <c r="CW13" s="624"/>
      <c r="CX13" s="624"/>
      <c r="CY13" s="625"/>
      <c r="CZ13" s="626">
        <v>12</v>
      </c>
      <c r="DA13" s="626"/>
      <c r="DB13" s="626"/>
      <c r="DC13" s="626"/>
      <c r="DD13" s="632">
        <v>255669</v>
      </c>
      <c r="DE13" s="624"/>
      <c r="DF13" s="624"/>
      <c r="DG13" s="624"/>
      <c r="DH13" s="624"/>
      <c r="DI13" s="624"/>
      <c r="DJ13" s="624"/>
      <c r="DK13" s="624"/>
      <c r="DL13" s="624"/>
      <c r="DM13" s="624"/>
      <c r="DN13" s="624"/>
      <c r="DO13" s="624"/>
      <c r="DP13" s="625"/>
      <c r="DQ13" s="632">
        <v>234909</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18300</v>
      </c>
      <c r="BH14" s="624"/>
      <c r="BI14" s="624"/>
      <c r="BJ14" s="624"/>
      <c r="BK14" s="624"/>
      <c r="BL14" s="624"/>
      <c r="BM14" s="624"/>
      <c r="BN14" s="625"/>
      <c r="BO14" s="626">
        <v>4.4000000000000004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304035</v>
      </c>
      <c r="CS14" s="624"/>
      <c r="CT14" s="624"/>
      <c r="CU14" s="624"/>
      <c r="CV14" s="624"/>
      <c r="CW14" s="624"/>
      <c r="CX14" s="624"/>
      <c r="CY14" s="625"/>
      <c r="CZ14" s="626">
        <v>7.8</v>
      </c>
      <c r="DA14" s="626"/>
      <c r="DB14" s="626"/>
      <c r="DC14" s="626"/>
      <c r="DD14" s="632">
        <v>129613</v>
      </c>
      <c r="DE14" s="624"/>
      <c r="DF14" s="624"/>
      <c r="DG14" s="624"/>
      <c r="DH14" s="624"/>
      <c r="DI14" s="624"/>
      <c r="DJ14" s="624"/>
      <c r="DK14" s="624"/>
      <c r="DL14" s="624"/>
      <c r="DM14" s="624"/>
      <c r="DN14" s="624"/>
      <c r="DO14" s="624"/>
      <c r="DP14" s="625"/>
      <c r="DQ14" s="632">
        <v>179470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2956</v>
      </c>
      <c r="S15" s="624"/>
      <c r="T15" s="624"/>
      <c r="U15" s="624"/>
      <c r="V15" s="624"/>
      <c r="W15" s="624"/>
      <c r="X15" s="624"/>
      <c r="Y15" s="625"/>
      <c r="Z15" s="626">
        <v>0.1</v>
      </c>
      <c r="AA15" s="626"/>
      <c r="AB15" s="626"/>
      <c r="AC15" s="626"/>
      <c r="AD15" s="627">
        <v>2956</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34119</v>
      </c>
      <c r="BH15" s="624"/>
      <c r="BI15" s="624"/>
      <c r="BJ15" s="624"/>
      <c r="BK15" s="624"/>
      <c r="BL15" s="624"/>
      <c r="BM15" s="624"/>
      <c r="BN15" s="625"/>
      <c r="BO15" s="626">
        <v>8.3000000000000007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267329</v>
      </c>
      <c r="CS15" s="624"/>
      <c r="CT15" s="624"/>
      <c r="CU15" s="624"/>
      <c r="CV15" s="624"/>
      <c r="CW15" s="624"/>
      <c r="CX15" s="624"/>
      <c r="CY15" s="625"/>
      <c r="CZ15" s="626">
        <v>6.8</v>
      </c>
      <c r="DA15" s="626"/>
      <c r="DB15" s="626"/>
      <c r="DC15" s="626"/>
      <c r="DD15" s="632">
        <v>20240</v>
      </c>
      <c r="DE15" s="624"/>
      <c r="DF15" s="624"/>
      <c r="DG15" s="624"/>
      <c r="DH15" s="624"/>
      <c r="DI15" s="624"/>
      <c r="DJ15" s="624"/>
      <c r="DK15" s="624"/>
      <c r="DL15" s="624"/>
      <c r="DM15" s="624"/>
      <c r="DN15" s="624"/>
      <c r="DO15" s="624"/>
      <c r="DP15" s="625"/>
      <c r="DQ15" s="632">
        <v>216931</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7803</v>
      </c>
      <c r="S16" s="624"/>
      <c r="T16" s="624"/>
      <c r="U16" s="624"/>
      <c r="V16" s="624"/>
      <c r="W16" s="624"/>
      <c r="X16" s="624"/>
      <c r="Y16" s="625"/>
      <c r="Z16" s="626">
        <v>0.2</v>
      </c>
      <c r="AA16" s="626"/>
      <c r="AB16" s="626"/>
      <c r="AC16" s="626"/>
      <c r="AD16" s="627">
        <v>7803</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128677</v>
      </c>
      <c r="CS16" s="624"/>
      <c r="CT16" s="624"/>
      <c r="CU16" s="624"/>
      <c r="CV16" s="624"/>
      <c r="CW16" s="624"/>
      <c r="CX16" s="624"/>
      <c r="CY16" s="625"/>
      <c r="CZ16" s="626">
        <v>3.3</v>
      </c>
      <c r="DA16" s="626"/>
      <c r="DB16" s="626"/>
      <c r="DC16" s="626"/>
      <c r="DD16" s="632" t="s">
        <v>122</v>
      </c>
      <c r="DE16" s="624"/>
      <c r="DF16" s="624"/>
      <c r="DG16" s="624"/>
      <c r="DH16" s="624"/>
      <c r="DI16" s="624"/>
      <c r="DJ16" s="624"/>
      <c r="DK16" s="624"/>
      <c r="DL16" s="624"/>
      <c r="DM16" s="624"/>
      <c r="DN16" s="624"/>
      <c r="DO16" s="624"/>
      <c r="DP16" s="625"/>
      <c r="DQ16" s="632">
        <v>30941</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18053</v>
      </c>
      <c r="S17" s="624"/>
      <c r="T17" s="624"/>
      <c r="U17" s="624"/>
      <c r="V17" s="624"/>
      <c r="W17" s="624"/>
      <c r="X17" s="624"/>
      <c r="Y17" s="625"/>
      <c r="Z17" s="626">
        <v>0.4</v>
      </c>
      <c r="AA17" s="626"/>
      <c r="AB17" s="626"/>
      <c r="AC17" s="626"/>
      <c r="AD17" s="627">
        <v>18053</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288804</v>
      </c>
      <c r="CS17" s="624"/>
      <c r="CT17" s="624"/>
      <c r="CU17" s="624"/>
      <c r="CV17" s="624"/>
      <c r="CW17" s="624"/>
      <c r="CX17" s="624"/>
      <c r="CY17" s="625"/>
      <c r="CZ17" s="626">
        <v>7.4</v>
      </c>
      <c r="DA17" s="626"/>
      <c r="DB17" s="626"/>
      <c r="DC17" s="626"/>
      <c r="DD17" s="632" t="s">
        <v>122</v>
      </c>
      <c r="DE17" s="624"/>
      <c r="DF17" s="624"/>
      <c r="DG17" s="624"/>
      <c r="DH17" s="624"/>
      <c r="DI17" s="624"/>
      <c r="DJ17" s="624"/>
      <c r="DK17" s="624"/>
      <c r="DL17" s="624"/>
      <c r="DM17" s="624"/>
      <c r="DN17" s="624"/>
      <c r="DO17" s="624"/>
      <c r="DP17" s="625"/>
      <c r="DQ17" s="632">
        <v>288804</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2497</v>
      </c>
      <c r="S18" s="624"/>
      <c r="T18" s="624"/>
      <c r="U18" s="624"/>
      <c r="V18" s="624"/>
      <c r="W18" s="624"/>
      <c r="X18" s="624"/>
      <c r="Y18" s="625"/>
      <c r="Z18" s="626">
        <v>0.1</v>
      </c>
      <c r="AA18" s="626"/>
      <c r="AB18" s="626"/>
      <c r="AC18" s="626"/>
      <c r="AD18" s="627">
        <v>2497</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15556</v>
      </c>
      <c r="S19" s="624"/>
      <c r="T19" s="624"/>
      <c r="U19" s="624"/>
      <c r="V19" s="624"/>
      <c r="W19" s="624"/>
      <c r="X19" s="624"/>
      <c r="Y19" s="625"/>
      <c r="Z19" s="626">
        <v>0.4</v>
      </c>
      <c r="AA19" s="626"/>
      <c r="AB19" s="626"/>
      <c r="AC19" s="626"/>
      <c r="AD19" s="627">
        <v>15556</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3919400</v>
      </c>
      <c r="CS20" s="624"/>
      <c r="CT20" s="624"/>
      <c r="CU20" s="624"/>
      <c r="CV20" s="624"/>
      <c r="CW20" s="624"/>
      <c r="CX20" s="624"/>
      <c r="CY20" s="625"/>
      <c r="CZ20" s="626">
        <v>100</v>
      </c>
      <c r="DA20" s="626"/>
      <c r="DB20" s="626"/>
      <c r="DC20" s="626"/>
      <c r="DD20" s="632">
        <v>583283</v>
      </c>
      <c r="DE20" s="624"/>
      <c r="DF20" s="624"/>
      <c r="DG20" s="624"/>
      <c r="DH20" s="624"/>
      <c r="DI20" s="624"/>
      <c r="DJ20" s="624"/>
      <c r="DK20" s="624"/>
      <c r="DL20" s="624"/>
      <c r="DM20" s="624"/>
      <c r="DN20" s="624"/>
      <c r="DO20" s="624"/>
      <c r="DP20" s="625"/>
      <c r="DQ20" s="632">
        <v>2794089</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1994958</v>
      </c>
      <c r="S21" s="624"/>
      <c r="T21" s="624"/>
      <c r="U21" s="624"/>
      <c r="V21" s="624"/>
      <c r="W21" s="624"/>
      <c r="X21" s="624"/>
      <c r="Y21" s="625"/>
      <c r="Z21" s="626">
        <v>47.3</v>
      </c>
      <c r="AA21" s="626"/>
      <c r="AB21" s="626"/>
      <c r="AC21" s="626"/>
      <c r="AD21" s="627">
        <v>1823086</v>
      </c>
      <c r="AE21" s="627"/>
      <c r="AF21" s="627"/>
      <c r="AG21" s="627"/>
      <c r="AH21" s="627"/>
      <c r="AI21" s="627"/>
      <c r="AJ21" s="627"/>
      <c r="AK21" s="627"/>
      <c r="AL21" s="628">
        <v>75.099999999999994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1823086</v>
      </c>
      <c r="S22" s="624"/>
      <c r="T22" s="624"/>
      <c r="U22" s="624"/>
      <c r="V22" s="624"/>
      <c r="W22" s="624"/>
      <c r="X22" s="624"/>
      <c r="Y22" s="625"/>
      <c r="Z22" s="626">
        <v>43.2</v>
      </c>
      <c r="AA22" s="626"/>
      <c r="AB22" s="626"/>
      <c r="AC22" s="626"/>
      <c r="AD22" s="627">
        <v>1823086</v>
      </c>
      <c r="AE22" s="627"/>
      <c r="AF22" s="627"/>
      <c r="AG22" s="627"/>
      <c r="AH22" s="627"/>
      <c r="AI22" s="627"/>
      <c r="AJ22" s="627"/>
      <c r="AK22" s="627"/>
      <c r="AL22" s="628">
        <v>75.099999999999994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171872</v>
      </c>
      <c r="S23" s="624"/>
      <c r="T23" s="624"/>
      <c r="U23" s="624"/>
      <c r="V23" s="624"/>
      <c r="W23" s="624"/>
      <c r="X23" s="624"/>
      <c r="Y23" s="625"/>
      <c r="Z23" s="626">
        <v>4.0999999999999996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1266669</v>
      </c>
      <c r="CS24" s="613"/>
      <c r="CT24" s="613"/>
      <c r="CU24" s="613"/>
      <c r="CV24" s="613"/>
      <c r="CW24" s="613"/>
      <c r="CX24" s="613"/>
      <c r="CY24" s="614"/>
      <c r="CZ24" s="617">
        <v>32.299999999999997</v>
      </c>
      <c r="DA24" s="618"/>
      <c r="DB24" s="618"/>
      <c r="DC24" s="634"/>
      <c r="DD24" s="655">
        <v>1045890</v>
      </c>
      <c r="DE24" s="613"/>
      <c r="DF24" s="613"/>
      <c r="DG24" s="613"/>
      <c r="DH24" s="613"/>
      <c r="DI24" s="613"/>
      <c r="DJ24" s="613"/>
      <c r="DK24" s="614"/>
      <c r="DL24" s="655">
        <v>961113</v>
      </c>
      <c r="DM24" s="613"/>
      <c r="DN24" s="613"/>
      <c r="DO24" s="613"/>
      <c r="DP24" s="613"/>
      <c r="DQ24" s="613"/>
      <c r="DR24" s="613"/>
      <c r="DS24" s="613"/>
      <c r="DT24" s="613"/>
      <c r="DU24" s="613"/>
      <c r="DV24" s="614"/>
      <c r="DW24" s="617">
        <v>39.5</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2599417</v>
      </c>
      <c r="S25" s="624"/>
      <c r="T25" s="624"/>
      <c r="U25" s="624"/>
      <c r="V25" s="624"/>
      <c r="W25" s="624"/>
      <c r="X25" s="624"/>
      <c r="Y25" s="625"/>
      <c r="Z25" s="626">
        <v>61.6</v>
      </c>
      <c r="AA25" s="626"/>
      <c r="AB25" s="626"/>
      <c r="AC25" s="626"/>
      <c r="AD25" s="627">
        <v>2427545</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666614</v>
      </c>
      <c r="CS25" s="644"/>
      <c r="CT25" s="644"/>
      <c r="CU25" s="644"/>
      <c r="CV25" s="644"/>
      <c r="CW25" s="644"/>
      <c r="CX25" s="644"/>
      <c r="CY25" s="645"/>
      <c r="CZ25" s="628">
        <v>17</v>
      </c>
      <c r="DA25" s="656"/>
      <c r="DB25" s="656"/>
      <c r="DC25" s="658"/>
      <c r="DD25" s="632">
        <v>610049</v>
      </c>
      <c r="DE25" s="644"/>
      <c r="DF25" s="644"/>
      <c r="DG25" s="644"/>
      <c r="DH25" s="644"/>
      <c r="DI25" s="644"/>
      <c r="DJ25" s="644"/>
      <c r="DK25" s="645"/>
      <c r="DL25" s="632">
        <v>597072</v>
      </c>
      <c r="DM25" s="644"/>
      <c r="DN25" s="644"/>
      <c r="DO25" s="644"/>
      <c r="DP25" s="644"/>
      <c r="DQ25" s="644"/>
      <c r="DR25" s="644"/>
      <c r="DS25" s="644"/>
      <c r="DT25" s="644"/>
      <c r="DU25" s="644"/>
      <c r="DV25" s="645"/>
      <c r="DW25" s="628">
        <v>24.5</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365376</v>
      </c>
      <c r="CS26" s="624"/>
      <c r="CT26" s="624"/>
      <c r="CU26" s="624"/>
      <c r="CV26" s="624"/>
      <c r="CW26" s="624"/>
      <c r="CX26" s="624"/>
      <c r="CY26" s="625"/>
      <c r="CZ26" s="628">
        <v>9.3000000000000007</v>
      </c>
      <c r="DA26" s="656"/>
      <c r="DB26" s="656"/>
      <c r="DC26" s="658"/>
      <c r="DD26" s="632">
        <v>333496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5838</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412391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311251</v>
      </c>
      <c r="CS27" s="644"/>
      <c r="CT27" s="644"/>
      <c r="CU27" s="644"/>
      <c r="CV27" s="644"/>
      <c r="CW27" s="644"/>
      <c r="CX27" s="644"/>
      <c r="CY27" s="645"/>
      <c r="CZ27" s="628">
        <v>7.9</v>
      </c>
      <c r="DA27" s="656"/>
      <c r="DB27" s="656"/>
      <c r="DC27" s="658"/>
      <c r="DD27" s="632">
        <v>147037</v>
      </c>
      <c r="DE27" s="644"/>
      <c r="DF27" s="644"/>
      <c r="DG27" s="644"/>
      <c r="DH27" s="644"/>
      <c r="DI27" s="644"/>
      <c r="DJ27" s="644"/>
      <c r="DK27" s="645"/>
      <c r="DL27" s="632">
        <v>75237</v>
      </c>
      <c r="DM27" s="644"/>
      <c r="DN27" s="644"/>
      <c r="DO27" s="644"/>
      <c r="DP27" s="644"/>
      <c r="DQ27" s="644"/>
      <c r="DR27" s="644"/>
      <c r="DS27" s="644"/>
      <c r="DT27" s="644"/>
      <c r="DU27" s="644"/>
      <c r="DV27" s="645"/>
      <c r="DW27" s="628">
        <v>3.1</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67061</v>
      </c>
      <c r="S28" s="624"/>
      <c r="T28" s="624"/>
      <c r="U28" s="624"/>
      <c r="V28" s="624"/>
      <c r="W28" s="624"/>
      <c r="X28" s="624"/>
      <c r="Y28" s="625"/>
      <c r="Z28" s="626">
        <v>1.6</v>
      </c>
      <c r="AA28" s="626"/>
      <c r="AB28" s="626"/>
      <c r="AC28" s="626"/>
      <c r="AD28" s="627">
        <v>851</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288804</v>
      </c>
      <c r="CS28" s="624"/>
      <c r="CT28" s="624"/>
      <c r="CU28" s="624"/>
      <c r="CV28" s="624"/>
      <c r="CW28" s="624"/>
      <c r="CX28" s="624"/>
      <c r="CY28" s="625"/>
      <c r="CZ28" s="628">
        <v>7.4</v>
      </c>
      <c r="DA28" s="656"/>
      <c r="DB28" s="656"/>
      <c r="DC28" s="658"/>
      <c r="DD28" s="632">
        <v>288804</v>
      </c>
      <c r="DE28" s="624"/>
      <c r="DF28" s="624"/>
      <c r="DG28" s="624"/>
      <c r="DH28" s="624"/>
      <c r="DI28" s="624"/>
      <c r="DJ28" s="624"/>
      <c r="DK28" s="625"/>
      <c r="DL28" s="632">
        <v>288804</v>
      </c>
      <c r="DM28" s="624"/>
      <c r="DN28" s="624"/>
      <c r="DO28" s="624"/>
      <c r="DP28" s="624"/>
      <c r="DQ28" s="624"/>
      <c r="DR28" s="624"/>
      <c r="DS28" s="624"/>
      <c r="DT28" s="624"/>
      <c r="DU28" s="624"/>
      <c r="DV28" s="625"/>
      <c r="DW28" s="628">
        <v>11.9</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5111</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288804</v>
      </c>
      <c r="CS29" s="644"/>
      <c r="CT29" s="644"/>
      <c r="CU29" s="644"/>
      <c r="CV29" s="644"/>
      <c r="CW29" s="644"/>
      <c r="CX29" s="644"/>
      <c r="CY29" s="645"/>
      <c r="CZ29" s="628">
        <v>7.4</v>
      </c>
      <c r="DA29" s="656"/>
      <c r="DB29" s="656"/>
      <c r="DC29" s="658"/>
      <c r="DD29" s="632">
        <v>288804</v>
      </c>
      <c r="DE29" s="644"/>
      <c r="DF29" s="644"/>
      <c r="DG29" s="644"/>
      <c r="DH29" s="644"/>
      <c r="DI29" s="644"/>
      <c r="DJ29" s="644"/>
      <c r="DK29" s="645"/>
      <c r="DL29" s="632">
        <v>288804</v>
      </c>
      <c r="DM29" s="644"/>
      <c r="DN29" s="644"/>
      <c r="DO29" s="644"/>
      <c r="DP29" s="644"/>
      <c r="DQ29" s="644"/>
      <c r="DR29" s="644"/>
      <c r="DS29" s="644"/>
      <c r="DT29" s="644"/>
      <c r="DU29" s="644"/>
      <c r="DV29" s="645"/>
      <c r="DW29" s="628">
        <v>11.9</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386003</v>
      </c>
      <c r="S30" s="624"/>
      <c r="T30" s="624"/>
      <c r="U30" s="624"/>
      <c r="V30" s="624"/>
      <c r="W30" s="624"/>
      <c r="X30" s="624"/>
      <c r="Y30" s="625"/>
      <c r="Z30" s="626">
        <v>9.1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281682</v>
      </c>
      <c r="CS30" s="624"/>
      <c r="CT30" s="624"/>
      <c r="CU30" s="624"/>
      <c r="CV30" s="624"/>
      <c r="CW30" s="624"/>
      <c r="CX30" s="624"/>
      <c r="CY30" s="625"/>
      <c r="CZ30" s="628">
        <v>7.2</v>
      </c>
      <c r="DA30" s="656"/>
      <c r="DB30" s="656"/>
      <c r="DC30" s="658"/>
      <c r="DD30" s="632">
        <v>281682</v>
      </c>
      <c r="DE30" s="624"/>
      <c r="DF30" s="624"/>
      <c r="DG30" s="624"/>
      <c r="DH30" s="624"/>
      <c r="DI30" s="624"/>
      <c r="DJ30" s="624"/>
      <c r="DK30" s="625"/>
      <c r="DL30" s="632">
        <v>281682</v>
      </c>
      <c r="DM30" s="624"/>
      <c r="DN30" s="624"/>
      <c r="DO30" s="624"/>
      <c r="DP30" s="624"/>
      <c r="DQ30" s="624"/>
      <c r="DR30" s="624"/>
      <c r="DS30" s="624"/>
      <c r="DT30" s="624"/>
      <c r="DU30" s="624"/>
      <c r="DV30" s="625"/>
      <c r="DW30" s="628">
        <v>11.6</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99.5</v>
      </c>
      <c r="BH31" s="667"/>
      <c r="BI31" s="667"/>
      <c r="BJ31" s="667"/>
      <c r="BK31" s="667"/>
      <c r="BL31" s="667"/>
      <c r="BM31" s="618">
        <v>97.8</v>
      </c>
      <c r="BN31" s="667"/>
      <c r="BO31" s="667"/>
      <c r="BP31" s="667"/>
      <c r="BQ31" s="668"/>
      <c r="BR31" s="670">
        <v>99.4</v>
      </c>
      <c r="BS31" s="667"/>
      <c r="BT31" s="667"/>
      <c r="BU31" s="667"/>
      <c r="BV31" s="667"/>
      <c r="BW31" s="667"/>
      <c r="BX31" s="618">
        <v>97.6</v>
      </c>
      <c r="BY31" s="667"/>
      <c r="BZ31" s="667"/>
      <c r="CA31" s="667"/>
      <c r="CB31" s="668"/>
      <c r="CD31" s="663"/>
      <c r="CE31" s="664"/>
      <c r="CF31" s="620" t="s">
        <v>300</v>
      </c>
      <c r="CG31" s="621"/>
      <c r="CH31" s="621"/>
      <c r="CI31" s="621"/>
      <c r="CJ31" s="621"/>
      <c r="CK31" s="621"/>
      <c r="CL31" s="621"/>
      <c r="CM31" s="621"/>
      <c r="CN31" s="621"/>
      <c r="CO31" s="621"/>
      <c r="CP31" s="621"/>
      <c r="CQ31" s="622"/>
      <c r="CR31" s="623">
        <v>7122</v>
      </c>
      <c r="CS31" s="644"/>
      <c r="CT31" s="644"/>
      <c r="CU31" s="644"/>
      <c r="CV31" s="644"/>
      <c r="CW31" s="644"/>
      <c r="CX31" s="644"/>
      <c r="CY31" s="645"/>
      <c r="CZ31" s="628">
        <v>0.2</v>
      </c>
      <c r="DA31" s="656"/>
      <c r="DB31" s="656"/>
      <c r="DC31" s="658"/>
      <c r="DD31" s="632">
        <v>7122</v>
      </c>
      <c r="DE31" s="644"/>
      <c r="DF31" s="644"/>
      <c r="DG31" s="644"/>
      <c r="DH31" s="644"/>
      <c r="DI31" s="644"/>
      <c r="DJ31" s="644"/>
      <c r="DK31" s="645"/>
      <c r="DL31" s="632">
        <v>7122</v>
      </c>
      <c r="DM31" s="644"/>
      <c r="DN31" s="644"/>
      <c r="DO31" s="644"/>
      <c r="DP31" s="644"/>
      <c r="DQ31" s="644"/>
      <c r="DR31" s="644"/>
      <c r="DS31" s="644"/>
      <c r="DT31" s="644"/>
      <c r="DU31" s="644"/>
      <c r="DV31" s="645"/>
      <c r="DW31" s="628">
        <v>0.3</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172460</v>
      </c>
      <c r="S32" s="624"/>
      <c r="T32" s="624"/>
      <c r="U32" s="624"/>
      <c r="V32" s="624"/>
      <c r="W32" s="624"/>
      <c r="X32" s="624"/>
      <c r="Y32" s="625"/>
      <c r="Z32" s="626">
        <v>4.0999999999999996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99.8</v>
      </c>
      <c r="BH32" s="644"/>
      <c r="BI32" s="644"/>
      <c r="BJ32" s="644"/>
      <c r="BK32" s="644"/>
      <c r="BL32" s="644"/>
      <c r="BM32" s="629">
        <v>98.1</v>
      </c>
      <c r="BN32" s="644"/>
      <c r="BO32" s="644"/>
      <c r="BP32" s="644"/>
      <c r="BQ32" s="669"/>
      <c r="BR32" s="680">
        <v>99.5</v>
      </c>
      <c r="BS32" s="644"/>
      <c r="BT32" s="644"/>
      <c r="BU32" s="644"/>
      <c r="BV32" s="644"/>
      <c r="BW32" s="644"/>
      <c r="BX32" s="629">
        <v>98</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17653</v>
      </c>
      <c r="S33" s="624"/>
      <c r="T33" s="624"/>
      <c r="U33" s="624"/>
      <c r="V33" s="624"/>
      <c r="W33" s="624"/>
      <c r="X33" s="624"/>
      <c r="Y33" s="625"/>
      <c r="Z33" s="626">
        <v>0.4</v>
      </c>
      <c r="AA33" s="626"/>
      <c r="AB33" s="626"/>
      <c r="AC33" s="626"/>
      <c r="AD33" s="627">
        <v>38</v>
      </c>
      <c r="AE33" s="627"/>
      <c r="AF33" s="627"/>
      <c r="AG33" s="627"/>
      <c r="AH33" s="627"/>
      <c r="AI33" s="627"/>
      <c r="AJ33" s="627"/>
      <c r="AK33" s="627"/>
      <c r="AL33" s="628">
        <v>0</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99.3</v>
      </c>
      <c r="BH33" s="682"/>
      <c r="BI33" s="682"/>
      <c r="BJ33" s="682"/>
      <c r="BK33" s="682"/>
      <c r="BL33" s="682"/>
      <c r="BM33" s="683">
        <v>97.2</v>
      </c>
      <c r="BN33" s="682"/>
      <c r="BO33" s="682"/>
      <c r="BP33" s="682"/>
      <c r="BQ33" s="684"/>
      <c r="BR33" s="681">
        <v>99.2</v>
      </c>
      <c r="BS33" s="682"/>
      <c r="BT33" s="682"/>
      <c r="BU33" s="682"/>
      <c r="BV33" s="682"/>
      <c r="BW33" s="682"/>
      <c r="BX33" s="683">
        <v>96.9</v>
      </c>
      <c r="BY33" s="682"/>
      <c r="BZ33" s="682"/>
      <c r="CA33" s="682"/>
      <c r="CB33" s="684"/>
      <c r="CD33" s="620" t="s">
        <v>307</v>
      </c>
      <c r="CE33" s="621"/>
      <c r="CF33" s="621"/>
      <c r="CG33" s="621"/>
      <c r="CH33" s="621"/>
      <c r="CI33" s="621"/>
      <c r="CJ33" s="621"/>
      <c r="CK33" s="621"/>
      <c r="CL33" s="621"/>
      <c r="CM33" s="621"/>
      <c r="CN33" s="621"/>
      <c r="CO33" s="621"/>
      <c r="CP33" s="621"/>
      <c r="CQ33" s="622"/>
      <c r="CR33" s="623">
        <v>1940771</v>
      </c>
      <c r="CS33" s="644"/>
      <c r="CT33" s="644"/>
      <c r="CU33" s="644"/>
      <c r="CV33" s="644"/>
      <c r="CW33" s="644"/>
      <c r="CX33" s="644"/>
      <c r="CY33" s="645"/>
      <c r="CZ33" s="628">
        <v>49.5</v>
      </c>
      <c r="DA33" s="656"/>
      <c r="DB33" s="656"/>
      <c r="DC33" s="658"/>
      <c r="DD33" s="632">
        <v>1615201</v>
      </c>
      <c r="DE33" s="644"/>
      <c r="DF33" s="644"/>
      <c r="DG33" s="644"/>
      <c r="DH33" s="644"/>
      <c r="DI33" s="644"/>
      <c r="DJ33" s="644"/>
      <c r="DK33" s="645"/>
      <c r="DL33" s="632">
        <v>987737</v>
      </c>
      <c r="DM33" s="644"/>
      <c r="DN33" s="644"/>
      <c r="DO33" s="644"/>
      <c r="DP33" s="644"/>
      <c r="DQ33" s="644"/>
      <c r="DR33" s="644"/>
      <c r="DS33" s="644"/>
      <c r="DT33" s="644"/>
      <c r="DU33" s="644"/>
      <c r="DV33" s="645"/>
      <c r="DW33" s="628">
        <v>40.6</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51320</v>
      </c>
      <c r="S34" s="624"/>
      <c r="T34" s="624"/>
      <c r="U34" s="624"/>
      <c r="V34" s="624"/>
      <c r="W34" s="624"/>
      <c r="X34" s="624"/>
      <c r="Y34" s="625"/>
      <c r="Z34" s="626">
        <v>1.2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501222</v>
      </c>
      <c r="CS34" s="624"/>
      <c r="CT34" s="624"/>
      <c r="CU34" s="624"/>
      <c r="CV34" s="624"/>
      <c r="CW34" s="624"/>
      <c r="CX34" s="624"/>
      <c r="CY34" s="625"/>
      <c r="CZ34" s="628">
        <v>12.8</v>
      </c>
      <c r="DA34" s="656"/>
      <c r="DB34" s="656"/>
      <c r="DC34" s="658"/>
      <c r="DD34" s="632">
        <v>374519</v>
      </c>
      <c r="DE34" s="624"/>
      <c r="DF34" s="624"/>
      <c r="DG34" s="624"/>
      <c r="DH34" s="624"/>
      <c r="DI34" s="624"/>
      <c r="DJ34" s="624"/>
      <c r="DK34" s="625"/>
      <c r="DL34" s="632">
        <v>281354</v>
      </c>
      <c r="DM34" s="624"/>
      <c r="DN34" s="624"/>
      <c r="DO34" s="624"/>
      <c r="DP34" s="624"/>
      <c r="DQ34" s="624"/>
      <c r="DR34" s="624"/>
      <c r="DS34" s="624"/>
      <c r="DT34" s="624"/>
      <c r="DU34" s="624"/>
      <c r="DV34" s="625"/>
      <c r="DW34" s="628">
        <v>11.6</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103645</v>
      </c>
      <c r="S35" s="624"/>
      <c r="T35" s="624"/>
      <c r="U35" s="624"/>
      <c r="V35" s="624"/>
      <c r="W35" s="624"/>
      <c r="X35" s="624"/>
      <c r="Y35" s="625"/>
      <c r="Z35" s="626">
        <v>2.5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102984</v>
      </c>
      <c r="CS35" s="644"/>
      <c r="CT35" s="644"/>
      <c r="CU35" s="644"/>
      <c r="CV35" s="644"/>
      <c r="CW35" s="644"/>
      <c r="CX35" s="644"/>
      <c r="CY35" s="645"/>
      <c r="CZ35" s="628">
        <v>2.6</v>
      </c>
      <c r="DA35" s="656"/>
      <c r="DB35" s="656"/>
      <c r="DC35" s="658"/>
      <c r="DD35" s="632">
        <v>92292</v>
      </c>
      <c r="DE35" s="644"/>
      <c r="DF35" s="644"/>
      <c r="DG35" s="644"/>
      <c r="DH35" s="644"/>
      <c r="DI35" s="644"/>
      <c r="DJ35" s="644"/>
      <c r="DK35" s="645"/>
      <c r="DL35" s="632">
        <v>70778</v>
      </c>
      <c r="DM35" s="644"/>
      <c r="DN35" s="644"/>
      <c r="DO35" s="644"/>
      <c r="DP35" s="644"/>
      <c r="DQ35" s="644"/>
      <c r="DR35" s="644"/>
      <c r="DS35" s="644"/>
      <c r="DT35" s="644"/>
      <c r="DU35" s="644"/>
      <c r="DV35" s="645"/>
      <c r="DW35" s="628">
        <v>2.9</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317717</v>
      </c>
      <c r="S36" s="624"/>
      <c r="T36" s="624"/>
      <c r="U36" s="624"/>
      <c r="V36" s="624"/>
      <c r="W36" s="624"/>
      <c r="X36" s="624"/>
      <c r="Y36" s="625"/>
      <c r="Z36" s="626">
        <v>7.5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434599</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38723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552439</v>
      </c>
      <c r="CS36" s="624"/>
      <c r="CT36" s="624"/>
      <c r="CU36" s="624"/>
      <c r="CV36" s="624"/>
      <c r="CW36" s="624"/>
      <c r="CX36" s="624"/>
      <c r="CY36" s="625"/>
      <c r="CZ36" s="628">
        <v>14.1</v>
      </c>
      <c r="DA36" s="656"/>
      <c r="DB36" s="656"/>
      <c r="DC36" s="658"/>
      <c r="DD36" s="632">
        <v>435958</v>
      </c>
      <c r="DE36" s="624"/>
      <c r="DF36" s="624"/>
      <c r="DG36" s="624"/>
      <c r="DH36" s="624"/>
      <c r="DI36" s="624"/>
      <c r="DJ36" s="624"/>
      <c r="DK36" s="625"/>
      <c r="DL36" s="632">
        <v>331550</v>
      </c>
      <c r="DM36" s="624"/>
      <c r="DN36" s="624"/>
      <c r="DO36" s="624"/>
      <c r="DP36" s="624"/>
      <c r="DQ36" s="624"/>
      <c r="DR36" s="624"/>
      <c r="DS36" s="624"/>
      <c r="DT36" s="624"/>
      <c r="DU36" s="624"/>
      <c r="DV36" s="625"/>
      <c r="DW36" s="628">
        <v>13.6</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45035</v>
      </c>
      <c r="S37" s="624"/>
      <c r="T37" s="624"/>
      <c r="U37" s="624"/>
      <c r="V37" s="624"/>
      <c r="W37" s="624"/>
      <c r="X37" s="624"/>
      <c r="Y37" s="625"/>
      <c r="Z37" s="626">
        <v>1.1000000000000001</v>
      </c>
      <c r="AA37" s="626"/>
      <c r="AB37" s="626"/>
      <c r="AC37" s="626"/>
      <c r="AD37" s="627">
        <v>592</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76446</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29200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294364</v>
      </c>
      <c r="CS37" s="644"/>
      <c r="CT37" s="644"/>
      <c r="CU37" s="644"/>
      <c r="CV37" s="644"/>
      <c r="CW37" s="644"/>
      <c r="CX37" s="644"/>
      <c r="CY37" s="645"/>
      <c r="CZ37" s="628">
        <v>7.5</v>
      </c>
      <c r="DA37" s="656"/>
      <c r="DB37" s="656"/>
      <c r="DC37" s="658"/>
      <c r="DD37" s="632">
        <v>275132</v>
      </c>
      <c r="DE37" s="644"/>
      <c r="DF37" s="644"/>
      <c r="DG37" s="644"/>
      <c r="DH37" s="644"/>
      <c r="DI37" s="644"/>
      <c r="DJ37" s="644"/>
      <c r="DK37" s="645"/>
      <c r="DL37" s="632">
        <v>232293</v>
      </c>
      <c r="DM37" s="644"/>
      <c r="DN37" s="644"/>
      <c r="DO37" s="644"/>
      <c r="DP37" s="644"/>
      <c r="DQ37" s="644"/>
      <c r="DR37" s="644"/>
      <c r="DS37" s="644"/>
      <c r="DT37" s="644"/>
      <c r="DU37" s="644"/>
      <c r="DV37" s="645"/>
      <c r="DW37" s="628">
        <v>9.5</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449600</v>
      </c>
      <c r="S38" s="624"/>
      <c r="T38" s="624"/>
      <c r="U38" s="624"/>
      <c r="V38" s="624"/>
      <c r="W38" s="624"/>
      <c r="X38" s="624"/>
      <c r="Y38" s="625"/>
      <c r="Z38" s="626">
        <v>10.7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9712</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521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351543</v>
      </c>
      <c r="CS38" s="624"/>
      <c r="CT38" s="624"/>
      <c r="CU38" s="624"/>
      <c r="CV38" s="624"/>
      <c r="CW38" s="624"/>
      <c r="CX38" s="624"/>
      <c r="CY38" s="625"/>
      <c r="CZ38" s="628">
        <v>9</v>
      </c>
      <c r="DA38" s="656"/>
      <c r="DB38" s="656"/>
      <c r="DC38" s="658"/>
      <c r="DD38" s="632">
        <v>309877</v>
      </c>
      <c r="DE38" s="624"/>
      <c r="DF38" s="624"/>
      <c r="DG38" s="624"/>
      <c r="DH38" s="624"/>
      <c r="DI38" s="624"/>
      <c r="DJ38" s="624"/>
      <c r="DK38" s="625"/>
      <c r="DL38" s="632">
        <v>290022</v>
      </c>
      <c r="DM38" s="624"/>
      <c r="DN38" s="624"/>
      <c r="DO38" s="624"/>
      <c r="DP38" s="624"/>
      <c r="DQ38" s="624"/>
      <c r="DR38" s="624"/>
      <c r="DS38" s="624"/>
      <c r="DT38" s="624"/>
      <c r="DU38" s="624"/>
      <c r="DV38" s="625"/>
      <c r="DW38" s="628">
        <v>11.9</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6610</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769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408650</v>
      </c>
      <c r="CS39" s="644"/>
      <c r="CT39" s="644"/>
      <c r="CU39" s="644"/>
      <c r="CV39" s="644"/>
      <c r="CW39" s="644"/>
      <c r="CX39" s="644"/>
      <c r="CY39" s="645"/>
      <c r="CZ39" s="628">
        <v>10.4</v>
      </c>
      <c r="DA39" s="656"/>
      <c r="DB39" s="656"/>
      <c r="DC39" s="658"/>
      <c r="DD39" s="632">
        <v>378622</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4500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82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23933</v>
      </c>
      <c r="CS40" s="624"/>
      <c r="CT40" s="624"/>
      <c r="CU40" s="624"/>
      <c r="CV40" s="624"/>
      <c r="CW40" s="624"/>
      <c r="CX40" s="624"/>
      <c r="CY40" s="625"/>
      <c r="CZ40" s="628">
        <v>0.6</v>
      </c>
      <c r="DA40" s="656"/>
      <c r="DB40" s="656"/>
      <c r="DC40" s="658"/>
      <c r="DD40" s="632">
        <v>23933</v>
      </c>
      <c r="DE40" s="624"/>
      <c r="DF40" s="624"/>
      <c r="DG40" s="624"/>
      <c r="DH40" s="624"/>
      <c r="DI40" s="624"/>
      <c r="DJ40" s="624"/>
      <c r="DK40" s="625"/>
      <c r="DL40" s="632">
        <v>14033</v>
      </c>
      <c r="DM40" s="624"/>
      <c r="DN40" s="624"/>
      <c r="DO40" s="624"/>
      <c r="DP40" s="624"/>
      <c r="DQ40" s="624"/>
      <c r="DR40" s="624"/>
      <c r="DS40" s="624"/>
      <c r="DT40" s="624"/>
      <c r="DU40" s="624"/>
      <c r="DV40" s="625"/>
      <c r="DW40" s="628">
        <v>0.6</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4220860</v>
      </c>
      <c r="S41" s="696"/>
      <c r="T41" s="696"/>
      <c r="U41" s="696"/>
      <c r="V41" s="696"/>
      <c r="W41" s="696"/>
      <c r="X41" s="696"/>
      <c r="Y41" s="700"/>
      <c r="Z41" s="701">
        <v>100</v>
      </c>
      <c r="AA41" s="701"/>
      <c r="AB41" s="701"/>
      <c r="AC41" s="701"/>
      <c r="AD41" s="702">
        <v>2429026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89399</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3</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252432</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502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711960</v>
      </c>
      <c r="CS42" s="644"/>
      <c r="CT42" s="644"/>
      <c r="CU42" s="644"/>
      <c r="CV42" s="644"/>
      <c r="CW42" s="644"/>
      <c r="CX42" s="644"/>
      <c r="CY42" s="645"/>
      <c r="CZ42" s="628">
        <v>18.2</v>
      </c>
      <c r="DA42" s="656"/>
      <c r="DB42" s="656"/>
      <c r="DC42" s="658"/>
      <c r="DD42" s="632">
        <v>132998</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6995</v>
      </c>
      <c r="CS43" s="644"/>
      <c r="CT43" s="644"/>
      <c r="CU43" s="644"/>
      <c r="CV43" s="644"/>
      <c r="CW43" s="644"/>
      <c r="CX43" s="644"/>
      <c r="CY43" s="645"/>
      <c r="CZ43" s="628">
        <v>0.2</v>
      </c>
      <c r="DA43" s="656"/>
      <c r="DB43" s="656"/>
      <c r="DC43" s="658"/>
      <c r="DD43" s="632">
        <v>6995</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583283</v>
      </c>
      <c r="CS44" s="624"/>
      <c r="CT44" s="624"/>
      <c r="CU44" s="624"/>
      <c r="CV44" s="624"/>
      <c r="CW44" s="624"/>
      <c r="CX44" s="624"/>
      <c r="CY44" s="625"/>
      <c r="CZ44" s="628">
        <v>14.9</v>
      </c>
      <c r="DA44" s="629"/>
      <c r="DB44" s="629"/>
      <c r="DC44" s="635"/>
      <c r="DD44" s="632">
        <v>102057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183517</v>
      </c>
      <c r="CS45" s="644"/>
      <c r="CT45" s="644"/>
      <c r="CU45" s="644"/>
      <c r="CV45" s="644"/>
      <c r="CW45" s="644"/>
      <c r="CX45" s="644"/>
      <c r="CY45" s="645"/>
      <c r="CZ45" s="628">
        <v>4.7</v>
      </c>
      <c r="DA45" s="656"/>
      <c r="DB45" s="656"/>
      <c r="DC45" s="658"/>
      <c r="DD45" s="632">
        <v>10980</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379304</v>
      </c>
      <c r="CS46" s="624"/>
      <c r="CT46" s="624"/>
      <c r="CU46" s="624"/>
      <c r="CV46" s="624"/>
      <c r="CW46" s="624"/>
      <c r="CX46" s="624"/>
      <c r="CY46" s="625"/>
      <c r="CZ46" s="628">
        <v>9.6999999999999993</v>
      </c>
      <c r="DA46" s="629"/>
      <c r="DB46" s="629"/>
      <c r="DC46" s="635"/>
      <c r="DD46" s="632">
        <v>89508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128677</v>
      </c>
      <c r="CS47" s="644"/>
      <c r="CT47" s="644"/>
      <c r="CU47" s="644"/>
      <c r="CV47" s="644"/>
      <c r="CW47" s="644"/>
      <c r="CX47" s="644"/>
      <c r="CY47" s="645"/>
      <c r="CZ47" s="628">
        <v>3.3</v>
      </c>
      <c r="DA47" s="656"/>
      <c r="DB47" s="656"/>
      <c r="DC47" s="658"/>
      <c r="DD47" s="632">
        <v>30941</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3919400</v>
      </c>
      <c r="CS49" s="682"/>
      <c r="CT49" s="682"/>
      <c r="CU49" s="682"/>
      <c r="CV49" s="682"/>
      <c r="CW49" s="682"/>
      <c r="CX49" s="682"/>
      <c r="CY49" s="711"/>
      <c r="CZ49" s="703">
        <v>100</v>
      </c>
      <c r="DA49" s="712"/>
      <c r="DB49" s="712"/>
      <c r="DC49" s="713"/>
      <c r="DD49" s="714">
        <v>2794089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bXaHYGlfzwznrYDtVjBchJlbDWrjYY7yzjm7vK2s9uB3EZm5AWuXhqPgw4hFDeLs5d1HaptT9i9oW5uuP63Q/A==" saltValue="LT7gQLc/JzeR2Y2S3Ef9+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4221</v>
      </c>
      <c r="R7" s="753"/>
      <c r="S7" s="753"/>
      <c r="T7" s="753"/>
      <c r="U7" s="753"/>
      <c r="V7" s="753">
        <v>3919</v>
      </c>
      <c r="W7" s="753"/>
      <c r="X7" s="753"/>
      <c r="Y7" s="753"/>
      <c r="Z7" s="753"/>
      <c r="AA7" s="753">
        <v>301</v>
      </c>
      <c r="AB7" s="753"/>
      <c r="AC7" s="753"/>
      <c r="AD7" s="753"/>
      <c r="AE7" s="754"/>
      <c r="AF7" s="755">
        <v>265</v>
      </c>
      <c r="AG7" s="756"/>
      <c r="AH7" s="756"/>
      <c r="AI7" s="756"/>
      <c r="AJ7" s="757"/>
      <c r="AK7" s="758">
        <v>6</v>
      </c>
      <c r="AL7" s="759"/>
      <c r="AM7" s="759"/>
      <c r="AN7" s="759"/>
      <c r="AO7" s="759"/>
      <c r="AP7" s="759">
        <v>2177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4221</v>
      </c>
      <c r="R23" s="793"/>
      <c r="S23" s="793"/>
      <c r="T23" s="793"/>
      <c r="U23" s="793"/>
      <c r="V23" s="793">
        <v>3919</v>
      </c>
      <c r="W23" s="793"/>
      <c r="X23" s="793"/>
      <c r="Y23" s="793"/>
      <c r="Z23" s="793"/>
      <c r="AA23" s="793">
        <v>301</v>
      </c>
      <c r="AB23" s="793"/>
      <c r="AC23" s="793"/>
      <c r="AD23" s="793"/>
      <c r="AE23" s="794"/>
      <c r="AF23" s="795">
        <v>265</v>
      </c>
      <c r="AG23" s="793"/>
      <c r="AH23" s="793"/>
      <c r="AI23" s="793"/>
      <c r="AJ23" s="796"/>
      <c r="AK23" s="797"/>
      <c r="AL23" s="798"/>
      <c r="AM23" s="798"/>
      <c r="AN23" s="798"/>
      <c r="AO23" s="798"/>
      <c r="AP23" s="793">
        <f>AP7</f>
        <v>2177</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555</v>
      </c>
      <c r="R28" s="823"/>
      <c r="S28" s="823"/>
      <c r="T28" s="823"/>
      <c r="U28" s="823"/>
      <c r="V28" s="823">
        <v>516</v>
      </c>
      <c r="W28" s="823"/>
      <c r="X28" s="823"/>
      <c r="Y28" s="823"/>
      <c r="Z28" s="823"/>
      <c r="AA28" s="823">
        <v>39</v>
      </c>
      <c r="AB28" s="823"/>
      <c r="AC28" s="823"/>
      <c r="AD28" s="823"/>
      <c r="AE28" s="824"/>
      <c r="AF28" s="825">
        <v>39</v>
      </c>
      <c r="AG28" s="823"/>
      <c r="AH28" s="823"/>
      <c r="AI28" s="823"/>
      <c r="AJ28" s="826"/>
      <c r="AK28" s="827">
        <v>48</v>
      </c>
      <c r="AL28" s="828"/>
      <c r="AM28" s="828"/>
      <c r="AN28" s="828"/>
      <c r="AO28" s="828"/>
      <c r="AP28" s="828">
        <v>0</v>
      </c>
      <c r="AQ28" s="828"/>
      <c r="AR28" s="828"/>
      <c r="AS28" s="828"/>
      <c r="AT28" s="828"/>
      <c r="AU28" s="828">
        <v>0</v>
      </c>
      <c r="AV28" s="828"/>
      <c r="AW28" s="828"/>
      <c r="AX28" s="828"/>
      <c r="AY28" s="828"/>
      <c r="AZ28" s="829" t="s">
        <v>489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85</v>
      </c>
      <c r="R29" s="784"/>
      <c r="S29" s="784"/>
      <c r="T29" s="784"/>
      <c r="U29" s="784"/>
      <c r="V29" s="784">
        <v>85</v>
      </c>
      <c r="W29" s="784"/>
      <c r="X29" s="784"/>
      <c r="Y29" s="784"/>
      <c r="Z29" s="784"/>
      <c r="AA29" s="784">
        <v>0</v>
      </c>
      <c r="AB29" s="784"/>
      <c r="AC29" s="784"/>
      <c r="AD29" s="784"/>
      <c r="AE29" s="785"/>
      <c r="AF29" s="786" t="s">
        <v>122</v>
      </c>
      <c r="AG29" s="787"/>
      <c r="AH29" s="787"/>
      <c r="AI29" s="787"/>
      <c r="AJ29" s="788"/>
      <c r="AK29" s="834">
        <v>41</v>
      </c>
      <c r="AL29" s="830"/>
      <c r="AM29" s="830"/>
      <c r="AN29" s="830"/>
      <c r="AO29" s="830"/>
      <c r="AP29" s="830">
        <v>65</v>
      </c>
      <c r="AQ29" s="830"/>
      <c r="AR29" s="830"/>
      <c r="AS29" s="830"/>
      <c r="AT29" s="830"/>
      <c r="AU29" s="830">
        <v>40</v>
      </c>
      <c r="AV29" s="830"/>
      <c r="AW29" s="830"/>
      <c r="AX29" s="830"/>
      <c r="AY29" s="830"/>
      <c r="AZ29" s="831" t="s">
        <v>489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880</v>
      </c>
      <c r="R30" s="784"/>
      <c r="S30" s="784"/>
      <c r="T30" s="784"/>
      <c r="U30" s="784"/>
      <c r="V30" s="784">
        <v>800</v>
      </c>
      <c r="W30" s="784"/>
      <c r="X30" s="784"/>
      <c r="Y30" s="784"/>
      <c r="Z30" s="784"/>
      <c r="AA30" s="784">
        <v>80</v>
      </c>
      <c r="AB30" s="784"/>
      <c r="AC30" s="784"/>
      <c r="AD30" s="784"/>
      <c r="AE30" s="785"/>
      <c r="AF30" s="786">
        <v>80</v>
      </c>
      <c r="AG30" s="787"/>
      <c r="AH30" s="787"/>
      <c r="AI30" s="787"/>
      <c r="AJ30" s="788"/>
      <c r="AK30" s="834">
        <v>121</v>
      </c>
      <c r="AL30" s="830"/>
      <c r="AM30" s="830"/>
      <c r="AN30" s="830"/>
      <c r="AO30" s="830"/>
      <c r="AP30" s="830">
        <v>0</v>
      </c>
      <c r="AQ30" s="830"/>
      <c r="AR30" s="830"/>
      <c r="AS30" s="830"/>
      <c r="AT30" s="830"/>
      <c r="AU30" s="830">
        <v>0</v>
      </c>
      <c r="AV30" s="830"/>
      <c r="AW30" s="830"/>
      <c r="AX30" s="830"/>
      <c r="AY30" s="830"/>
      <c r="AZ30" s="831" t="s">
        <v>489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28</v>
      </c>
      <c r="R31" s="784"/>
      <c r="S31" s="784"/>
      <c r="T31" s="784"/>
      <c r="U31" s="784"/>
      <c r="V31" s="784">
        <v>24</v>
      </c>
      <c r="W31" s="784"/>
      <c r="X31" s="784"/>
      <c r="Y31" s="784"/>
      <c r="Z31" s="784"/>
      <c r="AA31" s="784">
        <v>4</v>
      </c>
      <c r="AB31" s="784"/>
      <c r="AC31" s="784"/>
      <c r="AD31" s="784"/>
      <c r="AE31" s="785"/>
      <c r="AF31" s="786">
        <v>4</v>
      </c>
      <c r="AG31" s="787"/>
      <c r="AH31" s="787"/>
      <c r="AI31" s="787"/>
      <c r="AJ31" s="788"/>
      <c r="AK31" s="834">
        <v>2</v>
      </c>
      <c r="AL31" s="830"/>
      <c r="AM31" s="830"/>
      <c r="AN31" s="830"/>
      <c r="AO31" s="830"/>
      <c r="AP31" s="830">
        <v>0</v>
      </c>
      <c r="AQ31" s="830"/>
      <c r="AR31" s="830"/>
      <c r="AS31" s="830"/>
      <c r="AT31" s="830"/>
      <c r="AU31" s="830">
        <v>0</v>
      </c>
      <c r="AV31" s="830"/>
      <c r="AW31" s="830"/>
      <c r="AX31" s="830"/>
      <c r="AY31" s="830"/>
      <c r="AZ31" s="831" t="s">
        <v>489</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392</v>
      </c>
      <c r="C32" s="781"/>
      <c r="D32" s="781"/>
      <c r="E32" s="781"/>
      <c r="F32" s="781"/>
      <c r="G32" s="781"/>
      <c r="H32" s="781"/>
      <c r="I32" s="781"/>
      <c r="J32" s="781"/>
      <c r="K32" s="781"/>
      <c r="L32" s="781"/>
      <c r="M32" s="781"/>
      <c r="N32" s="781"/>
      <c r="O32" s="781"/>
      <c r="P32" s="782"/>
      <c r="Q32" s="783">
        <v>327</v>
      </c>
      <c r="R32" s="784"/>
      <c r="S32" s="784"/>
      <c r="T32" s="784"/>
      <c r="U32" s="784"/>
      <c r="V32" s="784">
        <v>327</v>
      </c>
      <c r="W32" s="784"/>
      <c r="X32" s="784"/>
      <c r="Y32" s="784"/>
      <c r="Z32" s="784"/>
      <c r="AA32" s="784">
        <v>0</v>
      </c>
      <c r="AB32" s="784"/>
      <c r="AC32" s="784"/>
      <c r="AD32" s="784"/>
      <c r="AE32" s="785"/>
      <c r="AF32" s="786" t="s">
        <v>122</v>
      </c>
      <c r="AG32" s="787"/>
      <c r="AH32" s="787"/>
      <c r="AI32" s="787"/>
      <c r="AJ32" s="788"/>
      <c r="AK32" s="834">
        <v>10</v>
      </c>
      <c r="AL32" s="830"/>
      <c r="AM32" s="830"/>
      <c r="AN32" s="830"/>
      <c r="AO32" s="830"/>
      <c r="AP32" s="830">
        <v>163</v>
      </c>
      <c r="AQ32" s="830"/>
      <c r="AR32" s="830"/>
      <c r="AS32" s="830"/>
      <c r="AT32" s="830"/>
      <c r="AU32" s="830">
        <v>4</v>
      </c>
      <c r="AV32" s="830"/>
      <c r="AW32" s="830"/>
      <c r="AX32" s="830"/>
      <c r="AY32" s="830"/>
      <c r="AZ32" s="831" t="s">
        <v>489</v>
      </c>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393</v>
      </c>
      <c r="C33" s="781"/>
      <c r="D33" s="781"/>
      <c r="E33" s="781"/>
      <c r="F33" s="781"/>
      <c r="G33" s="781"/>
      <c r="H33" s="781"/>
      <c r="I33" s="781"/>
      <c r="J33" s="781"/>
      <c r="K33" s="781"/>
      <c r="L33" s="781"/>
      <c r="M33" s="781"/>
      <c r="N33" s="781"/>
      <c r="O33" s="781"/>
      <c r="P33" s="782"/>
      <c r="Q33" s="783">
        <v>66</v>
      </c>
      <c r="R33" s="784"/>
      <c r="S33" s="784"/>
      <c r="T33" s="784"/>
      <c r="U33" s="784"/>
      <c r="V33" s="784">
        <v>66</v>
      </c>
      <c r="W33" s="784"/>
      <c r="X33" s="784"/>
      <c r="Y33" s="784"/>
      <c r="Z33" s="784"/>
      <c r="AA33" s="784">
        <v>0</v>
      </c>
      <c r="AB33" s="784"/>
      <c r="AC33" s="784"/>
      <c r="AD33" s="784"/>
      <c r="AE33" s="785"/>
      <c r="AF33" s="786" t="s">
        <v>122</v>
      </c>
      <c r="AG33" s="787"/>
      <c r="AH33" s="787"/>
      <c r="AI33" s="787"/>
      <c r="AJ33" s="788"/>
      <c r="AK33" s="834">
        <v>22</v>
      </c>
      <c r="AL33" s="830"/>
      <c r="AM33" s="830"/>
      <c r="AN33" s="830"/>
      <c r="AO33" s="830"/>
      <c r="AP33" s="830">
        <v>0</v>
      </c>
      <c r="AQ33" s="830"/>
      <c r="AR33" s="830"/>
      <c r="AS33" s="830"/>
      <c r="AT33" s="830"/>
      <c r="AU33" s="830">
        <v>0</v>
      </c>
      <c r="AV33" s="830"/>
      <c r="AW33" s="830"/>
      <c r="AX33" s="830"/>
      <c r="AY33" s="830"/>
      <c r="AZ33" s="831" t="s">
        <v>489</v>
      </c>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394</v>
      </c>
      <c r="C34" s="781"/>
      <c r="D34" s="781"/>
      <c r="E34" s="781"/>
      <c r="F34" s="781"/>
      <c r="G34" s="781"/>
      <c r="H34" s="781"/>
      <c r="I34" s="781"/>
      <c r="J34" s="781"/>
      <c r="K34" s="781"/>
      <c r="L34" s="781"/>
      <c r="M34" s="781"/>
      <c r="N34" s="781"/>
      <c r="O34" s="781"/>
      <c r="P34" s="782"/>
      <c r="Q34" s="783">
        <v>114</v>
      </c>
      <c r="R34" s="784"/>
      <c r="S34" s="784"/>
      <c r="T34" s="784"/>
      <c r="U34" s="784"/>
      <c r="V34" s="784">
        <v>102</v>
      </c>
      <c r="W34" s="784"/>
      <c r="X34" s="784"/>
      <c r="Y34" s="784"/>
      <c r="Z34" s="784"/>
      <c r="AA34" s="784">
        <v>12</v>
      </c>
      <c r="AB34" s="784"/>
      <c r="AC34" s="784"/>
      <c r="AD34" s="784"/>
      <c r="AE34" s="785"/>
      <c r="AF34" s="786">
        <v>87</v>
      </c>
      <c r="AG34" s="787"/>
      <c r="AH34" s="787"/>
      <c r="AI34" s="787"/>
      <c r="AJ34" s="788"/>
      <c r="AK34" s="834">
        <v>7</v>
      </c>
      <c r="AL34" s="830"/>
      <c r="AM34" s="830"/>
      <c r="AN34" s="830"/>
      <c r="AO34" s="830"/>
      <c r="AP34" s="830">
        <v>200</v>
      </c>
      <c r="AQ34" s="830"/>
      <c r="AR34" s="830"/>
      <c r="AS34" s="830"/>
      <c r="AT34" s="830"/>
      <c r="AU34" s="830">
        <v>0</v>
      </c>
      <c r="AV34" s="830"/>
      <c r="AW34" s="830"/>
      <c r="AX34" s="830"/>
      <c r="AY34" s="830"/>
      <c r="AZ34" s="831" t="s">
        <v>489</v>
      </c>
      <c r="BA34" s="831"/>
      <c r="BB34" s="831"/>
      <c r="BC34" s="831"/>
      <c r="BD34" s="831"/>
      <c r="BE34" s="832" t="s">
        <v>395</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t="s">
        <v>396</v>
      </c>
      <c r="C35" s="781"/>
      <c r="D35" s="781"/>
      <c r="E35" s="781"/>
      <c r="F35" s="781"/>
      <c r="G35" s="781"/>
      <c r="H35" s="781"/>
      <c r="I35" s="781"/>
      <c r="J35" s="781"/>
      <c r="K35" s="781"/>
      <c r="L35" s="781"/>
      <c r="M35" s="781"/>
      <c r="N35" s="781"/>
      <c r="O35" s="781"/>
      <c r="P35" s="782"/>
      <c r="Q35" s="783">
        <v>183</v>
      </c>
      <c r="R35" s="784"/>
      <c r="S35" s="784"/>
      <c r="T35" s="784"/>
      <c r="U35" s="784"/>
      <c r="V35" s="784">
        <v>182</v>
      </c>
      <c r="W35" s="784"/>
      <c r="X35" s="784"/>
      <c r="Y35" s="784"/>
      <c r="Z35" s="784"/>
      <c r="AA35" s="784">
        <v>1</v>
      </c>
      <c r="AB35" s="784"/>
      <c r="AC35" s="784"/>
      <c r="AD35" s="784"/>
      <c r="AE35" s="785"/>
      <c r="AF35" s="786">
        <v>9</v>
      </c>
      <c r="AG35" s="787"/>
      <c r="AH35" s="787"/>
      <c r="AI35" s="787"/>
      <c r="AJ35" s="788"/>
      <c r="AK35" s="834">
        <v>76</v>
      </c>
      <c r="AL35" s="830"/>
      <c r="AM35" s="830"/>
      <c r="AN35" s="830"/>
      <c r="AO35" s="830"/>
      <c r="AP35" s="830">
        <v>796</v>
      </c>
      <c r="AQ35" s="830"/>
      <c r="AR35" s="830"/>
      <c r="AS35" s="830"/>
      <c r="AT35" s="830"/>
      <c r="AU35" s="830">
        <v>721</v>
      </c>
      <c r="AV35" s="830"/>
      <c r="AW35" s="830"/>
      <c r="AX35" s="830"/>
      <c r="AY35" s="830"/>
      <c r="AZ35" s="831" t="s">
        <v>489</v>
      </c>
      <c r="BA35" s="831"/>
      <c r="BB35" s="831"/>
      <c r="BC35" s="831"/>
      <c r="BD35" s="831"/>
      <c r="BE35" s="832" t="s">
        <v>395</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218</v>
      </c>
      <c r="AG63" s="844"/>
      <c r="AH63" s="844"/>
      <c r="AI63" s="844"/>
      <c r="AJ63" s="845"/>
      <c r="AK63" s="846"/>
      <c r="AL63" s="841"/>
      <c r="AM63" s="841"/>
      <c r="AN63" s="841"/>
      <c r="AO63" s="841"/>
      <c r="AP63" s="844">
        <f>SUM(AP28:AT35)</f>
        <v>1224</v>
      </c>
      <c r="AQ63" s="844"/>
      <c r="AR63" s="844"/>
      <c r="AS63" s="844"/>
      <c r="AT63" s="844"/>
      <c r="AU63" s="844">
        <f>SUM(AU28:AY35)</f>
        <v>765</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547</v>
      </c>
      <c r="C68" s="870"/>
      <c r="D68" s="870"/>
      <c r="E68" s="870"/>
      <c r="F68" s="870"/>
      <c r="G68" s="870"/>
      <c r="H68" s="870"/>
      <c r="I68" s="870"/>
      <c r="J68" s="870"/>
      <c r="K68" s="870"/>
      <c r="L68" s="870"/>
      <c r="M68" s="870"/>
      <c r="N68" s="870"/>
      <c r="O68" s="870"/>
      <c r="P68" s="871"/>
      <c r="Q68" s="872">
        <v>7342</v>
      </c>
      <c r="R68" s="866"/>
      <c r="S68" s="866"/>
      <c r="T68" s="866"/>
      <c r="U68" s="866"/>
      <c r="V68" s="866">
        <v>7213</v>
      </c>
      <c r="W68" s="866"/>
      <c r="X68" s="866"/>
      <c r="Y68" s="866"/>
      <c r="Z68" s="866"/>
      <c r="AA68" s="866">
        <v>129</v>
      </c>
      <c r="AB68" s="866"/>
      <c r="AC68" s="866"/>
      <c r="AD68" s="866"/>
      <c r="AE68" s="866"/>
      <c r="AF68" s="866">
        <v>129</v>
      </c>
      <c r="AG68" s="866"/>
      <c r="AH68" s="866"/>
      <c r="AI68" s="866"/>
      <c r="AJ68" s="866"/>
      <c r="AK68" s="866">
        <v>2723</v>
      </c>
      <c r="AL68" s="866"/>
      <c r="AM68" s="866"/>
      <c r="AN68" s="866"/>
      <c r="AO68" s="866"/>
      <c r="AP68" s="866" t="s">
        <v>489</v>
      </c>
      <c r="AQ68" s="866"/>
      <c r="AR68" s="866"/>
      <c r="AS68" s="866"/>
      <c r="AT68" s="866"/>
      <c r="AU68" s="866" t="s">
        <v>489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548</v>
      </c>
      <c r="C69" s="874"/>
      <c r="D69" s="874"/>
      <c r="E69" s="874"/>
      <c r="F69" s="874"/>
      <c r="G69" s="874"/>
      <c r="H69" s="874"/>
      <c r="I69" s="874"/>
      <c r="J69" s="874"/>
      <c r="K69" s="874"/>
      <c r="L69" s="874"/>
      <c r="M69" s="874"/>
      <c r="N69" s="874"/>
      <c r="O69" s="874"/>
      <c r="P69" s="875"/>
      <c r="Q69" s="876">
        <v>75</v>
      </c>
      <c r="R69" s="830"/>
      <c r="S69" s="830"/>
      <c r="T69" s="830"/>
      <c r="U69" s="830"/>
      <c r="V69" s="830">
        <v>71</v>
      </c>
      <c r="W69" s="830"/>
      <c r="X69" s="830"/>
      <c r="Y69" s="830"/>
      <c r="Z69" s="830"/>
      <c r="AA69" s="830">
        <v>4</v>
      </c>
      <c r="AB69" s="830"/>
      <c r="AC69" s="830"/>
      <c r="AD69" s="830"/>
      <c r="AE69" s="830"/>
      <c r="AF69" s="830">
        <v>4</v>
      </c>
      <c r="AG69" s="830"/>
      <c r="AH69" s="830"/>
      <c r="AI69" s="830"/>
      <c r="AJ69" s="830"/>
      <c r="AK69" s="830">
        <v>5</v>
      </c>
      <c r="AL69" s="830"/>
      <c r="AM69" s="830"/>
      <c r="AN69" s="830"/>
      <c r="AO69" s="830"/>
      <c r="AP69" s="830" t="s">
        <v>489</v>
      </c>
      <c r="AQ69" s="830"/>
      <c r="AR69" s="830"/>
      <c r="AS69" s="830"/>
      <c r="AT69" s="830"/>
      <c r="AU69" s="830" t="s">
        <v>489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549</v>
      </c>
      <c r="C70" s="874"/>
      <c r="D70" s="874"/>
      <c r="E70" s="874"/>
      <c r="F70" s="874"/>
      <c r="G70" s="874"/>
      <c r="H70" s="874"/>
      <c r="I70" s="874"/>
      <c r="J70" s="874"/>
      <c r="K70" s="874"/>
      <c r="L70" s="874"/>
      <c r="M70" s="874"/>
      <c r="N70" s="874"/>
      <c r="O70" s="874"/>
      <c r="P70" s="875"/>
      <c r="Q70" s="876">
        <v>117</v>
      </c>
      <c r="R70" s="830"/>
      <c r="S70" s="830"/>
      <c r="T70" s="830"/>
      <c r="U70" s="830"/>
      <c r="V70" s="830">
        <v>94</v>
      </c>
      <c r="W70" s="830"/>
      <c r="X70" s="830"/>
      <c r="Y70" s="830"/>
      <c r="Z70" s="830"/>
      <c r="AA70" s="830">
        <v>23</v>
      </c>
      <c r="AB70" s="830"/>
      <c r="AC70" s="830"/>
      <c r="AD70" s="830"/>
      <c r="AE70" s="830"/>
      <c r="AF70" s="830">
        <v>23</v>
      </c>
      <c r="AG70" s="830"/>
      <c r="AH70" s="830"/>
      <c r="AI70" s="830"/>
      <c r="AJ70" s="830"/>
      <c r="AK70" s="830" t="s">
        <v>489</v>
      </c>
      <c r="AL70" s="830"/>
      <c r="AM70" s="830"/>
      <c r="AN70" s="830"/>
      <c r="AO70" s="830"/>
      <c r="AP70" s="830" t="s">
        <v>489</v>
      </c>
      <c r="AQ70" s="830"/>
      <c r="AR70" s="830"/>
      <c r="AS70" s="830"/>
      <c r="AT70" s="830"/>
      <c r="AU70" s="830" t="s">
        <v>489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550</v>
      </c>
      <c r="C71" s="874"/>
      <c r="D71" s="874"/>
      <c r="E71" s="874"/>
      <c r="F71" s="874"/>
      <c r="G71" s="874"/>
      <c r="H71" s="874"/>
      <c r="I71" s="874"/>
      <c r="J71" s="874"/>
      <c r="K71" s="874"/>
      <c r="L71" s="874"/>
      <c r="M71" s="874"/>
      <c r="N71" s="874"/>
      <c r="O71" s="874"/>
      <c r="P71" s="875"/>
      <c r="Q71" s="876">
        <v>800</v>
      </c>
      <c r="R71" s="830"/>
      <c r="S71" s="830"/>
      <c r="T71" s="830"/>
      <c r="U71" s="830"/>
      <c r="V71" s="830">
        <v>761</v>
      </c>
      <c r="W71" s="830"/>
      <c r="X71" s="830"/>
      <c r="Y71" s="830"/>
      <c r="Z71" s="830"/>
      <c r="AA71" s="830">
        <v>39</v>
      </c>
      <c r="AB71" s="830"/>
      <c r="AC71" s="830"/>
      <c r="AD71" s="830"/>
      <c r="AE71" s="830"/>
      <c r="AF71" s="830">
        <v>39</v>
      </c>
      <c r="AG71" s="830"/>
      <c r="AH71" s="830"/>
      <c r="AI71" s="830"/>
      <c r="AJ71" s="830"/>
      <c r="AK71" s="830" t="s">
        <v>489</v>
      </c>
      <c r="AL71" s="830"/>
      <c r="AM71" s="830"/>
      <c r="AN71" s="830"/>
      <c r="AO71" s="830"/>
      <c r="AP71" s="830" t="s">
        <v>489</v>
      </c>
      <c r="AQ71" s="830"/>
      <c r="AR71" s="830"/>
      <c r="AS71" s="830"/>
      <c r="AT71" s="830"/>
      <c r="AU71" s="830" t="s">
        <v>489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551</v>
      </c>
      <c r="C72" s="874"/>
      <c r="D72" s="874"/>
      <c r="E72" s="874"/>
      <c r="F72" s="874"/>
      <c r="G72" s="874"/>
      <c r="H72" s="874"/>
      <c r="I72" s="874"/>
      <c r="J72" s="874"/>
      <c r="K72" s="874"/>
      <c r="L72" s="874"/>
      <c r="M72" s="874"/>
      <c r="N72" s="874"/>
      <c r="O72" s="874"/>
      <c r="P72" s="875"/>
      <c r="Q72" s="876">
        <v>156266</v>
      </c>
      <c r="R72" s="830"/>
      <c r="S72" s="830"/>
      <c r="T72" s="830"/>
      <c r="U72" s="830"/>
      <c r="V72" s="830">
        <v>153668</v>
      </c>
      <c r="W72" s="830"/>
      <c r="X72" s="830"/>
      <c r="Y72" s="830"/>
      <c r="Z72" s="830"/>
      <c r="AA72" s="830">
        <v>2598</v>
      </c>
      <c r="AB72" s="830"/>
      <c r="AC72" s="830"/>
      <c r="AD72" s="830"/>
      <c r="AE72" s="830"/>
      <c r="AF72" s="830">
        <v>2598</v>
      </c>
      <c r="AG72" s="830"/>
      <c r="AH72" s="830"/>
      <c r="AI72" s="830"/>
      <c r="AJ72" s="830"/>
      <c r="AK72" s="830">
        <v>1803</v>
      </c>
      <c r="AL72" s="830"/>
      <c r="AM72" s="830"/>
      <c r="AN72" s="830"/>
      <c r="AO72" s="830"/>
      <c r="AP72" s="830" t="s">
        <v>489</v>
      </c>
      <c r="AQ72" s="830"/>
      <c r="AR72" s="830"/>
      <c r="AS72" s="830"/>
      <c r="AT72" s="830"/>
      <c r="AU72" s="830" t="s">
        <v>489</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552</v>
      </c>
      <c r="C73" s="874"/>
      <c r="D73" s="874"/>
      <c r="E73" s="874"/>
      <c r="F73" s="874"/>
      <c r="G73" s="874"/>
      <c r="H73" s="874"/>
      <c r="I73" s="874"/>
      <c r="J73" s="874"/>
      <c r="K73" s="874"/>
      <c r="L73" s="874"/>
      <c r="M73" s="874"/>
      <c r="N73" s="874"/>
      <c r="O73" s="874"/>
      <c r="P73" s="875"/>
      <c r="Q73" s="876">
        <v>1101</v>
      </c>
      <c r="R73" s="830"/>
      <c r="S73" s="830"/>
      <c r="T73" s="830"/>
      <c r="U73" s="830"/>
      <c r="V73" s="830">
        <v>1095</v>
      </c>
      <c r="W73" s="830"/>
      <c r="X73" s="830"/>
      <c r="Y73" s="830"/>
      <c r="Z73" s="830"/>
      <c r="AA73" s="830">
        <v>6</v>
      </c>
      <c r="AB73" s="830"/>
      <c r="AC73" s="830"/>
      <c r="AD73" s="830"/>
      <c r="AE73" s="830"/>
      <c r="AF73" s="830">
        <v>6</v>
      </c>
      <c r="AG73" s="830"/>
      <c r="AH73" s="830"/>
      <c r="AI73" s="830"/>
      <c r="AJ73" s="830"/>
      <c r="AK73" s="830" t="s">
        <v>489</v>
      </c>
      <c r="AL73" s="830"/>
      <c r="AM73" s="830"/>
      <c r="AN73" s="830"/>
      <c r="AO73" s="830"/>
      <c r="AP73" s="830" t="s">
        <v>489</v>
      </c>
      <c r="AQ73" s="830"/>
      <c r="AR73" s="830"/>
      <c r="AS73" s="830"/>
      <c r="AT73" s="830"/>
      <c r="AU73" s="830" t="s">
        <v>489</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553</v>
      </c>
      <c r="C74" s="874"/>
      <c r="D74" s="874"/>
      <c r="E74" s="874"/>
      <c r="F74" s="874"/>
      <c r="G74" s="874"/>
      <c r="H74" s="874"/>
      <c r="I74" s="874"/>
      <c r="J74" s="874"/>
      <c r="K74" s="874"/>
      <c r="L74" s="874"/>
      <c r="M74" s="874"/>
      <c r="N74" s="874"/>
      <c r="O74" s="874"/>
      <c r="P74" s="875"/>
      <c r="Q74" s="876">
        <v>576</v>
      </c>
      <c r="R74" s="830"/>
      <c r="S74" s="830"/>
      <c r="T74" s="830"/>
      <c r="U74" s="830"/>
      <c r="V74" s="830">
        <v>564</v>
      </c>
      <c r="W74" s="830"/>
      <c r="X74" s="830"/>
      <c r="Y74" s="830"/>
      <c r="Z74" s="830"/>
      <c r="AA74" s="830">
        <v>12</v>
      </c>
      <c r="AB74" s="830"/>
      <c r="AC74" s="830"/>
      <c r="AD74" s="830"/>
      <c r="AE74" s="830"/>
      <c r="AF74" s="830">
        <v>12</v>
      </c>
      <c r="AG74" s="830"/>
      <c r="AH74" s="830"/>
      <c r="AI74" s="830"/>
      <c r="AJ74" s="830"/>
      <c r="AK74" s="830" t="s">
        <v>489</v>
      </c>
      <c r="AL74" s="830"/>
      <c r="AM74" s="830"/>
      <c r="AN74" s="830"/>
      <c r="AO74" s="830"/>
      <c r="AP74" s="830" t="s">
        <v>489</v>
      </c>
      <c r="AQ74" s="830"/>
      <c r="AR74" s="830"/>
      <c r="AS74" s="830"/>
      <c r="AT74" s="830"/>
      <c r="AU74" s="830" t="s">
        <v>489</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554</v>
      </c>
      <c r="C75" s="874"/>
      <c r="D75" s="874"/>
      <c r="E75" s="874"/>
      <c r="F75" s="874"/>
      <c r="G75" s="874"/>
      <c r="H75" s="874"/>
      <c r="I75" s="874"/>
      <c r="J75" s="874"/>
      <c r="K75" s="874"/>
      <c r="L75" s="874"/>
      <c r="M75" s="874"/>
      <c r="N75" s="874"/>
      <c r="O75" s="874"/>
      <c r="P75" s="875"/>
      <c r="Q75" s="877">
        <v>59</v>
      </c>
      <c r="R75" s="878"/>
      <c r="S75" s="878"/>
      <c r="T75" s="878"/>
      <c r="U75" s="834"/>
      <c r="V75" s="879">
        <v>55</v>
      </c>
      <c r="W75" s="878"/>
      <c r="X75" s="878"/>
      <c r="Y75" s="878"/>
      <c r="Z75" s="834"/>
      <c r="AA75" s="879">
        <v>4</v>
      </c>
      <c r="AB75" s="878"/>
      <c r="AC75" s="878"/>
      <c r="AD75" s="878"/>
      <c r="AE75" s="834"/>
      <c r="AF75" s="879">
        <v>4</v>
      </c>
      <c r="AG75" s="878"/>
      <c r="AH75" s="878"/>
      <c r="AI75" s="878"/>
      <c r="AJ75" s="834"/>
      <c r="AK75" s="879" t="s">
        <v>489</v>
      </c>
      <c r="AL75" s="878"/>
      <c r="AM75" s="878"/>
      <c r="AN75" s="878"/>
      <c r="AO75" s="834"/>
      <c r="AP75" s="879">
        <v>7</v>
      </c>
      <c r="AQ75" s="878"/>
      <c r="AR75" s="878"/>
      <c r="AS75" s="878"/>
      <c r="AT75" s="834"/>
      <c r="AU75" s="879">
        <v>3</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555</v>
      </c>
      <c r="C76" s="874"/>
      <c r="D76" s="874"/>
      <c r="E76" s="874"/>
      <c r="F76" s="874"/>
      <c r="G76" s="874"/>
      <c r="H76" s="874"/>
      <c r="I76" s="874"/>
      <c r="J76" s="874"/>
      <c r="K76" s="874"/>
      <c r="L76" s="874"/>
      <c r="M76" s="874"/>
      <c r="N76" s="874"/>
      <c r="O76" s="874"/>
      <c r="P76" s="875"/>
      <c r="Q76" s="877">
        <v>872</v>
      </c>
      <c r="R76" s="878"/>
      <c r="S76" s="878"/>
      <c r="T76" s="878"/>
      <c r="U76" s="834"/>
      <c r="V76" s="879">
        <v>844</v>
      </c>
      <c r="W76" s="878"/>
      <c r="X76" s="878"/>
      <c r="Y76" s="878"/>
      <c r="Z76" s="834"/>
      <c r="AA76" s="879">
        <v>28</v>
      </c>
      <c r="AB76" s="878"/>
      <c r="AC76" s="878"/>
      <c r="AD76" s="878"/>
      <c r="AE76" s="834"/>
      <c r="AF76" s="879">
        <v>28</v>
      </c>
      <c r="AG76" s="878"/>
      <c r="AH76" s="878"/>
      <c r="AI76" s="878"/>
      <c r="AJ76" s="834"/>
      <c r="AK76" s="879" t="s">
        <v>489</v>
      </c>
      <c r="AL76" s="878"/>
      <c r="AM76" s="878"/>
      <c r="AN76" s="878"/>
      <c r="AO76" s="834"/>
      <c r="AP76" s="879">
        <v>349</v>
      </c>
      <c r="AQ76" s="878"/>
      <c r="AR76" s="878"/>
      <c r="AS76" s="878"/>
      <c r="AT76" s="834"/>
      <c r="AU76" s="879">
        <v>253</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556</v>
      </c>
      <c r="C77" s="874"/>
      <c r="D77" s="874"/>
      <c r="E77" s="874"/>
      <c r="F77" s="874"/>
      <c r="G77" s="874"/>
      <c r="H77" s="874"/>
      <c r="I77" s="874"/>
      <c r="J77" s="874"/>
      <c r="K77" s="874"/>
      <c r="L77" s="874"/>
      <c r="M77" s="874"/>
      <c r="N77" s="874"/>
      <c r="O77" s="874"/>
      <c r="P77" s="875"/>
      <c r="Q77" s="877">
        <v>14</v>
      </c>
      <c r="R77" s="878"/>
      <c r="S77" s="878"/>
      <c r="T77" s="878"/>
      <c r="U77" s="834"/>
      <c r="V77" s="879">
        <v>14</v>
      </c>
      <c r="W77" s="878"/>
      <c r="X77" s="878"/>
      <c r="Y77" s="878"/>
      <c r="Z77" s="834"/>
      <c r="AA77" s="879">
        <v>0</v>
      </c>
      <c r="AB77" s="878"/>
      <c r="AC77" s="878"/>
      <c r="AD77" s="878"/>
      <c r="AE77" s="834"/>
      <c r="AF77" s="879">
        <v>0</v>
      </c>
      <c r="AG77" s="878"/>
      <c r="AH77" s="878"/>
      <c r="AI77" s="878"/>
      <c r="AJ77" s="834"/>
      <c r="AK77" s="830" t="s">
        <v>489</v>
      </c>
      <c r="AL77" s="830"/>
      <c r="AM77" s="830"/>
      <c r="AN77" s="830"/>
      <c r="AO77" s="830"/>
      <c r="AP77" s="830" t="s">
        <v>489</v>
      </c>
      <c r="AQ77" s="830"/>
      <c r="AR77" s="830"/>
      <c r="AS77" s="830"/>
      <c r="AT77" s="830"/>
      <c r="AU77" s="830" t="s">
        <v>489</v>
      </c>
      <c r="AV77" s="830"/>
      <c r="AW77" s="830"/>
      <c r="AX77" s="830"/>
      <c r="AY77" s="830"/>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SUM(AF68:AJ77)</f>
        <v>2843</v>
      </c>
      <c r="AG88" s="844"/>
      <c r="AH88" s="844"/>
      <c r="AI88" s="844"/>
      <c r="AJ88" s="844"/>
      <c r="AK88" s="841"/>
      <c r="AL88" s="841"/>
      <c r="AM88" s="841"/>
      <c r="AN88" s="841"/>
      <c r="AO88" s="841"/>
      <c r="AP88" s="844">
        <f t="shared" ref="AP88" si="0">SUM(AP68:AT76)</f>
        <v>356</v>
      </c>
      <c r="AQ88" s="844"/>
      <c r="AR88" s="844"/>
      <c r="AS88" s="844"/>
      <c r="AT88" s="844"/>
      <c r="AU88" s="844">
        <f t="shared" ref="AU88" si="1">SUM(AU68:AY76)</f>
        <v>256</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343140</v>
      </c>
      <c r="AB110" s="900"/>
      <c r="AC110" s="900"/>
      <c r="AD110" s="900"/>
      <c r="AE110" s="901"/>
      <c r="AF110" s="902">
        <v>294283</v>
      </c>
      <c r="AG110" s="900"/>
      <c r="AH110" s="900"/>
      <c r="AI110" s="900"/>
      <c r="AJ110" s="901"/>
      <c r="AK110" s="902">
        <v>288804</v>
      </c>
      <c r="AL110" s="900"/>
      <c r="AM110" s="900"/>
      <c r="AN110" s="900"/>
      <c r="AO110" s="901"/>
      <c r="AP110" s="903">
        <v>13.9</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2106553</v>
      </c>
      <c r="BR110" s="931"/>
      <c r="BS110" s="931"/>
      <c r="BT110" s="931"/>
      <c r="BU110" s="931"/>
      <c r="BV110" s="931">
        <v>2009037</v>
      </c>
      <c r="BW110" s="931"/>
      <c r="BX110" s="931"/>
      <c r="BY110" s="931"/>
      <c r="BZ110" s="931"/>
      <c r="CA110" s="931">
        <v>2176955</v>
      </c>
      <c r="CB110" s="931"/>
      <c r="CC110" s="931"/>
      <c r="CD110" s="931"/>
      <c r="CE110" s="931"/>
      <c r="CF110" s="944">
        <v>104.5</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9484</v>
      </c>
      <c r="BR111" s="926"/>
      <c r="BS111" s="926"/>
      <c r="BT111" s="926"/>
      <c r="BU111" s="926"/>
      <c r="BV111" s="926">
        <v>6872</v>
      </c>
      <c r="BW111" s="926"/>
      <c r="BX111" s="926"/>
      <c r="BY111" s="926"/>
      <c r="BZ111" s="926"/>
      <c r="CA111" s="926">
        <v>5639</v>
      </c>
      <c r="CB111" s="926"/>
      <c r="CC111" s="926"/>
      <c r="CD111" s="926"/>
      <c r="CE111" s="926"/>
      <c r="CF111" s="920">
        <v>0.3</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848155</v>
      </c>
      <c r="BR112" s="926"/>
      <c r="BS112" s="926"/>
      <c r="BT112" s="926"/>
      <c r="BU112" s="926"/>
      <c r="BV112" s="926">
        <v>788105</v>
      </c>
      <c r="BW112" s="926"/>
      <c r="BX112" s="926"/>
      <c r="BY112" s="926"/>
      <c r="BZ112" s="926"/>
      <c r="CA112" s="926">
        <v>765306</v>
      </c>
      <c r="CB112" s="926"/>
      <c r="CC112" s="926"/>
      <c r="CD112" s="926"/>
      <c r="CE112" s="926"/>
      <c r="CF112" s="920">
        <v>36.700000000000003</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118780</v>
      </c>
      <c r="AB113" s="938"/>
      <c r="AC113" s="938"/>
      <c r="AD113" s="938"/>
      <c r="AE113" s="939"/>
      <c r="AF113" s="940">
        <v>90558</v>
      </c>
      <c r="AG113" s="938"/>
      <c r="AH113" s="938"/>
      <c r="AI113" s="938"/>
      <c r="AJ113" s="939"/>
      <c r="AK113" s="940">
        <v>81208</v>
      </c>
      <c r="AL113" s="938"/>
      <c r="AM113" s="938"/>
      <c r="AN113" s="938"/>
      <c r="AO113" s="939"/>
      <c r="AP113" s="941">
        <v>3.9</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86551</v>
      </c>
      <c r="BR113" s="926"/>
      <c r="BS113" s="926"/>
      <c r="BT113" s="926"/>
      <c r="BU113" s="926"/>
      <c r="BV113" s="926">
        <v>160422</v>
      </c>
      <c r="BW113" s="926"/>
      <c r="BX113" s="926"/>
      <c r="BY113" s="926"/>
      <c r="BZ113" s="926"/>
      <c r="CA113" s="926">
        <v>255752</v>
      </c>
      <c r="CB113" s="926"/>
      <c r="CC113" s="926"/>
      <c r="CD113" s="926"/>
      <c r="CE113" s="926"/>
      <c r="CF113" s="920">
        <v>12.3</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15935</v>
      </c>
      <c r="AB114" s="959"/>
      <c r="AC114" s="959"/>
      <c r="AD114" s="959"/>
      <c r="AE114" s="960"/>
      <c r="AF114" s="961">
        <v>6059</v>
      </c>
      <c r="AG114" s="959"/>
      <c r="AH114" s="959"/>
      <c r="AI114" s="959"/>
      <c r="AJ114" s="960"/>
      <c r="AK114" s="961">
        <v>11121</v>
      </c>
      <c r="AL114" s="959"/>
      <c r="AM114" s="959"/>
      <c r="AN114" s="959"/>
      <c r="AO114" s="960"/>
      <c r="AP114" s="962">
        <v>0.5</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224694</v>
      </c>
      <c r="BR114" s="926"/>
      <c r="BS114" s="926"/>
      <c r="BT114" s="926"/>
      <c r="BU114" s="926"/>
      <c r="BV114" s="926">
        <v>215676</v>
      </c>
      <c r="BW114" s="926"/>
      <c r="BX114" s="926"/>
      <c r="BY114" s="926"/>
      <c r="BZ114" s="926"/>
      <c r="CA114" s="926">
        <v>237998</v>
      </c>
      <c r="CB114" s="926"/>
      <c r="CC114" s="926"/>
      <c r="CD114" s="926"/>
      <c r="CE114" s="926"/>
      <c r="CF114" s="920">
        <v>11.4</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1435</v>
      </c>
      <c r="AB115" s="938"/>
      <c r="AC115" s="938"/>
      <c r="AD115" s="938"/>
      <c r="AE115" s="939"/>
      <c r="AF115" s="940">
        <v>1430</v>
      </c>
      <c r="AG115" s="938"/>
      <c r="AH115" s="938"/>
      <c r="AI115" s="938"/>
      <c r="AJ115" s="939"/>
      <c r="AK115" s="940">
        <v>5621</v>
      </c>
      <c r="AL115" s="938"/>
      <c r="AM115" s="938"/>
      <c r="AN115" s="938"/>
      <c r="AO115" s="939"/>
      <c r="AP115" s="941">
        <v>0.3</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479290</v>
      </c>
      <c r="AB117" s="979"/>
      <c r="AC117" s="979"/>
      <c r="AD117" s="979"/>
      <c r="AE117" s="980"/>
      <c r="AF117" s="981">
        <v>392330</v>
      </c>
      <c r="AG117" s="979"/>
      <c r="AH117" s="979"/>
      <c r="AI117" s="979"/>
      <c r="AJ117" s="980"/>
      <c r="AK117" s="981">
        <v>386754</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3275437</v>
      </c>
      <c r="BR119" s="1000"/>
      <c r="BS119" s="1000"/>
      <c r="BT119" s="1000"/>
      <c r="BU119" s="1000"/>
      <c r="BV119" s="1000">
        <v>3180112</v>
      </c>
      <c r="BW119" s="1000"/>
      <c r="BX119" s="1000"/>
      <c r="BY119" s="1000"/>
      <c r="BZ119" s="1000"/>
      <c r="CA119" s="1000">
        <v>3441650</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9484</v>
      </c>
      <c r="DH119" s="986"/>
      <c r="DI119" s="986"/>
      <c r="DJ119" s="986"/>
      <c r="DK119" s="987"/>
      <c r="DL119" s="985">
        <v>6872</v>
      </c>
      <c r="DM119" s="986"/>
      <c r="DN119" s="986"/>
      <c r="DO119" s="986"/>
      <c r="DP119" s="987"/>
      <c r="DQ119" s="985">
        <v>5639</v>
      </c>
      <c r="DR119" s="986"/>
      <c r="DS119" s="986"/>
      <c r="DT119" s="986"/>
      <c r="DU119" s="987"/>
      <c r="DV119" s="988">
        <v>0.3</v>
      </c>
      <c r="DW119" s="989"/>
      <c r="DX119" s="989"/>
      <c r="DY119" s="989"/>
      <c r="DZ119" s="990"/>
    </row>
    <row r="120" spans="1:130" s="218"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3401925</v>
      </c>
      <c r="BR120" s="931"/>
      <c r="BS120" s="931"/>
      <c r="BT120" s="931"/>
      <c r="BU120" s="931"/>
      <c r="BV120" s="931">
        <v>3747578</v>
      </c>
      <c r="BW120" s="931"/>
      <c r="BX120" s="931"/>
      <c r="BY120" s="931"/>
      <c r="BZ120" s="931"/>
      <c r="CA120" s="931">
        <v>4059252</v>
      </c>
      <c r="CB120" s="931"/>
      <c r="CC120" s="931"/>
      <c r="CD120" s="931"/>
      <c r="CE120" s="931"/>
      <c r="CF120" s="944">
        <v>194.9</v>
      </c>
      <c r="CG120" s="945"/>
      <c r="CH120" s="945"/>
      <c r="CI120" s="945"/>
      <c r="CJ120" s="945"/>
      <c r="CK120" s="1006" t="s">
        <v>447</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798464</v>
      </c>
      <c r="DH120" s="931"/>
      <c r="DI120" s="931"/>
      <c r="DJ120" s="931"/>
      <c r="DK120" s="931"/>
      <c r="DL120" s="931">
        <v>743053</v>
      </c>
      <c r="DM120" s="931"/>
      <c r="DN120" s="931"/>
      <c r="DO120" s="931"/>
      <c r="DP120" s="931"/>
      <c r="DQ120" s="931">
        <v>721461</v>
      </c>
      <c r="DR120" s="931"/>
      <c r="DS120" s="931"/>
      <c r="DT120" s="931"/>
      <c r="DU120" s="931"/>
      <c r="DV120" s="932">
        <v>34.6</v>
      </c>
      <c r="DW120" s="932"/>
      <c r="DX120" s="932"/>
      <c r="DY120" s="932"/>
      <c r="DZ120" s="933"/>
    </row>
    <row r="121" spans="1:130" s="218"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453</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1672</v>
      </c>
      <c r="DH121" s="926"/>
      <c r="DI121" s="926"/>
      <c r="DJ121" s="926"/>
      <c r="DK121" s="926"/>
      <c r="DL121" s="926">
        <v>2856</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3335927</v>
      </c>
      <c r="BR122" s="1000"/>
      <c r="BS122" s="1000"/>
      <c r="BT122" s="1000"/>
      <c r="BU122" s="1000"/>
      <c r="BV122" s="1000">
        <v>3286348</v>
      </c>
      <c r="BW122" s="1000"/>
      <c r="BX122" s="1000"/>
      <c r="BY122" s="1000"/>
      <c r="BZ122" s="1000"/>
      <c r="CA122" s="1000">
        <v>3513082</v>
      </c>
      <c r="CB122" s="1000"/>
      <c r="CC122" s="1000"/>
      <c r="CD122" s="1000"/>
      <c r="CE122" s="1000"/>
      <c r="CF122" s="1017">
        <v>168.7</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6738305</v>
      </c>
      <c r="BR123" s="1064"/>
      <c r="BS123" s="1064"/>
      <c r="BT123" s="1064"/>
      <c r="BU123" s="1064"/>
      <c r="BV123" s="1064">
        <v>7033926</v>
      </c>
      <c r="BW123" s="1064"/>
      <c r="BX123" s="1064"/>
      <c r="BY123" s="1064"/>
      <c r="BZ123" s="1064"/>
      <c r="CA123" s="1064">
        <v>7572334</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v>48019</v>
      </c>
      <c r="DH124" s="986"/>
      <c r="DI124" s="986"/>
      <c r="DJ124" s="986"/>
      <c r="DK124" s="987"/>
      <c r="DL124" s="985">
        <v>42196</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1435</v>
      </c>
      <c r="AB126" s="959"/>
      <c r="AC126" s="959"/>
      <c r="AD126" s="959"/>
      <c r="AE126" s="960"/>
      <c r="AF126" s="961">
        <v>1430</v>
      </c>
      <c r="AG126" s="959"/>
      <c r="AH126" s="959"/>
      <c r="AI126" s="959"/>
      <c r="AJ126" s="960"/>
      <c r="AK126" s="961">
        <v>5621</v>
      </c>
      <c r="AL126" s="959"/>
      <c r="AM126" s="959"/>
      <c r="AN126" s="959"/>
      <c r="AO126" s="960"/>
      <c r="AP126" s="962">
        <v>0.3</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t="s">
        <v>122</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2394062</v>
      </c>
      <c r="AB129" s="959"/>
      <c r="AC129" s="959"/>
      <c r="AD129" s="959"/>
      <c r="AE129" s="960"/>
      <c r="AF129" s="961">
        <v>2375886</v>
      </c>
      <c r="AG129" s="959"/>
      <c r="AH129" s="959"/>
      <c r="AI129" s="959"/>
      <c r="AJ129" s="960"/>
      <c r="AK129" s="961">
        <v>2419644</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363207</v>
      </c>
      <c r="AB130" s="959"/>
      <c r="AC130" s="959"/>
      <c r="AD130" s="959"/>
      <c r="AE130" s="960"/>
      <c r="AF130" s="961">
        <v>343101</v>
      </c>
      <c r="AG130" s="959"/>
      <c r="AH130" s="959"/>
      <c r="AI130" s="959"/>
      <c r="AJ130" s="960"/>
      <c r="AK130" s="961">
        <v>337118</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3.5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2030855</v>
      </c>
      <c r="AB131" s="986"/>
      <c r="AC131" s="986"/>
      <c r="AD131" s="986"/>
      <c r="AE131" s="987"/>
      <c r="AF131" s="985">
        <v>2032785</v>
      </c>
      <c r="AG131" s="986"/>
      <c r="AH131" s="986"/>
      <c r="AI131" s="986"/>
      <c r="AJ131" s="987"/>
      <c r="AK131" s="985">
        <v>2082526</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5.7159669199999996</v>
      </c>
      <c r="AB132" s="1097"/>
      <c r="AC132" s="1097"/>
      <c r="AD132" s="1097"/>
      <c r="AE132" s="1098"/>
      <c r="AF132" s="1099">
        <v>2.42175144</v>
      </c>
      <c r="AG132" s="1097"/>
      <c r="AH132" s="1097"/>
      <c r="AI132" s="1097"/>
      <c r="AJ132" s="1098"/>
      <c r="AK132" s="1099">
        <v>2.3834516350000001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5.9</v>
      </c>
      <c r="AB133" s="1080"/>
      <c r="AC133" s="1080"/>
      <c r="AD133" s="1080"/>
      <c r="AE133" s="1081"/>
      <c r="AF133" s="1079">
        <v>4.5999999999999996</v>
      </c>
      <c r="AG133" s="1080"/>
      <c r="AH133" s="1080"/>
      <c r="AI133" s="1080"/>
      <c r="AJ133" s="1081"/>
      <c r="AK133" s="1079">
        <v>3.5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TTBxJW/LvOqK+xsCa9E9eSdPAlYxPXpkGoPb8XaYzV9xgz6eQsFRQVZyRxNe6jEvn75xMe2+nVTHIziMoNFkTg==" saltValue="9XBy25Fw47TVbpacQI3e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477</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B7t0XvNGiQFjd70IaYECEgW2fCyY6ad55BowC8RsolB85pMP9V7rRI/wcqiUfmZe1yTbzA4Ge26fOY2/fOYdmg==" saltValue="bujMwE0RK5exiO/IFOfry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Bx1t0PqZwocWa0O1cYdLb7nPpwV6J6kYAIPW4R1qaQeyESqZeWSWabYuI6hPD7os38aDlFvpebdJPf/v95M8NA==" saltValue="675Nwgksum0lEqrNfiepmQ=="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666614</v>
      </c>
      <c r="AP9" s="269">
        <v>160359</v>
      </c>
      <c r="AQ9" s="270">
        <v>289558</v>
      </c>
      <c r="AR9" s="271">
        <v>-44.6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100785</v>
      </c>
      <c r="AP10" s="272">
        <v>24245</v>
      </c>
      <c r="AQ10" s="273">
        <v>31838</v>
      </c>
      <c r="AR10" s="274">
        <v>-23.8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9477</v>
      </c>
      <c r="AP11" s="272">
        <v>2280</v>
      </c>
      <c r="AQ11" s="273">
        <v>5309</v>
      </c>
      <c r="AR11" s="274">
        <v>-57.1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t="s">
        <v>489</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26700</v>
      </c>
      <c r="AP13" s="272">
        <v>6423</v>
      </c>
      <c r="AQ13" s="273">
        <v>8195</v>
      </c>
      <c r="AR13" s="274">
        <v>-21.6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6995</v>
      </c>
      <c r="AP14" s="272">
        <v>1683</v>
      </c>
      <c r="AQ14" s="273">
        <v>5752</v>
      </c>
      <c r="AR14" s="274">
        <v>-70.7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-21322</v>
      </c>
      <c r="AP15" s="272">
        <v>-5129</v>
      </c>
      <c r="AQ15" s="273">
        <v>-17150</v>
      </c>
      <c r="AR15" s="274">
        <v>-70.099999999999994</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789249</v>
      </c>
      <c r="AP16" s="272">
        <v>189860</v>
      </c>
      <c r="AQ16" s="273">
        <v>323504</v>
      </c>
      <c r="AR16" s="274">
        <v>-41.3</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15.64</v>
      </c>
      <c r="AP21" s="286">
        <v>26.26</v>
      </c>
      <c r="AQ21" s="287">
        <v>-10.62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92.9</v>
      </c>
      <c r="AP22" s="291">
        <v>94.5</v>
      </c>
      <c r="AQ22" s="292">
        <v>-1.6</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288804</v>
      </c>
      <c r="AP32" s="300">
        <v>69474</v>
      </c>
      <c r="AQ32" s="301">
        <v>167749</v>
      </c>
      <c r="AR32" s="302">
        <v>-58.6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t="s">
        <v>489</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81208</v>
      </c>
      <c r="AP35" s="300">
        <v>19535</v>
      </c>
      <c r="AQ35" s="301">
        <v>32778</v>
      </c>
      <c r="AR35" s="302">
        <v>-40.4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11121</v>
      </c>
      <c r="AP36" s="300">
        <v>2675</v>
      </c>
      <c r="AQ36" s="301">
        <v>4535</v>
      </c>
      <c r="AR36" s="302">
        <v>-41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v>5621</v>
      </c>
      <c r="AP37" s="300">
        <v>1352</v>
      </c>
      <c r="AQ37" s="301">
        <v>1146</v>
      </c>
      <c r="AR37" s="302">
        <v>18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37</v>
      </c>
      <c r="AR38" s="292" t="s">
        <v>489</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t="s">
        <v>489</v>
      </c>
      <c r="AP39" s="300" t="s">
        <v>489</v>
      </c>
      <c r="AQ39" s="301">
        <v>-7395</v>
      </c>
      <c r="AR39" s="302" t="s">
        <v>489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-337118</v>
      </c>
      <c r="AP40" s="300">
        <v>-81096</v>
      </c>
      <c r="AQ40" s="301">
        <v>-144519</v>
      </c>
      <c r="AR40" s="302">
        <v>-43.9</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49636</v>
      </c>
      <c r="AP41" s="300">
        <v>11940</v>
      </c>
      <c r="AQ41" s="301">
        <v>54333</v>
      </c>
      <c r="AR41" s="302">
        <v>-78</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385860</v>
      </c>
      <c r="AN51" s="322">
        <v>84120</v>
      </c>
      <c r="AO51" s="323">
        <v>113</v>
      </c>
      <c r="AP51" s="324">
        <v>263613</v>
      </c>
      <c r="AQ51" s="325">
        <v>-0.2</v>
      </c>
      <c r="AR51" s="326">
        <v>113.2</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239651</v>
      </c>
      <c r="AN52" s="330">
        <v>52246</v>
      </c>
      <c r="AO52" s="331">
        <v>104.6</v>
      </c>
      <c r="AP52" s="332">
        <v>128823</v>
      </c>
      <c r="AQ52" s="333">
        <v>-3.8</v>
      </c>
      <c r="AR52" s="334">
        <v>108.4</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452105</v>
      </c>
      <c r="AN53" s="322">
        <v>100379</v>
      </c>
      <c r="AO53" s="323">
        <v>19.3</v>
      </c>
      <c r="AP53" s="324">
        <v>362690</v>
      </c>
      <c r="AQ53" s="325">
        <v>37.6</v>
      </c>
      <c r="AR53" s="326">
        <v>-18.3</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202543</v>
      </c>
      <c r="AN54" s="330">
        <v>44970</v>
      </c>
      <c r="AO54" s="331">
        <v>-13.9</v>
      </c>
      <c r="AP54" s="332">
        <v>172580</v>
      </c>
      <c r="AQ54" s="333">
        <v>34</v>
      </c>
      <c r="AR54" s="334">
        <v>-47.9</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319225</v>
      </c>
      <c r="AN55" s="322">
        <v>72783</v>
      </c>
      <c r="AO55" s="323">
        <v>-27.5</v>
      </c>
      <c r="AP55" s="324">
        <v>296093</v>
      </c>
      <c r="AQ55" s="325">
        <v>-18.399999999999999</v>
      </c>
      <c r="AR55" s="326">
        <v>-9.1</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254063</v>
      </c>
      <c r="AN56" s="330">
        <v>57926</v>
      </c>
      <c r="AO56" s="331">
        <v>28.8</v>
      </c>
      <c r="AP56" s="332">
        <v>140545</v>
      </c>
      <c r="AQ56" s="333">
        <v>-18.600000000000001</v>
      </c>
      <c r="AR56" s="334">
        <v>47.4</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547007</v>
      </c>
      <c r="AN57" s="322">
        <v>126916</v>
      </c>
      <c r="AO57" s="323">
        <v>74.400000000000006</v>
      </c>
      <c r="AP57" s="324">
        <v>308655</v>
      </c>
      <c r="AQ57" s="325">
        <v>4.2</v>
      </c>
      <c r="AR57" s="326">
        <v>70.2</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251951</v>
      </c>
      <c r="AN58" s="330">
        <v>58457</v>
      </c>
      <c r="AO58" s="331">
        <v>0.9</v>
      </c>
      <c r="AP58" s="332">
        <v>169887</v>
      </c>
      <c r="AQ58" s="333">
        <v>20.9</v>
      </c>
      <c r="AR58" s="334">
        <v>-20</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583283</v>
      </c>
      <c r="AN59" s="322">
        <v>140313</v>
      </c>
      <c r="AO59" s="323">
        <v>10.6</v>
      </c>
      <c r="AP59" s="324">
        <v>325476</v>
      </c>
      <c r="AQ59" s="325">
        <v>5.4</v>
      </c>
      <c r="AR59" s="326">
        <v>5.2</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379304</v>
      </c>
      <c r="AN60" s="330">
        <v>91245</v>
      </c>
      <c r="AO60" s="331">
        <v>56.1</v>
      </c>
      <c r="AP60" s="332">
        <v>190204</v>
      </c>
      <c r="AQ60" s="333">
        <v>12</v>
      </c>
      <c r="AR60" s="334">
        <v>44.1</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457496</v>
      </c>
      <c r="AN61" s="337">
        <v>104902</v>
      </c>
      <c r="AO61" s="338">
        <v>38</v>
      </c>
      <c r="AP61" s="339">
        <v>311305</v>
      </c>
      <c r="AQ61" s="340">
        <v>5.7</v>
      </c>
      <c r="AR61" s="326">
        <v>32.299999999999997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265502</v>
      </c>
      <c r="AN62" s="330">
        <v>60969</v>
      </c>
      <c r="AO62" s="331">
        <v>35.299999999999997</v>
      </c>
      <c r="AP62" s="332">
        <v>160408</v>
      </c>
      <c r="AQ62" s="333">
        <v>8.9</v>
      </c>
      <c r="AR62" s="334">
        <v>26.4</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eyT42lSdWjVijEtIPB12UcOYDFmvoUqUS2yHploKhq0VIQyhbgWFrlTxFjvIE5C/A3+Ao0JR9IS23zLRPau2Pg==" saltValue="Xmi1v29sXby3IU43uYJg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A1SsdhCZ7aYLF6Kb3Nuk/LTd3B0vzzHdm3bcp0RaYsWM4oMn7JtDZOrbqmCi/na0cJ22Nn3Lvf9Y/Z13QQb8Sg==" saltValue="qLFup2Kzu/40hTodXhlrFg=="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6dlFVvPtGmy9Hoyr30zVOcL2Du+rqe9mujBd4C6kT+nFHlRh0UM06dQF4vZRZkOdU04QdG/CH4RLddviLl01vw==" saltValue="xCG/QuK8AJdVTIt/zl5ffw=="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24.03</v>
      </c>
      <c r="G47" s="12">
        <v>21.61</v>
      </c>
      <c r="H47" s="12">
        <v>21.27</v>
      </c>
      <c r="I47" s="12">
        <v>21.03</v>
      </c>
      <c r="J47" s="13">
        <v>29.04</v>
      </c>
    </row>
    <row r="48" spans="2:10" ht="57.75" customHeight="1" x14ac:dyDescent="0.2">
      <c r="B48" s="14"/>
      <c r="C48" s="1141" t="s">
        <v>4</v>
      </c>
      <c r="D48" s="1141"/>
      <c r="E48" s="1142"/>
      <c r="F48" s="15">
        <v>8.6999999999999993</v>
      </c>
      <c r="G48" s="16">
        <v>9.74</v>
      </c>
      <c r="H48" s="16">
        <v>13.14</v>
      </c>
      <c r="I48" s="16">
        <v>12.5</v>
      </c>
      <c r="J48" s="17">
        <v>10.93</v>
      </c>
    </row>
    <row r="49" spans="2:10" ht="57.75" customHeight="1" thickBot="1" x14ac:dyDescent="0.25">
      <c r="B49" s="18"/>
      <c r="C49" s="1143" t="s">
        <v>5</v>
      </c>
      <c r="D49" s="1143"/>
      <c r="E49" s="1144"/>
      <c r="F49" s="19">
        <v>2.1</v>
      </c>
      <c r="G49" s="20">
        <v>4.55</v>
      </c>
      <c r="H49" s="20">
        <v>2.2200000000000002</v>
      </c>
      <c r="I49" s="20">
        <v>3.46</v>
      </c>
      <c r="J49" s="21">
        <v>7.05</v>
      </c>
    </row>
    <row r="50" spans="2:10" ht="13" x14ac:dyDescent="0.2"/>
  </sheetData>
  <sheetProtection algorithmName="SHA-512" hashValue="0OwcmFrx3ZBbsSrq6/EDClRm6jWhjFwwxuHgu2Z40wAUabZ+7ini62o7f+d8Av2uFtf3XVkDFjMuCPVw52sZTQ==" saltValue="k6ubyokHiHzUD8gofIlg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斗希也</cp:lastModifiedBy>
  <cp:lastPrinted>2026-03-10T08:15:56Z</cp:lastPrinted>
  <dcterms:created xsi:type="dcterms:W3CDTF">2026-02-26T09:24:30Z</dcterms:created>
  <dcterms:modified xsi:type="dcterms:W3CDTF">2026-03-24T23:58:55Z</dcterms:modified>
  <cp:category/>
</cp:coreProperties>
</file>