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8_完成版\"/>
    </mc:Choice>
  </mc:AlternateContent>
  <xr:revisionPtr revIDLastSave="0" documentId="13_ncr:1_{6FD8FDE1-F943-467A-97D0-4E23F12D265A}" xr6:coauthVersionLast="47" xr6:coauthVersionMax="47" xr10:uidLastSave="{00000000-0000-0000-0000-000000000000}"/>
  <bookViews>
    <workbookView xWindow="-28920" yWindow="-120" windowWidth="29040" windowHeight="15720" tabRatio="8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U37" i="10"/>
  <c r="C37" i="10"/>
  <c r="U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AM34" i="10" l="1"/>
  <c r="AM35" i="10" l="1"/>
  <c r="AM36" i="10" l="1"/>
  <c r="AM37" i="10" l="1"/>
  <c r="BE34" i="10"/>
  <c r="BE35" i="10" s="1"/>
  <c r="BE36" i="10" s="1"/>
  <c r="BE37" i="10" s="1"/>
  <c r="BW34" i="10"/>
  <c r="BW35" i="10" s="1"/>
  <c r="BW36" i="10" s="1"/>
  <c r="BW37" i="10" s="1"/>
  <c r="BW38" i="10" s="1"/>
  <c r="BW39" i="10" s="1"/>
  <c r="BW40" i="10" s="1"/>
  <c r="BW41" i="10" s="1"/>
  <c r="BW42" i="10" s="1"/>
  <c r="CO34" i="10" l="1"/>
  <c r="CO35" i="10" s="1"/>
  <c r="CO36" i="10" s="1"/>
  <c r="CO37" i="10" s="1"/>
  <c r="CO38" i="10" s="1"/>
  <c r="CO39" i="10" s="1"/>
</calcChain>
</file>

<file path=xl/sharedStrings.xml><?xml version="1.0" encoding="utf-8"?>
<sst xmlns="http://schemas.openxmlformats.org/spreadsheetml/2006/main" count="1114" uniqueCount="575">
  <si>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</si>
  <si>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</si>
  <si>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</si>
  <si>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</si>
  <si>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</si>
  <si>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</si>
  <si>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</si>
  <si>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</si>
  <si>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</si>
  <si>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</si>
  <si>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</si>
  <si>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</si>
  <si>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</si>
  <si>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</si>
  <si>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</si>
  <si>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</si>
  <si>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</si>
  <si>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</si>
  <si>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</si>
  <si>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</si>
  <si>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</si>
  <si>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</si>
  <si>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</si>
  <si>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</si>
  <si>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</si>
  <si>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</si>
  <si>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</si>
  <si>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</si>
  <si>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</si>
  <si>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</si>
  <si>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</si>
  <si>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</si>
  <si>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</si>
  <si>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</si>
  <si>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</si>
  <si>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</si>
  <si>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</si>
  <si>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</si>
  <si>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</si>
  <si>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</si>
  <si>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</si>
  <si>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</si>
  <si>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</si>
  <si>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</si>
  <si>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</si>
  <si>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</si>
  <si>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</si>
  <si>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</si>
  <si>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</si>
  <si>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</si>
  <si>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</si>
  <si>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</si>
  <si>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</si>
  <si>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</si>
  <si>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</si>
  <si>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</si>
  <si>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</si>
  <si>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</si>
  <si>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</si>
  <si>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</si>
  <si>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</si>
  <si>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</si>
  <si>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</si>
  <si>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</si>
  <si>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</si>
  <si>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</si>
  <si>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</si>
  <si>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</si>
  <si>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</si>
  <si>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</si>
  <si>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</si>
  <si>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</si>
  <si>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</si>
  <si>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</si>
  <si>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</si>
  <si>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</si>
  <si>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</si>
  <si>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</si>
  <si>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</si>
  <si>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</si>
  <si>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</si>
  <si>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</si>
  <si>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</si>
  <si>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</si>
  <si>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</si>
  <si>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</si>
  <si>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</si>
  <si>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</si>
  <si>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</si>
  <si>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</si>
  <si>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</si>
  <si>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</si>
  <si>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</si>
  <si>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</si>
  <si>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大仙市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</si>
  <si>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</si>
  <si>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</si>
  <si>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</si>
  <si>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</si>
  <si>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</si>
  <si>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</si>
  <si>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</si>
  <si>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</si>
  <si>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</si>
  <si>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</si>
  <si>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</si>
  <si>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</si>
  <si>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</si>
  <si>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</si>
  <si>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</si>
  <si>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</si>
  <si>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</si>
  <si>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</si>
  <si>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</si>
  <si>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</si>
  <si>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</si>
  <si>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</si>
  <si>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</si>
  <si>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</si>
  <si>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</si>
  <si>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</si>
  <si>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</si>
  <si>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</si>
  <si>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</si>
  <si>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</si>
  <si>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</si>
  <si>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</si>
  <si>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</si>
  <si>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</si>
  <si>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</si>
  <si>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</si>
  <si>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</si>
  <si>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</si>
  <si>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</si>
  <si>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</si>
  <si>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</si>
  <si>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</si>
  <si>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</si>
  <si>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</si>
  <si>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</si>
  <si>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</si>
  <si>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</si>
  <si>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</si>
  <si>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</si>
  <si>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</si>
  <si>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</si>
  <si>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</si>
  <si>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</si>
  <si>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</si>
  <si>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</si>
  <si>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</si>
  <si>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</si>
  <si>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</si>
  <si>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</si>
  <si>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</si>
  <si>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</si>
  <si>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</si>
  <si>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</si>
  <si>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</si>
  <si>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</si>
  <si>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</si>
  <si>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</si>
  <si>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</si>
  <si>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</si>
  <si>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</si>
  <si>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</si>
  <si>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</si>
  <si>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</si>
  <si>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</si>
  <si>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</si>
  <si>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</si>
  <si>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</si>
  <si>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</si>
  <si>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</si>
  <si>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</si>
  <si>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</si>
  <si>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</si>
  <si>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</si>
  <si>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</si>
  <si>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</si>
  <si>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</si>
  <si>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</si>
  <si>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</si>
  <si>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</si>
  <si>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</si>
  <si>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</si>
  <si>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</si>
  <si>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</si>
  <si>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</si>
  <si>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</si>
  <si>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</si>
  <si>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</si>
  <si>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</si>
  <si>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</si>
  <si>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</si>
  <si>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</si>
  <si>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</si>
  <si>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</si>
  <si>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</si>
  <si>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</si>
  <si>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</si>
  <si>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</si>
  <si>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秋田県大仙市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</si>
  <si>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</si>
  <si>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</si>
  <si>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</si>
  <si>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</si>
  <si>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</si>
  <si>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</si>
  <si>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</si>
  <si>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</si>
  <si>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</si>
  <si>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</si>
  <si>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</si>
  <si>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</si>
  <si>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</si>
  <si>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</si>
  <si>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</si>
  <si>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</si>
  <si>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</si>
  <si>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</si>
  <si>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</si>
  <si>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</si>
  <si>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</si>
  <si>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</si>
  <si>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</si>
  <si>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</si>
  <si>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</si>
  <si>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</si>
  <si>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</si>
  <si>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</si>
  <si>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</si>
  <si>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</si>
  <si>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</si>
  <si>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</si>
  <si>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</si>
  <si>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</si>
  <si>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</si>
  <si>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</si>
  <si>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</si>
  <si>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</si>
  <si>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</si>
  <si>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</si>
  <si>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</si>
  <si>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</si>
  <si>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</si>
  <si>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</si>
  <si>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</si>
  <si>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</si>
  <si>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</si>
  <si>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</si>
  <si>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</si>
  <si>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</si>
  <si>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</si>
  <si>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</si>
  <si>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</si>
  <si>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</si>
  <si>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</si>
  <si>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</si>
  <si>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</si>
  <si>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</si>
  <si>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</si>
  <si>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</si>
  <si>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</si>
  <si>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</si>
  <si>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</si>
  <si>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</si>
  <si>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</si>
  <si>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</si>
  <si>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</si>
  <si>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</si>
  <si>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</si>
  <si>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</si>
  <si>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</si>
  <si>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</si>
  <si>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</si>
  <si>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</si>
  <si>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</si>
  <si>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</si>
  <si>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</si>
  <si>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</si>
  <si>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</si>
  <si>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</si>
  <si>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</si>
  <si>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</si>
  <si>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</si>
  <si>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</si>
  <si>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</si>
  <si>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</si>
  <si>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</si>
  <si>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</si>
  <si>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</si>
  <si>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</si>
  <si>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</si>
  <si>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</si>
  <si>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</si>
  <si>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</si>
  <si>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</si>
  <si>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</si>
  <si>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</si>
  <si>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</si>
  <si>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</si>
  <si>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</si>
  <si>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</si>
  <si>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</si>
  <si>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</si>
  <si>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</si>
  <si>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</si>
  <si>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</si>
  <si>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</si>
  <si>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</si>
  <si>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</si>
  <si>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</si>
  <si>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</si>
  <si>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</si>
  <si>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</si>
  <si>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</si>
  <si>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</si>
  <si>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</si>
  <si>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</si>
  <si>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</si>
  <si>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</si>
  <si>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</si>
  <si>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</si>
  <si>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</si>
  <si>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</si>
  <si>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</si>
  <si>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</si>
  <si>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</si>
  <si>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</si>
  <si>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</si>
  <si>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</si>
  <si>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</si>
  <si>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</si>
  <si>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</si>
  <si>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</si>
  <si>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</si>
  <si>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</si>
  <si>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</si>
  <si>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</si>
  <si>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</si>
  <si>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</si>
  <si>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</si>
  <si>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</si>
  <si>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</si>
  <si>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</si>
  <si>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</si>
  <si>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</si>
  <si>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</si>
  <si>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</si>
  <si>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</si>
  <si>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</si>
  <si>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</si>
  <si>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秋田県大仙市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</si>
  <si>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</si>
  <si>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</si>
  <si>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</si>
  <si>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</si>
  <si>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</si>
  <si>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</si>
  <si>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</si>
  <si>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</si>
  <si>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</si>
  <si>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</si>
  <si>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</si>
  <si>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</si>
  <si>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</si>
  <si>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</si>
  <si>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</si>
  <si>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</si>
  <si>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</si>
  <si>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</si>
  <si>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</si>
  <si>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</si>
  <si>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</si>
  <si>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</si>
  <si>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</si>
  <si>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</si>
  <si>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</si>
  <si>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</si>
  <si>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</si>
  <si>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</si>
  <si>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</si>
  <si>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</si>
  <si>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</si>
  <si>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</si>
  <si>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</si>
  <si>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</si>
  <si>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</si>
  <si>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</si>
  <si>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</si>
  <si>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市立大曲病院事業会計</t>
    <phoneticPr fontId="5"/>
  </si>
  <si>
    <t>法適用企業</t>
    <phoneticPr fontId="5"/>
  </si>
  <si>
    <t>大仙市上水道事業会計</t>
    <phoneticPr fontId="5"/>
  </si>
  <si>
    <t>大仙市簡易水道事業会計</t>
    <phoneticPr fontId="5"/>
  </si>
  <si>
    <t>大仙市下水道事業会計</t>
    <phoneticPr fontId="5"/>
  </si>
  <si>
    <t>大仙市スキー場事業特別会計</t>
    <phoneticPr fontId="5"/>
  </si>
  <si>
    <t>法非適用企業</t>
    <phoneticPr fontId="5"/>
  </si>
  <si>
    <t>大仙市太陽光発電事業特別会計</t>
    <phoneticPr fontId="5"/>
  </si>
  <si>
    <t>大仙市小水力発電事業特別会計</t>
    <phoneticPr fontId="5"/>
  </si>
  <si>
    <t>大仙市企業団地整備事業特別会計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</si>
  <si>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</si>
  <si>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</si>
  <si>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</si>
  <si>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</si>
  <si>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</si>
  <si>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</si>
  <si>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</si>
  <si>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</si>
  <si>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</si>
  <si>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</si>
  <si>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</si>
  <si>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</si>
  <si>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</si>
  <si>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</si>
  <si>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</si>
  <si>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</si>
  <si>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</si>
  <si>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</si>
  <si>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</si>
  <si>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</si>
  <si>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</si>
  <si>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</si>
  <si>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</si>
  <si>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</si>
  <si>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</si>
  <si>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</si>
  <si>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</si>
  <si>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</si>
  <si>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</si>
  <si>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</si>
  <si>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</si>
  <si>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</si>
  <si>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</si>
  <si>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</si>
  <si>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</si>
  <si>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</si>
  <si>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</si>
  <si>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</si>
  <si>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</si>
  <si>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</si>
  <si>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</si>
  <si>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</si>
  <si>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</si>
  <si>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</si>
  <si>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</si>
  <si>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</si>
  <si>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</si>
  <si>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</si>
  <si>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</si>
  <si>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</si>
  <si>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</si>
  <si>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</si>
  <si>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</si>
  <si>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</si>
  <si>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</si>
  <si>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</si>
  <si>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</si>
  <si>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</si>
  <si>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</si>
  <si>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</si>
  <si>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</si>
  <si>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</si>
  <si>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</si>
  <si>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</si>
  <si>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</si>
  <si>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</si>
  <si>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</si>
  <si>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</si>
  <si>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</si>
  <si>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</si>
  <si>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</si>
  <si>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</si>
  <si>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</si>
  <si>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</si>
  <si>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</si>
  <si>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</si>
  <si>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</si>
  <si>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</si>
  <si>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</si>
  <si>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</si>
  <si>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</si>
  <si>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</si>
  <si>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</si>
  <si>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</si>
  <si>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</si>
  <si>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</si>
  <si>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</si>
  <si>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</si>
  <si>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</si>
  <si>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</si>
  <si>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</si>
  <si>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</si>
  <si>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</si>
  <si>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</si>
  <si>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</si>
  <si>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</si>
  <si>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</si>
  <si>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</si>
  <si>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</si>
  <si>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</si>
  <si>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</si>
  <si>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</si>
  <si>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</si>
  <si>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</si>
  <si>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</si>
  <si>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</si>
  <si>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</si>
  <si>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</si>
  <si>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</si>
  <si>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</si>
  <si>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</si>
  <si>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</si>
  <si>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</si>
  <si>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</si>
  <si>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</si>
  <si>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</si>
  <si>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</si>
  <si>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</si>
  <si>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</si>
  <si>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</si>
  <si>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</si>
  <si>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</si>
  <si>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</si>
  <si>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</si>
  <si>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</si>
  <si>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</si>
  <si>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</si>
  <si>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</si>
  <si>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</si>
  <si>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</si>
  <si>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</si>
  <si>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</si>
  <si>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</si>
  <si>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</si>
  <si>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</si>
  <si>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0.21</t>
  </si>
  <si>
    <t>一般会計</t>
  </si>
  <si>
    <t>大仙市上水道事業会計</t>
  </si>
  <si>
    <t>大仙市下水道事業会計</t>
  </si>
  <si>
    <t>大仙市簡易水道事業会計</t>
  </si>
  <si>
    <t>市立大曲病院事業会計</t>
  </si>
  <si>
    <t>国民健康保険事業特別会計</t>
  </si>
  <si>
    <t>大仙市太陽光発電事業特別会計</t>
  </si>
  <si>
    <t>奨学資金特別会計</t>
  </si>
  <si>
    <t>その他会計（赤字）</t>
  </si>
  <si>
    <t>その他会計（黒字）</t>
  </si>
  <si>
    <t>R02</t>
    <phoneticPr fontId="5"/>
  </si>
  <si>
    <t>R03</t>
    <phoneticPr fontId="5"/>
  </si>
  <si>
    <t>R04</t>
    <phoneticPr fontId="5"/>
  </si>
  <si>
    <t>R05</t>
    <phoneticPr fontId="5"/>
  </si>
  <si>
    <t>R06</t>
    <phoneticPr fontId="5"/>
  </si>
  <si>
    <t>大曲仙北広域市町村圏組合（一般会計）</t>
  </si>
  <si>
    <t>大曲仙北広域市町村圏組合（特別会計）</t>
  </si>
  <si>
    <t>大仙美郷介護福祉組合（一般会計）</t>
  </si>
  <si>
    <t>大仙美郷介護福祉組合（介護保険事業特別会計）</t>
    <rPh sb="15" eb="17">
      <t>ジギョウ</t>
    </rPh>
    <phoneticPr fontId="2"/>
  </si>
  <si>
    <t>秋田県市町村総合事務組合（一般会計）</t>
  </si>
  <si>
    <t>秋田県市町村総合事務組合（交通災害共済事業等特別会計）</t>
  </si>
  <si>
    <t>秋田県市町村会館管理組合（一般会計）</t>
  </si>
  <si>
    <t>秋田県後期高齢者医療広域連合（一般会計）</t>
  </si>
  <si>
    <t>秋田県後期高齢者医療広域連合（後期高齢者医療特別会計）</t>
  </si>
  <si>
    <t>地域振興基金</t>
    <phoneticPr fontId="5"/>
  </si>
  <si>
    <t>公共施設適正管理基金</t>
  </si>
  <si>
    <t>ふるさと応援基金</t>
    <phoneticPr fontId="2"/>
  </si>
  <si>
    <t>学校施設再編整備基金</t>
    <phoneticPr fontId="5"/>
  </si>
  <si>
    <t>庁舎整備基金</t>
    <rPh sb="0" eb="2">
      <t>チョウシャ</t>
    </rPh>
    <rPh sb="2" eb="4">
      <t>セイビ</t>
    </rPh>
    <rPh sb="4" eb="6">
      <t>キキン</t>
    </rPh>
    <phoneticPr fontId="5"/>
  </si>
  <si>
    <t>‐</t>
    <phoneticPr fontId="2"/>
  </si>
  <si>
    <t>県南環境保全センター</t>
  </si>
  <si>
    <t>大曲駅前開発</t>
  </si>
  <si>
    <t>TMO大曲</t>
  </si>
  <si>
    <t>神岡ふるさと振興公社</t>
  </si>
  <si>
    <t>物産中仙</t>
  </si>
  <si>
    <t>協和振興開発公社</t>
  </si>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</sst>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E16E-475F-8191-E698C45D0C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50845</c:v>
                </c:pt>
                <c:pt idx="1">
                  <c:v>51354</c:v>
                </c:pt>
                <c:pt idx="2">
                  <c:v>58415</c:v>
                </c:pt>
                <c:pt idx="3">
                  <c:v>66949</c:v>
                </c:pt>
                <c:pt idx="4">
                  <c:v>68900</c:v>
                </c:pt>
              </c:numCache>
            </c:numRef>
          </c:val>
          <c:smooth val="0"/>
          <c:extLst>
            <c:ext xmlns:c16="http://schemas.microsoft.com/office/drawing/2014/chart" uri="{C3380CC4-5D6E-409C-BE32-E72D297353CC}">
              <c16:uniqueId val="{00000001-E16E-475F-8191-E698C45D0C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6.73</c:v>
                </c:pt>
                <c:pt idx="1">
                  <c:v>7.91</c:v>
                </c:pt>
                <c:pt idx="2">
                  <c:v>7.74</c:v>
                </c:pt>
                <c:pt idx="3">
                  <c:v>7.74</c:v>
                </c:pt>
                <c:pt idx="4">
                  <c:v>7.69</c:v>
                </c:pt>
              </c:numCache>
            </c:numRef>
          </c:val>
          <c:extLst>
            <c:ext xmlns:c16="http://schemas.microsoft.com/office/drawing/2014/chart" uri="{C3380CC4-5D6E-409C-BE32-E72D297353CC}">
              <c16:uniqueId val="{00000000-7747-427C-8FAE-1D4AED8936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12.01</c:v>
                </c:pt>
                <c:pt idx="1">
                  <c:v>13.38</c:v>
                </c:pt>
                <c:pt idx="2">
                  <c:v>15.59</c:v>
                </c:pt>
                <c:pt idx="3">
                  <c:v>16.07</c:v>
                </c:pt>
                <c:pt idx="4">
                  <c:v>15.44</c:v>
                </c:pt>
              </c:numCache>
            </c:numRef>
          </c:val>
          <c:extLst>
            <c:ext xmlns:c16="http://schemas.microsoft.com/office/drawing/2014/chart" uri="{C3380CC4-5D6E-409C-BE32-E72D297353CC}">
              <c16:uniqueId val="{00000001-7747-427C-8FAE-1D4AED8936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1.41</c:v>
                </c:pt>
                <c:pt idx="1">
                  <c:v>3.12</c:v>
                </c:pt>
                <c:pt idx="2">
                  <c:v>1.36</c:v>
                </c:pt>
                <c:pt idx="3">
                  <c:v>0.98</c:v>
                </c:pt>
                <c:pt idx="4">
                  <c:v>-0.21</c:v>
                </c:pt>
              </c:numCache>
            </c:numRef>
          </c:val>
          <c:smooth val="0"/>
          <c:extLst>
            <c:ext xmlns:c16="http://schemas.microsoft.com/office/drawing/2014/chart" uri="{C3380CC4-5D6E-409C-BE32-E72D297353CC}">
              <c16:uniqueId val="{00000002-7747-427C-8FAE-1D4AED8936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0.36</c:v>
                </c:pt>
                <c:pt idx="8">
                  <c:v>#N/A</c:v>
                </c:pt>
                <c:pt idx="9">
                  <c:v>0</c:v>
                </c:pt>
              </c:numCache>
            </c:numRef>
          </c:val>
          <c:extLst>
            <c:ext xmlns:c16="http://schemas.microsoft.com/office/drawing/2014/chart" uri="{C3380CC4-5D6E-409C-BE32-E72D297353CC}">
              <c16:uniqueId val="{00000000-5507-48B5-9BE6-588D9ED3C0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07-48B5-9BE6-588D9ED3C047}"/>
            </c:ext>
          </c:extLst>
        </c:ser>
        <c:ser>
          <c:idx val="2"/>
          <c:order val="2"/>
          <c:tx>
            <c:strRef>
              <c:f>データシート!$A$29</c:f>
              <c:strCache>
                <c:ptCount val="1"/>
                <c:pt idx="0">
                  <c:v>奨学資金特別会計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0.03</c:v>
                </c:pt>
                <c:pt idx="4">
                  <c:v>#N/A</c:v>
                </c:pt>
                <c:pt idx="5">
                  <c:v>0.04</c:v>
                </c:pt>
                <c:pt idx="6">
                  <c:v>#N/A</c:v>
                </c:pt>
                <c:pt idx="7">
                  <c:v>0.04</c:v>
                </c:pt>
                <c:pt idx="8">
                  <c:v>#N/A</c:v>
                </c:pt>
                <c:pt idx="9">
                  <c:v>0.03</c:v>
                </c:pt>
              </c:numCache>
            </c:numRef>
          </c:val>
          <c:extLst>
            <c:ext xmlns:c16="http://schemas.microsoft.com/office/drawing/2014/chart" uri="{C3380CC4-5D6E-409C-BE32-E72D297353CC}">
              <c16:uniqueId val="{00000002-5507-48B5-9BE6-588D9ED3C047}"/>
            </c:ext>
          </c:extLst>
        </c:ser>
        <c:ser>
          <c:idx val="3"/>
          <c:order val="3"/>
          <c:tx>
            <c:strRef>
              <c:f>データシート!$A$30</c:f>
              <c:strCache>
                <c:ptCount val="1"/>
                <c:pt idx="0">
                  <c:v>大仙市太陽光発電事業特別会計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0.04</c:v>
                </c:pt>
                <c:pt idx="4">
                  <c:v>#N/A</c:v>
                </c:pt>
                <c:pt idx="5">
                  <c:v>0.08</c:v>
                </c:pt>
                <c:pt idx="6">
                  <c:v>#N/A</c:v>
                </c:pt>
                <c:pt idx="7">
                  <c:v>0.08</c:v>
                </c:pt>
                <c:pt idx="8">
                  <c:v>#N/A</c:v>
                </c:pt>
                <c:pt idx="9">
                  <c:v>0.04</c:v>
                </c:pt>
              </c:numCache>
            </c:numRef>
          </c:val>
          <c:extLst>
            <c:ext xmlns:c16="http://schemas.microsoft.com/office/drawing/2014/chart" uri="{C3380CC4-5D6E-409C-BE32-E72D297353CC}">
              <c16:uniqueId val="{00000003-5507-48B5-9BE6-588D9ED3C047}"/>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1.52</c:v>
                </c:pt>
                <c:pt idx="2">
                  <c:v>#N/A</c:v>
                </c:pt>
                <c:pt idx="3">
                  <c:v>1.5</c:v>
                </c:pt>
                <c:pt idx="4">
                  <c:v>#N/A</c:v>
                </c:pt>
                <c:pt idx="5">
                  <c:v>1.24</c:v>
                </c:pt>
                <c:pt idx="6">
                  <c:v>#N/A</c:v>
                </c:pt>
                <c:pt idx="7">
                  <c:v>0.78</c:v>
                </c:pt>
                <c:pt idx="8">
                  <c:v>#N/A</c:v>
                </c:pt>
                <c:pt idx="9">
                  <c:v>0.55000000000000004</c:v>
                </c:pt>
              </c:numCache>
            </c:numRef>
          </c:val>
          <c:extLst>
            <c:ext xmlns:c16="http://schemas.microsoft.com/office/drawing/2014/chart" uri="{C3380CC4-5D6E-409C-BE32-E72D297353CC}">
              <c16:uniqueId val="{00000004-5507-48B5-9BE6-588D9ED3C047}"/>
            </c:ext>
          </c:extLst>
        </c:ser>
        <c:ser>
          <c:idx val="5"/>
          <c:order val="5"/>
          <c:tx>
            <c:strRef>
              <c:f>データシート!$A$32</c:f>
              <c:strCache>
                <c:ptCount val="1"/>
                <c:pt idx="0">
                  <c:v>市立大曲病院事業会計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c:v>
                </c:pt>
                <c:pt idx="2">
                  <c:v>#N/A</c:v>
                </c:pt>
                <c:pt idx="3">
                  <c:v>1.02</c:v>
                </c:pt>
                <c:pt idx="4">
                  <c:v>#N/A</c:v>
                </c:pt>
                <c:pt idx="5">
                  <c:v>1.02</c:v>
                </c:pt>
                <c:pt idx="6">
                  <c:v>#N/A</c:v>
                </c:pt>
                <c:pt idx="7">
                  <c:v>1.04</c:v>
                </c:pt>
                <c:pt idx="8">
                  <c:v>#N/A</c:v>
                </c:pt>
                <c:pt idx="9">
                  <c:v>1.07</c:v>
                </c:pt>
              </c:numCache>
            </c:numRef>
          </c:val>
          <c:extLst>
            <c:ext xmlns:c16="http://schemas.microsoft.com/office/drawing/2014/chart" uri="{C3380CC4-5D6E-409C-BE32-E72D297353CC}">
              <c16:uniqueId val="{00000005-5507-48B5-9BE6-588D9ED3C047}"/>
            </c:ext>
          </c:extLst>
        </c:ser>
        <c:ser>
          <c:idx val="6"/>
          <c:order val="6"/>
          <c:tx>
            <c:strRef>
              <c:f>データシート!$A$33</c:f>
              <c:strCache>
                <c:ptCount val="1"/>
                <c:pt idx="0">
                  <c:v>大仙市簡易水道事業会計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c:v>
                </c:pt>
                <c:pt idx="2">
                  <c:v>#N/A</c:v>
                </c:pt>
                <c:pt idx="3">
                  <c:v>0.98</c:v>
                </c:pt>
                <c:pt idx="4">
                  <c:v>#N/A</c:v>
                </c:pt>
                <c:pt idx="5">
                  <c:v>1.04</c:v>
                </c:pt>
                <c:pt idx="6">
                  <c:v>#N/A</c:v>
                </c:pt>
                <c:pt idx="7">
                  <c:v>1.08</c:v>
                </c:pt>
                <c:pt idx="8">
                  <c:v>#N/A</c:v>
                </c:pt>
                <c:pt idx="9">
                  <c:v>1.1200000000000001</c:v>
                </c:pt>
              </c:numCache>
            </c:numRef>
          </c:val>
          <c:extLst>
            <c:ext xmlns:c16="http://schemas.microsoft.com/office/drawing/2014/chart" uri="{C3380CC4-5D6E-409C-BE32-E72D297353CC}">
              <c16:uniqueId val="{00000006-5507-48B5-9BE6-588D9ED3C047}"/>
            </c:ext>
          </c:extLst>
        </c:ser>
        <c:ser>
          <c:idx val="7"/>
          <c:order val="7"/>
          <c:tx>
            <c:strRef>
              <c:f>データシート!$A$34</c:f>
              <c:strCache>
                <c:ptCount val="1"/>
                <c:pt idx="0">
                  <c:v>大仙市下水道事業会計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1.44</c:v>
                </c:pt>
                <c:pt idx="2">
                  <c:v>#N/A</c:v>
                </c:pt>
                <c:pt idx="3">
                  <c:v>1.49</c:v>
                </c:pt>
                <c:pt idx="4">
                  <c:v>#N/A</c:v>
                </c:pt>
                <c:pt idx="5">
                  <c:v>1.82</c:v>
                </c:pt>
                <c:pt idx="6">
                  <c:v>#N/A</c:v>
                </c:pt>
                <c:pt idx="7">
                  <c:v>1.98</c:v>
                </c:pt>
                <c:pt idx="8">
                  <c:v>#N/A</c:v>
                </c:pt>
                <c:pt idx="9">
                  <c:v>2.09</c:v>
                </c:pt>
              </c:numCache>
            </c:numRef>
          </c:val>
          <c:extLst>
            <c:ext xmlns:c16="http://schemas.microsoft.com/office/drawing/2014/chart" uri="{C3380CC4-5D6E-409C-BE32-E72D297353CC}">
              <c16:uniqueId val="{00000007-5507-48B5-9BE6-588D9ED3C047}"/>
            </c:ext>
          </c:extLst>
        </c:ser>
        <c:ser>
          <c:idx val="8"/>
          <c:order val="8"/>
          <c:tx>
            <c:strRef>
              <c:f>データシート!$A$35</c:f>
              <c:strCache>
                <c:ptCount val="1"/>
                <c:pt idx="0">
                  <c:v>大仙市上水道事業会計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3.41</c:v>
                </c:pt>
                <c:pt idx="2">
                  <c:v>#N/A</c:v>
                </c:pt>
                <c:pt idx="3">
                  <c:v>3.87</c:v>
                </c:pt>
                <c:pt idx="4">
                  <c:v>#N/A</c:v>
                </c:pt>
                <c:pt idx="5">
                  <c:v>4.2699999999999996</c:v>
                </c:pt>
                <c:pt idx="6">
                  <c:v>#N/A</c:v>
                </c:pt>
                <c:pt idx="7">
                  <c:v>4.4000000000000004</c:v>
                </c:pt>
                <c:pt idx="8">
                  <c:v>#N/A</c:v>
                </c:pt>
                <c:pt idx="9">
                  <c:v>4.47</c:v>
                </c:pt>
              </c:numCache>
            </c:numRef>
          </c:val>
          <c:extLst>
            <c:ext xmlns:c16="http://schemas.microsoft.com/office/drawing/2014/chart" uri="{C3380CC4-5D6E-409C-BE32-E72D297353CC}">
              <c16:uniqueId val="{00000008-5507-48B5-9BE6-588D9ED3C04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6.7</c:v>
                </c:pt>
                <c:pt idx="2">
                  <c:v>#N/A</c:v>
                </c:pt>
                <c:pt idx="3">
                  <c:v>7.88</c:v>
                </c:pt>
                <c:pt idx="4">
                  <c:v>#N/A</c:v>
                </c:pt>
                <c:pt idx="5">
                  <c:v>7.68</c:v>
                </c:pt>
                <c:pt idx="6">
                  <c:v>#N/A</c:v>
                </c:pt>
                <c:pt idx="7">
                  <c:v>7.68</c:v>
                </c:pt>
                <c:pt idx="8">
                  <c:v>#N/A</c:v>
                </c:pt>
                <c:pt idx="9">
                  <c:v>7.65</c:v>
                </c:pt>
              </c:numCache>
            </c:numRef>
          </c:val>
          <c:extLst>
            <c:ext xmlns:c16="http://schemas.microsoft.com/office/drawing/2014/chart" uri="{C3380CC4-5D6E-409C-BE32-E72D297353CC}">
              <c16:uniqueId val="{00000009-5507-48B5-9BE6-588D9ED3C0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5306</c:v>
                </c:pt>
                <c:pt idx="5">
                  <c:v>5174</c:v>
                </c:pt>
                <c:pt idx="8">
                  <c:v>5143</c:v>
                </c:pt>
                <c:pt idx="11">
                  <c:v>4952</c:v>
                </c:pt>
                <c:pt idx="14">
                  <c:v>4846</c:v>
                </c:pt>
              </c:numCache>
            </c:numRef>
          </c:val>
          <c:extLst>
            <c:ext xmlns:c16="http://schemas.microsoft.com/office/drawing/2014/chart" uri="{C3380CC4-5D6E-409C-BE32-E72D297353CC}">
              <c16:uniqueId val="{00000000-5222-4833-BB24-24CCAF331F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22-4833-BB24-24CCAF331F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c:v>
                </c:pt>
                <c:pt idx="3">
                  <c:v>19</c:v>
                </c:pt>
                <c:pt idx="6">
                  <c:v>17</c:v>
                </c:pt>
                <c:pt idx="9">
                  <c:v>15</c:v>
                </c:pt>
                <c:pt idx="12">
                  <c:v>11</c:v>
                </c:pt>
              </c:numCache>
            </c:numRef>
          </c:val>
          <c:extLst>
            <c:ext xmlns:c16="http://schemas.microsoft.com/office/drawing/2014/chart" uri="{C3380CC4-5D6E-409C-BE32-E72D297353CC}">
              <c16:uniqueId val="{00000002-5222-4833-BB24-24CCAF331F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167</c:v>
                </c:pt>
                <c:pt idx="3">
                  <c:v>141</c:v>
                </c:pt>
                <c:pt idx="6">
                  <c:v>128</c:v>
                </c:pt>
                <c:pt idx="9">
                  <c:v>13</c:v>
                </c:pt>
                <c:pt idx="12">
                  <c:v>13</c:v>
                </c:pt>
              </c:numCache>
            </c:numRef>
          </c:val>
          <c:extLst>
            <c:ext xmlns:c16="http://schemas.microsoft.com/office/drawing/2014/chart" uri="{C3380CC4-5D6E-409C-BE32-E72D297353CC}">
              <c16:uniqueId val="{00000003-5222-4833-BB24-24CCAF331F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2179</c:v>
                </c:pt>
                <c:pt idx="3">
                  <c:v>2165</c:v>
                </c:pt>
                <c:pt idx="6">
                  <c:v>2157</c:v>
                </c:pt>
                <c:pt idx="9">
                  <c:v>2137</c:v>
                </c:pt>
                <c:pt idx="12">
                  <c:v>2064</c:v>
                </c:pt>
              </c:numCache>
            </c:numRef>
          </c:val>
          <c:extLst>
            <c:ext xmlns:c16="http://schemas.microsoft.com/office/drawing/2014/chart" uri="{C3380CC4-5D6E-409C-BE32-E72D297353CC}">
              <c16:uniqueId val="{00000004-5222-4833-BB24-24CCAF331F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22-4833-BB24-24CCAF331F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22-4833-BB24-24CCAF331F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5337</c:v>
                </c:pt>
                <c:pt idx="3">
                  <c:v>5400</c:v>
                </c:pt>
                <c:pt idx="6">
                  <c:v>5589</c:v>
                </c:pt>
                <c:pt idx="9">
                  <c:v>5481</c:v>
                </c:pt>
                <c:pt idx="12">
                  <c:v>5262</c:v>
                </c:pt>
              </c:numCache>
            </c:numRef>
          </c:val>
          <c:extLst>
            <c:ext xmlns:c16="http://schemas.microsoft.com/office/drawing/2014/chart" uri="{C3380CC4-5D6E-409C-BE32-E72D297353CC}">
              <c16:uniqueId val="{00000007-5222-4833-BB24-24CCAF331F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2383</c:v>
                </c:pt>
                <c:pt idx="2">
                  <c:v>#N/A</c:v>
                </c:pt>
                <c:pt idx="3">
                  <c:v>#N/A</c:v>
                </c:pt>
                <c:pt idx="4">
                  <c:v>2551</c:v>
                </c:pt>
                <c:pt idx="5">
                  <c:v>#N/A</c:v>
                </c:pt>
                <c:pt idx="6">
                  <c:v>#N/A</c:v>
                </c:pt>
                <c:pt idx="7">
                  <c:v>2748</c:v>
                </c:pt>
                <c:pt idx="8">
                  <c:v>#N/A</c:v>
                </c:pt>
                <c:pt idx="9">
                  <c:v>#N/A</c:v>
                </c:pt>
                <c:pt idx="10">
                  <c:v>2694</c:v>
                </c:pt>
                <c:pt idx="11">
                  <c:v>#N/A</c:v>
                </c:pt>
                <c:pt idx="12">
                  <c:v>#N/A</c:v>
                </c:pt>
                <c:pt idx="13">
                  <c:v>2504</c:v>
                </c:pt>
                <c:pt idx="14">
                  <c:v>#N/A</c:v>
                </c:pt>
              </c:numCache>
            </c:numRef>
          </c:val>
          <c:smooth val="0"/>
          <c:extLst>
            <c:ext xmlns:c16="http://schemas.microsoft.com/office/drawing/2014/chart" uri="{C3380CC4-5D6E-409C-BE32-E72D297353CC}">
              <c16:uniqueId val="{00000008-5222-4833-BB24-24CCAF331F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51971</c:v>
                </c:pt>
                <c:pt idx="5">
                  <c:v>50022</c:v>
                </c:pt>
                <c:pt idx="8">
                  <c:v>47830</c:v>
                </c:pt>
                <c:pt idx="11">
                  <c:v>46621</c:v>
                </c:pt>
                <c:pt idx="14">
                  <c:v>44944</c:v>
                </c:pt>
              </c:numCache>
            </c:numRef>
          </c:val>
          <c:extLst>
            <c:ext xmlns:c16="http://schemas.microsoft.com/office/drawing/2014/chart" uri="{C3380CC4-5D6E-409C-BE32-E72D297353CC}">
              <c16:uniqueId val="{00000000-130E-41AC-A226-82081120B8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800</c:v>
                </c:pt>
                <c:pt idx="5">
                  <c:v>727</c:v>
                </c:pt>
                <c:pt idx="8">
                  <c:v>666</c:v>
                </c:pt>
                <c:pt idx="11">
                  <c:v>522</c:v>
                </c:pt>
                <c:pt idx="14">
                  <c:v>404</c:v>
                </c:pt>
              </c:numCache>
            </c:numRef>
          </c:val>
          <c:extLst>
            <c:ext xmlns:c16="http://schemas.microsoft.com/office/drawing/2014/chart" uri="{C3380CC4-5D6E-409C-BE32-E72D297353CC}">
              <c16:uniqueId val="{00000001-130E-41AC-A226-82081120B8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5655</c:v>
                </c:pt>
                <c:pt idx="5">
                  <c:v>7201</c:v>
                </c:pt>
                <c:pt idx="8">
                  <c:v>8808</c:v>
                </c:pt>
                <c:pt idx="11">
                  <c:v>9793</c:v>
                </c:pt>
                <c:pt idx="14">
                  <c:v>10747</c:v>
                </c:pt>
              </c:numCache>
            </c:numRef>
          </c:val>
          <c:extLst>
            <c:ext xmlns:c16="http://schemas.microsoft.com/office/drawing/2014/chart" uri="{C3380CC4-5D6E-409C-BE32-E72D297353CC}">
              <c16:uniqueId val="{00000002-130E-41AC-A226-82081120B8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0E-41AC-A226-82081120B8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30E-41AC-A226-82081120B8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0E-41AC-A226-82081120B8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4718</c:v>
                </c:pt>
                <c:pt idx="3">
                  <c:v>4459</c:v>
                </c:pt>
                <c:pt idx="6">
                  <c:v>4724</c:v>
                </c:pt>
                <c:pt idx="9">
                  <c:v>4960</c:v>
                </c:pt>
                <c:pt idx="12">
                  <c:v>5207</c:v>
                </c:pt>
              </c:numCache>
            </c:numRef>
          </c:val>
          <c:extLst>
            <c:ext xmlns:c16="http://schemas.microsoft.com/office/drawing/2014/chart" uri="{C3380CC4-5D6E-409C-BE32-E72D297353CC}">
              <c16:uniqueId val="{00000006-130E-41AC-A226-82081120B8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295</c:v>
                </c:pt>
                <c:pt idx="3">
                  <c:v>140</c:v>
                </c:pt>
                <c:pt idx="6">
                  <c:v>27</c:v>
                </c:pt>
                <c:pt idx="9">
                  <c:v>16</c:v>
                </c:pt>
                <c:pt idx="12">
                  <c:v>5</c:v>
                </c:pt>
              </c:numCache>
            </c:numRef>
          </c:val>
          <c:extLst>
            <c:ext xmlns:c16="http://schemas.microsoft.com/office/drawing/2014/chart" uri="{C3380CC4-5D6E-409C-BE32-E72D297353CC}">
              <c16:uniqueId val="{00000007-130E-41AC-A226-82081120B8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25997</c:v>
                </c:pt>
                <c:pt idx="3">
                  <c:v>24633</c:v>
                </c:pt>
                <c:pt idx="6">
                  <c:v>23303</c:v>
                </c:pt>
                <c:pt idx="9">
                  <c:v>21956</c:v>
                </c:pt>
                <c:pt idx="12">
                  <c:v>21085</c:v>
                </c:pt>
              </c:numCache>
            </c:numRef>
          </c:val>
          <c:extLst>
            <c:ext xmlns:c16="http://schemas.microsoft.com/office/drawing/2014/chart" uri="{C3380CC4-5D6E-409C-BE32-E72D297353CC}">
              <c16:uniqueId val="{00000008-130E-41AC-A226-82081120B8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130E-41AC-A226-82081120B8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52141</c:v>
                </c:pt>
                <c:pt idx="3">
                  <c:v>51064</c:v>
                </c:pt>
                <c:pt idx="6">
                  <c:v>48949</c:v>
                </c:pt>
                <c:pt idx="9">
                  <c:v>46843</c:v>
                </c:pt>
                <c:pt idx="12">
                  <c:v>46518</c:v>
                </c:pt>
              </c:numCache>
            </c:numRef>
          </c:val>
          <c:extLst>
            <c:ext xmlns:c16="http://schemas.microsoft.com/office/drawing/2014/chart" uri="{C3380CC4-5D6E-409C-BE32-E72D297353CC}">
              <c16:uniqueId val="{0000000A-130E-41AC-A226-82081120B8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24726</c:v>
                </c:pt>
                <c:pt idx="2">
                  <c:v>#N/A</c:v>
                </c:pt>
                <c:pt idx="3">
                  <c:v>#N/A</c:v>
                </c:pt>
                <c:pt idx="4">
                  <c:v>22348</c:v>
                </c:pt>
                <c:pt idx="5">
                  <c:v>#N/A</c:v>
                </c:pt>
                <c:pt idx="6">
                  <c:v>#N/A</c:v>
                </c:pt>
                <c:pt idx="7">
                  <c:v>19698</c:v>
                </c:pt>
                <c:pt idx="8">
                  <c:v>#N/A</c:v>
                </c:pt>
                <c:pt idx="9">
                  <c:v>#N/A</c:v>
                </c:pt>
                <c:pt idx="10">
                  <c:v>16840</c:v>
                </c:pt>
                <c:pt idx="11">
                  <c:v>#N/A</c:v>
                </c:pt>
                <c:pt idx="12">
                  <c:v>#N/A</c:v>
                </c:pt>
                <c:pt idx="13">
                  <c:v>16721</c:v>
                </c:pt>
                <c:pt idx="14">
                  <c:v>#N/A</c:v>
                </c:pt>
              </c:numCache>
            </c:numRef>
          </c:val>
          <c:smooth val="0"/>
          <c:extLst>
            <c:ext xmlns:c16="http://schemas.microsoft.com/office/drawing/2014/chart" uri="{C3380CC4-5D6E-409C-BE32-E72D297353CC}">
              <c16:uniqueId val="{0000000B-130E-41AC-A226-82081120B8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4360</c:v>
                </c:pt>
                <c:pt idx="1">
                  <c:v>4510</c:v>
                </c:pt>
                <c:pt idx="2">
                  <c:v>4382</c:v>
                </c:pt>
              </c:numCache>
            </c:numRef>
          </c:val>
          <c:extLst>
            <c:ext xmlns:c16="http://schemas.microsoft.com/office/drawing/2014/chart" uri="{C3380CC4-5D6E-409C-BE32-E72D297353CC}">
              <c16:uniqueId val="{00000000-6980-41CD-80EC-3FA28D3AA3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255</c:v>
                </c:pt>
                <c:pt idx="1">
                  <c:v>427</c:v>
                </c:pt>
                <c:pt idx="2">
                  <c:v>622</c:v>
                </c:pt>
              </c:numCache>
            </c:numRef>
          </c:val>
          <c:extLst>
            <c:ext xmlns:c16="http://schemas.microsoft.com/office/drawing/2014/chart" uri="{C3380CC4-5D6E-409C-BE32-E72D297353CC}">
              <c16:uniqueId val="{00000001-6980-41CD-80EC-3FA28D3AA3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6225</c:v>
                </c:pt>
                <c:pt idx="1">
                  <c:v>6628</c:v>
                </c:pt>
                <c:pt idx="2">
                  <c:v>7312</c:v>
                </c:pt>
              </c:numCache>
            </c:numRef>
          </c:val>
          <c:extLst>
            <c:ext xmlns:c16="http://schemas.microsoft.com/office/drawing/2014/chart" uri="{C3380CC4-5D6E-409C-BE32-E72D297353CC}">
              <c16:uniqueId val="{00000002-6980-41CD-80EC-3FA28D3AA3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秋田県大仙市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元利償還金については、平成</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年度をピークに減少していたが、平成</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年度に発行した「花火伝統文化継承資料館建設事業」や、一部事務組合が実施した「かわ舟の里角間川改築事業」補助金、「消防本部改築事業」負担金に係る地方債償還開始に伴い令和</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年度から増加に転じ、令和</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年度の元利償還はピークを迎えている。</a:t>
          </a:r>
          <a:endParaRPr lang="ja-JP" altLang="ja-JP" sz="1250">
            <a:effectLst/>
            <a:latin typeface="ＭＳ Ｐゴシック" panose="020B0600070205080204" pitchFamily="50" charset="-128"/>
            <a:ea typeface="ＭＳ Ｐゴシック" panose="020B0600070205080204" pitchFamily="50" charset="-128"/>
          </a:endParaRPr>
        </a:p>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今後は公債費が減少の見込みであることから比率は再び改善していく見込みである。ただし、指標の分母である標準財政規模に関しては好調な税収を受け、この数年増加傾向にあるものの、</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年度の国勢調査人口の減少の影響によっては普通交付税が減少となり、標準財政規模の減少も考えられるため、引き続き任意の繰上償還など公債費抑制の取り組みが必要である。</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当市では、満期一括償還の地方債を発行していないため、減債基金残高と減債基金積立相当額に該当する数値はない。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秋田県大仙市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一般会計等の地方債現在高は、公債費負担適正化計画に基づく地方債発行額の抑制や繰上償還の実施などにより、着実に残高が減少している。しかし、近年の資材や労務費の高騰に伴う工事費増嵩などといった公債費の増額要因があることから、安価な工法への変更や実施年度の先送りも必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公営企業債等繰入見込額は、大型事業のピークが過ぎたことから地方債残高が減少傾向にある。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充当可能財源となる財政調整基金については、財源不足を補うため</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830</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百万円を取り崩したが、令和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年度の地方交付税や各譲与税・交付金などの確定に伴い、</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700</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積み</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戻し</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今後も各年度の財政負担の平準化を図るとともに、第２次大仙市総合計画の具体的な指針となる実施計画に記載された各種事業を精査しながら進めることで地方債の発行額を抑制し、比率改善に努める。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秋田県大仙市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減債基金の増（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百万円）、ふるさと応援基金の増（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学校施設再編整備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が主な要因となり、前年度に比べ基金全体の残高が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市税や普通交付税の動向によるが、慢性的な財源不足が見込まれていることから、各年度の財政運営において、剰余金を財政調整基金に積み立てることを基本に財源確保を図っていく。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・地域振興基金は、合併特例事業債を活用し積み立てを行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ったもので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、合併後の地域振興に資するソフト事業を計画的かつ安定的に実施するための財源として活用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・ふるさと応援基金は、ふるさと納税</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寄附者の思いを形にするとともに、ふるさとを離れた人、ふるさとに暮らす人が共に誇れる「人が活き人が集う夢のある田園交流都市」づくりに資する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事業を実施する財源として活用している。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・公共施設適正管理基金は、将来の公共施設修繕に要する財源として、平成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年度から積み立てを行い、庁舎・学校・生涯学習施設等の公共施設の老朽化に伴う修繕費用の財源として活用してきたが、令和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年度からは公共施設適正管理基金に名称を変え、解体経費にも充当可能としている。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学校施設再編整備基金は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学校施設の再編及び整備を計画的に推進する経費に充てる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こととしている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・庁舎整備基金は庁舎の整備に必要な経費に充てることとしている。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年度から償還の終わった範囲内（年間約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百万円）で地域振興に資する事業に充当しており、基金造成債分については、令和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年度決算時点で残高が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百万円に減少している。基金造成債分以外の残額は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年度のふるさと応援寄附金収入が過去最高となったことから、残高は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公共施設適正管理基金は施設修繕の財源として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百万円を取崩し、余剰金を活用し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百万円を積み戻したことで残高は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・剰余金を活用し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学校施設再編整備基金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百万円、庁舎整備基金に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百万円を積み増ししている。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・地域振興基金は、各地域の振興を継続的に図る上で重要な財源であり、計画的な取り崩しに努めつつ、一般財源を活用し積み立てを行っていく。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残高が増加傾向にあることから、寄付者の意向を考慮しながらより積極的な活用を図っていく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・公共施設適正管理基金は、充当事業全体の見直しを図り、積み増しと取り崩しのバランスを考慮しながら活用を図っていく。</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・学校施設再編整備基金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は、工事費が高騰している状況を鑑み、事業開始までできる限り積み増しを行っていく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年度においては、一般財源不足により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百万円を取り崩し、年度末に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戻したことで、年度末残高は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今後も一般財源不足から財政調整基金の取り崩しが必要となるが、これを最小限に止めつつ、災害など不測の事態の備えとして、各年度の財政状況を考慮しながら可能な限り積み増しを図る。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年度普通交付税の再算定により、２ヶ年の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臨時財政対策債償還費として追加交付された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分で</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百万円、及び令和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年度の財政運営における剰余金を活用し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た分として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を積み足した。これにより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年度末基金残高は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195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622</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年度末で合併特例事業（合併特例債）が発行期限を迎え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たことから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年度以降は交付税算入のない市債を発行するケースが増加すると想定され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る。また金利も上昇傾向にあることから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市債発行額の抑制と市債の償還対策が必須となる。市債及び市債に準ずる債務負担の償還に必要な財源を確保し、もって将来にわたる市財政の健全な運営を図る。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秋田県大仙市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73,794
73,417
866.79
53,993,830
51,607,773
2,184,144
28,387,807
46,457,640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財政力指数は、類似団体平均を大きく下回る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これは、財政基盤の脆弱な財政力指数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での市町村が合併し、合併後においても人口減や市税収入の減等により、指数の改善が図られていないためである。今後は、費用対効果と市民サービス適正化を照らし合わせ、歳出構造の抜本的な見直しを図るとともに、分担金・負担金の見直しや市有財産の売却等自主財源の一層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比率は前年度</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同値で、</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ﾎﾟｲﾝﾄ下回った。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経常収支比率は、歳入では、普通交付税や臨時財政対策債の減等により、比率算定分母となる経常一般財源等が</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140,085</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千円の減となった。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また歳出では、放課後児童クラブの運営委託化に伴い人件費相当分が減となったものの、物価高騰対策として国の給付金や県市の各支援事業の実施に伴う扶助費の増、市債の任意繰上償還による公債費の増などにより、分子となる経常的経費は</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176,807</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人口減少に伴う普通交付税の減等により、今後も分母が年々縮小するため、公共施設の管理手法の見直し等一層の経費削減を図り、比率の改善に努める。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60007</xdr:rowOff>
    </xdr:from>
    <xdr:to>
      <xdr:col>23</xdr:col>
      <xdr:colOff>133350</xdr:colOff>
      <xdr:row>63</xdr:row>
      <xdr:rowOff>60007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61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2874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7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60007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95000"/>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155575</xdr:rowOff>
    </xdr:from>
    <xdr:to>
      <xdr:col>15</xdr:col>
      <xdr:colOff>82550</xdr:colOff>
      <xdr:row>62</xdr:row>
      <xdr:rowOff>165100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140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155575</xdr:rowOff>
    </xdr:from>
    <xdr:to>
      <xdr:col>11</xdr:col>
      <xdr:colOff>31750</xdr:colOff>
      <xdr:row>63</xdr:row>
      <xdr:rowOff>47943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14025"/>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25734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9207</xdr:rowOff>
    </xdr:from>
    <xdr:to>
      <xdr:col>19</xdr:col>
      <xdr:colOff>184150</xdr:colOff>
      <xdr:row>63</xdr:row>
      <xdr:rowOff>110807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54627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104775</xdr:rowOff>
    </xdr:from>
    <xdr:to>
      <xdr:col>11</xdr:col>
      <xdr:colOff>82550</xdr:colOff>
      <xdr:row>62</xdr:row>
      <xdr:rowOff>34925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45102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108920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[198,332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人件費は、</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会計年度任用職員の勤勉手当支給などで増加</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し、維持補修費は、除雪経費の</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物件費は、</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一般廃棄物最終処分場廃止事業</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やふるさと納税関連経費などが増加した。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人件費、物件費及び維持補修費の決算額全体では</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1,206,674</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、分母となる人口も減少したため、１人当たり決算額は</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19,771</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円増加し、類似団体平均を上回って推移している。</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物価高騰による事業費や</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人件費の増が見込まれるため、事業を十分に精査し職員数の抑制を図るほか、大仙市公共施設等総合管理計画の指針に沿った公共施設の譲渡や統廃合などを進め、経費の削減を図る。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54487</xdr:rowOff>
    </xdr:from>
    <xdr:to>
      <xdr:col>23</xdr:col>
      <xdr:colOff>133350</xdr:colOff>
      <xdr:row>84</xdr:row>
      <xdr:rowOff>19343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84837"/>
          <a:ext cx="838200" cy="13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54487</xdr:rowOff>
    </xdr:from>
    <xdr:to>
      <xdr:col>19</xdr:col>
      <xdr:colOff>133350</xdr:colOff>
      <xdr:row>83</xdr:row>
      <xdr:rowOff>66897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84837"/>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54873</xdr:rowOff>
    </xdr:from>
    <xdr:to>
      <xdr:col>15</xdr:col>
      <xdr:colOff>82550</xdr:colOff>
      <xdr:row>83</xdr:row>
      <xdr:rowOff>66897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85223"/>
          <a:ext cx="8890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28018</xdr:rowOff>
    </xdr:from>
    <xdr:to>
      <xdr:col>11</xdr:col>
      <xdr:colOff>31750</xdr:colOff>
      <xdr:row>83</xdr:row>
      <xdr:rowOff>54873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58368"/>
          <a:ext cx="889000" cy="2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139993</xdr:rowOff>
    </xdr:from>
    <xdr:to>
      <xdr:col>23</xdr:col>
      <xdr:colOff>184150</xdr:colOff>
      <xdr:row>84</xdr:row>
      <xdr:rowOff>70143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7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112070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4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3687</xdr:rowOff>
    </xdr:from>
    <xdr:to>
      <xdr:col>19</xdr:col>
      <xdr:colOff>184150</xdr:colOff>
      <xdr:row>83</xdr:row>
      <xdr:rowOff>105287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3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90064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20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16097</xdr:rowOff>
    </xdr:from>
    <xdr:to>
      <xdr:col>15</xdr:col>
      <xdr:colOff>133350</xdr:colOff>
      <xdr:row>83</xdr:row>
      <xdr:rowOff>117697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4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102474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32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4073</xdr:rowOff>
    </xdr:from>
    <xdr:to>
      <xdr:col>11</xdr:col>
      <xdr:colOff>82550</xdr:colOff>
      <xdr:row>83</xdr:row>
      <xdr:rowOff>105673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90450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2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148668</xdr:rowOff>
    </xdr:from>
    <xdr:to>
      <xdr:col>7</xdr:col>
      <xdr:colOff>31750</xdr:colOff>
      <xdr:row>83</xdr:row>
      <xdr:rowOff>78818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63595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なり類似団体平均を上回ったが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全国の市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平均値とほぼ同数値となっている。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今後も人事院勧告等の制度改正を踏まえ、定員適正化とあわせ、一層の給与水準の適正化に努める。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101600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6012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49893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601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49893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169636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8776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年度以降、市直営の保育所や介護施設の法人化を進めると同時に、大仙市第二次定員適正化計画に基づき、当面の目標として人口千人当たりの職員数が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人未満となるよう組織改革及び行財政改革を進めてきた。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類似団体平均を上回って推移していることから、類似団体内平均値に近づくよう、民間委託や指定管理者制度を推進するほか、再任用職員（短時間勤務）・会計年度任用職員の適正配置に努める。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52494</xdr:rowOff>
    </xdr:from>
    <xdr:to>
      <xdr:col>81</xdr:col>
      <xdr:colOff>44450</xdr:colOff>
      <xdr:row>62</xdr:row>
      <xdr:rowOff>82369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82394"/>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29512</xdr:rowOff>
    </xdr:from>
    <xdr:to>
      <xdr:col>77</xdr:col>
      <xdr:colOff>44450</xdr:colOff>
      <xdr:row>62</xdr:row>
      <xdr:rowOff>52494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59412"/>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786</xdr:rowOff>
    </xdr:from>
    <xdr:to>
      <xdr:col>72</xdr:col>
      <xdr:colOff>203200</xdr:colOff>
      <xdr:row>62</xdr:row>
      <xdr:rowOff>29512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30686"/>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155001</xdr:rowOff>
    </xdr:from>
    <xdr:to>
      <xdr:col>68</xdr:col>
      <xdr:colOff>152400</xdr:colOff>
      <xdr:row>62</xdr:row>
      <xdr:rowOff>786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13451"/>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3646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1694</xdr:rowOff>
    </xdr:from>
    <xdr:to>
      <xdr:col>77</xdr:col>
      <xdr:colOff>95250</xdr:colOff>
      <xdr:row>62</xdr:row>
      <xdr:rowOff>103294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88071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150162</xdr:rowOff>
    </xdr:from>
    <xdr:to>
      <xdr:col>73</xdr:col>
      <xdr:colOff>44450</xdr:colOff>
      <xdr:row>62</xdr:row>
      <xdr:rowOff>80312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0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65089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9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121436</xdr:rowOff>
    </xdr:from>
    <xdr:to>
      <xdr:col>68</xdr:col>
      <xdr:colOff>203200</xdr:colOff>
      <xdr:row>62</xdr:row>
      <xdr:rowOff>51586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36363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104201</xdr:rowOff>
    </xdr:from>
    <xdr:to>
      <xdr:col>64</xdr:col>
      <xdr:colOff>152400</xdr:colOff>
      <xdr:row>62</xdr:row>
      <xdr:rowOff>34351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6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19128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4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年度決算では、基準財政収入額の増に伴い標準財政規模が拡大したことに加え、元利償還金の減少により、単年度比率が低下</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(R5:11.6% →R6:10.6%)</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したことから、</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ヶ年平均でも前年比</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減の</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11.3%</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公債費増による比率算定分子の拡大により比率が上昇傾向にあるが、今後は公債費が減少の見込みであることから比率は再び改善していく見込みである。ただし、指標の分母である標準財政規模に関しては好調な税収を受け、この数年増加傾向にあるものの、</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R7</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年度の国勢調査人口の減少の影響によっては普通交付税が減少となり、標準財政規模の減少も考えられるため、引き続き任意の繰上償還など公債費抑制の取り組みが必要である。</a:t>
          </a:r>
          <a:endParaRPr kumimoji="1" lang="ja-JP" altLang="en-US" sz="11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92428</xdr:rowOff>
    </xdr:from>
    <xdr:to>
      <xdr:col>81</xdr:col>
      <xdr:colOff>44450</xdr:colOff>
      <xdr:row>42</xdr:row>
      <xdr:rowOff>105833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52211</xdr:rowOff>
    </xdr:from>
    <xdr:to>
      <xdr:col>77</xdr:col>
      <xdr:colOff>44450</xdr:colOff>
      <xdr:row>42</xdr:row>
      <xdr:rowOff>105833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531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170039</xdr:rowOff>
    </xdr:from>
    <xdr:to>
      <xdr:col>72</xdr:col>
      <xdr:colOff>203200</xdr:colOff>
      <xdr:row>42</xdr:row>
      <xdr:rowOff>52211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994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170039</xdr:rowOff>
    </xdr:from>
    <xdr:to>
      <xdr:col>68</xdr:col>
      <xdr:colOff>152400</xdr:colOff>
      <xdr:row>41</xdr:row>
      <xdr:rowOff>170039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9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41628</xdr:rowOff>
    </xdr:from>
    <xdr:to>
      <xdr:col>81</xdr:col>
      <xdr:colOff>95250</xdr:colOff>
      <xdr:row>42</xdr:row>
      <xdr:rowOff>143228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13705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1411</xdr:rowOff>
    </xdr:from>
    <xdr:to>
      <xdr:col>73</xdr:col>
      <xdr:colOff>44450</xdr:colOff>
      <xdr:row>42</xdr:row>
      <xdr:rowOff>103011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87788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119239</xdr:rowOff>
    </xdr:from>
    <xdr:to>
      <xdr:col>68</xdr:col>
      <xdr:colOff>203200</xdr:colOff>
      <xdr:row>42</xdr:row>
      <xdr:rowOff>49389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34166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119239</xdr:rowOff>
    </xdr:from>
    <xdr:to>
      <xdr:col>64</xdr:col>
      <xdr:colOff>152400</xdr:colOff>
      <xdr:row>42</xdr:row>
      <xdr:rowOff>49389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34166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比率算定分母において、税収増等の要因により標準財政規模が前年度比約</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2,000</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万円の増となったことなどにより、比率算定分母が約</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6,000</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万円増となった。</a:t>
          </a:r>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比率算定分子においては、退職手当負担見込額が増加したものの、全会計の市債残高などの減少に加え、充当可能財源となる財政調整基金や</a:t>
          </a:r>
        </a:p>
        <a:p>
          <a:pPr eaLnBrk="1" fontAlgn="auto" latinLnBrk="0" hangingPunct="1"/>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　減債基金をはじめとする各基金の積み増しを図ったことにより、比率算定分子が</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9,000</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万円減となり、前年度比</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70.5%</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引き続き地方債発行額の抑制と繰上償還を積極的に行い、地方債残高の圧縮に努めるほか、基金の積み増しを図る等財政の健全化に努める。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37193</xdr:rowOff>
    </xdr:from>
    <xdr:to>
      <xdr:col>81</xdr:col>
      <xdr:colOff>44450</xdr:colOff>
      <xdr:row>18</xdr:row>
      <xdr:rowOff>59025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123293"/>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59025</xdr:rowOff>
    </xdr:from>
    <xdr:to>
      <xdr:col>77</xdr:col>
      <xdr:colOff>44450</xdr:colOff>
      <xdr:row>19</xdr:row>
      <xdr:rowOff>40398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145125"/>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40398</xdr:rowOff>
    </xdr:from>
    <xdr:to>
      <xdr:col>72</xdr:col>
      <xdr:colOff>203200</xdr:colOff>
      <xdr:row>19</xdr:row>
      <xdr:rowOff>133471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297948"/>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133471</xdr:rowOff>
    </xdr:from>
    <xdr:to>
      <xdr:col>68</xdr:col>
      <xdr:colOff>152400</xdr:colOff>
      <xdr:row>20</xdr:row>
      <xdr:rowOff>128633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391021"/>
          <a:ext cx="889000" cy="16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157843</xdr:rowOff>
    </xdr:from>
    <xdr:to>
      <xdr:col>81</xdr:col>
      <xdr:colOff>95250</xdr:colOff>
      <xdr:row>18</xdr:row>
      <xdr:rowOff>87993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07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129920</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04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8225</xdr:rowOff>
    </xdr:from>
    <xdr:to>
      <xdr:col>77</xdr:col>
      <xdr:colOff>95250</xdr:colOff>
      <xdr:row>18</xdr:row>
      <xdr:rowOff>109825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94602</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180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161048</xdr:rowOff>
    </xdr:from>
    <xdr:to>
      <xdr:col>73</xdr:col>
      <xdr:colOff>44450</xdr:colOff>
      <xdr:row>19</xdr:row>
      <xdr:rowOff>91198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2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75975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3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82671</xdr:rowOff>
    </xdr:from>
    <xdr:to>
      <xdr:col>68</xdr:col>
      <xdr:colOff>203200</xdr:colOff>
      <xdr:row>20</xdr:row>
      <xdr:rowOff>12821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3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169048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42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77833</xdr:rowOff>
    </xdr:from>
    <xdr:to>
      <xdr:col>64</xdr:col>
      <xdr:colOff>152400</xdr:colOff>
      <xdr:row>21</xdr:row>
      <xdr:rowOff>7983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50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164210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593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秋田県大仙市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73,794
73,417
866.79
53,993,830
51,607,773
2,184,144
28,387,807
46,457,640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会計年度任用職員の昇給による報酬や期末手当などの増に加え、新たに勤勉手当が支給されることになり会計年度任用職員に係る人件費が大きく増となった。</a:t>
          </a:r>
          <a:endParaRPr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また、国の人事院勧告に準じて手当の引き上げや給与表の改定を行ったことなどから、人件費総額</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増とな</a:t>
          </a:r>
          <a:r>
            <a:rPr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り、</a:t>
          </a:r>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15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5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物価高騰を背景にして</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人件費は今後も上昇していくことが予想されることから</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、引き続き定員管理の適正化を図り、人件費の抑制に努める。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16510</xdr:rowOff>
    </xdr:from>
    <xdr:to>
      <xdr:col>24</xdr:col>
      <xdr:colOff>25400</xdr:colOff>
      <xdr:row>35</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172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0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09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36</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58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137160</xdr:rowOff>
    </xdr:from>
    <xdr:to>
      <xdr:col>20</xdr:col>
      <xdr:colOff>38100</xdr:colOff>
      <xdr:row>35</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77487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69867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物件費は、ふるさと納税制度関連経費などが増とな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ポイント上昇したが、類似団体平均値を下回っている。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今後は、大仙市公共施設等総合管理計画に基づき、各地区に点在する公共施設の利用形態を勘案しながら、管理手法等を総合的に見直した上で施設の統廃合を推進し、物件費の抑制を図る。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44450</xdr:rowOff>
    </xdr:from>
    <xdr:to>
      <xdr:col>82</xdr:col>
      <xdr:colOff>107950</xdr:colOff>
      <xdr:row>15</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16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139700</xdr:rowOff>
    </xdr:from>
    <xdr:to>
      <xdr:col>78</xdr:col>
      <xdr:colOff>69850</xdr:colOff>
      <xdr:row>15</xdr:row>
      <xdr:rowOff>44450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40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139700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13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133350</xdr:rowOff>
    </xdr:from>
    <xdr:to>
      <xdr:col>69</xdr:col>
      <xdr:colOff>92075</xdr:colOff>
      <xdr:row>14</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62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165100</xdr:rowOff>
    </xdr:from>
    <xdr:to>
      <xdr:col>78</xdr:col>
      <xdr:colOff>120650</xdr:colOff>
      <xdr:row>15</xdr:row>
      <xdr:rowOff>95250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105427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3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88900</xdr:rowOff>
    </xdr:from>
    <xdr:to>
      <xdr:col>74</xdr:col>
      <xdr:colOff>31750</xdr:colOff>
      <xdr:row>15</xdr:row>
      <xdr:rowOff>19050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22877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歳以下の子ども</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人につき</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万円を給付した だいせん子ども応援給付金の皆減や住民税均等割のみ課税世帯への支援事業費の減、また令和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年度に続き行った住民税非課税世帯への給付事業において給付額が</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減少したことなどにより</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減少に伴い児童手当や生活扶助費等の受給者減少が見込まれるものの、普通会計の決算規模も年々縮小することから、国の新たな扶助制度が構築されない限りは今後も同水準で推移すると見込まれる。引き続き、ジェネリック医薬品の推進等による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8128</xdr:rowOff>
    </xdr:from>
    <xdr:to>
      <xdr:col>24</xdr:col>
      <xdr:colOff>25400</xdr:colOff>
      <xdr:row>54</xdr:row>
      <xdr:rowOff>17272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664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152146</xdr:rowOff>
    </xdr:from>
    <xdr:to>
      <xdr:col>19</xdr:col>
      <xdr:colOff>187325</xdr:colOff>
      <xdr:row>54</xdr:row>
      <xdr:rowOff>17272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389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106426</xdr:rowOff>
    </xdr:from>
    <xdr:to>
      <xdr:col>15</xdr:col>
      <xdr:colOff>98425</xdr:colOff>
      <xdr:row>53</xdr:row>
      <xdr:rowOff>152146</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932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106426</xdr:rowOff>
    </xdr:from>
    <xdr:to>
      <xdr:col>11</xdr:col>
      <xdr:colOff>9525</xdr:colOff>
      <xdr:row>53</xdr:row>
      <xdr:rowOff>161290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932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128778</xdr:rowOff>
    </xdr:from>
    <xdr:to>
      <xdr:col>24</xdr:col>
      <xdr:colOff>76200</xdr:colOff>
      <xdr:row>54</xdr:row>
      <xdr:rowOff>58928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1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37355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2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137922</xdr:rowOff>
    </xdr:from>
    <xdr:to>
      <xdr:col>20</xdr:col>
      <xdr:colOff>38100</xdr:colOff>
      <xdr:row>54</xdr:row>
      <xdr:rowOff>68072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78249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9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101346</xdr:rowOff>
    </xdr:from>
    <xdr:to>
      <xdr:col>15</xdr:col>
      <xdr:colOff>149225</xdr:colOff>
      <xdr:row>54</xdr:row>
      <xdr:rowOff>31496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8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41673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5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55626</xdr:rowOff>
    </xdr:from>
    <xdr:to>
      <xdr:col>11</xdr:col>
      <xdr:colOff>60325</xdr:colOff>
      <xdr:row>53</xdr:row>
      <xdr:rowOff>157226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167403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1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110490</xdr:rowOff>
    </xdr:from>
    <xdr:to>
      <xdr:col>6</xdr:col>
      <xdr:colOff>171450</xdr:colOff>
      <xdr:row>54</xdr:row>
      <xdr:rowOff>40640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50817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維持補修費については、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除雪経費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となったものの、分母となる経常一般財源等も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となったため、その他全体での比率は前年度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と同値になった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公共施設の老朽化対策に係る維持補修費が年々増加しているため、大仙市公共施設等総合管理計画に基づき、施設の統廃合を早期に進める。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56</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107950</xdr:rowOff>
    </xdr:from>
    <xdr:to>
      <xdr:col>73</xdr:col>
      <xdr:colOff>180975</xdr:colOff>
      <xdr:row>57</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09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107950</xdr:rowOff>
    </xdr:from>
    <xdr:to>
      <xdr:col>69</xdr:col>
      <xdr:colOff>92075</xdr:colOff>
      <xdr:row>56</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133350</xdr:rowOff>
    </xdr:from>
    <xdr:to>
      <xdr:col>74</xdr:col>
      <xdr:colOff>31750</xdr:colOff>
      <xdr:row>57</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48277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57150</xdr:rowOff>
    </xdr:from>
    <xdr:to>
      <xdr:col>69</xdr:col>
      <xdr:colOff>142875</xdr:colOff>
      <xdr:row>56</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当市は、消防・斎場・介護・清掃等の広域運営費について、一部事務組合へ負担しているため、補助費等が類似団体を上回る傾向にある。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年度からは、下水道事業が法適用会計へ移行したことにより繰出金から補助費等へ性質区分変更されたため、比率が大きく上昇し、類似団体平均値との差が拡大した。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部事務組合への負担金や保育所施設型給付費が経常経費の大部分を占めているが、農業及び商工業振興や地域活性化に係る各種市単独補助金が財政を逼迫する要因にもなっているため、今後は市単独補助金の目的・必要性・効果等を勘案し一層の縮減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144145</xdr:rowOff>
    </xdr:from>
    <xdr:to>
      <xdr:col>82</xdr:col>
      <xdr:colOff>107950</xdr:colOff>
      <xdr:row>40</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70021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127000</xdr:rowOff>
    </xdr:from>
    <xdr:to>
      <xdr:col>78</xdr:col>
      <xdr:colOff>69850</xdr:colOff>
      <xdr:row>40</xdr:row>
      <xdr:rowOff>144145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9850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75565</xdr:rowOff>
    </xdr:from>
    <xdr:to>
      <xdr:col>73</xdr:col>
      <xdr:colOff>180975</xdr:colOff>
      <xdr:row>40</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9335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75565</xdr:rowOff>
    </xdr:from>
    <xdr:to>
      <xdr:col>69</xdr:col>
      <xdr:colOff>92075</xdr:colOff>
      <xdr:row>40</xdr:row>
      <xdr:rowOff>155575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93356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110490</xdr:rowOff>
    </xdr:from>
    <xdr:to>
      <xdr:col>82</xdr:col>
      <xdr:colOff>158750</xdr:colOff>
      <xdr:row>41</xdr:row>
      <xdr:rowOff>40640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19067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93345</xdr:rowOff>
    </xdr:from>
    <xdr:to>
      <xdr:col>78</xdr:col>
      <xdr:colOff>120650</xdr:colOff>
      <xdr:row>41</xdr:row>
      <xdr:rowOff>23495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9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8272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703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76200</xdr:rowOff>
    </xdr:from>
    <xdr:to>
      <xdr:col>74</xdr:col>
      <xdr:colOff>31750</xdr:colOff>
      <xdr:row>41</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162577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24765</xdr:rowOff>
    </xdr:from>
    <xdr:to>
      <xdr:col>69</xdr:col>
      <xdr:colOff>142875</xdr:colOff>
      <xdr:row>40</xdr:row>
      <xdr:rowOff>126365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8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111142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96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104775</xdr:rowOff>
    </xdr:from>
    <xdr:to>
      <xdr:col>65</xdr:col>
      <xdr:colOff>53975</xdr:colOff>
      <xdr:row>41</xdr:row>
      <xdr:rowOff>34925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9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19702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704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公債費については、分子となる経常経費充当一般財源等が前年度より</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211,942</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、分母となる経常一般財源等</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が増</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となったため、比率は前年度より</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第</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次大仙市総合計画の実施計画の見直し等による地方債発行額の抑制や任意繰上償還を行っている</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。元金償還額は減少していく見込みであるが、金利が上昇傾向にあり利子償還金は増加していくことが予想されることから</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、今後も地方債償還額の大幅な減少は見込めないため、地方債発行額の抑制を図り、着実に公債費の縮減に努める。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60325</xdr:rowOff>
    </xdr:from>
    <xdr:to>
      <xdr:col>24</xdr:col>
      <xdr:colOff>25400</xdr:colOff>
      <xdr:row>77</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6197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165100</xdr:rowOff>
    </xdr:from>
    <xdr:to>
      <xdr:col>19</xdr:col>
      <xdr:colOff>187325</xdr:colOff>
      <xdr:row>78</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6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78</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71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98425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715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xdr:rowOff>
    </xdr:from>
    <xdr:to>
      <xdr:col>24</xdr:col>
      <xdr:colOff>76200</xdr:colOff>
      <xdr:row>77</xdr:row>
      <xdr:rowOff>111125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26052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5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114300</xdr:rowOff>
    </xdr:from>
    <xdr:to>
      <xdr:col>20</xdr:col>
      <xdr:colOff>38100</xdr:colOff>
      <xdr:row>78</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29227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47625</xdr:rowOff>
    </xdr:from>
    <xdr:to>
      <xdr:col>6</xdr:col>
      <xdr:colOff>171450</xdr:colOff>
      <xdr:row>77</xdr:row>
      <xdr:rowOff>149225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134002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公債費以外に充当される</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経常経費</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一般財源は</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、物件費・維持補修費・扶助費・補助費等・繰出金</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の各項目が</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前年度より増となったため、分子が前年度比</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28,034</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千円増加した。分母となる経常一般財源等は減となったため、比率は前年度より</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ﾎﾟｲﾝﾄ上昇したが、類似団体平均値を下回った。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当市では、市単独補助金や公共施設の統廃合等による見直しが、経常経費削減の喫緊の課題であり、事業の見直しや大仙市公共施設等総合管理計画に沿い、これら施設に係る経費の抜本的な見直しに努める。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153670</xdr:rowOff>
    </xdr:from>
    <xdr:to>
      <xdr:col>82</xdr:col>
      <xdr:colOff>107950</xdr:colOff>
      <xdr:row>74</xdr:row>
      <xdr:rowOff>66040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6695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29227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8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54610</xdr:rowOff>
    </xdr:from>
    <xdr:to>
      <xdr:col>78</xdr:col>
      <xdr:colOff>69850</xdr:colOff>
      <xdr:row>73</xdr:row>
      <xdr:rowOff>153670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5704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170197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5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88900</xdr:rowOff>
    </xdr:from>
    <xdr:to>
      <xdr:col>73</xdr:col>
      <xdr:colOff>180975</xdr:colOff>
      <xdr:row>73</xdr:row>
      <xdr:rowOff>54610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433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78757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88900</xdr:rowOff>
    </xdr:from>
    <xdr:to>
      <xdr:col>69</xdr:col>
      <xdr:colOff>92075</xdr:colOff>
      <xdr:row>74</xdr:row>
      <xdr:rowOff>20320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4333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52087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56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154957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4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15240</xdr:rowOff>
    </xdr:from>
    <xdr:to>
      <xdr:col>82</xdr:col>
      <xdr:colOff>158750</xdr:colOff>
      <xdr:row>74</xdr:row>
      <xdr:rowOff>116840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31767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102870</xdr:rowOff>
    </xdr:from>
    <xdr:to>
      <xdr:col>78</xdr:col>
      <xdr:colOff>120650</xdr:colOff>
      <xdr:row>74</xdr:row>
      <xdr:rowOff>33020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43197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38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3810</xdr:rowOff>
    </xdr:from>
    <xdr:to>
      <xdr:col>74</xdr:col>
      <xdr:colOff>31750</xdr:colOff>
      <xdr:row>73</xdr:row>
      <xdr:rowOff>105410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115587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28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38100</xdr:rowOff>
    </xdr:from>
    <xdr:to>
      <xdr:col>69</xdr:col>
      <xdr:colOff>142875</xdr:colOff>
      <xdr:row>72</xdr:row>
      <xdr:rowOff>139700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3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149877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140970</xdr:rowOff>
    </xdr:from>
    <xdr:to>
      <xdr:col>65</xdr:col>
      <xdr:colOff>53975</xdr:colOff>
      <xdr:row>74</xdr:row>
      <xdr:rowOff>71120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81297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秋田県大仙市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97980</xdr:rowOff>
    </xdr:from>
    <xdr:to>
      <xdr:col>29</xdr:col>
      <xdr:colOff>127000</xdr:colOff>
      <xdr:row>17</xdr:row>
      <xdr:rowOff>5080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8805"/>
          <a:ext cx="647700" cy="78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5080</xdr:rowOff>
    </xdr:from>
    <xdr:to>
      <xdr:col>26</xdr:col>
      <xdr:colOff>50800</xdr:colOff>
      <xdr:row>17</xdr:row>
      <xdr:rowOff>25362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67355"/>
          <a:ext cx="698500" cy="20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25362</xdr:rowOff>
    </xdr:from>
    <xdr:to>
      <xdr:col>22</xdr:col>
      <xdr:colOff>114300</xdr:colOff>
      <xdr:row>17</xdr:row>
      <xdr:rowOff>63932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7637"/>
          <a:ext cx="698500" cy="38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63932</xdr:rowOff>
    </xdr:from>
    <xdr:to>
      <xdr:col>18</xdr:col>
      <xdr:colOff>177800</xdr:colOff>
      <xdr:row>17</xdr:row>
      <xdr:rowOff>69698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6207"/>
          <a:ext cx="698500" cy="5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47180</xdr:rowOff>
    </xdr:from>
    <xdr:to>
      <xdr:col>29</xdr:col>
      <xdr:colOff>177800</xdr:colOff>
      <xdr:row>16</xdr:row>
      <xdr:rowOff>148780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8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63707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8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125730</xdr:rowOff>
    </xdr:from>
    <xdr:to>
      <xdr:col>26</xdr:col>
      <xdr:colOff>101600</xdr:colOff>
      <xdr:row>17</xdr:row>
      <xdr:rowOff>55880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6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66057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85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146012</xdr:rowOff>
    </xdr:from>
    <xdr:to>
      <xdr:col>22</xdr:col>
      <xdr:colOff>165100</xdr:colOff>
      <xdr:row>17</xdr:row>
      <xdr:rowOff>76162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6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86339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05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13132</xdr:rowOff>
    </xdr:from>
    <xdr:to>
      <xdr:col>19</xdr:col>
      <xdr:colOff>38100</xdr:colOff>
      <xdr:row>17</xdr:row>
      <xdr:rowOff>114732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5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124909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4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18898</xdr:rowOff>
    </xdr:from>
    <xdr:to>
      <xdr:col>15</xdr:col>
      <xdr:colOff>101600</xdr:colOff>
      <xdr:row>17</xdr:row>
      <xdr:rowOff>120498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81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130675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50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305156</xdr:rowOff>
    </xdr:from>
    <xdr:to>
      <xdr:col>29</xdr:col>
      <xdr:colOff>127000</xdr:colOff>
      <xdr:row>35</xdr:row>
      <xdr:rowOff>35027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72606"/>
          <a:ext cx="647700" cy="72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301917</xdr:rowOff>
    </xdr:from>
    <xdr:to>
      <xdr:col>26</xdr:col>
      <xdr:colOff>50800</xdr:colOff>
      <xdr:row>34</xdr:row>
      <xdr:rowOff>305156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569367"/>
          <a:ext cx="698500" cy="3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301917</xdr:rowOff>
    </xdr:from>
    <xdr:to>
      <xdr:col>22</xdr:col>
      <xdr:colOff>114300</xdr:colOff>
      <xdr:row>35</xdr:row>
      <xdr:rowOff>79832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69367"/>
          <a:ext cx="698500" cy="120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79832</xdr:rowOff>
    </xdr:from>
    <xdr:to>
      <xdr:col>18</xdr:col>
      <xdr:colOff>177800</xdr:colOff>
      <xdr:row>35</xdr:row>
      <xdr:rowOff>181064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90182"/>
          <a:ext cx="698500" cy="101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327127</xdr:rowOff>
    </xdr:from>
    <xdr:to>
      <xdr:col>29</xdr:col>
      <xdr:colOff>177800</xdr:colOff>
      <xdr:row>35</xdr:row>
      <xdr:rowOff>85827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94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172204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3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254356</xdr:rowOff>
    </xdr:from>
    <xdr:to>
      <xdr:col>26</xdr:col>
      <xdr:colOff>101600</xdr:colOff>
      <xdr:row>35</xdr:row>
      <xdr:rowOff>13056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21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23233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90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251117</xdr:rowOff>
    </xdr:from>
    <xdr:to>
      <xdr:col>22</xdr:col>
      <xdr:colOff>165100</xdr:colOff>
      <xdr:row>35</xdr:row>
      <xdr:rowOff>9817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18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19994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8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29032</xdr:rowOff>
    </xdr:from>
    <xdr:to>
      <xdr:col>19</xdr:col>
      <xdr:colOff>38100</xdr:colOff>
      <xdr:row>35</xdr:row>
      <xdr:rowOff>130632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39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140809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0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130264</xdr:rowOff>
    </xdr:from>
    <xdr:to>
      <xdr:col>15</xdr:col>
      <xdr:colOff>101600</xdr:colOff>
      <xdr:row>35</xdr:row>
      <xdr:rowOff>231864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40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242041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09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73,794
73,417
866.79
53,993,830
51,607,773
2,184,144
28,387,807
46,457,640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22911</xdr:rowOff>
    </xdr:from>
    <xdr:to>
      <xdr:col>24</xdr:col>
      <xdr:colOff>63500</xdr:colOff>
      <xdr:row>37</xdr:row>
      <xdr:rowOff>89179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66561"/>
          <a:ext cx="838200" cy="6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74960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84684</xdr:rowOff>
    </xdr:from>
    <xdr:to>
      <xdr:col>19</xdr:col>
      <xdr:colOff>177800</xdr:colOff>
      <xdr:row>37</xdr:row>
      <xdr:rowOff>89179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28334"/>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93248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27927</xdr:rowOff>
    </xdr:from>
    <xdr:to>
      <xdr:col>15</xdr:col>
      <xdr:colOff>50800</xdr:colOff>
      <xdr:row>37</xdr:row>
      <xdr:rowOff>84684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71577"/>
          <a:ext cx="889000" cy="5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113618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11062</xdr:rowOff>
    </xdr:from>
    <xdr:to>
      <xdr:col>10</xdr:col>
      <xdr:colOff>114300</xdr:colOff>
      <xdr:row>37</xdr:row>
      <xdr:rowOff>27927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54712"/>
          <a:ext cx="889000" cy="1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143561</xdr:rowOff>
    </xdr:from>
    <xdr:to>
      <xdr:col>24</xdr:col>
      <xdr:colOff>114300</xdr:colOff>
      <xdr:row>37</xdr:row>
      <xdr:rowOff>73711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121988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9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38379</xdr:rowOff>
    </xdr:from>
    <xdr:to>
      <xdr:col>20</xdr:col>
      <xdr:colOff>38100</xdr:colOff>
      <xdr:row>37</xdr:row>
      <xdr:rowOff>139979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131106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33884</xdr:rowOff>
    </xdr:from>
    <xdr:to>
      <xdr:col>15</xdr:col>
      <xdr:colOff>101600</xdr:colOff>
      <xdr:row>37</xdr:row>
      <xdr:rowOff>135484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126611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148577</xdr:rowOff>
    </xdr:from>
    <xdr:to>
      <xdr:col>10</xdr:col>
      <xdr:colOff>165100</xdr:colOff>
      <xdr:row>37</xdr:row>
      <xdr:rowOff>78727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2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95254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9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131712</xdr:rowOff>
    </xdr:from>
    <xdr:to>
      <xdr:col>6</xdr:col>
      <xdr:colOff>38100</xdr:colOff>
      <xdr:row>37</xdr:row>
      <xdr:rowOff>61862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78389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7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85628</xdr:rowOff>
    </xdr:from>
    <xdr:to>
      <xdr:col>24</xdr:col>
      <xdr:colOff>63500</xdr:colOff>
      <xdr:row>57</xdr:row>
      <xdr:rowOff>33797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86828"/>
          <a:ext cx="838200" cy="11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33797</xdr:rowOff>
    </xdr:from>
    <xdr:to>
      <xdr:col>19</xdr:col>
      <xdr:colOff>177800</xdr:colOff>
      <xdr:row>57</xdr:row>
      <xdr:rowOff>51476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06447"/>
          <a:ext cx="889000" cy="1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51476</xdr:rowOff>
    </xdr:from>
    <xdr:to>
      <xdr:col>15</xdr:col>
      <xdr:colOff>50800</xdr:colOff>
      <xdr:row>57</xdr:row>
      <xdr:rowOff>125984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24126"/>
          <a:ext cx="889000" cy="7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125984</xdr:rowOff>
    </xdr:from>
    <xdr:to>
      <xdr:col>10</xdr:col>
      <xdr:colOff>114300</xdr:colOff>
      <xdr:row>58</xdr:row>
      <xdr:rowOff>15326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98634"/>
          <a:ext cx="889000" cy="6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34828</xdr:rowOff>
    </xdr:from>
    <xdr:to>
      <xdr:col>24</xdr:col>
      <xdr:colOff>114300</xdr:colOff>
      <xdr:row>56</xdr:row>
      <xdr:rowOff>136428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13255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1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154447</xdr:rowOff>
    </xdr:from>
    <xdr:to>
      <xdr:col>20</xdr:col>
      <xdr:colOff>38100</xdr:colOff>
      <xdr:row>57</xdr:row>
      <xdr:rowOff>84597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5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75724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4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676</xdr:rowOff>
    </xdr:from>
    <xdr:to>
      <xdr:col>15</xdr:col>
      <xdr:colOff>101600</xdr:colOff>
      <xdr:row>57</xdr:row>
      <xdr:rowOff>102276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7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93403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86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75184</xdr:rowOff>
    </xdr:from>
    <xdr:to>
      <xdr:col>10</xdr:col>
      <xdr:colOff>165100</xdr:colOff>
      <xdr:row>58</xdr:row>
      <xdr:rowOff>5334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167911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4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135976</xdr:rowOff>
    </xdr:from>
    <xdr:to>
      <xdr:col>6</xdr:col>
      <xdr:colOff>38100</xdr:colOff>
      <xdr:row>58</xdr:row>
      <xdr:rowOff>66126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0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57253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0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58514</xdr:rowOff>
    </xdr:from>
    <xdr:to>
      <xdr:col>24</xdr:col>
      <xdr:colOff>63500</xdr:colOff>
      <xdr:row>76</xdr:row>
      <xdr:rowOff>97703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917264"/>
          <a:ext cx="8382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156322</xdr:rowOff>
    </xdr:from>
    <xdr:to>
      <xdr:col>19</xdr:col>
      <xdr:colOff>177800</xdr:colOff>
      <xdr:row>76</xdr:row>
      <xdr:rowOff>97703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15072"/>
          <a:ext cx="889000" cy="11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150183</xdr:rowOff>
    </xdr:from>
    <xdr:to>
      <xdr:col>15</xdr:col>
      <xdr:colOff>50800</xdr:colOff>
      <xdr:row>75</xdr:row>
      <xdr:rowOff>156322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837483"/>
          <a:ext cx="889000" cy="17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137414</xdr:rowOff>
    </xdr:from>
    <xdr:to>
      <xdr:col>10</xdr:col>
      <xdr:colOff>114300</xdr:colOff>
      <xdr:row>74</xdr:row>
      <xdr:rowOff>150183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824714"/>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7714</xdr:rowOff>
    </xdr:from>
    <xdr:to>
      <xdr:col>24</xdr:col>
      <xdr:colOff>114300</xdr:colOff>
      <xdr:row>75</xdr:row>
      <xdr:rowOff>109314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6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30591</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46903</xdr:rowOff>
    </xdr:from>
    <xdr:to>
      <xdr:col>20</xdr:col>
      <xdr:colOff>38100</xdr:colOff>
      <xdr:row>76</xdr:row>
      <xdr:rowOff>148503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7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165030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105522</xdr:rowOff>
    </xdr:from>
    <xdr:to>
      <xdr:col>15</xdr:col>
      <xdr:colOff>101600</xdr:colOff>
      <xdr:row>76</xdr:row>
      <xdr:rowOff>35672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6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52199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73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99383</xdr:rowOff>
    </xdr:from>
    <xdr:to>
      <xdr:col>10</xdr:col>
      <xdr:colOff>165100</xdr:colOff>
      <xdr:row>75</xdr:row>
      <xdr:rowOff>29533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8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46060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56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86614</xdr:rowOff>
    </xdr:from>
    <xdr:to>
      <xdr:col>6</xdr:col>
      <xdr:colOff>38100</xdr:colOff>
      <xdr:row>75</xdr:row>
      <xdr:rowOff>16764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7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33291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5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2913</xdr:rowOff>
    </xdr:from>
    <xdr:to>
      <xdr:col>24</xdr:col>
      <xdr:colOff>63500</xdr:colOff>
      <xdr:row>97</xdr:row>
      <xdr:rowOff>17087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633563"/>
          <a:ext cx="8382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2913</xdr:rowOff>
    </xdr:from>
    <xdr:to>
      <xdr:col>19</xdr:col>
      <xdr:colOff>177800</xdr:colOff>
      <xdr:row>97</xdr:row>
      <xdr:rowOff>97538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33563"/>
          <a:ext cx="889000" cy="9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11646</xdr:rowOff>
    </xdr:from>
    <xdr:to>
      <xdr:col>15</xdr:col>
      <xdr:colOff>50800</xdr:colOff>
      <xdr:row>97</xdr:row>
      <xdr:rowOff>97538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42296"/>
          <a:ext cx="889000" cy="8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11646</xdr:rowOff>
    </xdr:from>
    <xdr:to>
      <xdr:col>10</xdr:col>
      <xdr:colOff>114300</xdr:colOff>
      <xdr:row>98</xdr:row>
      <xdr:rowOff>902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42296"/>
          <a:ext cx="889000" cy="1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137737</xdr:rowOff>
    </xdr:from>
    <xdr:to>
      <xdr:col>24</xdr:col>
      <xdr:colOff>114300</xdr:colOff>
      <xdr:row>97</xdr:row>
      <xdr:rowOff>67887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9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116164</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7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123563</xdr:rowOff>
    </xdr:from>
    <xdr:to>
      <xdr:col>20</xdr:col>
      <xdr:colOff>38100</xdr:colOff>
      <xdr:row>97</xdr:row>
      <xdr:rowOff>53713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8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44840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67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46738</xdr:rowOff>
    </xdr:from>
    <xdr:to>
      <xdr:col>15</xdr:col>
      <xdr:colOff>101600</xdr:colOff>
      <xdr:row>97</xdr:row>
      <xdr:rowOff>148338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139465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7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132296</xdr:rowOff>
    </xdr:from>
    <xdr:to>
      <xdr:col>10</xdr:col>
      <xdr:colOff>165100</xdr:colOff>
      <xdr:row>97</xdr:row>
      <xdr:rowOff>62446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9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53573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8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121552</xdr:rowOff>
    </xdr:from>
    <xdr:to>
      <xdr:col>6</xdr:col>
      <xdr:colOff>38100</xdr:colOff>
      <xdr:row>98</xdr:row>
      <xdr:rowOff>51702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42829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4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85746</xdr:rowOff>
    </xdr:from>
    <xdr:to>
      <xdr:col>54</xdr:col>
      <xdr:colOff>189865</xdr:colOff>
      <xdr:row>37</xdr:row>
      <xdr:rowOff>166904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915046"/>
          <a:ext cx="1270" cy="595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170731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166904</xdr:rowOff>
    </xdr:from>
    <xdr:to>
      <xdr:col>55</xdr:col>
      <xdr:colOff>88900</xdr:colOff>
      <xdr:row>37</xdr:row>
      <xdr:rowOff>166904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32423</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69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85746</xdr:rowOff>
    </xdr:from>
    <xdr:to>
      <xdr:col>55</xdr:col>
      <xdr:colOff>88900</xdr:colOff>
      <xdr:row>34</xdr:row>
      <xdr:rowOff>85746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91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85746</xdr:rowOff>
    </xdr:from>
    <xdr:to>
      <xdr:col>55</xdr:col>
      <xdr:colOff>0</xdr:colOff>
      <xdr:row>34</xdr:row>
      <xdr:rowOff>137135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15046"/>
          <a:ext cx="838200" cy="5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40210</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12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61783</xdr:rowOff>
    </xdr:from>
    <xdr:to>
      <xdr:col>55</xdr:col>
      <xdr:colOff>50800</xdr:colOff>
      <xdr:row>36</xdr:row>
      <xdr:rowOff>163383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3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137135</xdr:rowOff>
    </xdr:from>
    <xdr:to>
      <xdr:col>50</xdr:col>
      <xdr:colOff>114300</xdr:colOff>
      <xdr:row>35</xdr:row>
      <xdr:rowOff>16357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966435"/>
          <a:ext cx="889000" cy="5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60407</xdr:rowOff>
    </xdr:from>
    <xdr:to>
      <xdr:col>50</xdr:col>
      <xdr:colOff>165100</xdr:colOff>
      <xdr:row>36</xdr:row>
      <xdr:rowOff>162007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3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153134</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2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153558</xdr:rowOff>
    </xdr:from>
    <xdr:to>
      <xdr:col>45</xdr:col>
      <xdr:colOff>177800</xdr:colOff>
      <xdr:row>35</xdr:row>
      <xdr:rowOff>16357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982858"/>
          <a:ext cx="889000" cy="3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62287</xdr:rowOff>
    </xdr:from>
    <xdr:to>
      <xdr:col>46</xdr:col>
      <xdr:colOff>38100</xdr:colOff>
      <xdr:row>36</xdr:row>
      <xdr:rowOff>163887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3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155014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2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81197</xdr:rowOff>
    </xdr:from>
    <xdr:to>
      <xdr:col>41</xdr:col>
      <xdr:colOff>50800</xdr:colOff>
      <xdr:row>34</xdr:row>
      <xdr:rowOff>153558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567597"/>
          <a:ext cx="889000" cy="41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76263</xdr:rowOff>
    </xdr:from>
    <xdr:to>
      <xdr:col>41</xdr:col>
      <xdr:colOff>101600</xdr:colOff>
      <xdr:row>37</xdr:row>
      <xdr:rowOff>6413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168990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34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147920</xdr:rowOff>
    </xdr:from>
    <xdr:to>
      <xdr:col>36</xdr:col>
      <xdr:colOff>165100</xdr:colOff>
      <xdr:row>34</xdr:row>
      <xdr:rowOff>78070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69197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89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34946</xdr:rowOff>
    </xdr:from>
    <xdr:to>
      <xdr:col>55</xdr:col>
      <xdr:colOff>50800</xdr:colOff>
      <xdr:row>34</xdr:row>
      <xdr:rowOff>136546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6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159423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1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86335</xdr:rowOff>
    </xdr:from>
    <xdr:to>
      <xdr:col>50</xdr:col>
      <xdr:colOff>165100</xdr:colOff>
      <xdr:row>35</xdr:row>
      <xdr:rowOff>16485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9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33012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69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137007</xdr:rowOff>
    </xdr:from>
    <xdr:to>
      <xdr:col>46</xdr:col>
      <xdr:colOff>38100</xdr:colOff>
      <xdr:row>35</xdr:row>
      <xdr:rowOff>67157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96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83684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4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102758</xdr:rowOff>
    </xdr:from>
    <xdr:to>
      <xdr:col>41</xdr:col>
      <xdr:colOff>101600</xdr:colOff>
      <xdr:row>35</xdr:row>
      <xdr:rowOff>32908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49435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0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30397</xdr:rowOff>
    </xdr:from>
    <xdr:to>
      <xdr:col>36</xdr:col>
      <xdr:colOff>165100</xdr:colOff>
      <xdr:row>32</xdr:row>
      <xdr:rowOff>131997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51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148524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29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33782</xdr:rowOff>
    </xdr:from>
    <xdr:to>
      <xdr:col>55</xdr:col>
      <xdr:colOff>0</xdr:colOff>
      <xdr:row>56</xdr:row>
      <xdr:rowOff>48649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634982"/>
          <a:ext cx="838200" cy="1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48649</xdr:rowOff>
    </xdr:from>
    <xdr:to>
      <xdr:col>50</xdr:col>
      <xdr:colOff>114300</xdr:colOff>
      <xdr:row>56</xdr:row>
      <xdr:rowOff>113678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49849"/>
          <a:ext cx="889000" cy="6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113678</xdr:rowOff>
    </xdr:from>
    <xdr:to>
      <xdr:col>45</xdr:col>
      <xdr:colOff>177800</xdr:colOff>
      <xdr:row>56</xdr:row>
      <xdr:rowOff>167483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14878"/>
          <a:ext cx="889000" cy="5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167483</xdr:rowOff>
    </xdr:from>
    <xdr:to>
      <xdr:col>41</xdr:col>
      <xdr:colOff>50800</xdr:colOff>
      <xdr:row>56</xdr:row>
      <xdr:rowOff>171361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68683"/>
          <a:ext cx="889000" cy="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90220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154432</xdr:rowOff>
    </xdr:from>
    <xdr:to>
      <xdr:col>55</xdr:col>
      <xdr:colOff>50800</xdr:colOff>
      <xdr:row>56</xdr:row>
      <xdr:rowOff>84582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8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132859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6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169299</xdr:rowOff>
    </xdr:from>
    <xdr:to>
      <xdr:col>50</xdr:col>
      <xdr:colOff>165100</xdr:colOff>
      <xdr:row>56</xdr:row>
      <xdr:rowOff>99449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59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90576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69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62878</xdr:rowOff>
    </xdr:from>
    <xdr:to>
      <xdr:col>46</xdr:col>
      <xdr:colOff>38100</xdr:colOff>
      <xdr:row>56</xdr:row>
      <xdr:rowOff>164478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6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155605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75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116683</xdr:rowOff>
    </xdr:from>
    <xdr:to>
      <xdr:col>41</xdr:col>
      <xdr:colOff>101600</xdr:colOff>
      <xdr:row>57</xdr:row>
      <xdr:rowOff>46833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37960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120561</xdr:rowOff>
    </xdr:from>
    <xdr:to>
      <xdr:col>36</xdr:col>
      <xdr:colOff>165100</xdr:colOff>
      <xdr:row>57</xdr:row>
      <xdr:rowOff>50711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2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41838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1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105821</xdr:rowOff>
    </xdr:from>
    <xdr:to>
      <xdr:col>55</xdr:col>
      <xdr:colOff>0</xdr:colOff>
      <xdr:row>78</xdr:row>
      <xdr:rowOff>19045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307471"/>
          <a:ext cx="838200" cy="8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26566</xdr:rowOff>
    </xdr:from>
    <xdr:to>
      <xdr:col>50</xdr:col>
      <xdr:colOff>114300</xdr:colOff>
      <xdr:row>77</xdr:row>
      <xdr:rowOff>105821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228216"/>
          <a:ext cx="889000" cy="7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26566</xdr:rowOff>
    </xdr:from>
    <xdr:to>
      <xdr:col>45</xdr:col>
      <xdr:colOff>177800</xdr:colOff>
      <xdr:row>78</xdr:row>
      <xdr:rowOff>74138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228216"/>
          <a:ext cx="889000" cy="21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74138</xdr:rowOff>
    </xdr:from>
    <xdr:to>
      <xdr:col>41</xdr:col>
      <xdr:colOff>50800</xdr:colOff>
      <xdr:row>78</xdr:row>
      <xdr:rowOff>83076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47238"/>
          <a:ext cx="8890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139695</xdr:rowOff>
    </xdr:from>
    <xdr:to>
      <xdr:col>55</xdr:col>
      <xdr:colOff>50800</xdr:colOff>
      <xdr:row>78</xdr:row>
      <xdr:rowOff>69845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54622</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5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55021</xdr:rowOff>
    </xdr:from>
    <xdr:to>
      <xdr:col>50</xdr:col>
      <xdr:colOff>165100</xdr:colOff>
      <xdr:row>77</xdr:row>
      <xdr:rowOff>156621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147748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34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147216</xdr:rowOff>
    </xdr:from>
    <xdr:to>
      <xdr:col>46</xdr:col>
      <xdr:colOff>38100</xdr:colOff>
      <xdr:row>77</xdr:row>
      <xdr:rowOff>77366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17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68493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27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23338</xdr:rowOff>
    </xdr:from>
    <xdr:to>
      <xdr:col>41</xdr:col>
      <xdr:colOff>101600</xdr:colOff>
      <xdr:row>78</xdr:row>
      <xdr:rowOff>124938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9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116065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8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32276</xdr:rowOff>
    </xdr:from>
    <xdr:to>
      <xdr:col>36</xdr:col>
      <xdr:colOff>165100</xdr:colOff>
      <xdr:row>78</xdr:row>
      <xdr:rowOff>133876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0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125003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9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143597</xdr:rowOff>
    </xdr:from>
    <xdr:to>
      <xdr:col>55</xdr:col>
      <xdr:colOff>0</xdr:colOff>
      <xdr:row>97</xdr:row>
      <xdr:rowOff>74354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02797"/>
          <a:ext cx="838200" cy="10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74354</xdr:rowOff>
    </xdr:from>
    <xdr:to>
      <xdr:col>50</xdr:col>
      <xdr:colOff>114300</xdr:colOff>
      <xdr:row>97</xdr:row>
      <xdr:rowOff>158750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705004"/>
          <a:ext cx="889000" cy="8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90824</xdr:rowOff>
    </xdr:from>
    <xdr:to>
      <xdr:col>45</xdr:col>
      <xdr:colOff>177800</xdr:colOff>
      <xdr:row>97</xdr:row>
      <xdr:rowOff>158750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21474"/>
          <a:ext cx="889000" cy="6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56652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77237</xdr:rowOff>
    </xdr:from>
    <xdr:to>
      <xdr:col>41</xdr:col>
      <xdr:colOff>50800</xdr:colOff>
      <xdr:row>97</xdr:row>
      <xdr:rowOff>90824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07887"/>
          <a:ext cx="8890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65481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92797</xdr:rowOff>
    </xdr:from>
    <xdr:to>
      <xdr:col>55</xdr:col>
      <xdr:colOff>50800</xdr:colOff>
      <xdr:row>97</xdr:row>
      <xdr:rowOff>22947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5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71224</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3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23554</xdr:rowOff>
    </xdr:from>
    <xdr:to>
      <xdr:col>50</xdr:col>
      <xdr:colOff>165100</xdr:colOff>
      <xdr:row>97</xdr:row>
      <xdr:rowOff>125154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5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116281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107950</xdr:rowOff>
    </xdr:from>
    <xdr:to>
      <xdr:col>46</xdr:col>
      <xdr:colOff>38100</xdr:colOff>
      <xdr:row>98</xdr:row>
      <xdr:rowOff>38100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29227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40024</xdr:rowOff>
    </xdr:from>
    <xdr:to>
      <xdr:col>41</xdr:col>
      <xdr:colOff>101600</xdr:colOff>
      <xdr:row>97</xdr:row>
      <xdr:rowOff>141624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132751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6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26437</xdr:rowOff>
    </xdr:from>
    <xdr:to>
      <xdr:col>36</xdr:col>
      <xdr:colOff>165100</xdr:colOff>
      <xdr:row>97</xdr:row>
      <xdr:rowOff>128037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119164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4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32372</xdr:rowOff>
    </xdr:from>
    <xdr:to>
      <xdr:col>85</xdr:col>
      <xdr:colOff>127000</xdr:colOff>
      <xdr:row>39</xdr:row>
      <xdr:rowOff>43133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18922"/>
          <a:ext cx="838200" cy="1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43133</xdr:rowOff>
    </xdr:from>
    <xdr:to>
      <xdr:col>81</xdr:col>
      <xdr:colOff>50800</xdr:colOff>
      <xdr:row>39</xdr:row>
      <xdr:rowOff>77994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29683"/>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52473</xdr:rowOff>
    </xdr:from>
    <xdr:to>
      <xdr:col>76</xdr:col>
      <xdr:colOff>114300</xdr:colOff>
      <xdr:row>39</xdr:row>
      <xdr:rowOff>77994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9023"/>
          <a:ext cx="889000" cy="2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52473</xdr:rowOff>
    </xdr:from>
    <xdr:to>
      <xdr:col>71</xdr:col>
      <xdr:colOff>177800</xdr:colOff>
      <xdr:row>39</xdr:row>
      <xdr:rowOff>52653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39023"/>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153022</xdr:rowOff>
    </xdr:from>
    <xdr:to>
      <xdr:col>85</xdr:col>
      <xdr:colOff>177800</xdr:colOff>
      <xdr:row>39</xdr:row>
      <xdr:rowOff>83172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89125</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0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163783</xdr:rowOff>
    </xdr:from>
    <xdr:to>
      <xdr:col>81</xdr:col>
      <xdr:colOff>101600</xdr:colOff>
      <xdr:row>39</xdr:row>
      <xdr:rowOff>93933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85060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7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27194</xdr:rowOff>
    </xdr:from>
    <xdr:to>
      <xdr:col>76</xdr:col>
      <xdr:colOff>165100</xdr:colOff>
      <xdr:row>39</xdr:row>
      <xdr:rowOff>128794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1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119921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80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1673</xdr:rowOff>
    </xdr:from>
    <xdr:to>
      <xdr:col>72</xdr:col>
      <xdr:colOff>38100</xdr:colOff>
      <xdr:row>39</xdr:row>
      <xdr:rowOff>103273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94400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80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1853</xdr:rowOff>
    </xdr:from>
    <xdr:to>
      <xdr:col>67</xdr:col>
      <xdr:colOff>101600</xdr:colOff>
      <xdr:row>39</xdr:row>
      <xdr:rowOff>103453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94580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58449</xdr:rowOff>
    </xdr:from>
    <xdr:to>
      <xdr:col>85</xdr:col>
      <xdr:colOff>127000</xdr:colOff>
      <xdr:row>74</xdr:row>
      <xdr:rowOff>109884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745749"/>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58449</xdr:rowOff>
    </xdr:from>
    <xdr:to>
      <xdr:col>81</xdr:col>
      <xdr:colOff>50800</xdr:colOff>
      <xdr:row>74</xdr:row>
      <xdr:rowOff>94535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745749"/>
          <a:ext cx="889000" cy="3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94535</xdr:rowOff>
    </xdr:from>
    <xdr:to>
      <xdr:col>76</xdr:col>
      <xdr:colOff>114300</xdr:colOff>
      <xdr:row>74</xdr:row>
      <xdr:rowOff>156551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781835"/>
          <a:ext cx="889000" cy="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156551</xdr:rowOff>
    </xdr:from>
    <xdr:to>
      <xdr:col>71</xdr:col>
      <xdr:colOff>177800</xdr:colOff>
      <xdr:row>75</xdr:row>
      <xdr:rowOff>20012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843851"/>
          <a:ext cx="889000" cy="3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59084</xdr:rowOff>
    </xdr:from>
    <xdr:to>
      <xdr:col>85</xdr:col>
      <xdr:colOff>177800</xdr:colOff>
      <xdr:row>74</xdr:row>
      <xdr:rowOff>160684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74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81961</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59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7649</xdr:rowOff>
    </xdr:from>
    <xdr:to>
      <xdr:col>81</xdr:col>
      <xdr:colOff>101600</xdr:colOff>
      <xdr:row>74</xdr:row>
      <xdr:rowOff>109249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6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125776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47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43735</xdr:rowOff>
    </xdr:from>
    <xdr:to>
      <xdr:col>76</xdr:col>
      <xdr:colOff>165100</xdr:colOff>
      <xdr:row>74</xdr:row>
      <xdr:rowOff>145335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73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161862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50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105751</xdr:rowOff>
    </xdr:from>
    <xdr:to>
      <xdr:col>72</xdr:col>
      <xdr:colOff>38100</xdr:colOff>
      <xdr:row>75</xdr:row>
      <xdr:rowOff>35901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79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52428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56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140662</xdr:rowOff>
    </xdr:from>
    <xdr:to>
      <xdr:col>67</xdr:col>
      <xdr:colOff>101600</xdr:colOff>
      <xdr:row>75</xdr:row>
      <xdr:rowOff>70812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82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87339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60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142187</xdr:rowOff>
    </xdr:from>
    <xdr:to>
      <xdr:col>85</xdr:col>
      <xdr:colOff>127000</xdr:colOff>
      <xdr:row>97</xdr:row>
      <xdr:rowOff>31499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601387"/>
          <a:ext cx="838200" cy="6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31499</xdr:rowOff>
    </xdr:from>
    <xdr:to>
      <xdr:col>81</xdr:col>
      <xdr:colOff>50800</xdr:colOff>
      <xdr:row>97</xdr:row>
      <xdr:rowOff>39098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662149"/>
          <a:ext cx="889000" cy="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24239</xdr:rowOff>
    </xdr:from>
    <xdr:to>
      <xdr:col>76</xdr:col>
      <xdr:colOff>114300</xdr:colOff>
      <xdr:row>97</xdr:row>
      <xdr:rowOff>39098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65488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24239</xdr:rowOff>
    </xdr:from>
    <xdr:to>
      <xdr:col>71</xdr:col>
      <xdr:colOff>177800</xdr:colOff>
      <xdr:row>97</xdr:row>
      <xdr:rowOff>129907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654889"/>
          <a:ext cx="889000" cy="10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91387</xdr:rowOff>
    </xdr:from>
    <xdr:to>
      <xdr:col>85</xdr:col>
      <xdr:colOff>177800</xdr:colOff>
      <xdr:row>97</xdr:row>
      <xdr:rowOff>21537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55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114264</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40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152149</xdr:rowOff>
    </xdr:from>
    <xdr:to>
      <xdr:col>81</xdr:col>
      <xdr:colOff>101600</xdr:colOff>
      <xdr:row>97</xdr:row>
      <xdr:rowOff>82299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1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98826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38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159748</xdr:rowOff>
    </xdr:from>
    <xdr:to>
      <xdr:col>76</xdr:col>
      <xdr:colOff>165100</xdr:colOff>
      <xdr:row>97</xdr:row>
      <xdr:rowOff>89898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106425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39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144889</xdr:rowOff>
    </xdr:from>
    <xdr:to>
      <xdr:col>72</xdr:col>
      <xdr:colOff>38100</xdr:colOff>
      <xdr:row>97</xdr:row>
      <xdr:rowOff>75039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0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91566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37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79107</xdr:rowOff>
    </xdr:from>
    <xdr:to>
      <xdr:col>67</xdr:col>
      <xdr:colOff>101600</xdr:colOff>
      <xdr:row>98</xdr:row>
      <xdr:rowOff>9257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0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25784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48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20657</xdr:rowOff>
    </xdr:from>
    <xdr:to>
      <xdr:col>116</xdr:col>
      <xdr:colOff>63500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535757"/>
          <a:ext cx="8382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141306</xdr:rowOff>
    </xdr:from>
    <xdr:to>
      <xdr:col>116</xdr:col>
      <xdr:colOff>114300</xdr:colOff>
      <xdr:row>38</xdr:row>
      <xdr:rowOff>71456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48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56233</xdr:rowOff>
    </xdr:from>
    <xdr:ext cx="313932"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3998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86391</xdr:rowOff>
    </xdr:from>
    <xdr:to>
      <xdr:col>116</xdr:col>
      <xdr:colOff>63500</xdr:colOff>
      <xdr:row>56</xdr:row>
      <xdr:rowOff>93020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687591"/>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86849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68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93020</xdr:rowOff>
    </xdr:from>
    <xdr:to>
      <xdr:col>111</xdr:col>
      <xdr:colOff>177800</xdr:colOff>
      <xdr:row>56</xdr:row>
      <xdr:rowOff>98461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694220"/>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30339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87488</xdr:rowOff>
    </xdr:from>
    <xdr:to>
      <xdr:col>107</xdr:col>
      <xdr:colOff>50800</xdr:colOff>
      <xdr:row>56</xdr:row>
      <xdr:rowOff>98461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68868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48582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148570</xdr:rowOff>
    </xdr:from>
    <xdr:to>
      <xdr:col>102</xdr:col>
      <xdr:colOff>114300</xdr:colOff>
      <xdr:row>56</xdr:row>
      <xdr:rowOff>87488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578320"/>
          <a:ext cx="889000" cy="1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28739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99423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35591</xdr:rowOff>
    </xdr:from>
    <xdr:to>
      <xdr:col>116</xdr:col>
      <xdr:colOff>114300</xdr:colOff>
      <xdr:row>56</xdr:row>
      <xdr:rowOff>137191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63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58468</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48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42220</xdr:rowOff>
    </xdr:from>
    <xdr:to>
      <xdr:col>112</xdr:col>
      <xdr:colOff>38100</xdr:colOff>
      <xdr:row>56</xdr:row>
      <xdr:rowOff>143820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6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160347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4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47661</xdr:rowOff>
    </xdr:from>
    <xdr:to>
      <xdr:col>107</xdr:col>
      <xdr:colOff>101600</xdr:colOff>
      <xdr:row>56</xdr:row>
      <xdr:rowOff>149261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64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165788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42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36688</xdr:rowOff>
    </xdr:from>
    <xdr:to>
      <xdr:col>102</xdr:col>
      <xdr:colOff>165100</xdr:colOff>
      <xdr:row>56</xdr:row>
      <xdr:rowOff>138288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63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154815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41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97770</xdr:rowOff>
    </xdr:from>
    <xdr:to>
      <xdr:col>98</xdr:col>
      <xdr:colOff>38100</xdr:colOff>
      <xdr:row>56</xdr:row>
      <xdr:rowOff>27920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5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44447</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30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93980</xdr:rowOff>
    </xdr:from>
    <xdr:to>
      <xdr:col>116</xdr:col>
      <xdr:colOff>63500</xdr:colOff>
      <xdr:row>74</xdr:row>
      <xdr:rowOff>148158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781280"/>
          <a:ext cx="8382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148158</xdr:rowOff>
    </xdr:from>
    <xdr:to>
      <xdr:col>111</xdr:col>
      <xdr:colOff>177800</xdr:colOff>
      <xdr:row>74</xdr:row>
      <xdr:rowOff>164922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835458"/>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164922</xdr:rowOff>
    </xdr:from>
    <xdr:to>
      <xdr:col>107</xdr:col>
      <xdr:colOff>50800</xdr:colOff>
      <xdr:row>75</xdr:row>
      <xdr:rowOff>72339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852222"/>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68949</xdr:rowOff>
    </xdr:from>
    <xdr:to>
      <xdr:col>102</xdr:col>
      <xdr:colOff>114300</xdr:colOff>
      <xdr:row>75</xdr:row>
      <xdr:rowOff>72339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927699"/>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43180</xdr:rowOff>
    </xdr:from>
    <xdr:to>
      <xdr:col>116</xdr:col>
      <xdr:colOff>114300</xdr:colOff>
      <xdr:row>74</xdr:row>
      <xdr:rowOff>144780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66057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8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97358</xdr:rowOff>
    </xdr:from>
    <xdr:to>
      <xdr:col>112</xdr:col>
      <xdr:colOff>38100</xdr:colOff>
      <xdr:row>75</xdr:row>
      <xdr:rowOff>27508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78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44035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55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114122</xdr:rowOff>
    </xdr:from>
    <xdr:to>
      <xdr:col>107</xdr:col>
      <xdr:colOff>101600</xdr:colOff>
      <xdr:row>75</xdr:row>
      <xdr:rowOff>44272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80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60799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57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21539</xdr:rowOff>
    </xdr:from>
    <xdr:to>
      <xdr:col>102</xdr:col>
      <xdr:colOff>165100</xdr:colOff>
      <xdr:row>75</xdr:row>
      <xdr:rowOff>123139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88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139666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5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18149</xdr:rowOff>
    </xdr:from>
    <xdr:to>
      <xdr:col>98</xdr:col>
      <xdr:colOff>38100</xdr:colOff>
      <xdr:row>75</xdr:row>
      <xdr:rowOff>119749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8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136276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5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699,349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36,654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会計年度任用職員の昇給による報酬や期末手当などの増に加え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新たに勤勉手当が支給されたことや、国の人事院勧告に準じて手当の引き上げや給与表の改定を行ったことなどで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住民一人当たりの人件費は前年度より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5,218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・補助費等については、環境事業の広域負担金が増加、また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国の単価改定により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保育所等施設型給付費負担金が増加したことなどにより、住民一人当たりの補助費等は前年度に比べ、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11,240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円増加している。消防・清掃等の広域運営分を一部事務組合へ負担（</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3,703,179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千円）していることから、例年、類似団体中上位となっているが、この分を除いても住民一人当たりの補助費等は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111,619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円と高い。財政圧迫の要因となっている市単独補助金について、目的と効果を照らし合わせ見直しを図る。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・維持補修費については、除排雪経費が降雪量によって大きく変動することから、類似団体との単純比較は難しい。除排雪経費（</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1,271,745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千円）を除いた住民一人当たりの維持補修費は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4,,506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中里温泉改築事業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物渡台地区防災集団移転事業の補償金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の増などにより、住民一人当たりのコストは前年度に比べ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1,951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・公債費については、住民一人当たりのコストが前年度比で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、類似団体平均を上回る状況が続いている。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地方債発行額の抑制</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残高は着実に減少しており元金償還額についても減少してきている。しかし、金利が上昇してきていることから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繰上償還の実施により着実に公債費の縮減に努める。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秋田県大仙市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73,794
73,417
866.79
53,993,830
51,607,773
2,184,144
28,387,807
46,457,640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6731</xdr:rowOff>
    </xdr:from>
    <xdr:to>
      <xdr:col>24</xdr:col>
      <xdr:colOff>63500</xdr:colOff>
      <xdr:row>35</xdr:row>
      <xdr:rowOff>68453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7481"/>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68453</xdr:rowOff>
    </xdr:from>
    <xdr:to>
      <xdr:col>19</xdr:col>
      <xdr:colOff>177800</xdr:colOff>
      <xdr:row>35</xdr:row>
      <xdr:rowOff>98171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9203"/>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98171</xdr:rowOff>
    </xdr:from>
    <xdr:to>
      <xdr:col>15</xdr:col>
      <xdr:colOff>50800</xdr:colOff>
      <xdr:row>35</xdr:row>
      <xdr:rowOff>120269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98921"/>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30353</xdr:rowOff>
    </xdr:from>
    <xdr:to>
      <xdr:col>10</xdr:col>
      <xdr:colOff>114300</xdr:colOff>
      <xdr:row>35</xdr:row>
      <xdr:rowOff>120269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31103"/>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127381</xdr:rowOff>
    </xdr:from>
    <xdr:to>
      <xdr:col>24</xdr:col>
      <xdr:colOff>114300</xdr:colOff>
      <xdr:row>35</xdr:row>
      <xdr:rowOff>57531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150258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17653</xdr:rowOff>
    </xdr:from>
    <xdr:to>
      <xdr:col>20</xdr:col>
      <xdr:colOff>38100</xdr:colOff>
      <xdr:row>35</xdr:row>
      <xdr:rowOff>119253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135780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47371</xdr:rowOff>
    </xdr:from>
    <xdr:to>
      <xdr:col>15</xdr:col>
      <xdr:colOff>101600</xdr:colOff>
      <xdr:row>35</xdr:row>
      <xdr:rowOff>148971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165498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69469</xdr:rowOff>
    </xdr:from>
    <xdr:to>
      <xdr:col>10</xdr:col>
      <xdr:colOff>165100</xdr:colOff>
      <xdr:row>35</xdr:row>
      <xdr:rowOff>171069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16146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4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151003</xdr:rowOff>
    </xdr:from>
    <xdr:to>
      <xdr:col>6</xdr:col>
      <xdr:colOff>38100</xdr:colOff>
      <xdr:row>35</xdr:row>
      <xdr:rowOff>81153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97680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5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74764</xdr:rowOff>
    </xdr:from>
    <xdr:to>
      <xdr:col>24</xdr:col>
      <xdr:colOff>63500</xdr:colOff>
      <xdr:row>56</xdr:row>
      <xdr:rowOff>136148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75964"/>
          <a:ext cx="838200" cy="6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136148</xdr:rowOff>
    </xdr:from>
    <xdr:to>
      <xdr:col>19</xdr:col>
      <xdr:colOff>177800</xdr:colOff>
      <xdr:row>56</xdr:row>
      <xdr:rowOff>149059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37348"/>
          <a:ext cx="889000" cy="1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112081</xdr:rowOff>
    </xdr:from>
    <xdr:to>
      <xdr:col>15</xdr:col>
      <xdr:colOff>50800</xdr:colOff>
      <xdr:row>56</xdr:row>
      <xdr:rowOff>149059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13281"/>
          <a:ext cx="889000" cy="3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58963</xdr:rowOff>
    </xdr:from>
    <xdr:to>
      <xdr:col>10</xdr:col>
      <xdr:colOff>114300</xdr:colOff>
      <xdr:row>56</xdr:row>
      <xdr:rowOff>112081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17263"/>
          <a:ext cx="889000" cy="39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93687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23964</xdr:rowOff>
    </xdr:from>
    <xdr:to>
      <xdr:col>24</xdr:col>
      <xdr:colOff>114300</xdr:colOff>
      <xdr:row>56</xdr:row>
      <xdr:rowOff>125564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2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2391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85348</xdr:rowOff>
    </xdr:from>
    <xdr:to>
      <xdr:col>20</xdr:col>
      <xdr:colOff>38100</xdr:colOff>
      <xdr:row>57</xdr:row>
      <xdr:rowOff>15498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8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6625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98259</xdr:rowOff>
    </xdr:from>
    <xdr:to>
      <xdr:col>15</xdr:col>
      <xdr:colOff>101600</xdr:colOff>
      <xdr:row>57</xdr:row>
      <xdr:rowOff>28409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9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19536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9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61281</xdr:rowOff>
    </xdr:from>
    <xdr:to>
      <xdr:col>10</xdr:col>
      <xdr:colOff>165100</xdr:colOff>
      <xdr:row>56</xdr:row>
      <xdr:rowOff>162881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6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154008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5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8163</xdr:rowOff>
    </xdr:from>
    <xdr:to>
      <xdr:col>6</xdr:col>
      <xdr:colOff>38100</xdr:colOff>
      <xdr:row>54</xdr:row>
      <xdr:rowOff>109763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100890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5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46736</xdr:rowOff>
    </xdr:from>
    <xdr:to>
      <xdr:col>24</xdr:col>
      <xdr:colOff>63500</xdr:colOff>
      <xdr:row>75</xdr:row>
      <xdr:rowOff>77020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05486"/>
          <a:ext cx="838200" cy="3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77020</xdr:rowOff>
    </xdr:from>
    <xdr:to>
      <xdr:col>19</xdr:col>
      <xdr:colOff>177800</xdr:colOff>
      <xdr:row>76</xdr:row>
      <xdr:rowOff>56468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35770"/>
          <a:ext cx="889000" cy="15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26761</xdr:rowOff>
    </xdr:from>
    <xdr:to>
      <xdr:col>15</xdr:col>
      <xdr:colOff>50800</xdr:colOff>
      <xdr:row>76</xdr:row>
      <xdr:rowOff>56468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56961"/>
          <a:ext cx="889000" cy="2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26761</xdr:rowOff>
    </xdr:from>
    <xdr:to>
      <xdr:col>10</xdr:col>
      <xdr:colOff>114300</xdr:colOff>
      <xdr:row>77</xdr:row>
      <xdr:rowOff>69803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56961"/>
          <a:ext cx="889000" cy="21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167386</xdr:rowOff>
    </xdr:from>
    <xdr:to>
      <xdr:col>24</xdr:col>
      <xdr:colOff>114300</xdr:colOff>
      <xdr:row>75</xdr:row>
      <xdr:rowOff>97536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5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18813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26220</xdr:rowOff>
    </xdr:from>
    <xdr:to>
      <xdr:col>20</xdr:col>
      <xdr:colOff>38100</xdr:colOff>
      <xdr:row>75</xdr:row>
      <xdr:rowOff>127820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8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144347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6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5668</xdr:rowOff>
    </xdr:from>
    <xdr:to>
      <xdr:col>15</xdr:col>
      <xdr:colOff>101600</xdr:colOff>
      <xdr:row>76</xdr:row>
      <xdr:rowOff>107268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3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123795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1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147411</xdr:rowOff>
    </xdr:from>
    <xdr:to>
      <xdr:col>10</xdr:col>
      <xdr:colOff>165100</xdr:colOff>
      <xdr:row>76</xdr:row>
      <xdr:rowOff>77561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0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94087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8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19003</xdr:rowOff>
    </xdr:from>
    <xdr:to>
      <xdr:col>6</xdr:col>
      <xdr:colOff>38100</xdr:colOff>
      <xdr:row>77</xdr:row>
      <xdr:rowOff>120603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137130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9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150006</xdr:rowOff>
    </xdr:from>
    <xdr:to>
      <xdr:col>24</xdr:col>
      <xdr:colOff>63500</xdr:colOff>
      <xdr:row>95</xdr:row>
      <xdr:rowOff>139052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266306"/>
          <a:ext cx="838200" cy="16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139052</xdr:rowOff>
    </xdr:from>
    <xdr:to>
      <xdr:col>19</xdr:col>
      <xdr:colOff>177800</xdr:colOff>
      <xdr:row>96</xdr:row>
      <xdr:rowOff>97371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26802"/>
          <a:ext cx="889000" cy="12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97371</xdr:rowOff>
    </xdr:from>
    <xdr:to>
      <xdr:col>15</xdr:col>
      <xdr:colOff>50800</xdr:colOff>
      <xdr:row>96</xdr:row>
      <xdr:rowOff>124803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5657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124803</xdr:rowOff>
    </xdr:from>
    <xdr:to>
      <xdr:col>10</xdr:col>
      <xdr:colOff>114300</xdr:colOff>
      <xdr:row>97</xdr:row>
      <xdr:rowOff>63919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84003"/>
          <a:ext cx="889000" cy="1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99206</xdr:rowOff>
    </xdr:from>
    <xdr:to>
      <xdr:col>24</xdr:col>
      <xdr:colOff>114300</xdr:colOff>
      <xdr:row>95</xdr:row>
      <xdr:rowOff>29356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122083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6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88252</xdr:rowOff>
    </xdr:from>
    <xdr:to>
      <xdr:col>20</xdr:col>
      <xdr:colOff>38100</xdr:colOff>
      <xdr:row>96</xdr:row>
      <xdr:rowOff>18402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7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9529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6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46571</xdr:rowOff>
    </xdr:from>
    <xdr:to>
      <xdr:col>15</xdr:col>
      <xdr:colOff>101600</xdr:colOff>
      <xdr:row>96</xdr:row>
      <xdr:rowOff>148171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139298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9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74003</xdr:rowOff>
    </xdr:from>
    <xdr:to>
      <xdr:col>10</xdr:col>
      <xdr:colOff>165100</xdr:colOff>
      <xdr:row>97</xdr:row>
      <xdr:rowOff>4153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166730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13119</xdr:rowOff>
    </xdr:from>
    <xdr:to>
      <xdr:col>6</xdr:col>
      <xdr:colOff>38100</xdr:colOff>
      <xdr:row>97</xdr:row>
      <xdr:rowOff>114719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4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105846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3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125984</xdr:rowOff>
    </xdr:from>
    <xdr:to>
      <xdr:col>55</xdr:col>
      <xdr:colOff>0</xdr:colOff>
      <xdr:row>37</xdr:row>
      <xdr:rowOff>126637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469634"/>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155174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9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125984</xdr:rowOff>
    </xdr:from>
    <xdr:to>
      <xdr:col>50</xdr:col>
      <xdr:colOff>114300</xdr:colOff>
      <xdr:row>37</xdr:row>
      <xdr:rowOff>126311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6963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64388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41728</xdr:rowOff>
    </xdr:from>
    <xdr:to>
      <xdr:col>45</xdr:col>
      <xdr:colOff>177800</xdr:colOff>
      <xdr:row>37</xdr:row>
      <xdr:rowOff>126311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385378"/>
          <a:ext cx="8890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41728</xdr:rowOff>
    </xdr:from>
    <xdr:to>
      <xdr:col>41</xdr:col>
      <xdr:colOff>50800</xdr:colOff>
      <xdr:row>37</xdr:row>
      <xdr:rowOff>50219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38537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112394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75837</xdr:rowOff>
    </xdr:from>
    <xdr:to>
      <xdr:col>55</xdr:col>
      <xdr:colOff>50800</xdr:colOff>
      <xdr:row>38</xdr:row>
      <xdr:rowOff>5987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98714</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70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75184</xdr:rowOff>
    </xdr:from>
    <xdr:to>
      <xdr:col>50</xdr:col>
      <xdr:colOff>165100</xdr:colOff>
      <xdr:row>38</xdr:row>
      <xdr:rowOff>5335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21861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1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75511</xdr:rowOff>
    </xdr:from>
    <xdr:to>
      <xdr:col>46</xdr:col>
      <xdr:colOff>38100</xdr:colOff>
      <xdr:row>38</xdr:row>
      <xdr:rowOff>5660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191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168238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11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162378</xdr:rowOff>
    </xdr:from>
    <xdr:to>
      <xdr:col>41</xdr:col>
      <xdr:colOff>101600</xdr:colOff>
      <xdr:row>37</xdr:row>
      <xdr:rowOff>92528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3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109055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10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170869</xdr:rowOff>
    </xdr:from>
    <xdr:to>
      <xdr:col>36</xdr:col>
      <xdr:colOff>165100</xdr:colOff>
      <xdr:row>37</xdr:row>
      <xdr:rowOff>101019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117546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11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170218</xdr:rowOff>
    </xdr:from>
    <xdr:to>
      <xdr:col>55</xdr:col>
      <xdr:colOff>0</xdr:colOff>
      <xdr:row>55</xdr:row>
      <xdr:rowOff>20926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428518"/>
          <a:ext cx="838200" cy="2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168373</xdr:rowOff>
    </xdr:from>
    <xdr:to>
      <xdr:col>50</xdr:col>
      <xdr:colOff>114300</xdr:colOff>
      <xdr:row>54</xdr:row>
      <xdr:rowOff>170218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426673"/>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136058</xdr:rowOff>
    </xdr:from>
    <xdr:to>
      <xdr:col>45</xdr:col>
      <xdr:colOff>177800</xdr:colOff>
      <xdr:row>54</xdr:row>
      <xdr:rowOff>168373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394358"/>
          <a:ext cx="889000" cy="3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136058</xdr:rowOff>
    </xdr:from>
    <xdr:to>
      <xdr:col>41</xdr:col>
      <xdr:colOff>50800</xdr:colOff>
      <xdr:row>55</xdr:row>
      <xdr:rowOff>4695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394358"/>
          <a:ext cx="889000" cy="4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141576</xdr:rowOff>
    </xdr:from>
    <xdr:to>
      <xdr:col>55</xdr:col>
      <xdr:colOff>50800</xdr:colOff>
      <xdr:row>55</xdr:row>
      <xdr:rowOff>71726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39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164453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25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119418</xdr:rowOff>
    </xdr:from>
    <xdr:to>
      <xdr:col>50</xdr:col>
      <xdr:colOff>165100</xdr:colOff>
      <xdr:row>55</xdr:row>
      <xdr:rowOff>49568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3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66095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15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117573</xdr:rowOff>
    </xdr:from>
    <xdr:to>
      <xdr:col>46</xdr:col>
      <xdr:colOff>38100</xdr:colOff>
      <xdr:row>55</xdr:row>
      <xdr:rowOff>47723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37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64250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15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85258</xdr:rowOff>
    </xdr:from>
    <xdr:to>
      <xdr:col>41</xdr:col>
      <xdr:colOff>101600</xdr:colOff>
      <xdr:row>55</xdr:row>
      <xdr:rowOff>15408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34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31935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11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125345</xdr:rowOff>
    </xdr:from>
    <xdr:to>
      <xdr:col>36</xdr:col>
      <xdr:colOff>165100</xdr:colOff>
      <xdr:row>55</xdr:row>
      <xdr:rowOff>55495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72022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15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673</xdr:rowOff>
    </xdr:from>
    <xdr:to>
      <xdr:col>55</xdr:col>
      <xdr:colOff>0</xdr:colOff>
      <xdr:row>76</xdr:row>
      <xdr:rowOff>60280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859423"/>
          <a:ext cx="838200" cy="2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105103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5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21780</xdr:rowOff>
    </xdr:from>
    <xdr:to>
      <xdr:col>50</xdr:col>
      <xdr:colOff>114300</xdr:colOff>
      <xdr:row>76</xdr:row>
      <xdr:rowOff>60280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51980"/>
          <a:ext cx="889000" cy="3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111582</xdr:rowOff>
    </xdr:from>
    <xdr:to>
      <xdr:col>45</xdr:col>
      <xdr:colOff>177800</xdr:colOff>
      <xdr:row>76</xdr:row>
      <xdr:rowOff>21780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970332"/>
          <a:ext cx="889000" cy="8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111582</xdr:rowOff>
    </xdr:from>
    <xdr:to>
      <xdr:col>41</xdr:col>
      <xdr:colOff>50800</xdr:colOff>
      <xdr:row>76</xdr:row>
      <xdr:rowOff>6998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970332"/>
          <a:ext cx="8890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134059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121323</xdr:rowOff>
    </xdr:from>
    <xdr:to>
      <xdr:col>55</xdr:col>
      <xdr:colOff>50800</xdr:colOff>
      <xdr:row>75</xdr:row>
      <xdr:rowOff>51473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80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144200</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66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9480</xdr:rowOff>
    </xdr:from>
    <xdr:to>
      <xdr:col>50</xdr:col>
      <xdr:colOff>165100</xdr:colOff>
      <xdr:row>76</xdr:row>
      <xdr:rowOff>111080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127608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1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142431</xdr:rowOff>
    </xdr:from>
    <xdr:to>
      <xdr:col>46</xdr:col>
      <xdr:colOff>38100</xdr:colOff>
      <xdr:row>76</xdr:row>
      <xdr:rowOff>72582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011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89108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60782</xdr:rowOff>
    </xdr:from>
    <xdr:to>
      <xdr:col>41</xdr:col>
      <xdr:colOff>101600</xdr:colOff>
      <xdr:row>75</xdr:row>
      <xdr:rowOff>162382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7459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6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127648</xdr:rowOff>
    </xdr:from>
    <xdr:to>
      <xdr:col>36</xdr:col>
      <xdr:colOff>165100</xdr:colOff>
      <xdr:row>76</xdr:row>
      <xdr:rowOff>57798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8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74325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6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161841</xdr:rowOff>
    </xdr:from>
    <xdr:to>
      <xdr:col>55</xdr:col>
      <xdr:colOff>0</xdr:colOff>
      <xdr:row>95</xdr:row>
      <xdr:rowOff>153857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278141"/>
          <a:ext cx="838200" cy="16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116367</xdr:rowOff>
    </xdr:from>
    <xdr:to>
      <xdr:col>50</xdr:col>
      <xdr:colOff>114300</xdr:colOff>
      <xdr:row>95</xdr:row>
      <xdr:rowOff>153857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404117"/>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34528</xdr:rowOff>
    </xdr:from>
    <xdr:to>
      <xdr:col>45</xdr:col>
      <xdr:colOff>177800</xdr:colOff>
      <xdr:row>95</xdr:row>
      <xdr:rowOff>116367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322278"/>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31311</xdr:rowOff>
    </xdr:from>
    <xdr:to>
      <xdr:col>41</xdr:col>
      <xdr:colOff>50800</xdr:colOff>
      <xdr:row>95</xdr:row>
      <xdr:rowOff>34528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31906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111041</xdr:rowOff>
    </xdr:from>
    <xdr:to>
      <xdr:col>55</xdr:col>
      <xdr:colOff>50800</xdr:colOff>
      <xdr:row>95</xdr:row>
      <xdr:rowOff>41191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22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133918</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0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103057</xdr:rowOff>
    </xdr:from>
    <xdr:to>
      <xdr:col>50</xdr:col>
      <xdr:colOff>165100</xdr:colOff>
      <xdr:row>96</xdr:row>
      <xdr:rowOff>33207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39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49734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6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65567</xdr:rowOff>
    </xdr:from>
    <xdr:to>
      <xdr:col>46</xdr:col>
      <xdr:colOff>38100</xdr:colOff>
      <xdr:row>95</xdr:row>
      <xdr:rowOff>167167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3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12244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12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155178</xdr:rowOff>
    </xdr:from>
    <xdr:to>
      <xdr:col>41</xdr:col>
      <xdr:colOff>101600</xdr:colOff>
      <xdr:row>95</xdr:row>
      <xdr:rowOff>85328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27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101855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04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151961</xdr:rowOff>
    </xdr:from>
    <xdr:to>
      <xdr:col>36</xdr:col>
      <xdr:colOff>165100</xdr:colOff>
      <xdr:row>95</xdr:row>
      <xdr:rowOff>82111</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2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98638</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04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106058</xdr:rowOff>
    </xdr:from>
    <xdr:to>
      <xdr:col>85</xdr:col>
      <xdr:colOff>127000</xdr:colOff>
      <xdr:row>35</xdr:row>
      <xdr:rowOff>156235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106808"/>
          <a:ext cx="838200" cy="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156235</xdr:rowOff>
    </xdr:from>
    <xdr:to>
      <xdr:col>81</xdr:col>
      <xdr:colOff>50800</xdr:colOff>
      <xdr:row>36</xdr:row>
      <xdr:rowOff>101829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156985"/>
          <a:ext cx="889000" cy="11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157797</xdr:rowOff>
    </xdr:from>
    <xdr:to>
      <xdr:col>76</xdr:col>
      <xdr:colOff>114300</xdr:colOff>
      <xdr:row>36</xdr:row>
      <xdr:rowOff>101829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158547"/>
          <a:ext cx="889000" cy="11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157797</xdr:rowOff>
    </xdr:from>
    <xdr:to>
      <xdr:col>71</xdr:col>
      <xdr:colOff>177800</xdr:colOff>
      <xdr:row>36</xdr:row>
      <xdr:rowOff>138481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158547"/>
          <a:ext cx="889000" cy="15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55258</xdr:rowOff>
    </xdr:from>
    <xdr:to>
      <xdr:col>85</xdr:col>
      <xdr:colOff>177800</xdr:colOff>
      <xdr:row>35</xdr:row>
      <xdr:rowOff>156858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05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78135</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90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105435</xdr:rowOff>
    </xdr:from>
    <xdr:to>
      <xdr:col>81</xdr:col>
      <xdr:colOff>101600</xdr:colOff>
      <xdr:row>36</xdr:row>
      <xdr:rowOff>35585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1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52112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88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51029</xdr:rowOff>
    </xdr:from>
    <xdr:to>
      <xdr:col>76</xdr:col>
      <xdr:colOff>165100</xdr:colOff>
      <xdr:row>36</xdr:row>
      <xdr:rowOff>152629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169156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99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106997</xdr:rowOff>
    </xdr:from>
    <xdr:to>
      <xdr:col>72</xdr:col>
      <xdr:colOff>38100</xdr:colOff>
      <xdr:row>36</xdr:row>
      <xdr:rowOff>37147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1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53674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88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87681</xdr:rowOff>
    </xdr:from>
    <xdr:to>
      <xdr:col>67</xdr:col>
      <xdr:colOff>101600</xdr:colOff>
      <xdr:row>37</xdr:row>
      <xdr:rowOff>17831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25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8958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35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87557</xdr:rowOff>
    </xdr:from>
    <xdr:to>
      <xdr:col>85</xdr:col>
      <xdr:colOff>127000</xdr:colOff>
      <xdr:row>54</xdr:row>
      <xdr:rowOff>93203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174407"/>
          <a:ext cx="838200" cy="17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87557</xdr:rowOff>
    </xdr:from>
    <xdr:to>
      <xdr:col>81</xdr:col>
      <xdr:colOff>50800</xdr:colOff>
      <xdr:row>54</xdr:row>
      <xdr:rowOff>111628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174407"/>
          <a:ext cx="889000" cy="19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0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111628</xdr:rowOff>
    </xdr:from>
    <xdr:to>
      <xdr:col>76</xdr:col>
      <xdr:colOff>114300</xdr:colOff>
      <xdr:row>55</xdr:row>
      <xdr:rowOff>108679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369928"/>
          <a:ext cx="889000" cy="16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135059</xdr:rowOff>
    </xdr:from>
    <xdr:to>
      <xdr:col>71</xdr:col>
      <xdr:colOff>177800</xdr:colOff>
      <xdr:row>55</xdr:row>
      <xdr:rowOff>108679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393359"/>
          <a:ext cx="889000" cy="14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42403</xdr:rowOff>
    </xdr:from>
    <xdr:to>
      <xdr:col>85</xdr:col>
      <xdr:colOff>177800</xdr:colOff>
      <xdr:row>54</xdr:row>
      <xdr:rowOff>144003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30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65280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36757</xdr:rowOff>
    </xdr:from>
    <xdr:to>
      <xdr:col>81</xdr:col>
      <xdr:colOff>101600</xdr:colOff>
      <xdr:row>53</xdr:row>
      <xdr:rowOff>138357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12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154884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889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60828</xdr:rowOff>
    </xdr:from>
    <xdr:to>
      <xdr:col>76</xdr:col>
      <xdr:colOff>165100</xdr:colOff>
      <xdr:row>54</xdr:row>
      <xdr:rowOff>162428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3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7505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09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57879</xdr:rowOff>
    </xdr:from>
    <xdr:to>
      <xdr:col>72</xdr:col>
      <xdr:colOff>38100</xdr:colOff>
      <xdr:row>55</xdr:row>
      <xdr:rowOff>159479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8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4556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6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84259</xdr:rowOff>
    </xdr:from>
    <xdr:to>
      <xdr:col>67</xdr:col>
      <xdr:colOff>101600</xdr:colOff>
      <xdr:row>55</xdr:row>
      <xdr:rowOff>14409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34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30936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11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32372</xdr:rowOff>
    </xdr:from>
    <xdr:to>
      <xdr:col>85</xdr:col>
      <xdr:colOff>127000</xdr:colOff>
      <xdr:row>79</xdr:row>
      <xdr:rowOff>43132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76922"/>
          <a:ext cx="838200" cy="1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43132</xdr:rowOff>
    </xdr:from>
    <xdr:to>
      <xdr:col>81</xdr:col>
      <xdr:colOff>50800</xdr:colOff>
      <xdr:row>79</xdr:row>
      <xdr:rowOff>77994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87682"/>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52473</xdr:rowOff>
    </xdr:from>
    <xdr:to>
      <xdr:col>76</xdr:col>
      <xdr:colOff>114300</xdr:colOff>
      <xdr:row>79</xdr:row>
      <xdr:rowOff>77994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97023"/>
          <a:ext cx="889000" cy="2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52473</xdr:rowOff>
    </xdr:from>
    <xdr:to>
      <xdr:col>71</xdr:col>
      <xdr:colOff>177800</xdr:colOff>
      <xdr:row>79</xdr:row>
      <xdr:rowOff>52653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97023"/>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153022</xdr:rowOff>
    </xdr:from>
    <xdr:to>
      <xdr:col>85</xdr:col>
      <xdr:colOff>177800</xdr:colOff>
      <xdr:row>79</xdr:row>
      <xdr:rowOff>83172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2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88995</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6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163782</xdr:rowOff>
    </xdr:from>
    <xdr:to>
      <xdr:col>81</xdr:col>
      <xdr:colOff>101600</xdr:colOff>
      <xdr:row>79</xdr:row>
      <xdr:rowOff>93932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85059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2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27194</xdr:rowOff>
    </xdr:from>
    <xdr:to>
      <xdr:col>76</xdr:col>
      <xdr:colOff>165100</xdr:colOff>
      <xdr:row>79</xdr:row>
      <xdr:rowOff>128794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119921</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6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1673</xdr:rowOff>
    </xdr:from>
    <xdr:to>
      <xdr:col>72</xdr:col>
      <xdr:colOff>38100</xdr:colOff>
      <xdr:row>79</xdr:row>
      <xdr:rowOff>103273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94400</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3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1853</xdr:rowOff>
    </xdr:from>
    <xdr:to>
      <xdr:col>67</xdr:col>
      <xdr:colOff>101600</xdr:colOff>
      <xdr:row>79</xdr:row>
      <xdr:rowOff>103453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4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94580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3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58432</xdr:rowOff>
    </xdr:from>
    <xdr:to>
      <xdr:col>85</xdr:col>
      <xdr:colOff>127000</xdr:colOff>
      <xdr:row>94</xdr:row>
      <xdr:rowOff>109885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174732"/>
          <a:ext cx="838200" cy="5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58432</xdr:rowOff>
    </xdr:from>
    <xdr:to>
      <xdr:col>81</xdr:col>
      <xdr:colOff>50800</xdr:colOff>
      <xdr:row>94</xdr:row>
      <xdr:rowOff>94535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174732"/>
          <a:ext cx="889000" cy="3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94535</xdr:rowOff>
    </xdr:from>
    <xdr:to>
      <xdr:col>76</xdr:col>
      <xdr:colOff>114300</xdr:colOff>
      <xdr:row>94</xdr:row>
      <xdr:rowOff>156552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210835"/>
          <a:ext cx="889000" cy="6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156552</xdr:rowOff>
    </xdr:from>
    <xdr:to>
      <xdr:col>71</xdr:col>
      <xdr:colOff>177800</xdr:colOff>
      <xdr:row>95</xdr:row>
      <xdr:rowOff>20011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272852"/>
          <a:ext cx="889000" cy="3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59085</xdr:rowOff>
    </xdr:from>
    <xdr:to>
      <xdr:col>85</xdr:col>
      <xdr:colOff>177800</xdr:colOff>
      <xdr:row>94</xdr:row>
      <xdr:rowOff>160685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1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81962</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02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7632</xdr:rowOff>
    </xdr:from>
    <xdr:to>
      <xdr:col>81</xdr:col>
      <xdr:colOff>101600</xdr:colOff>
      <xdr:row>94</xdr:row>
      <xdr:rowOff>109232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12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125759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8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43735</xdr:rowOff>
    </xdr:from>
    <xdr:to>
      <xdr:col>76</xdr:col>
      <xdr:colOff>165100</xdr:colOff>
      <xdr:row>94</xdr:row>
      <xdr:rowOff>145335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16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161862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93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105752</xdr:rowOff>
    </xdr:from>
    <xdr:to>
      <xdr:col>72</xdr:col>
      <xdr:colOff>38100</xdr:colOff>
      <xdr:row>95</xdr:row>
      <xdr:rowOff>35902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2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52429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99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140661</xdr:rowOff>
    </xdr:from>
    <xdr:to>
      <xdr:col>67</xdr:col>
      <xdr:colOff>101600</xdr:colOff>
      <xdr:row>95</xdr:row>
      <xdr:rowOff>70811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25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87338</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03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・総務費については、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南小学区コミュニティセンター改築事業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ふるさと納税制度関連経費の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増などにより、住民一人当たりの費用が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13,426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国の住民税非課税世帯への支援事業が終了したものの、定額減税補足給付事業費の皆増や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保育所等施設型給付費負担金の増などにより、住民一人当たりの費用が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2,782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・衛生費については、広域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事業の中央し尿処理センター建設事業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に係る負担金の増、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一般廃棄物最終処分場廃止事業の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増などにより、住民一人当たりの費用が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8,425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農林水産業</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年度に地方創生臨時交付金を活用して行った農業資材高騰対策支援事業の皆減や低コスト技術等導入支援事業の現年予算を次年度に繰越したことによる決算額の</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により、住民一人当たりの費用が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1,357</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・商工費については、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中里温泉改築事業が完了したことなどにより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、住民一人当たりの費用が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12,129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雪が少なかった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に比べ</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除雪対策費が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ったこと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物渡台地区防災集団移転促進事業で土地・建物の補償金が増となったことなどにより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、住民一人当たりの費用が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10,011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学校施設再編整備基金積立金が増となったものの、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四ツ屋公民館改築事業や多目的人工芝グラウンド整備事業などの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事業終了による皆減などにより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、住民一人当たりの費用は前年度より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7,747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秋田県大仙市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財政調整基金については、災害等の不測の事態の備えとして各年度の財政運営を勘案しながら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積み立てを行い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残高の目安である標準財政規模の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％を超える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百万円の残高を確保している。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財政調整基金への積立や市債の任意繰上償還を実施したものの、財政調整基金から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百万円を繰り入れたため、平成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年以来の赤字決算となった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今後も財源不足を補うために基金取り崩しが見込まれるが、できる限りの積み増しを図り、安定した財源の確保に努める。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秋田県大仙市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年度以降、全会計で赤字が発生していない。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下水道事業会計については、一般会計からの基準外繰入により、黒字を保っている現状にある。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簡易水道事業及び下水道事業は平成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年度までに法適用会計へ移行しており、独立採算性方式により、経営・資産等の正確な把握による経営管理の向上に努めている。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の財政健全化の推進には、公営企業への基準外繰出の縮減が不可欠であるが、流動資産の少ない当市の公営企業会計においては、一般会計からの基準外繰出を安易に縮減すると公営企業が赤字となる可能性が高く、公営企業の経営収支を勘案した基準外繰出が重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準外繰出については、その大部分が建設改良に係る公債費繰出である。下水道事業では、施設の老朽化に対応するため「長寿命化対策」に取り組むほか、農業集落排水事業における広域共同処理による施設の統廃合や改築更新、県が実施している流域下水道事業における幹線管渠及び処理場等の建設費負担などが予定されている。今後も適切に資金を確保するよう実施事業を精査しながら適切な規模の施設維持に努め、公営企業債の発行を抑制することで、基準外繰出の縮減を図る。また、接続率の向上による使用料収入確保のほか、維持管理費の削減といった経営改善に取り組み、事業運営の健全化を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53993830</v>
      </c>
      <c r="BO4" s="449"/>
      <c r="BP4" s="449"/>
      <c r="BQ4" s="449"/>
      <c r="BR4" s="449"/>
      <c r="BS4" s="449"/>
      <c r="BT4" s="449"/>
      <c r="BU4" s="450"/>
      <c r="BV4" s="448">
        <v>52380484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7.7</v>
      </c>
      <c r="CU4" s="589"/>
      <c r="CV4" s="589"/>
      <c r="CW4" s="589"/>
      <c r="CX4" s="589"/>
      <c r="CY4" s="589"/>
      <c r="CZ4" s="589"/>
      <c r="DA4" s="590"/>
      <c r="DB4" s="588">
        <v>7.7</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51607773</v>
      </c>
      <c r="BO5" s="420"/>
      <c r="BP5" s="420"/>
      <c r="BQ5" s="420"/>
      <c r="BR5" s="420"/>
      <c r="BS5" s="420"/>
      <c r="BT5" s="420"/>
      <c r="BU5" s="421"/>
      <c r="BV5" s="419">
        <v>49839266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91.1</v>
      </c>
      <c r="CU5" s="417"/>
      <c r="CV5" s="417"/>
      <c r="CW5" s="417"/>
      <c r="CX5" s="417"/>
      <c r="CY5" s="417"/>
      <c r="CZ5" s="417"/>
      <c r="DA5" s="418"/>
      <c r="DB5" s="416">
        <v>91.1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2386057</v>
      </c>
      <c r="BO6" s="420"/>
      <c r="BP6" s="420"/>
      <c r="BQ6" s="420"/>
      <c r="BR6" s="420"/>
      <c r="BS6" s="420"/>
      <c r="BT6" s="420"/>
      <c r="BU6" s="421"/>
      <c r="BV6" s="419">
        <v>2541218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91.4</v>
      </c>
      <c r="CU6" s="563"/>
      <c r="CV6" s="563"/>
      <c r="CW6" s="563"/>
      <c r="CX6" s="563"/>
      <c r="CY6" s="563"/>
      <c r="CZ6" s="563"/>
      <c r="DA6" s="564"/>
      <c r="DB6" s="562">
        <v>91.5</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201913</v>
      </c>
      <c r="BO7" s="420"/>
      <c r="BP7" s="420"/>
      <c r="BQ7" s="420"/>
      <c r="BR7" s="420"/>
      <c r="BS7" s="420"/>
      <c r="BT7" s="420"/>
      <c r="BU7" s="421"/>
      <c r="BV7" s="419">
        <v>369693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28387807</v>
      </c>
      <c r="CU7" s="420"/>
      <c r="CV7" s="420"/>
      <c r="CW7" s="420"/>
      <c r="CX7" s="420"/>
      <c r="CY7" s="420"/>
      <c r="CZ7" s="420"/>
      <c r="DA7" s="421"/>
      <c r="DB7" s="419">
        <v>28070046</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2184144</v>
      </c>
      <c r="BO8" s="420"/>
      <c r="BP8" s="420"/>
      <c r="BQ8" s="420"/>
      <c r="BR8" s="420"/>
      <c r="BS8" s="420"/>
      <c r="BT8" s="420"/>
      <c r="BU8" s="421"/>
      <c r="BV8" s="419">
        <v>2171525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0.35</v>
      </c>
      <c r="CU8" s="523"/>
      <c r="CV8" s="523"/>
      <c r="CW8" s="523"/>
      <c r="CX8" s="523"/>
      <c r="CY8" s="523"/>
      <c r="CZ8" s="523"/>
      <c r="DA8" s="524"/>
      <c r="DB8" s="522">
        <v>0.35</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77657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12619</v>
      </c>
      <c r="BO9" s="420"/>
      <c r="BP9" s="420"/>
      <c r="BQ9" s="420"/>
      <c r="BR9" s="420"/>
      <c r="BS9" s="420"/>
      <c r="BT9" s="420"/>
      <c r="BU9" s="421"/>
      <c r="BV9" s="419">
        <v>7621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14.5</v>
      </c>
      <c r="CU9" s="417"/>
      <c r="CV9" s="417"/>
      <c r="CW9" s="417"/>
      <c r="CX9" s="417"/>
      <c r="CY9" s="417"/>
      <c r="CZ9" s="417"/>
      <c r="DA9" s="418"/>
      <c r="DB9" s="416">
        <v>15.5</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82783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701720</v>
      </c>
      <c r="BO10" s="420"/>
      <c r="BP10" s="420"/>
      <c r="BQ10" s="420"/>
      <c r="BR10" s="420"/>
      <c r="BS10" s="420"/>
      <c r="BT10" s="420"/>
      <c r="BU10" s="421"/>
      <c r="BV10" s="419">
        <v>800083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56403</v>
      </c>
      <c r="BO11" s="420"/>
      <c r="BP11" s="420"/>
      <c r="BQ11" s="420"/>
      <c r="BR11" s="420"/>
      <c r="BS11" s="420"/>
      <c r="BT11" s="420"/>
      <c r="BU11" s="421"/>
      <c r="BV11" s="419">
        <v>118412</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73794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830000</v>
      </c>
      <c r="BO12" s="420"/>
      <c r="BP12" s="420"/>
      <c r="BQ12" s="420"/>
      <c r="BR12" s="420"/>
      <c r="BS12" s="420"/>
      <c r="BT12" s="420"/>
      <c r="BU12" s="421"/>
      <c r="BV12" s="419">
        <v>650000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73417</v>
      </c>
      <c r="S13" s="507"/>
      <c r="T13" s="507"/>
      <c r="U13" s="507"/>
      <c r="V13" s="508"/>
      <c r="W13" s="509" t="s">
        <v>131</v>
      </c>
      <c r="X13" s="405"/>
      <c r="Y13" s="405"/>
      <c r="Z13" s="405"/>
      <c r="AA13" s="405"/>
      <c r="AB13" s="406"/>
      <c r="AC13" s="372">
        <v>4803</v>
      </c>
      <c r="AD13" s="373"/>
      <c r="AE13" s="373"/>
      <c r="AF13" s="373"/>
      <c r="AG13" s="374"/>
      <c r="AH13" s="372">
        <v>5713</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-59258</v>
      </c>
      <c r="BO13" s="420"/>
      <c r="BP13" s="420"/>
      <c r="BQ13" s="420"/>
      <c r="BR13" s="420"/>
      <c r="BS13" s="420"/>
      <c r="BT13" s="420"/>
      <c r="BU13" s="421"/>
      <c r="BV13" s="419">
        <v>276116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11.3</v>
      </c>
      <c r="CU13" s="417"/>
      <c r="CV13" s="417"/>
      <c r="CW13" s="417"/>
      <c r="CX13" s="417"/>
      <c r="CY13" s="417"/>
      <c r="CZ13" s="417"/>
      <c r="DA13" s="418"/>
      <c r="DB13" s="416">
        <v>11.4</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75207</v>
      </c>
      <c r="S14" s="507"/>
      <c r="T14" s="507"/>
      <c r="U14" s="507"/>
      <c r="V14" s="508"/>
      <c r="W14" s="510"/>
      <c r="X14" s="408"/>
      <c r="Y14" s="408"/>
      <c r="Z14" s="408"/>
      <c r="AA14" s="408"/>
      <c r="AB14" s="409"/>
      <c r="AC14" s="499">
        <v>12.3</v>
      </c>
      <c r="AD14" s="500"/>
      <c r="AE14" s="500"/>
      <c r="AF14" s="500"/>
      <c r="AG14" s="501"/>
      <c r="AH14" s="499">
        <v>13.9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70.5</v>
      </c>
      <c r="CU14" s="517"/>
      <c r="CV14" s="517"/>
      <c r="CW14" s="517"/>
      <c r="CX14" s="517"/>
      <c r="CY14" s="517"/>
      <c r="CZ14" s="517"/>
      <c r="DA14" s="518"/>
      <c r="DB14" s="516">
        <v>72.400000000000006</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74875</v>
      </c>
      <c r="S15" s="507"/>
      <c r="T15" s="507"/>
      <c r="U15" s="507"/>
      <c r="V15" s="508"/>
      <c r="W15" s="509" t="s">
        <v>137</v>
      </c>
      <c r="X15" s="405"/>
      <c r="Y15" s="405"/>
      <c r="Z15" s="405"/>
      <c r="AA15" s="405"/>
      <c r="AB15" s="406"/>
      <c r="AC15" s="372">
        <v>10188</v>
      </c>
      <c r="AD15" s="373"/>
      <c r="AE15" s="373"/>
      <c r="AF15" s="373"/>
      <c r="AG15" s="374"/>
      <c r="AH15" s="372">
        <v>10617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9074469</v>
      </c>
      <c r="BO15" s="449"/>
      <c r="BP15" s="449"/>
      <c r="BQ15" s="449"/>
      <c r="BR15" s="449"/>
      <c r="BS15" s="449"/>
      <c r="BT15" s="449"/>
      <c r="BU15" s="450"/>
      <c r="BV15" s="448">
        <v>9103837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26.1</v>
      </c>
      <c r="AD16" s="500"/>
      <c r="AE16" s="500"/>
      <c r="AF16" s="500"/>
      <c r="AG16" s="501"/>
      <c r="AH16" s="499">
        <v>25.8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26133793</v>
      </c>
      <c r="BO16" s="420"/>
      <c r="BP16" s="420"/>
      <c r="BQ16" s="420"/>
      <c r="BR16" s="420"/>
      <c r="BS16" s="420"/>
      <c r="BT16" s="420"/>
      <c r="BU16" s="421"/>
      <c r="BV16" s="419">
        <v>25763193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24078</v>
      </c>
      <c r="AD17" s="373"/>
      <c r="AE17" s="373"/>
      <c r="AF17" s="373"/>
      <c r="AG17" s="374"/>
      <c r="AH17" s="372">
        <v>24805</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11227112</v>
      </c>
      <c r="BO17" s="420"/>
      <c r="BP17" s="420"/>
      <c r="BQ17" s="420"/>
      <c r="BR17" s="420"/>
      <c r="BS17" s="420"/>
      <c r="BT17" s="420"/>
      <c r="BU17" s="421"/>
      <c r="BV17" s="419">
        <v>11266382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146</v>
      </c>
      <c r="C18" s="470"/>
      <c r="D18" s="470"/>
      <c r="E18" s="471"/>
      <c r="F18" s="471"/>
      <c r="G18" s="471"/>
      <c r="H18" s="471"/>
      <c r="I18" s="471"/>
      <c r="J18" s="471"/>
      <c r="K18" s="471"/>
      <c r="L18" s="472">
        <v>866.79</v>
      </c>
      <c r="M18" s="472"/>
      <c r="N18" s="472"/>
      <c r="O18" s="472"/>
      <c r="P18" s="472"/>
      <c r="Q18" s="472"/>
      <c r="R18" s="473"/>
      <c r="S18" s="473"/>
      <c r="T18" s="473"/>
      <c r="U18" s="473"/>
      <c r="V18" s="474"/>
      <c r="W18" s="490"/>
      <c r="X18" s="491"/>
      <c r="Y18" s="491"/>
      <c r="Z18" s="491"/>
      <c r="AA18" s="491"/>
      <c r="AB18" s="515"/>
      <c r="AC18" s="389">
        <v>61.6</v>
      </c>
      <c r="AD18" s="390"/>
      <c r="AE18" s="390"/>
      <c r="AF18" s="390"/>
      <c r="AG18" s="475"/>
      <c r="AH18" s="389">
        <v>60.3</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26280202</v>
      </c>
      <c r="BO18" s="420"/>
      <c r="BP18" s="420"/>
      <c r="BQ18" s="420"/>
      <c r="BR18" s="420"/>
      <c r="BS18" s="420"/>
      <c r="BT18" s="420"/>
      <c r="BU18" s="421"/>
      <c r="BV18" s="419">
        <v>25700381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148</v>
      </c>
      <c r="C19" s="470"/>
      <c r="D19" s="470"/>
      <c r="E19" s="471"/>
      <c r="F19" s="471"/>
      <c r="G19" s="471"/>
      <c r="H19" s="471"/>
      <c r="I19" s="471"/>
      <c r="J19" s="471"/>
      <c r="K19" s="471"/>
      <c r="L19" s="479">
        <v>90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35879728</v>
      </c>
      <c r="BO19" s="420"/>
      <c r="BP19" s="420"/>
      <c r="BQ19" s="420"/>
      <c r="BR19" s="420"/>
      <c r="BS19" s="420"/>
      <c r="BT19" s="420"/>
      <c r="BU19" s="421"/>
      <c r="BV19" s="419">
        <v>35356659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150</v>
      </c>
      <c r="C20" s="470"/>
      <c r="D20" s="470"/>
      <c r="E20" s="471"/>
      <c r="F20" s="471"/>
      <c r="G20" s="471"/>
      <c r="H20" s="471"/>
      <c r="I20" s="471"/>
      <c r="J20" s="471"/>
      <c r="K20" s="471"/>
      <c r="L20" s="479">
        <v>28370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46457640</v>
      </c>
      <c r="BO22" s="449"/>
      <c r="BP22" s="449"/>
      <c r="BQ22" s="449"/>
      <c r="BR22" s="449"/>
      <c r="BS22" s="449"/>
      <c r="BT22" s="449"/>
      <c r="BU22" s="450"/>
      <c r="BV22" s="448">
        <v>46764228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16807894</v>
      </c>
      <c r="BO23" s="420"/>
      <c r="BP23" s="420"/>
      <c r="BQ23" s="420"/>
      <c r="BR23" s="420"/>
      <c r="BS23" s="420"/>
      <c r="BT23" s="420"/>
      <c r="BU23" s="421"/>
      <c r="BV23" s="419">
        <v>17534640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160</v>
      </c>
      <c r="F24" s="376"/>
      <c r="G24" s="376"/>
      <c r="H24" s="376"/>
      <c r="I24" s="376"/>
      <c r="J24" s="376"/>
      <c r="K24" s="377"/>
      <c r="L24" s="372">
        <v>1</v>
      </c>
      <c r="M24" s="373"/>
      <c r="N24" s="373"/>
      <c r="O24" s="373"/>
      <c r="P24" s="374"/>
      <c r="Q24" s="372">
        <v>8450</v>
      </c>
      <c r="R24" s="373"/>
      <c r="S24" s="373"/>
      <c r="T24" s="373"/>
      <c r="U24" s="373"/>
      <c r="V24" s="374"/>
      <c r="W24" s="462"/>
      <c r="X24" s="399"/>
      <c r="Y24" s="400"/>
      <c r="Z24" s="375" t="s">
        <v>161</v>
      </c>
      <c r="AA24" s="376"/>
      <c r="AB24" s="376"/>
      <c r="AC24" s="376"/>
      <c r="AD24" s="376"/>
      <c r="AE24" s="376"/>
      <c r="AF24" s="376"/>
      <c r="AG24" s="377"/>
      <c r="AH24" s="372">
        <v>722</v>
      </c>
      <c r="AI24" s="373"/>
      <c r="AJ24" s="373"/>
      <c r="AK24" s="373"/>
      <c r="AL24" s="374"/>
      <c r="AM24" s="372">
        <v>2262748</v>
      </c>
      <c r="AN24" s="373"/>
      <c r="AO24" s="373"/>
      <c r="AP24" s="373"/>
      <c r="AQ24" s="373"/>
      <c r="AR24" s="374"/>
      <c r="AS24" s="372">
        <v>3134</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33763731</v>
      </c>
      <c r="BO24" s="420"/>
      <c r="BP24" s="420"/>
      <c r="BQ24" s="420"/>
      <c r="BR24" s="420"/>
      <c r="BS24" s="420"/>
      <c r="BT24" s="420"/>
      <c r="BU24" s="421"/>
      <c r="BV24" s="419">
        <v>32543587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163</v>
      </c>
      <c r="F25" s="376"/>
      <c r="G25" s="376"/>
      <c r="H25" s="376"/>
      <c r="I25" s="376"/>
      <c r="J25" s="376"/>
      <c r="K25" s="377"/>
      <c r="L25" s="372">
        <v>2</v>
      </c>
      <c r="M25" s="373"/>
      <c r="N25" s="373"/>
      <c r="O25" s="373"/>
      <c r="P25" s="374"/>
      <c r="Q25" s="372">
        <v>6820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1996451</v>
      </c>
      <c r="BO25" s="449"/>
      <c r="BP25" s="449"/>
      <c r="BQ25" s="449"/>
      <c r="BR25" s="449"/>
      <c r="BS25" s="449"/>
      <c r="BT25" s="449"/>
      <c r="BU25" s="450"/>
      <c r="BV25" s="448">
        <v>2060260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166</v>
      </c>
      <c r="F26" s="376"/>
      <c r="G26" s="376"/>
      <c r="H26" s="376"/>
      <c r="I26" s="376"/>
      <c r="J26" s="376"/>
      <c r="K26" s="377"/>
      <c r="L26" s="372">
        <v>1</v>
      </c>
      <c r="M26" s="373"/>
      <c r="N26" s="373"/>
      <c r="O26" s="373"/>
      <c r="P26" s="374"/>
      <c r="Q26" s="372">
        <v>6350</v>
      </c>
      <c r="R26" s="373"/>
      <c r="S26" s="373"/>
      <c r="T26" s="373"/>
      <c r="U26" s="373"/>
      <c r="V26" s="374"/>
      <c r="W26" s="462"/>
      <c r="X26" s="399"/>
      <c r="Y26" s="400"/>
      <c r="Z26" s="375" t="s">
        <v>167</v>
      </c>
      <c r="AA26" s="430"/>
      <c r="AB26" s="430"/>
      <c r="AC26" s="430"/>
      <c r="AD26" s="430"/>
      <c r="AE26" s="430"/>
      <c r="AF26" s="430"/>
      <c r="AG26" s="431"/>
      <c r="AH26" s="372">
        <v>26</v>
      </c>
      <c r="AI26" s="373"/>
      <c r="AJ26" s="373"/>
      <c r="AK26" s="373"/>
      <c r="AL26" s="374"/>
      <c r="AM26" s="372">
        <v>66664</v>
      </c>
      <c r="AN26" s="373"/>
      <c r="AO26" s="373"/>
      <c r="AP26" s="373"/>
      <c r="AQ26" s="373"/>
      <c r="AR26" s="374"/>
      <c r="AS26" s="372">
        <v>2564</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169</v>
      </c>
      <c r="F27" s="376"/>
      <c r="G27" s="376"/>
      <c r="H27" s="376"/>
      <c r="I27" s="376"/>
      <c r="J27" s="376"/>
      <c r="K27" s="377"/>
      <c r="L27" s="372">
        <v>1</v>
      </c>
      <c r="M27" s="373"/>
      <c r="N27" s="373"/>
      <c r="O27" s="373"/>
      <c r="P27" s="374"/>
      <c r="Q27" s="372">
        <v>5100</v>
      </c>
      <c r="R27" s="373"/>
      <c r="S27" s="373"/>
      <c r="T27" s="373"/>
      <c r="U27" s="373"/>
      <c r="V27" s="374"/>
      <c r="W27" s="462"/>
      <c r="X27" s="399"/>
      <c r="Y27" s="400"/>
      <c r="Z27" s="375" t="s">
        <v>170</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172</v>
      </c>
      <c r="F28" s="376"/>
      <c r="G28" s="376"/>
      <c r="H28" s="376"/>
      <c r="I28" s="376"/>
      <c r="J28" s="376"/>
      <c r="K28" s="377"/>
      <c r="L28" s="372">
        <v>1</v>
      </c>
      <c r="M28" s="373"/>
      <c r="N28" s="373"/>
      <c r="O28" s="373"/>
      <c r="P28" s="374"/>
      <c r="Q28" s="372">
        <v>4660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4381748</v>
      </c>
      <c r="BO28" s="449"/>
      <c r="BP28" s="449"/>
      <c r="BQ28" s="449"/>
      <c r="BR28" s="449"/>
      <c r="BS28" s="449"/>
      <c r="BT28" s="449"/>
      <c r="BU28" s="450"/>
      <c r="BV28" s="448">
        <v>4509626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175</v>
      </c>
      <c r="F29" s="376"/>
      <c r="G29" s="376"/>
      <c r="H29" s="376"/>
      <c r="I29" s="376"/>
      <c r="J29" s="376"/>
      <c r="K29" s="377"/>
      <c r="L29" s="372">
        <v>22</v>
      </c>
      <c r="M29" s="373"/>
      <c r="N29" s="373"/>
      <c r="O29" s="373"/>
      <c r="P29" s="374"/>
      <c r="Q29" s="372">
        <v>4320</v>
      </c>
      <c r="R29" s="373"/>
      <c r="S29" s="373"/>
      <c r="T29" s="373"/>
      <c r="U29" s="373"/>
      <c r="V29" s="374"/>
      <c r="W29" s="463"/>
      <c r="X29" s="464"/>
      <c r="Y29" s="465"/>
      <c r="Z29" s="375" t="s">
        <v>176</v>
      </c>
      <c r="AA29" s="376"/>
      <c r="AB29" s="376"/>
      <c r="AC29" s="376"/>
      <c r="AD29" s="376"/>
      <c r="AE29" s="376"/>
      <c r="AF29" s="376"/>
      <c r="AG29" s="377"/>
      <c r="AH29" s="372">
        <v>722</v>
      </c>
      <c r="AI29" s="373"/>
      <c r="AJ29" s="373"/>
      <c r="AK29" s="373"/>
      <c r="AL29" s="374"/>
      <c r="AM29" s="372">
        <v>2262748</v>
      </c>
      <c r="AN29" s="373"/>
      <c r="AO29" s="373"/>
      <c r="AP29" s="373"/>
      <c r="AQ29" s="373"/>
      <c r="AR29" s="374"/>
      <c r="AS29" s="372">
        <v>3134</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621946</v>
      </c>
      <c r="BO29" s="420"/>
      <c r="BP29" s="420"/>
      <c r="BQ29" s="420"/>
      <c r="BR29" s="420"/>
      <c r="BS29" s="420"/>
      <c r="BT29" s="420"/>
      <c r="BU29" s="421"/>
      <c r="BV29" s="419">
        <v>427032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98.4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7311909</v>
      </c>
      <c r="BO30" s="454"/>
      <c r="BP30" s="454"/>
      <c r="BQ30" s="454"/>
      <c r="BR30" s="454"/>
      <c r="BS30" s="454"/>
      <c r="BT30" s="454"/>
      <c r="BU30" s="455"/>
      <c r="BV30" s="453">
        <v>6627794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IF('各会計、関係団体の財政状況及び健全化判断比率'!B30="","",'各会計、関係団体の財政状況及び健全化判断比率'!B30)</f>
        <v>市立大曲病院事業会計</v>
      </c>
      <c r="AP34" s="368"/>
      <c r="AQ34" s="368"/>
      <c r="AR34" s="368"/>
      <c r="AS34" s="368"/>
      <c r="AT34" s="368"/>
      <c r="AU34" s="368"/>
      <c r="AV34" s="368"/>
      <c r="AW34" s="368"/>
      <c r="AX34" s="368"/>
      <c r="AY34" s="368"/>
      <c r="AZ34" s="368"/>
      <c r="BA34" s="368"/>
      <c r="BB34" s="368"/>
      <c r="BC34" s="368"/>
      <c r="BD34" s="169"/>
      <c r="BE34" s="367">
        <f>IF(BG34="","",MAX(C34:D43,U34:V43,AM34:AN43)+1)</f>
        <v>10</v>
      </c>
      <c r="BF34" s="367"/>
      <c r="BG34" s="368" t="str">
        <f>IF('各会計、関係団体の財政状況及び健全化判断比率'!B34="","",'各会計、関係団体の財政状況及び健全化判断比率'!B34)</f>
        <v>大仙市スキー場事業特別会計</v>
      </c>
      <c r="BH34" s="368"/>
      <c r="BI34" s="368"/>
      <c r="BJ34" s="368"/>
      <c r="BK34" s="368"/>
      <c r="BL34" s="368"/>
      <c r="BM34" s="368"/>
      <c r="BN34" s="368"/>
      <c r="BO34" s="368"/>
      <c r="BP34" s="368"/>
      <c r="BQ34" s="368"/>
      <c r="BR34" s="368"/>
      <c r="BS34" s="368"/>
      <c r="BT34" s="368"/>
      <c r="BU34" s="368"/>
      <c r="BV34" s="169"/>
      <c r="BW34" s="367">
        <f>IF(BY34="","",MAX(C34:D43,U34:V43,AM34:AN43,BE34:BF43)+1)</f>
        <v>14</v>
      </c>
      <c r="BX34" s="367"/>
      <c r="BY34" s="368" t="str">
        <f>IF('各会計、関係団体の財政状況及び健全化判断比率'!B68="","",'各会計、関係団体の財政状況及び健全化判断比率'!B68)</f>
        <v>大曲仙北広域市町村圏組合（一般会計）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23</v>
      </c>
      <c r="CP34" s="367"/>
      <c r="CQ34" s="368" t="str">
        <f>IF('各会計、関係団体の財政状況及び健全化判断比率'!BS7="","",'各会計、関係団体の財政状況及び健全化判断比率'!BS7)</f>
        <v>県南環境保全センター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学校給食事業特別会計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IF('各会計、関係団体の財政状況及び健全化判断比率'!B31="","",'各会計、関係団体の財政状況及び健全化判断比率'!B31)</f>
        <v>大仙市上水道事業会計</v>
      </c>
      <c r="AP35" s="368"/>
      <c r="AQ35" s="368"/>
      <c r="AR35" s="368"/>
      <c r="AS35" s="368"/>
      <c r="AT35" s="368"/>
      <c r="AU35" s="368"/>
      <c r="AV35" s="368"/>
      <c r="AW35" s="368"/>
      <c r="AX35" s="368"/>
      <c r="AY35" s="368"/>
      <c r="AZ35" s="368"/>
      <c r="BA35" s="368"/>
      <c r="BB35" s="368"/>
      <c r="BC35" s="368"/>
      <c r="BD35" s="169"/>
      <c r="BE35" s="367">
        <f t="shared" ref="BE35:BE43" si="1">IF(BG35="","",BE34+1)</f>
        <v>11</v>
      </c>
      <c r="BF35" s="367"/>
      <c r="BG35" s="368" t="str">
        <f>IF('各会計、関係団体の財政状況及び健全化判断比率'!B35="","",'各会計、関係団体の財政状況及び健全化判断比率'!B35)</f>
        <v>大仙市太陽光発電事業特別会計</v>
      </c>
      <c r="BH35" s="368"/>
      <c r="BI35" s="368"/>
      <c r="BJ35" s="368"/>
      <c r="BK35" s="368"/>
      <c r="BL35" s="368"/>
      <c r="BM35" s="368"/>
      <c r="BN35" s="368"/>
      <c r="BO35" s="368"/>
      <c r="BP35" s="368"/>
      <c r="BQ35" s="368"/>
      <c r="BR35" s="368"/>
      <c r="BS35" s="368"/>
      <c r="BT35" s="368"/>
      <c r="BU35" s="368"/>
      <c r="BV35" s="169"/>
      <c r="BW35" s="367">
        <f t="shared" ref="BW35:BW43" si="2">IF(BY35="","",BW34+1)</f>
        <v>15</v>
      </c>
      <c r="BX35" s="367"/>
      <c r="BY35" s="368" t="str">
        <f>IF('各会計、関係団体の財政状況及び健全化判断比率'!B69="","",'各会計、関係団体の財政状況及び健全化判断比率'!B69)</f>
        <v>大曲仙北広域市町村圏組合（特別会計）</v>
      </c>
      <c r="BZ35" s="368"/>
      <c r="CA35" s="368"/>
      <c r="CB35" s="368"/>
      <c r="CC35" s="368"/>
      <c r="CD35" s="368"/>
      <c r="CE35" s="368"/>
      <c r="CF35" s="368"/>
      <c r="CG35" s="368"/>
      <c r="CH35" s="368"/>
      <c r="CI35" s="368"/>
      <c r="CJ35" s="368"/>
      <c r="CK35" s="368"/>
      <c r="CL35" s="368"/>
      <c r="CM35" s="368"/>
      <c r="CN35" s="169"/>
      <c r="CO35" s="367">
        <f t="shared" ref="CO35:CO43" si="3">IF(CQ35="","",CO34+1)</f>
        <v>24</v>
      </c>
      <c r="CP35" s="367"/>
      <c r="CQ35" s="368" t="str">
        <f>IF('各会計、関係団体の財政状況及び健全化判断比率'!BS8="","",'各会計、関係団体の財政状況及び健全化判断比率'!BS8)</f>
        <v>大曲駅前開発</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奨学資金特別会計</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IF('各会計、関係団体の財政状況及び健全化判断比率'!B32="","",'各会計、関係団体の財政状況及び健全化判断比率'!B32)</f>
        <v>大仙市簡易水道事業会計</v>
      </c>
      <c r="AP36" s="368"/>
      <c r="AQ36" s="368"/>
      <c r="AR36" s="368"/>
      <c r="AS36" s="368"/>
      <c r="AT36" s="368"/>
      <c r="AU36" s="368"/>
      <c r="AV36" s="368"/>
      <c r="AW36" s="368"/>
      <c r="AX36" s="368"/>
      <c r="AY36" s="368"/>
      <c r="AZ36" s="368"/>
      <c r="BA36" s="368"/>
      <c r="BB36" s="368"/>
      <c r="BC36" s="368"/>
      <c r="BD36" s="169"/>
      <c r="BE36" s="367">
        <f t="shared" si="1"/>
        <v>12</v>
      </c>
      <c r="BF36" s="367"/>
      <c r="BG36" s="368" t="str">
        <f>IF('各会計、関係団体の財政状況及び健全化判断比率'!B36="","",'各会計、関係団体の財政状況及び健全化判断比率'!B36)</f>
        <v>大仙市小水力発電事業特別会計</v>
      </c>
      <c r="BH36" s="368"/>
      <c r="BI36" s="368"/>
      <c r="BJ36" s="368"/>
      <c r="BK36" s="368"/>
      <c r="BL36" s="368"/>
      <c r="BM36" s="368"/>
      <c r="BN36" s="368"/>
      <c r="BO36" s="368"/>
      <c r="BP36" s="368"/>
      <c r="BQ36" s="368"/>
      <c r="BR36" s="368"/>
      <c r="BS36" s="368"/>
      <c r="BT36" s="368"/>
      <c r="BU36" s="368"/>
      <c r="BV36" s="169"/>
      <c r="BW36" s="367">
        <f t="shared" si="2"/>
        <v>16</v>
      </c>
      <c r="BX36" s="367"/>
      <c r="BY36" s="368" t="str">
        <f>IF('各会計、関係団体の財政状況及び健全化判断比率'!B70="","",'各会計、関係団体の財政状況及び健全化判断比率'!B70)</f>
        <v>大仙美郷介護福祉組合（一般会計）</v>
      </c>
      <c r="BZ36" s="368"/>
      <c r="CA36" s="368"/>
      <c r="CB36" s="368"/>
      <c r="CC36" s="368"/>
      <c r="CD36" s="368"/>
      <c r="CE36" s="368"/>
      <c r="CF36" s="368"/>
      <c r="CG36" s="368"/>
      <c r="CH36" s="368"/>
      <c r="CI36" s="368"/>
      <c r="CJ36" s="368"/>
      <c r="CK36" s="368"/>
      <c r="CL36" s="368"/>
      <c r="CM36" s="368"/>
      <c r="CN36" s="169"/>
      <c r="CO36" s="367">
        <f t="shared" si="3"/>
        <v>25</v>
      </c>
      <c r="CP36" s="367"/>
      <c r="CQ36" s="368" t="str">
        <f>IF('各会計、関係団体の財政状況及び健全化判断比率'!BS9="","",'各会計、関係団体の財政状況及び健全化判断比率'!BS9)</f>
        <v>TMO大曲</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9</v>
      </c>
      <c r="AN37" s="367"/>
      <c r="AO37" s="368" t="str">
        <f>IF('各会計、関係団体の財政状況及び健全化判断比率'!B33="","",'各会計、関係団体の財政状況及び健全化判断比率'!B33)</f>
        <v>大仙市下水道事業会計</v>
      </c>
      <c r="AP37" s="368"/>
      <c r="AQ37" s="368"/>
      <c r="AR37" s="368"/>
      <c r="AS37" s="368"/>
      <c r="AT37" s="368"/>
      <c r="AU37" s="368"/>
      <c r="AV37" s="368"/>
      <c r="AW37" s="368"/>
      <c r="AX37" s="368"/>
      <c r="AY37" s="368"/>
      <c r="AZ37" s="368"/>
      <c r="BA37" s="368"/>
      <c r="BB37" s="368"/>
      <c r="BC37" s="368"/>
      <c r="BD37" s="169"/>
      <c r="BE37" s="367">
        <f t="shared" si="1"/>
        <v>13</v>
      </c>
      <c r="BF37" s="367"/>
      <c r="BG37" s="368" t="str">
        <f>IF('各会計、関係団体の財政状況及び健全化判断比率'!B37="","",'各会計、関係団体の財政状況及び健全化判断比率'!B37)</f>
        <v>大仙市企業団地整備事業特別会計</v>
      </c>
      <c r="BH37" s="368"/>
      <c r="BI37" s="368"/>
      <c r="BJ37" s="368"/>
      <c r="BK37" s="368"/>
      <c r="BL37" s="368"/>
      <c r="BM37" s="368"/>
      <c r="BN37" s="368"/>
      <c r="BO37" s="368"/>
      <c r="BP37" s="368"/>
      <c r="BQ37" s="368"/>
      <c r="BR37" s="368"/>
      <c r="BS37" s="368"/>
      <c r="BT37" s="368"/>
      <c r="BU37" s="368"/>
      <c r="BV37" s="169"/>
      <c r="BW37" s="367">
        <f t="shared" si="2"/>
        <v>17</v>
      </c>
      <c r="BX37" s="367"/>
      <c r="BY37" s="368" t="str">
        <f>IF('各会計、関係団体の財政状況及び健全化判断比率'!B71="","",'各会計、関係団体の財政状況及び健全化判断比率'!B71)</f>
        <v>大仙美郷介護福祉組合（介護保険事業特別会計）</v>
      </c>
      <c r="BZ37" s="368"/>
      <c r="CA37" s="368"/>
      <c r="CB37" s="368"/>
      <c r="CC37" s="368"/>
      <c r="CD37" s="368"/>
      <c r="CE37" s="368"/>
      <c r="CF37" s="368"/>
      <c r="CG37" s="368"/>
      <c r="CH37" s="368"/>
      <c r="CI37" s="368"/>
      <c r="CJ37" s="368"/>
      <c r="CK37" s="368"/>
      <c r="CL37" s="368"/>
      <c r="CM37" s="368"/>
      <c r="CN37" s="169"/>
      <c r="CO37" s="367">
        <f t="shared" si="3"/>
        <v>26</v>
      </c>
      <c r="CP37" s="367"/>
      <c r="CQ37" s="368" t="str">
        <f>IF('各会計、関係団体の財政状況及び健全化判断比率'!BS10="","",'各会計、関係団体の財政状況及び健全化判断比率'!BS10)</f>
        <v>神岡ふるさと振興公社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18</v>
      </c>
      <c r="BX38" s="367"/>
      <c r="BY38" s="368" t="str">
        <f>IF('各会計、関係団体の財政状況及び健全化判断比率'!B72="","",'各会計、関係団体の財政状況及び健全化判断比率'!B72)</f>
        <v>秋田県市町村総合事務組合（一般会計）</v>
      </c>
      <c r="BZ38" s="368"/>
      <c r="CA38" s="368"/>
      <c r="CB38" s="368"/>
      <c r="CC38" s="368"/>
      <c r="CD38" s="368"/>
      <c r="CE38" s="368"/>
      <c r="CF38" s="368"/>
      <c r="CG38" s="368"/>
      <c r="CH38" s="368"/>
      <c r="CI38" s="368"/>
      <c r="CJ38" s="368"/>
      <c r="CK38" s="368"/>
      <c r="CL38" s="368"/>
      <c r="CM38" s="368"/>
      <c r="CN38" s="169"/>
      <c r="CO38" s="367">
        <f t="shared" si="3"/>
        <v>27</v>
      </c>
      <c r="CP38" s="367"/>
      <c r="CQ38" s="368" t="str">
        <f>IF('各会計、関係団体の財政状況及び健全化判断比率'!BS11="","",'各会計、関係団体の財政状況及び健全化判断比率'!BS11)</f>
        <v>物産中仙</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19</v>
      </c>
      <c r="BX39" s="367"/>
      <c r="BY39" s="368" t="str">
        <f>IF('各会計、関係団体の財政状況及び健全化判断比率'!B73="","",'各会計、関係団体の財政状況及び健全化判断比率'!B73)</f>
        <v>秋田県市町村総合事務組合（交通災害共済事業等特別会計）</v>
      </c>
      <c r="BZ39" s="368"/>
      <c r="CA39" s="368"/>
      <c r="CB39" s="368"/>
      <c r="CC39" s="368"/>
      <c r="CD39" s="368"/>
      <c r="CE39" s="368"/>
      <c r="CF39" s="368"/>
      <c r="CG39" s="368"/>
      <c r="CH39" s="368"/>
      <c r="CI39" s="368"/>
      <c r="CJ39" s="368"/>
      <c r="CK39" s="368"/>
      <c r="CL39" s="368"/>
      <c r="CM39" s="368"/>
      <c r="CN39" s="169"/>
      <c r="CO39" s="367">
        <f t="shared" si="3"/>
        <v>28</v>
      </c>
      <c r="CP39" s="367"/>
      <c r="CQ39" s="368" t="str">
        <f>IF('各会計、関係団体の財政状況及び健全化判断比率'!BS12="","",'各会計、関係団体の財政状況及び健全化判断比率'!BS12)</f>
        <v>協和振興開発公社</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20</v>
      </c>
      <c r="BX40" s="367"/>
      <c r="BY40" s="368" t="str">
        <f>IF('各会計、関係団体の財政状況及び健全化判断比率'!B74="","",'各会計、関係団体の財政状況及び健全化判断比率'!B74)</f>
        <v>秋田県市町村会館管理組合（一般会計）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21</v>
      </c>
      <c r="BX41" s="367"/>
      <c r="BY41" s="368" t="str">
        <f>IF('各会計、関係団体の財政状況及び健全化判断比率'!B75="","",'各会計、関係団体の財政状況及び健全化判断比率'!B75)</f>
        <v>秋田県後期高齢者医療広域連合（一般会計）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22</v>
      </c>
      <c r="BX42" s="367"/>
      <c r="BY42" s="368" t="str">
        <f>IF('各会計、関係団体の財政状況及び健全化判断比率'!B76="","",'各会計、関係団体の財政状況及び健全化判断比率'!B76)</f>
        <v>秋田県後期高齢者医療広域連合（後期高齢者医療特別会計）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qNbFG6nZA2/63WD81UWMytqmClhyAgKOLfCwJ9G538OmGe0+yaXM3e8PgG4U9jtpNX5Z0r5BZPqPZamCliIi2Q==" saltValue="w1i8cx9o/zwNz90nIm0Tn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51" t="s">
        <v>537</v>
      </c>
      <c r="D34" s="1151"/>
      <c r="E34" s="1152"/>
      <c r="F34" s="32">
        <v>6.7</v>
      </c>
      <c r="G34" s="33">
        <v>7.88</v>
      </c>
      <c r="H34" s="33">
        <v>7.68</v>
      </c>
      <c r="I34" s="33">
        <v>7.68</v>
      </c>
      <c r="J34" s="34">
        <v>7.65</v>
      </c>
      <c r="K34" s="22"/>
      <c r="L34" s="22"/>
      <c r="M34" s="22"/>
      <c r="N34" s="22"/>
      <c r="O34" s="22"/>
      <c r="P34" s="22"/>
    </row>
    <row r="35" spans="1:16" ht="39" customHeight="1" x14ac:dyDescent="0.2">
      <c r="A35" s="22"/>
      <c r="B35" s="35"/>
      <c r="C35" s="1145" t="s">
        <v>538</v>
      </c>
      <c r="D35" s="1146"/>
      <c r="E35" s="1147"/>
      <c r="F35" s="36">
        <v>3.41</v>
      </c>
      <c r="G35" s="37">
        <v>3.87</v>
      </c>
      <c r="H35" s="37">
        <v>4.2699999999999996</v>
      </c>
      <c r="I35" s="37">
        <v>4.4000000000000004</v>
      </c>
      <c r="J35" s="38">
        <v>4.47</v>
      </c>
      <c r="K35" s="22"/>
      <c r="L35" s="22"/>
      <c r="M35" s="22"/>
      <c r="N35" s="22"/>
      <c r="O35" s="22"/>
      <c r="P35" s="22"/>
    </row>
    <row r="36" spans="1:16" ht="39" customHeight="1" x14ac:dyDescent="0.2">
      <c r="A36" s="22"/>
      <c r="B36" s="35"/>
      <c r="C36" s="1145" t="s">
        <v>539</v>
      </c>
      <c r="D36" s="1146"/>
      <c r="E36" s="1147"/>
      <c r="F36" s="36">
        <v>1.44</v>
      </c>
      <c r="G36" s="37">
        <v>1.49</v>
      </c>
      <c r="H36" s="37">
        <v>1.82</v>
      </c>
      <c r="I36" s="37">
        <v>1.98</v>
      </c>
      <c r="J36" s="38">
        <v>2.09</v>
      </c>
      <c r="K36" s="22"/>
      <c r="L36" s="22"/>
      <c r="M36" s="22"/>
      <c r="N36" s="22"/>
      <c r="O36" s="22"/>
      <c r="P36" s="22"/>
    </row>
    <row r="37" spans="1:16" ht="39" customHeight="1" x14ac:dyDescent="0.2">
      <c r="A37" s="22"/>
      <c r="B37" s="35"/>
      <c r="C37" s="1145" t="s">
        <v>540</v>
      </c>
      <c r="D37" s="1146"/>
      <c r="E37" s="1147"/>
      <c r="F37" s="36">
        <v>1</v>
      </c>
      <c r="G37" s="37">
        <v>0.98</v>
      </c>
      <c r="H37" s="37">
        <v>1.04</v>
      </c>
      <c r="I37" s="37">
        <v>1.08</v>
      </c>
      <c r="J37" s="38">
        <v>1.1200000000000001</v>
      </c>
      <c r="K37" s="22"/>
      <c r="L37" s="22"/>
      <c r="M37" s="22"/>
      <c r="N37" s="22"/>
      <c r="O37" s="22"/>
      <c r="P37" s="22"/>
    </row>
    <row r="38" spans="1:16" ht="39" customHeight="1" x14ac:dyDescent="0.2">
      <c r="A38" s="22"/>
      <c r="B38" s="35"/>
      <c r="C38" s="1145" t="s">
        <v>541</v>
      </c>
      <c r="D38" s="1146"/>
      <c r="E38" s="1147"/>
      <c r="F38" s="36">
        <v>0.9</v>
      </c>
      <c r="G38" s="37">
        <v>1.02</v>
      </c>
      <c r="H38" s="37">
        <v>1.02</v>
      </c>
      <c r="I38" s="37">
        <v>1.04</v>
      </c>
      <c r="J38" s="38">
        <v>1.07</v>
      </c>
      <c r="K38" s="22"/>
      <c r="L38" s="22"/>
      <c r="M38" s="22"/>
      <c r="N38" s="22"/>
      <c r="O38" s="22"/>
      <c r="P38" s="22"/>
    </row>
    <row r="39" spans="1:16" ht="39" customHeight="1" x14ac:dyDescent="0.2">
      <c r="A39" s="22"/>
      <c r="B39" s="35"/>
      <c r="C39" s="1145" t="s">
        <v>542</v>
      </c>
      <c r="D39" s="1146"/>
      <c r="E39" s="1147"/>
      <c r="F39" s="36">
        <v>1.52</v>
      </c>
      <c r="G39" s="37">
        <v>1.5</v>
      </c>
      <c r="H39" s="37">
        <v>1.24</v>
      </c>
      <c r="I39" s="37">
        <v>0.78</v>
      </c>
      <c r="J39" s="38">
        <v>0.55000000000000004</v>
      </c>
      <c r="K39" s="22"/>
      <c r="L39" s="22"/>
      <c r="M39" s="22"/>
      <c r="N39" s="22"/>
      <c r="O39" s="22"/>
      <c r="P39" s="22"/>
    </row>
    <row r="40" spans="1:16" ht="39" customHeight="1" x14ac:dyDescent="0.2">
      <c r="A40" s="22"/>
      <c r="B40" s="35"/>
      <c r="C40" s="1145" t="s">
        <v>543</v>
      </c>
      <c r="D40" s="1146"/>
      <c r="E40" s="1147"/>
      <c r="F40" s="36">
        <v>0.06</v>
      </c>
      <c r="G40" s="37">
        <v>0.04</v>
      </c>
      <c r="H40" s="37">
        <v>0.08</v>
      </c>
      <c r="I40" s="37">
        <v>0.08</v>
      </c>
      <c r="J40" s="38">
        <v>0.04</v>
      </c>
      <c r="K40" s="22"/>
      <c r="L40" s="22"/>
      <c r="M40" s="22"/>
      <c r="N40" s="22"/>
      <c r="O40" s="22"/>
      <c r="P40" s="22"/>
    </row>
    <row r="41" spans="1:16" ht="39" customHeight="1" x14ac:dyDescent="0.2">
      <c r="A41" s="22"/>
      <c r="B41" s="35"/>
      <c r="C41" s="1145" t="s">
        <v>544</v>
      </c>
      <c r="D41" s="1146"/>
      <c r="E41" s="1147"/>
      <c r="F41" s="36">
        <v>0.03</v>
      </c>
      <c r="G41" s="37">
        <v>0.03</v>
      </c>
      <c r="H41" s="37">
        <v>0.04</v>
      </c>
      <c r="I41" s="37">
        <v>0.04</v>
      </c>
      <c r="J41" s="38">
        <v>0.03</v>
      </c>
      <c r="K41" s="22"/>
      <c r="L41" s="22"/>
      <c r="M41" s="22"/>
      <c r="N41" s="22"/>
      <c r="O41" s="22"/>
      <c r="P41" s="22"/>
    </row>
    <row r="42" spans="1:16" ht="39" customHeight="1" x14ac:dyDescent="0.2">
      <c r="A42" s="22"/>
      <c r="B42" s="39"/>
      <c r="C42" s="1145" t="s">
        <v>545</v>
      </c>
      <c r="D42" s="1146"/>
      <c r="E42" s="1147"/>
      <c r="F42" s="36" t="s">
        <v>493</v>
      </c>
      <c r="G42" s="37" t="s">
        <v>493</v>
      </c>
      <c r="H42" s="37" t="s">
        <v>493</v>
      </c>
      <c r="I42" s="37" t="s">
        <v>493</v>
      </c>
      <c r="J42" s="38" t="s">
        <v>493</v>
      </c>
      <c r="K42" s="22"/>
      <c r="L42" s="22"/>
      <c r="M42" s="22"/>
      <c r="N42" s="22"/>
      <c r="O42" s="22"/>
      <c r="P42" s="22"/>
    </row>
    <row r="43" spans="1:16" ht="39" customHeight="1" thickBot="1" x14ac:dyDescent="0.25">
      <c r="A43" s="22"/>
      <c r="B43" s="40"/>
      <c r="C43" s="1148" t="s">
        <v>546</v>
      </c>
      <c r="D43" s="1149"/>
      <c r="E43" s="1150"/>
      <c r="F43" s="41">
        <v>0</v>
      </c>
      <c r="G43" s="42">
        <v>0</v>
      </c>
      <c r="H43" s="42">
        <v>0</v>
      </c>
      <c r="I43" s="42">
        <v>0.36</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2dRj5XM4JyJV4sGldG00/OSVOtpBuUAyGHS8SRrD+M/tYv4c32jPVxCpj44SgBd25kp8GgaE85VLyquuJqLm/Q==" saltValue="aA5rJd+gdlp4ZgHCiMbf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5337</v>
      </c>
      <c r="L45" s="60">
        <v>5400</v>
      </c>
      <c r="M45" s="60">
        <v>5589</v>
      </c>
      <c r="N45" s="60">
        <v>5481</v>
      </c>
      <c r="O45" s="61">
        <v>5262</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493</v>
      </c>
      <c r="L46" s="64" t="s">
        <v>493</v>
      </c>
      <c r="M46" s="64" t="s">
        <v>493</v>
      </c>
      <c r="N46" s="64" t="s">
        <v>493</v>
      </c>
      <c r="O46" s="65" t="s">
        <v>493</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493</v>
      </c>
      <c r="L47" s="64" t="s">
        <v>493</v>
      </c>
      <c r="M47" s="64" t="s">
        <v>493</v>
      </c>
      <c r="N47" s="64" t="s">
        <v>493</v>
      </c>
      <c r="O47" s="65" t="s">
        <v>493</v>
      </c>
      <c r="P47" s="48"/>
      <c r="Q47" s="48"/>
      <c r="R47" s="48"/>
      <c r="S47" s="48"/>
      <c r="T47" s="48"/>
      <c r="U47" s="48"/>
    </row>
    <row r="48" spans="1:21" ht="30.75" customHeight="1" x14ac:dyDescent="0.2">
      <c r="A48" s="48"/>
      <c r="B48" s="1178"/>
      <c r="C48" s="1179"/>
      <c r="D48" s="62"/>
      <c r="E48" s="1155" t="s">
        <v>13</v>
      </c>
      <c r="F48" s="1155"/>
      <c r="G48" s="1155"/>
      <c r="H48" s="1155"/>
      <c r="I48" s="1155"/>
      <c r="J48" s="1156"/>
      <c r="K48" s="63">
        <v>2179</v>
      </c>
      <c r="L48" s="64">
        <v>2165</v>
      </c>
      <c r="M48" s="64">
        <v>2157</v>
      </c>
      <c r="N48" s="64">
        <v>2137</v>
      </c>
      <c r="O48" s="65">
        <v>2064</v>
      </c>
      <c r="P48" s="48"/>
      <c r="Q48" s="48"/>
      <c r="R48" s="48"/>
      <c r="S48" s="48"/>
      <c r="T48" s="48"/>
      <c r="U48" s="48"/>
    </row>
    <row r="49" spans="1:21" ht="30.75" customHeight="1" x14ac:dyDescent="0.2">
      <c r="A49" s="48"/>
      <c r="B49" s="1178"/>
      <c r="C49" s="1179"/>
      <c r="D49" s="62"/>
      <c r="E49" s="1155" t="s">
        <v>14</v>
      </c>
      <c r="F49" s="1155"/>
      <c r="G49" s="1155"/>
      <c r="H49" s="1155"/>
      <c r="I49" s="1155"/>
      <c r="J49" s="1156"/>
      <c r="K49" s="63">
        <v>167</v>
      </c>
      <c r="L49" s="64">
        <v>141</v>
      </c>
      <c r="M49" s="64">
        <v>128</v>
      </c>
      <c r="N49" s="64">
        <v>13</v>
      </c>
      <c r="O49" s="65">
        <v>13</v>
      </c>
      <c r="P49" s="48"/>
      <c r="Q49" s="48"/>
      <c r="R49" s="48"/>
      <c r="S49" s="48"/>
      <c r="T49" s="48"/>
      <c r="U49" s="48"/>
    </row>
    <row r="50" spans="1:21" ht="30.75" customHeight="1" x14ac:dyDescent="0.2">
      <c r="A50" s="48"/>
      <c r="B50" s="1178"/>
      <c r="C50" s="1179"/>
      <c r="D50" s="62"/>
      <c r="E50" s="1155" t="s">
        <v>15</v>
      </c>
      <c r="F50" s="1155"/>
      <c r="G50" s="1155"/>
      <c r="H50" s="1155"/>
      <c r="I50" s="1155"/>
      <c r="J50" s="1156"/>
      <c r="K50" s="63">
        <v>6</v>
      </c>
      <c r="L50" s="64">
        <v>19</v>
      </c>
      <c r="M50" s="64">
        <v>17</v>
      </c>
      <c r="N50" s="64">
        <v>15</v>
      </c>
      <c r="O50" s="65">
        <v>11</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493</v>
      </c>
      <c r="L51" s="64" t="s">
        <v>493</v>
      </c>
      <c r="M51" s="64" t="s">
        <v>493</v>
      </c>
      <c r="N51" s="64" t="s">
        <v>493</v>
      </c>
      <c r="O51" s="65" t="s">
        <v>493</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5306</v>
      </c>
      <c r="L52" s="64">
        <v>5174</v>
      </c>
      <c r="M52" s="64">
        <v>5143</v>
      </c>
      <c r="N52" s="64">
        <v>4952</v>
      </c>
      <c r="O52" s="65">
        <v>4846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2383</v>
      </c>
      <c r="L53" s="69">
        <v>2551</v>
      </c>
      <c r="M53" s="69">
        <v>2748</v>
      </c>
      <c r="N53" s="69">
        <v>2694</v>
      </c>
      <c r="O53" s="70">
        <v>2504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G5lviCf00Afw5x+/3o8P1i+cf/KcJdL2Apx0X5k3ZQZMf4A/QAx/B19ncMfC9yCu1bPIV7CsWj/9785k4rP1w==" saltValue="QzMBBjrJSZBPSuQJ+8Zt5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531</v>
      </c>
      <c r="J40" s="103" t="s">
        <v>532</v>
      </c>
      <c r="K40" s="103" t="s">
        <v>533</v>
      </c>
      <c r="L40" s="103" t="s">
        <v>534</v>
      </c>
      <c r="M40" s="104" t="s">
        <v>535</v>
      </c>
    </row>
    <row r="41" spans="2:13" ht="27.75" customHeight="1" x14ac:dyDescent="0.2">
      <c r="B41" s="1196" t="s">
        <v>30</v>
      </c>
      <c r="C41" s="1197"/>
      <c r="D41" s="105"/>
      <c r="E41" s="1198" t="s">
        <v>31</v>
      </c>
      <c r="F41" s="1198"/>
      <c r="G41" s="1198"/>
      <c r="H41" s="1199"/>
      <c r="I41" s="343">
        <v>52141</v>
      </c>
      <c r="J41" s="344">
        <v>51064</v>
      </c>
      <c r="K41" s="344">
        <v>48949</v>
      </c>
      <c r="L41" s="344">
        <v>46843</v>
      </c>
      <c r="M41" s="345">
        <v>46518</v>
      </c>
    </row>
    <row r="42" spans="2:13" ht="27.75" customHeight="1" x14ac:dyDescent="0.2">
      <c r="B42" s="1186"/>
      <c r="C42" s="1187"/>
      <c r="D42" s="106"/>
      <c r="E42" s="1190" t="s">
        <v>32</v>
      </c>
      <c r="F42" s="1190"/>
      <c r="G42" s="1190"/>
      <c r="H42" s="1191"/>
      <c r="I42" s="346">
        <v>1</v>
      </c>
      <c r="J42" s="347" t="s">
        <v>493</v>
      </c>
      <c r="K42" s="347" t="s">
        <v>493</v>
      </c>
      <c r="L42" s="347" t="s">
        <v>493</v>
      </c>
      <c r="M42" s="348" t="s">
        <v>493</v>
      </c>
    </row>
    <row r="43" spans="2:13" ht="27.75" customHeight="1" x14ac:dyDescent="0.2">
      <c r="B43" s="1186"/>
      <c r="C43" s="1187"/>
      <c r="D43" s="106"/>
      <c r="E43" s="1190" t="s">
        <v>33</v>
      </c>
      <c r="F43" s="1190"/>
      <c r="G43" s="1190"/>
      <c r="H43" s="1191"/>
      <c r="I43" s="346">
        <v>25997</v>
      </c>
      <c r="J43" s="347">
        <v>24633</v>
      </c>
      <c r="K43" s="347">
        <v>23303</v>
      </c>
      <c r="L43" s="347">
        <v>21956</v>
      </c>
      <c r="M43" s="348">
        <v>21085</v>
      </c>
    </row>
    <row r="44" spans="2:13" ht="27.75" customHeight="1" x14ac:dyDescent="0.2">
      <c r="B44" s="1186"/>
      <c r="C44" s="1187"/>
      <c r="D44" s="106"/>
      <c r="E44" s="1190" t="s">
        <v>34</v>
      </c>
      <c r="F44" s="1190"/>
      <c r="G44" s="1190"/>
      <c r="H44" s="1191"/>
      <c r="I44" s="346">
        <v>295</v>
      </c>
      <c r="J44" s="347">
        <v>140</v>
      </c>
      <c r="K44" s="347">
        <v>27</v>
      </c>
      <c r="L44" s="347">
        <v>16</v>
      </c>
      <c r="M44" s="348">
        <v>5</v>
      </c>
    </row>
    <row r="45" spans="2:13" ht="27.75" customHeight="1" x14ac:dyDescent="0.2">
      <c r="B45" s="1186"/>
      <c r="C45" s="1187"/>
      <c r="D45" s="106"/>
      <c r="E45" s="1190" t="s">
        <v>35</v>
      </c>
      <c r="F45" s="1190"/>
      <c r="G45" s="1190"/>
      <c r="H45" s="1191"/>
      <c r="I45" s="346">
        <v>4718</v>
      </c>
      <c r="J45" s="347">
        <v>4459</v>
      </c>
      <c r="K45" s="347">
        <v>4724</v>
      </c>
      <c r="L45" s="347">
        <v>4960</v>
      </c>
      <c r="M45" s="348">
        <v>5207</v>
      </c>
    </row>
    <row r="46" spans="2:13" ht="27.75" customHeight="1" x14ac:dyDescent="0.2">
      <c r="B46" s="1186"/>
      <c r="C46" s="1187"/>
      <c r="D46" s="107"/>
      <c r="E46" s="1190" t="s">
        <v>36</v>
      </c>
      <c r="F46" s="1190"/>
      <c r="G46" s="1190"/>
      <c r="H46" s="1191"/>
      <c r="I46" s="346">
        <v>0</v>
      </c>
      <c r="J46" s="347">
        <v>0</v>
      </c>
      <c r="K46" s="347" t="s">
        <v>493</v>
      </c>
      <c r="L46" s="347" t="s">
        <v>493</v>
      </c>
      <c r="M46" s="348" t="s">
        <v>493</v>
      </c>
    </row>
    <row r="47" spans="2:13" ht="27.75" customHeight="1" x14ac:dyDescent="0.2">
      <c r="B47" s="1186"/>
      <c r="C47" s="1187"/>
      <c r="D47" s="108"/>
      <c r="E47" s="1200" t="s">
        <v>37</v>
      </c>
      <c r="F47" s="1201"/>
      <c r="G47" s="1201"/>
      <c r="H47" s="1202"/>
      <c r="I47" s="346" t="s">
        <v>493</v>
      </c>
      <c r="J47" s="347" t="s">
        <v>493</v>
      </c>
      <c r="K47" s="347" t="s">
        <v>493</v>
      </c>
      <c r="L47" s="347" t="s">
        <v>493</v>
      </c>
      <c r="M47" s="348" t="s">
        <v>493</v>
      </c>
    </row>
    <row r="48" spans="2:13" ht="27.75" customHeight="1" x14ac:dyDescent="0.2">
      <c r="B48" s="1186"/>
      <c r="C48" s="1187"/>
      <c r="D48" s="106"/>
      <c r="E48" s="1190" t="s">
        <v>38</v>
      </c>
      <c r="F48" s="1190"/>
      <c r="G48" s="1190"/>
      <c r="H48" s="1191"/>
      <c r="I48" s="346" t="s">
        <v>493</v>
      </c>
      <c r="J48" s="347" t="s">
        <v>493</v>
      </c>
      <c r="K48" s="347" t="s">
        <v>493</v>
      </c>
      <c r="L48" s="347" t="s">
        <v>493</v>
      </c>
      <c r="M48" s="348" t="s">
        <v>493</v>
      </c>
    </row>
    <row r="49" spans="2:13" ht="27.75" customHeight="1" x14ac:dyDescent="0.2">
      <c r="B49" s="1188"/>
      <c r="C49" s="1189"/>
      <c r="D49" s="106"/>
      <c r="E49" s="1190" t="s">
        <v>39</v>
      </c>
      <c r="F49" s="1190"/>
      <c r="G49" s="1190"/>
      <c r="H49" s="1191"/>
      <c r="I49" s="346" t="s">
        <v>493</v>
      </c>
      <c r="J49" s="347" t="s">
        <v>493</v>
      </c>
      <c r="K49" s="347" t="s">
        <v>493</v>
      </c>
      <c r="L49" s="347" t="s">
        <v>493</v>
      </c>
      <c r="M49" s="348" t="s">
        <v>493</v>
      </c>
    </row>
    <row r="50" spans="2:13" ht="27.75" customHeight="1" x14ac:dyDescent="0.2">
      <c r="B50" s="1184" t="s">
        <v>40</v>
      </c>
      <c r="C50" s="1185"/>
      <c r="D50" s="109"/>
      <c r="E50" s="1190" t="s">
        <v>41</v>
      </c>
      <c r="F50" s="1190"/>
      <c r="G50" s="1190"/>
      <c r="H50" s="1191"/>
      <c r="I50" s="346">
        <v>5655</v>
      </c>
      <c r="J50" s="347">
        <v>7201</v>
      </c>
      <c r="K50" s="347">
        <v>8808</v>
      </c>
      <c r="L50" s="347">
        <v>9793</v>
      </c>
      <c r="M50" s="348">
        <v>10747</v>
      </c>
    </row>
    <row r="51" spans="2:13" ht="27.75" customHeight="1" x14ac:dyDescent="0.2">
      <c r="B51" s="1186"/>
      <c r="C51" s="1187"/>
      <c r="D51" s="106"/>
      <c r="E51" s="1190" t="s">
        <v>42</v>
      </c>
      <c r="F51" s="1190"/>
      <c r="G51" s="1190"/>
      <c r="H51" s="1191"/>
      <c r="I51" s="346">
        <v>800</v>
      </c>
      <c r="J51" s="347">
        <v>727</v>
      </c>
      <c r="K51" s="347">
        <v>666</v>
      </c>
      <c r="L51" s="347">
        <v>522</v>
      </c>
      <c r="M51" s="348">
        <v>404</v>
      </c>
    </row>
    <row r="52" spans="2:13" ht="27.75" customHeight="1" x14ac:dyDescent="0.2">
      <c r="B52" s="1188"/>
      <c r="C52" s="1189"/>
      <c r="D52" s="106"/>
      <c r="E52" s="1190" t="s">
        <v>43</v>
      </c>
      <c r="F52" s="1190"/>
      <c r="G52" s="1190"/>
      <c r="H52" s="1191"/>
      <c r="I52" s="346">
        <v>51971</v>
      </c>
      <c r="J52" s="347">
        <v>50022</v>
      </c>
      <c r="K52" s="347">
        <v>47830</v>
      </c>
      <c r="L52" s="347">
        <v>46621</v>
      </c>
      <c r="M52" s="348">
        <v>44944</v>
      </c>
    </row>
    <row r="53" spans="2:13" ht="27.75" customHeight="1" thickBot="1" x14ac:dyDescent="0.25">
      <c r="B53" s="1192" t="s">
        <v>19</v>
      </c>
      <c r="C53" s="1193"/>
      <c r="D53" s="110"/>
      <c r="E53" s="1194" t="s">
        <v>44</v>
      </c>
      <c r="F53" s="1194"/>
      <c r="G53" s="1194"/>
      <c r="H53" s="1195"/>
      <c r="I53" s="349">
        <v>24726</v>
      </c>
      <c r="J53" s="350">
        <v>22348</v>
      </c>
      <c r="K53" s="350">
        <v>19698</v>
      </c>
      <c r="L53" s="350">
        <v>16840</v>
      </c>
      <c r="M53" s="351">
        <v>16721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96kLPyjv3UfEFo+OS0TzsxzElcxfuy2ovYZDRyVTTLGsrgmpRFORB44s5iFd5nc+lfAWaAs7XoNSjqeUjqe9Cw==" saltValue="dMA30CWIZOOzWet2xcc5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533</v>
      </c>
      <c r="G54" s="119" t="s">
        <v>534</v>
      </c>
      <c r="H54" s="120" t="s">
        <v>535</v>
      </c>
    </row>
    <row r="55" spans="2:8" ht="52.5" customHeight="1" x14ac:dyDescent="0.2">
      <c r="B55" s="121"/>
      <c r="C55" s="1211" t="s">
        <v>46</v>
      </c>
      <c r="D55" s="1211"/>
      <c r="E55" s="1212"/>
      <c r="F55" s="352">
        <v>4360</v>
      </c>
      <c r="G55" s="352">
        <v>4510</v>
      </c>
      <c r="H55" s="353">
        <v>4382</v>
      </c>
    </row>
    <row r="56" spans="2:8" ht="52.5" customHeight="1" x14ac:dyDescent="0.2">
      <c r="B56" s="122"/>
      <c r="C56" s="1213" t="s">
        <v>47</v>
      </c>
      <c r="D56" s="1213"/>
      <c r="E56" s="1214"/>
      <c r="F56" s="354">
        <v>255</v>
      </c>
      <c r="G56" s="354">
        <v>427</v>
      </c>
      <c r="H56" s="355">
        <v>622</v>
      </c>
    </row>
    <row r="57" spans="2:8" ht="53.25" customHeight="1" x14ac:dyDescent="0.2">
      <c r="B57" s="122"/>
      <c r="C57" s="1215" t="s">
        <v>48</v>
      </c>
      <c r="D57" s="1215"/>
      <c r="E57" s="1216"/>
      <c r="F57" s="356">
        <v>6225</v>
      </c>
      <c r="G57" s="356">
        <v>6628</v>
      </c>
      <c r="H57" s="357">
        <v>7312</v>
      </c>
    </row>
    <row r="58" spans="2:8" ht="45.75" customHeight="1" x14ac:dyDescent="0.2">
      <c r="B58" s="123"/>
      <c r="C58" s="1203" t="s">
        <v>561</v>
      </c>
      <c r="D58" s="1204"/>
      <c r="E58" s="1205"/>
      <c r="F58" s="358">
        <v>2672</v>
      </c>
      <c r="G58" s="358">
        <v>2431</v>
      </c>
      <c r="H58" s="359">
        <v>2242</v>
      </c>
    </row>
    <row r="59" spans="2:8" ht="45.75" customHeight="1" x14ac:dyDescent="0.2">
      <c r="B59" s="123"/>
      <c r="C59" s="1203" t="s">
        <v>563</v>
      </c>
      <c r="D59" s="1204"/>
      <c r="E59" s="1205"/>
      <c r="F59" s="358">
        <v>821</v>
      </c>
      <c r="G59" s="358">
        <v>1054</v>
      </c>
      <c r="H59" s="359">
        <v>1488</v>
      </c>
    </row>
    <row r="60" spans="2:8" ht="45.75" customHeight="1" x14ac:dyDescent="0.2">
      <c r="B60" s="123"/>
      <c r="C60" s="1203" t="s">
        <v>562</v>
      </c>
      <c r="D60" s="1204"/>
      <c r="E60" s="1205"/>
      <c r="F60" s="358">
        <v>1327</v>
      </c>
      <c r="G60" s="358">
        <v>1391</v>
      </c>
      <c r="H60" s="359">
        <v>1303</v>
      </c>
    </row>
    <row r="61" spans="2:8" ht="45.75" customHeight="1" x14ac:dyDescent="0.2">
      <c r="B61" s="123"/>
      <c r="C61" s="1203" t="s">
        <v>564</v>
      </c>
      <c r="D61" s="1204"/>
      <c r="E61" s="1205"/>
      <c r="F61" s="358">
        <v>100</v>
      </c>
      <c r="G61" s="358">
        <v>250</v>
      </c>
      <c r="H61" s="359">
        <v>550</v>
      </c>
    </row>
    <row r="62" spans="2:8" ht="45.75" customHeight="1" thickBot="1" x14ac:dyDescent="0.25">
      <c r="B62" s="124"/>
      <c r="C62" s="1206" t="s">
        <v>565</v>
      </c>
      <c r="D62" s="1207"/>
      <c r="E62" s="1208"/>
      <c r="F62" s="360">
        <v>100</v>
      </c>
      <c r="G62" s="360">
        <v>250</v>
      </c>
      <c r="H62" s="361">
        <v>450</v>
      </c>
    </row>
    <row r="63" spans="2:8" ht="52.5" customHeight="1" thickBot="1" x14ac:dyDescent="0.25">
      <c r="B63" s="125"/>
      <c r="C63" s="1209" t="s">
        <v>49</v>
      </c>
      <c r="D63" s="1209"/>
      <c r="E63" s="1210"/>
      <c r="F63" s="362">
        <v>10839</v>
      </c>
      <c r="G63" s="362">
        <v>11564</v>
      </c>
      <c r="H63" s="363">
        <v>12316</v>
      </c>
    </row>
    <row r="64" spans="2:8" ht="13" x14ac:dyDescent="0.2"/>
  </sheetData>
  <sheetProtection algorithmName="SHA-512" hashValue="W+QIOfLeo4M4JhC5oySNh1y+XM71ENbRL9P6UVrs1ugbRTjOMQPJ5ze6Jw9zqm36ny4QLXVtDnDP/tk10+4EpQ==" saltValue="3cjr33w3KJaB0aYBrAI8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530</v>
      </c>
      <c r="G2" s="139"/>
      <c r="H2" s="140"/>
    </row>
    <row r="3" spans="1:8" x14ac:dyDescent="0.2">
      <c r="A3" s="136" t="s">
        <v>523</v>
      </c>
      <c r="B3" s="141"/>
      <c r="C3" s="142"/>
      <c r="D3" s="143">
        <v>50845</v>
      </c>
      <c r="E3" s="144"/>
      <c r="F3" s="145">
        <v>70329</v>
      </c>
      <c r="G3" s="146"/>
      <c r="H3" s="147"/>
    </row>
    <row r="4" spans="1:8" x14ac:dyDescent="0.2">
      <c r="A4" s="148"/>
      <c r="B4" s="149"/>
      <c r="C4" s="150"/>
      <c r="D4" s="151">
        <v>22781</v>
      </c>
      <c r="E4" s="152"/>
      <c r="F4" s="153">
        <v>39403</v>
      </c>
      <c r="G4" s="154"/>
      <c r="H4" s="155"/>
    </row>
    <row r="5" spans="1:8" x14ac:dyDescent="0.2">
      <c r="A5" s="136" t="s">
        <v>525</v>
      </c>
      <c r="B5" s="141"/>
      <c r="C5" s="142"/>
      <c r="D5" s="143">
        <v>51354</v>
      </c>
      <c r="E5" s="144"/>
      <c r="F5" s="145">
        <v>71871</v>
      </c>
      <c r="G5" s="146"/>
      <c r="H5" s="147"/>
    </row>
    <row r="6" spans="1:8" x14ac:dyDescent="0.2">
      <c r="A6" s="148"/>
      <c r="B6" s="149"/>
      <c r="C6" s="150"/>
      <c r="D6" s="151">
        <v>26052</v>
      </c>
      <c r="E6" s="152"/>
      <c r="F6" s="153">
        <v>38232</v>
      </c>
      <c r="G6" s="154"/>
      <c r="H6" s="155"/>
    </row>
    <row r="7" spans="1:8" x14ac:dyDescent="0.2">
      <c r="A7" s="136" t="s">
        <v>526</v>
      </c>
      <c r="B7" s="141"/>
      <c r="C7" s="142"/>
      <c r="D7" s="143">
        <v>58415</v>
      </c>
      <c r="E7" s="144"/>
      <c r="F7" s="145">
        <v>71807</v>
      </c>
      <c r="G7" s="146"/>
      <c r="H7" s="147"/>
    </row>
    <row r="8" spans="1:8" x14ac:dyDescent="0.2">
      <c r="A8" s="148"/>
      <c r="B8" s="149"/>
      <c r="C8" s="150"/>
      <c r="D8" s="151">
        <v>32393</v>
      </c>
      <c r="E8" s="152"/>
      <c r="F8" s="153">
        <v>37333</v>
      </c>
      <c r="G8" s="154"/>
      <c r="H8" s="155"/>
    </row>
    <row r="9" spans="1:8" x14ac:dyDescent="0.2">
      <c r="A9" s="136" t="s">
        <v>527</v>
      </c>
      <c r="B9" s="141"/>
      <c r="C9" s="142"/>
      <c r="D9" s="143">
        <v>66949</v>
      </c>
      <c r="E9" s="144"/>
      <c r="F9" s="145">
        <v>80821</v>
      </c>
      <c r="G9" s="146"/>
      <c r="H9" s="147"/>
    </row>
    <row r="10" spans="1:8" x14ac:dyDescent="0.2">
      <c r="A10" s="148"/>
      <c r="B10" s="149"/>
      <c r="C10" s="150"/>
      <c r="D10" s="151">
        <v>40190</v>
      </c>
      <c r="E10" s="152"/>
      <c r="F10" s="153">
        <v>49586</v>
      </c>
      <c r="G10" s="154"/>
      <c r="H10" s="155"/>
    </row>
    <row r="11" spans="1:8" x14ac:dyDescent="0.2">
      <c r="A11" s="136" t="s">
        <v>528</v>
      </c>
      <c r="B11" s="141"/>
      <c r="C11" s="142"/>
      <c r="D11" s="143">
        <v>68900</v>
      </c>
      <c r="E11" s="144"/>
      <c r="F11" s="145">
        <v>79840</v>
      </c>
      <c r="G11" s="146"/>
      <c r="H11" s="147"/>
    </row>
    <row r="12" spans="1:8" x14ac:dyDescent="0.2">
      <c r="A12" s="148"/>
      <c r="B12" s="149"/>
      <c r="C12" s="156"/>
      <c r="D12" s="151">
        <v>44665</v>
      </c>
      <c r="E12" s="152"/>
      <c r="F12" s="153">
        <v>45238</v>
      </c>
      <c r="G12" s="154"/>
      <c r="H12" s="155"/>
    </row>
    <row r="13" spans="1:8" x14ac:dyDescent="0.2">
      <c r="A13" s="136"/>
      <c r="B13" s="141"/>
      <c r="C13" s="157"/>
      <c r="D13" s="158">
        <v>59293</v>
      </c>
      <c r="E13" s="159"/>
      <c r="F13" s="160">
        <v>74934</v>
      </c>
      <c r="G13" s="161"/>
      <c r="H13" s="147"/>
    </row>
    <row r="14" spans="1:8" x14ac:dyDescent="0.2">
      <c r="A14" s="148"/>
      <c r="B14" s="149"/>
      <c r="C14" s="150"/>
      <c r="D14" s="151">
        <v>33216</v>
      </c>
      <c r="E14" s="152"/>
      <c r="F14" s="153">
        <v>41958</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6.73</v>
      </c>
      <c r="C19" s="162">
        <f>ROUND(VALUE(SUBSTITUTE(実質収支比率等に係る経年分析!G$48,"▲","-")),2)</f>
        <v>7.91</v>
      </c>
      <c r="D19" s="162">
        <f>ROUND(VALUE(SUBSTITUTE(実質収支比率等に係る経年分析!H$48,"▲","-")),2)</f>
        <v>7.74</v>
      </c>
      <c r="E19" s="162">
        <f>ROUND(VALUE(SUBSTITUTE(実質収支比率等に係る経年分析!I$48,"▲","-")),2)</f>
        <v>7.74</v>
      </c>
      <c r="F19" s="162">
        <f>ROUND(VALUE(SUBSTITUTE(実質収支比率等に係る経年分析!J$48,"▲","-")),2)</f>
        <v>7.69</v>
      </c>
    </row>
    <row r="20" spans="1:11" x14ac:dyDescent="0.2">
      <c r="A20" s="162" t="s">
        <v>53</v>
      </c>
      <c r="B20" s="162">
        <f>ROUND(VALUE(SUBSTITUTE(実質収支比率等に係る経年分析!F$47,"▲","-")),2)</f>
        <v>12.01</v>
      </c>
      <c r="C20" s="162">
        <f>ROUND(VALUE(SUBSTITUTE(実質収支比率等に係る経年分析!G$47,"▲","-")),2)</f>
        <v>13.38</v>
      </c>
      <c r="D20" s="162">
        <f>ROUND(VALUE(SUBSTITUTE(実質収支比率等に係る経年分析!H$47,"▲","-")),2)</f>
        <v>15.59</v>
      </c>
      <c r="E20" s="162">
        <f>ROUND(VALUE(SUBSTITUTE(実質収支比率等に係る経年分析!I$47,"▲","-")),2)</f>
        <v>16.07</v>
      </c>
      <c r="F20" s="162">
        <f>ROUND(VALUE(SUBSTITUTE(実質収支比率等に係る経年分析!J$47,"▲","-")),2)</f>
        <v>15.44</v>
      </c>
    </row>
    <row r="21" spans="1:11" x14ac:dyDescent="0.2">
      <c r="A21" s="162" t="s">
        <v>54</v>
      </c>
      <c r="B21" s="162">
        <f>IF(ISNUMBER(VALUE(SUBSTITUTE(実質収支比率等に係る経年分析!F$49,"▲","-"))),ROUND(VALUE(SUBSTITUTE(実質収支比率等に係る経年分析!F$49,"▲","-")),2),NA())</f>
        <v>1.41</v>
      </c>
      <c r="C21" s="162">
        <f>IF(ISNUMBER(VALUE(SUBSTITUTE(実質収支比率等に係る経年分析!G$49,"▲","-"))),ROUND(VALUE(SUBSTITUTE(実質収支比率等に係る経年分析!G$49,"▲","-")),2),NA())</f>
        <v>3.12</v>
      </c>
      <c r="D21" s="162">
        <f>IF(ISNUMBER(VALUE(SUBSTITUTE(実質収支比率等に係る経年分析!H$49,"▲","-"))),ROUND(VALUE(SUBSTITUTE(実質収支比率等に係る経年分析!H$49,"▲","-")),2),NA())</f>
        <v>1.36</v>
      </c>
      <c r="E21" s="162">
        <f>IF(ISNUMBER(VALUE(SUBSTITUTE(実質収支比率等に係る経年分析!I$49,"▲","-"))),ROUND(VALUE(SUBSTITUTE(実質収支比率等に係る経年分析!I$49,"▲","-")),2),NA())</f>
        <v>0.98</v>
      </c>
      <c r="F21" s="162">
        <f>IF(ISNUMBER(VALUE(SUBSTITUTE(実質収支比率等に係る経年分析!J$49,"▲","-"))),ROUND(VALUE(SUBSTITUTE(実質収支比率等に係る経年分析!J$49,"▲","-")),2),NA())</f>
        <v>-0.21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奨学資金特別会計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0.04</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2">
      <c r="A30" s="163" t="str">
        <f>IF(連結実質赤字比率に係る赤字・黒字の構成分析!C$40="",NA(),連結実質赤字比率に係る赤字・黒字の構成分析!C$40)</f>
        <v>大仙市太陽光発電事業特別会計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2">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1.52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1.24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0.55000000000000004</v>
      </c>
    </row>
    <row r="32" spans="1:11" x14ac:dyDescent="0.2">
      <c r="A32" s="163" t="str">
        <f>IF(連結実質赤字比率に係る赤字・黒字の構成分析!C$38="",NA(),連結実質赤字比率に係る赤字・黒字の構成分析!C$38)</f>
        <v>市立大曲病院事業会計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1.07</v>
      </c>
    </row>
    <row r="33" spans="1:16" x14ac:dyDescent="0.2">
      <c r="A33" s="163" t="str">
        <f>IF(連結実質赤字比率に係る赤字・黒字の構成分析!C$37="",NA(),連結実質赤字比率に係る赤字・黒字の構成分析!C$37)</f>
        <v>大仙市簡易水道事業会計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1.1200000000000001</v>
      </c>
    </row>
    <row r="34" spans="1:16" x14ac:dyDescent="0.2">
      <c r="A34" s="163" t="str">
        <f>IF(連結実質赤字比率に係る赤字・黒字の構成分析!C$36="",NA(),連結実質赤字比率に係る赤字・黒字の構成分析!C$36)</f>
        <v>大仙市下水道事業会計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1.44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1.82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1.98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2.09</v>
      </c>
    </row>
    <row r="35" spans="1:16" x14ac:dyDescent="0.2">
      <c r="A35" s="163" t="str">
        <f>IF(連結実質赤字比率に係る赤字・黒字の構成分析!C$35="",NA(),連結実質赤字比率に係る赤字・黒字の構成分析!C$35)</f>
        <v>大仙市上水道事業会計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3.41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3.87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4.2699999999999996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4.4000000000000004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4.47</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7.88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7.68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7.68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7.65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5306</v>
      </c>
      <c r="E42" s="164"/>
      <c r="F42" s="164"/>
      <c r="G42" s="164">
        <f>'実質公債費比率（分子）の構造'!L$52</f>
        <v>5174</v>
      </c>
      <c r="H42" s="164"/>
      <c r="I42" s="164"/>
      <c r="J42" s="164">
        <f>'実質公債費比率（分子）の構造'!M$52</f>
        <v>5143</v>
      </c>
      <c r="K42" s="164"/>
      <c r="L42" s="164"/>
      <c r="M42" s="164">
        <f>'実質公債費比率（分子）の構造'!N$52</f>
        <v>4952</v>
      </c>
      <c r="N42" s="164"/>
      <c r="O42" s="164"/>
      <c r="P42" s="164">
        <f>'実質公債費比率（分子）の構造'!O$52</f>
        <v>4846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6</v>
      </c>
      <c r="C44" s="164"/>
      <c r="D44" s="164"/>
      <c r="E44" s="164">
        <f>'実質公債費比率（分子）の構造'!L$50</f>
        <v>19</v>
      </c>
      <c r="F44" s="164"/>
      <c r="G44" s="164"/>
      <c r="H44" s="164">
        <f>'実質公債費比率（分子）の構造'!M$50</f>
        <v>17</v>
      </c>
      <c r="I44" s="164"/>
      <c r="J44" s="164"/>
      <c r="K44" s="164">
        <f>'実質公債費比率（分子）の構造'!N$50</f>
        <v>15</v>
      </c>
      <c r="L44" s="164"/>
      <c r="M44" s="164"/>
      <c r="N44" s="164">
        <f>'実質公債費比率（分子）の構造'!O$50</f>
        <v>11</v>
      </c>
      <c r="O44" s="164"/>
      <c r="P44" s="164"/>
    </row>
    <row r="45" spans="1:16" x14ac:dyDescent="0.2">
      <c r="A45" s="164" t="s">
        <v>63</v>
      </c>
      <c r="B45" s="164">
        <f>'実質公債費比率（分子）の構造'!K$49</f>
        <v>167</v>
      </c>
      <c r="C45" s="164"/>
      <c r="D45" s="164"/>
      <c r="E45" s="164">
        <f>'実質公債費比率（分子）の構造'!L$49</f>
        <v>141</v>
      </c>
      <c r="F45" s="164"/>
      <c r="G45" s="164"/>
      <c r="H45" s="164">
        <f>'実質公債費比率（分子）の構造'!M$49</f>
        <v>128</v>
      </c>
      <c r="I45" s="164"/>
      <c r="J45" s="164"/>
      <c r="K45" s="164">
        <f>'実質公債費比率（分子）の構造'!N$49</f>
        <v>13</v>
      </c>
      <c r="L45" s="164"/>
      <c r="M45" s="164"/>
      <c r="N45" s="164">
        <f>'実質公債費比率（分子）の構造'!O$49</f>
        <v>13</v>
      </c>
      <c r="O45" s="164"/>
      <c r="P45" s="164"/>
    </row>
    <row r="46" spans="1:16" x14ac:dyDescent="0.2">
      <c r="A46" s="164" t="s">
        <v>64</v>
      </c>
      <c r="B46" s="164">
        <f>'実質公債費比率（分子）の構造'!K$48</f>
        <v>2179</v>
      </c>
      <c r="C46" s="164"/>
      <c r="D46" s="164"/>
      <c r="E46" s="164">
        <f>'実質公債費比率（分子）の構造'!L$48</f>
        <v>2165</v>
      </c>
      <c r="F46" s="164"/>
      <c r="G46" s="164"/>
      <c r="H46" s="164">
        <f>'実質公債費比率（分子）の構造'!M$48</f>
        <v>2157</v>
      </c>
      <c r="I46" s="164"/>
      <c r="J46" s="164"/>
      <c r="K46" s="164">
        <f>'実質公債費比率（分子）の構造'!N$48</f>
        <v>2137</v>
      </c>
      <c r="L46" s="164"/>
      <c r="M46" s="164"/>
      <c r="N46" s="164">
        <f>'実質公債費比率（分子）の構造'!O$48</f>
        <v>2064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5337</v>
      </c>
      <c r="C49" s="164"/>
      <c r="D49" s="164"/>
      <c r="E49" s="164">
        <f>'実質公債費比率（分子）の構造'!L$45</f>
        <v>5400</v>
      </c>
      <c r="F49" s="164"/>
      <c r="G49" s="164"/>
      <c r="H49" s="164">
        <f>'実質公債費比率（分子）の構造'!M$45</f>
        <v>5589</v>
      </c>
      <c r="I49" s="164"/>
      <c r="J49" s="164"/>
      <c r="K49" s="164">
        <f>'実質公債費比率（分子）の構造'!N$45</f>
        <v>5481</v>
      </c>
      <c r="L49" s="164"/>
      <c r="M49" s="164"/>
      <c r="N49" s="164">
        <f>'実質公債費比率（分子）の構造'!O$45</f>
        <v>5262</v>
      </c>
      <c r="O49" s="164"/>
      <c r="P49" s="164"/>
    </row>
    <row r="50" spans="1:16" x14ac:dyDescent="0.2">
      <c r="A50" s="164" t="s">
        <v>67</v>
      </c>
      <c r="B50" s="164" t="e">
        <f>NA()</f>
        <v>#N/A</v>
      </c>
      <c r="C50" s="164">
        <f>IF(ISNUMBER('実質公債費比率（分子）の構造'!K$53),'実質公債費比率（分子）の構造'!K$53,NA())</f>
        <v>2383</v>
      </c>
      <c r="D50" s="164" t="e">
        <f>NA()</f>
        <v>#N/A</v>
      </c>
      <c r="E50" s="164" t="e">
        <f>NA()</f>
        <v>#N/A</v>
      </c>
      <c r="F50" s="164">
        <f>IF(ISNUMBER('実質公債費比率（分子）の構造'!L$53),'実質公債費比率（分子）の構造'!L$53,NA())</f>
        <v>2551</v>
      </c>
      <c r="G50" s="164" t="e">
        <f>NA()</f>
        <v>#N/A</v>
      </c>
      <c r="H50" s="164" t="e">
        <f>NA()</f>
        <v>#N/A</v>
      </c>
      <c r="I50" s="164">
        <f>IF(ISNUMBER('実質公債費比率（分子）の構造'!M$53),'実質公債費比率（分子）の構造'!M$53,NA())</f>
        <v>2748</v>
      </c>
      <c r="J50" s="164" t="e">
        <f>NA()</f>
        <v>#N/A</v>
      </c>
      <c r="K50" s="164" t="e">
        <f>NA()</f>
        <v>#N/A</v>
      </c>
      <c r="L50" s="164">
        <f>IF(ISNUMBER('実質公債費比率（分子）の構造'!N$53),'実質公債費比率（分子）の構造'!N$53,NA())</f>
        <v>2694</v>
      </c>
      <c r="M50" s="164" t="e">
        <f>NA()</f>
        <v>#N/A</v>
      </c>
      <c r="N50" s="164" t="e">
        <f>NA()</f>
        <v>#N/A</v>
      </c>
      <c r="O50" s="164">
        <f>IF(ISNUMBER('実質公債費比率（分子）の構造'!O$53),'実質公債費比率（分子）の構造'!O$53,NA())</f>
        <v>2504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51971</v>
      </c>
      <c r="E56" s="163"/>
      <c r="F56" s="163"/>
      <c r="G56" s="163">
        <f>'将来負担比率（分子）の構造'!J$52</f>
        <v>50022</v>
      </c>
      <c r="H56" s="163"/>
      <c r="I56" s="163"/>
      <c r="J56" s="163">
        <f>'将来負担比率（分子）の構造'!K$52</f>
        <v>47830</v>
      </c>
      <c r="K56" s="163"/>
      <c r="L56" s="163"/>
      <c r="M56" s="163">
        <f>'将来負担比率（分子）の構造'!L$52</f>
        <v>46621</v>
      </c>
      <c r="N56" s="163"/>
      <c r="O56" s="163"/>
      <c r="P56" s="163">
        <f>'将来負担比率（分子）の構造'!M$52</f>
        <v>44944</v>
      </c>
    </row>
    <row r="57" spans="1:16" x14ac:dyDescent="0.2">
      <c r="A57" s="163" t="s">
        <v>42</v>
      </c>
      <c r="B57" s="163"/>
      <c r="C57" s="163"/>
      <c r="D57" s="163">
        <f>'将来負担比率（分子）の構造'!I$51</f>
        <v>800</v>
      </c>
      <c r="E57" s="163"/>
      <c r="F57" s="163"/>
      <c r="G57" s="163">
        <f>'将来負担比率（分子）の構造'!J$51</f>
        <v>727</v>
      </c>
      <c r="H57" s="163"/>
      <c r="I57" s="163"/>
      <c r="J57" s="163">
        <f>'将来負担比率（分子）の構造'!K$51</f>
        <v>666</v>
      </c>
      <c r="K57" s="163"/>
      <c r="L57" s="163"/>
      <c r="M57" s="163">
        <f>'将来負担比率（分子）の構造'!L$51</f>
        <v>522</v>
      </c>
      <c r="N57" s="163"/>
      <c r="O57" s="163"/>
      <c r="P57" s="163">
        <f>'将来負担比率（分子）の構造'!M$51</f>
        <v>404</v>
      </c>
    </row>
    <row r="58" spans="1:16" x14ac:dyDescent="0.2">
      <c r="A58" s="163" t="s">
        <v>41</v>
      </c>
      <c r="B58" s="163"/>
      <c r="C58" s="163"/>
      <c r="D58" s="163">
        <f>'将来負担比率（分子）の構造'!I$50</f>
        <v>5655</v>
      </c>
      <c r="E58" s="163"/>
      <c r="F58" s="163"/>
      <c r="G58" s="163">
        <f>'将来負担比率（分子）の構造'!J$50</f>
        <v>7201</v>
      </c>
      <c r="H58" s="163"/>
      <c r="I58" s="163"/>
      <c r="J58" s="163">
        <f>'将来負担比率（分子）の構造'!K$50</f>
        <v>8808</v>
      </c>
      <c r="K58" s="163"/>
      <c r="L58" s="163"/>
      <c r="M58" s="163">
        <f>'将来負担比率（分子）の構造'!L$50</f>
        <v>9793</v>
      </c>
      <c r="N58" s="163"/>
      <c r="O58" s="163"/>
      <c r="P58" s="163">
        <f>'将来負担比率（分子）の構造'!M$50</f>
        <v>10747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0</v>
      </c>
      <c r="C61" s="163"/>
      <c r="D61" s="163"/>
      <c r="E61" s="163">
        <f>'将来負担比率（分子）の構造'!J$46</f>
        <v>0</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4718</v>
      </c>
      <c r="C62" s="163"/>
      <c r="D62" s="163"/>
      <c r="E62" s="163">
        <f>'将来負担比率（分子）の構造'!J$45</f>
        <v>4459</v>
      </c>
      <c r="F62" s="163"/>
      <c r="G62" s="163"/>
      <c r="H62" s="163">
        <f>'将来負担比率（分子）の構造'!K$45</f>
        <v>4724</v>
      </c>
      <c r="I62" s="163"/>
      <c r="J62" s="163"/>
      <c r="K62" s="163">
        <f>'将来負担比率（分子）の構造'!L$45</f>
        <v>4960</v>
      </c>
      <c r="L62" s="163"/>
      <c r="M62" s="163"/>
      <c r="N62" s="163">
        <f>'将来負担比率（分子）の構造'!M$45</f>
        <v>5207</v>
      </c>
      <c r="O62" s="163"/>
      <c r="P62" s="163"/>
    </row>
    <row r="63" spans="1:16" x14ac:dyDescent="0.2">
      <c r="A63" s="163" t="s">
        <v>34</v>
      </c>
      <c r="B63" s="163">
        <f>'将来負担比率（分子）の構造'!I$44</f>
        <v>295</v>
      </c>
      <c r="C63" s="163"/>
      <c r="D63" s="163"/>
      <c r="E63" s="163">
        <f>'将来負担比率（分子）の構造'!J$44</f>
        <v>140</v>
      </c>
      <c r="F63" s="163"/>
      <c r="G63" s="163"/>
      <c r="H63" s="163">
        <f>'将来負担比率（分子）の構造'!K$44</f>
        <v>27</v>
      </c>
      <c r="I63" s="163"/>
      <c r="J63" s="163"/>
      <c r="K63" s="163">
        <f>'将来負担比率（分子）の構造'!L$44</f>
        <v>16</v>
      </c>
      <c r="L63" s="163"/>
      <c r="M63" s="163"/>
      <c r="N63" s="163">
        <f>'将来負担比率（分子）の構造'!M$44</f>
        <v>5</v>
      </c>
      <c r="O63" s="163"/>
      <c r="P63" s="163"/>
    </row>
    <row r="64" spans="1:16" x14ac:dyDescent="0.2">
      <c r="A64" s="163" t="s">
        <v>33</v>
      </c>
      <c r="B64" s="163">
        <f>'将来負担比率（分子）の構造'!I$43</f>
        <v>25997</v>
      </c>
      <c r="C64" s="163"/>
      <c r="D64" s="163"/>
      <c r="E64" s="163">
        <f>'将来負担比率（分子）の構造'!J$43</f>
        <v>24633</v>
      </c>
      <c r="F64" s="163"/>
      <c r="G64" s="163"/>
      <c r="H64" s="163">
        <f>'将来負担比率（分子）の構造'!K$43</f>
        <v>23303</v>
      </c>
      <c r="I64" s="163"/>
      <c r="J64" s="163"/>
      <c r="K64" s="163">
        <f>'将来負担比率（分子）の構造'!L$43</f>
        <v>21956</v>
      </c>
      <c r="L64" s="163"/>
      <c r="M64" s="163"/>
      <c r="N64" s="163">
        <f>'将来負担比率（分子）の構造'!M$43</f>
        <v>21085</v>
      </c>
      <c r="O64" s="163"/>
      <c r="P64" s="163"/>
    </row>
    <row r="65" spans="1:16" x14ac:dyDescent="0.2">
      <c r="A65" s="163" t="s">
        <v>32</v>
      </c>
      <c r="B65" s="163">
        <f>'将来負担比率（分子）の構造'!I$42</f>
        <v>1</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52141</v>
      </c>
      <c r="C66" s="163"/>
      <c r="D66" s="163"/>
      <c r="E66" s="163">
        <f>'将来負担比率（分子）の構造'!J$41</f>
        <v>51064</v>
      </c>
      <c r="F66" s="163"/>
      <c r="G66" s="163"/>
      <c r="H66" s="163">
        <f>'将来負担比率（分子）の構造'!K$41</f>
        <v>48949</v>
      </c>
      <c r="I66" s="163"/>
      <c r="J66" s="163"/>
      <c r="K66" s="163">
        <f>'将来負担比率（分子）の構造'!L$41</f>
        <v>46843</v>
      </c>
      <c r="L66" s="163"/>
      <c r="M66" s="163"/>
      <c r="N66" s="163">
        <f>'将来負担比率（分子）の構造'!M$41</f>
        <v>46518</v>
      </c>
      <c r="O66" s="163"/>
      <c r="P66" s="163"/>
    </row>
    <row r="67" spans="1:16" x14ac:dyDescent="0.2">
      <c r="A67" s="163" t="s">
        <v>71</v>
      </c>
      <c r="B67" s="163" t="e">
        <f>NA()</f>
        <v>#N/A</v>
      </c>
      <c r="C67" s="163">
        <f>IF(ISNUMBER('将来負担比率（分子）の構造'!I$53), IF('将来負担比率（分子）の構造'!I$53 &lt; 0, 0, '将来負担比率（分子）の構造'!I$53), NA())</f>
        <v>24726</v>
      </c>
      <c r="D67" s="163" t="e">
        <f>NA()</f>
        <v>#N/A</v>
      </c>
      <c r="E67" s="163" t="e">
        <f>NA()</f>
        <v>#N/A</v>
      </c>
      <c r="F67" s="163">
        <f>IF(ISNUMBER('将来負担比率（分子）の構造'!J$53), IF('将来負担比率（分子）の構造'!J$53 &lt; 0, 0, '将来負担比率（分子）の構造'!J$53), NA())</f>
        <v>22348</v>
      </c>
      <c r="G67" s="163" t="e">
        <f>NA()</f>
        <v>#N/A</v>
      </c>
      <c r="H67" s="163" t="e">
        <f>NA()</f>
        <v>#N/A</v>
      </c>
      <c r="I67" s="163">
        <f>IF(ISNUMBER('将来負担比率（分子）の構造'!K$53), IF('将来負担比率（分子）の構造'!K$53 &lt; 0, 0, '将来負担比率（分子）の構造'!K$53), NA())</f>
        <v>19698</v>
      </c>
      <c r="J67" s="163" t="e">
        <f>NA()</f>
        <v>#N/A</v>
      </c>
      <c r="K67" s="163" t="e">
        <f>NA()</f>
        <v>#N/A</v>
      </c>
      <c r="L67" s="163">
        <f>IF(ISNUMBER('将来負担比率（分子）の構造'!L$53), IF('将来負担比率（分子）の構造'!L$53 &lt; 0, 0, '将来負担比率（分子）の構造'!L$53), NA())</f>
        <v>16840</v>
      </c>
      <c r="M67" s="163" t="e">
        <f>NA()</f>
        <v>#N/A</v>
      </c>
      <c r="N67" s="163" t="e">
        <f>NA()</f>
        <v>#N/A</v>
      </c>
      <c r="O67" s="163">
        <f>IF(ISNUMBER('将来負担比率（分子）の構造'!M$53), IF('将来負担比率（分子）の構造'!M$53 &lt; 0, 0, '将来負担比率（分子）の構造'!M$53), NA())</f>
        <v>16721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4360</v>
      </c>
      <c r="C72" s="167">
        <f>基金残高に係る経年分析!G55</f>
        <v>4510</v>
      </c>
      <c r="D72" s="167">
        <f>基金残高に係る経年分析!H55</f>
        <v>4382</v>
      </c>
    </row>
    <row r="73" spans="1:16" x14ac:dyDescent="0.2">
      <c r="A73" s="166" t="s">
        <v>74</v>
      </c>
      <c r="B73" s="167">
        <f>基金残高に係る経年分析!F56</f>
        <v>255</v>
      </c>
      <c r="C73" s="167">
        <f>基金残高に係る経年分析!G56</f>
        <v>427</v>
      </c>
      <c r="D73" s="167">
        <f>基金残高に係る経年分析!H56</f>
        <v>622</v>
      </c>
    </row>
    <row r="74" spans="1:16" x14ac:dyDescent="0.2">
      <c r="A74" s="166" t="s">
        <v>75</v>
      </c>
      <c r="B74" s="167">
        <f>基金残高に係る経年分析!F57</f>
        <v>6225</v>
      </c>
      <c r="C74" s="167">
        <f>基金残高に係る経年分析!G57</f>
        <v>6628</v>
      </c>
      <c r="D74" s="167">
        <f>基金残高に係る経年分析!H57</f>
        <v>7312</v>
      </c>
    </row>
  </sheetData>
  <sheetProtection algorithmName="SHA-512" hashValue="xgQO9RX+7gzIj+FiOU3SHpscOMJnKcqtsvZ3nnDqJa17ta3nWXeJ/Gebbb9Omin+IRNrCT8le8EtlMgOzRGOuQ==" saltValue="25phFg10xZsymYWSbcNU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214</v>
      </c>
      <c r="C5" s="680"/>
      <c r="D5" s="680"/>
      <c r="E5" s="680"/>
      <c r="F5" s="680"/>
      <c r="G5" s="680"/>
      <c r="H5" s="680"/>
      <c r="I5" s="680"/>
      <c r="J5" s="680"/>
      <c r="K5" s="680"/>
      <c r="L5" s="680"/>
      <c r="M5" s="680"/>
      <c r="N5" s="680"/>
      <c r="O5" s="680"/>
      <c r="P5" s="680"/>
      <c r="Q5" s="681"/>
      <c r="R5" s="676">
        <v>8057545</v>
      </c>
      <c r="S5" s="677"/>
      <c r="T5" s="677"/>
      <c r="U5" s="677"/>
      <c r="V5" s="677"/>
      <c r="W5" s="677"/>
      <c r="X5" s="677"/>
      <c r="Y5" s="702"/>
      <c r="Z5" s="715">
        <v>14.9</v>
      </c>
      <c r="AA5" s="715"/>
      <c r="AB5" s="715"/>
      <c r="AC5" s="715"/>
      <c r="AD5" s="716">
        <v>8057545</v>
      </c>
      <c r="AE5" s="716"/>
      <c r="AF5" s="716"/>
      <c r="AG5" s="716"/>
      <c r="AH5" s="716"/>
      <c r="AI5" s="716"/>
      <c r="AJ5" s="716"/>
      <c r="AK5" s="716"/>
      <c r="AL5" s="703">
        <v>28</v>
      </c>
      <c r="AM5" s="685"/>
      <c r="AN5" s="685"/>
      <c r="AO5" s="704"/>
      <c r="AP5" s="679" t="s">
        <v>215</v>
      </c>
      <c r="AQ5" s="680"/>
      <c r="AR5" s="680"/>
      <c r="AS5" s="680"/>
      <c r="AT5" s="680"/>
      <c r="AU5" s="680"/>
      <c r="AV5" s="680"/>
      <c r="AW5" s="680"/>
      <c r="AX5" s="680"/>
      <c r="AY5" s="680"/>
      <c r="AZ5" s="680"/>
      <c r="BA5" s="680"/>
      <c r="BB5" s="680"/>
      <c r="BC5" s="680"/>
      <c r="BD5" s="680"/>
      <c r="BE5" s="680"/>
      <c r="BF5" s="681"/>
      <c r="BG5" s="621">
        <v>8054554</v>
      </c>
      <c r="BH5" s="622"/>
      <c r="BI5" s="622"/>
      <c r="BJ5" s="622"/>
      <c r="BK5" s="622"/>
      <c r="BL5" s="622"/>
      <c r="BM5" s="622"/>
      <c r="BN5" s="623"/>
      <c r="BO5" s="659">
        <v>100</v>
      </c>
      <c r="BP5" s="659"/>
      <c r="BQ5" s="659"/>
      <c r="BR5" s="659"/>
      <c r="BS5" s="660">
        <v>155303</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2">
      <c r="B6" s="618" t="s">
        <v>219</v>
      </c>
      <c r="C6" s="619"/>
      <c r="D6" s="619"/>
      <c r="E6" s="619"/>
      <c r="F6" s="619"/>
      <c r="G6" s="619"/>
      <c r="H6" s="619"/>
      <c r="I6" s="619"/>
      <c r="J6" s="619"/>
      <c r="K6" s="619"/>
      <c r="L6" s="619"/>
      <c r="M6" s="619"/>
      <c r="N6" s="619"/>
      <c r="O6" s="619"/>
      <c r="P6" s="619"/>
      <c r="Q6" s="620"/>
      <c r="R6" s="621">
        <v>856650</v>
      </c>
      <c r="S6" s="622"/>
      <c r="T6" s="622"/>
      <c r="U6" s="622"/>
      <c r="V6" s="622"/>
      <c r="W6" s="622"/>
      <c r="X6" s="622"/>
      <c r="Y6" s="623"/>
      <c r="Z6" s="659">
        <v>1.6</v>
      </c>
      <c r="AA6" s="659"/>
      <c r="AB6" s="659"/>
      <c r="AC6" s="659"/>
      <c r="AD6" s="660">
        <v>856650</v>
      </c>
      <c r="AE6" s="660"/>
      <c r="AF6" s="660"/>
      <c r="AG6" s="660"/>
      <c r="AH6" s="660"/>
      <c r="AI6" s="660"/>
      <c r="AJ6" s="660"/>
      <c r="AK6" s="660"/>
      <c r="AL6" s="624">
        <v>3</v>
      </c>
      <c r="AM6" s="625"/>
      <c r="AN6" s="625"/>
      <c r="AO6" s="661"/>
      <c r="AP6" s="618" t="s">
        <v>220</v>
      </c>
      <c r="AQ6" s="619"/>
      <c r="AR6" s="619"/>
      <c r="AS6" s="619"/>
      <c r="AT6" s="619"/>
      <c r="AU6" s="619"/>
      <c r="AV6" s="619"/>
      <c r="AW6" s="619"/>
      <c r="AX6" s="619"/>
      <c r="AY6" s="619"/>
      <c r="AZ6" s="619"/>
      <c r="BA6" s="619"/>
      <c r="BB6" s="619"/>
      <c r="BC6" s="619"/>
      <c r="BD6" s="619"/>
      <c r="BE6" s="619"/>
      <c r="BF6" s="620"/>
      <c r="BG6" s="621">
        <v>8054554</v>
      </c>
      <c r="BH6" s="622"/>
      <c r="BI6" s="622"/>
      <c r="BJ6" s="622"/>
      <c r="BK6" s="622"/>
      <c r="BL6" s="622"/>
      <c r="BM6" s="622"/>
      <c r="BN6" s="623"/>
      <c r="BO6" s="659">
        <v>100</v>
      </c>
      <c r="BP6" s="659"/>
      <c r="BQ6" s="659"/>
      <c r="BR6" s="659"/>
      <c r="BS6" s="660">
        <v>155303</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287721</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287721</v>
      </c>
      <c r="DR6" s="622"/>
      <c r="DS6" s="622"/>
      <c r="DT6" s="622"/>
      <c r="DU6" s="622"/>
      <c r="DV6" s="622"/>
      <c r="DW6" s="622"/>
      <c r="DX6" s="622"/>
      <c r="DY6" s="622"/>
      <c r="DZ6" s="622"/>
      <c r="EA6" s="622"/>
      <c r="EB6" s="622"/>
      <c r="EC6" s="658"/>
    </row>
    <row r="7" spans="2:143" ht="11.25" customHeight="1" x14ac:dyDescent="0.2">
      <c r="B7" s="618" t="s">
        <v>222</v>
      </c>
      <c r="C7" s="619"/>
      <c r="D7" s="619"/>
      <c r="E7" s="619"/>
      <c r="F7" s="619"/>
      <c r="G7" s="619"/>
      <c r="H7" s="619"/>
      <c r="I7" s="619"/>
      <c r="J7" s="619"/>
      <c r="K7" s="619"/>
      <c r="L7" s="619"/>
      <c r="M7" s="619"/>
      <c r="N7" s="619"/>
      <c r="O7" s="619"/>
      <c r="P7" s="619"/>
      <c r="Q7" s="620"/>
      <c r="R7" s="621">
        <v>2486</v>
      </c>
      <c r="S7" s="622"/>
      <c r="T7" s="622"/>
      <c r="U7" s="622"/>
      <c r="V7" s="622"/>
      <c r="W7" s="622"/>
      <c r="X7" s="622"/>
      <c r="Y7" s="623"/>
      <c r="Z7" s="659">
        <v>0</v>
      </c>
      <c r="AA7" s="659"/>
      <c r="AB7" s="659"/>
      <c r="AC7" s="659"/>
      <c r="AD7" s="660">
        <v>2486</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3283352</v>
      </c>
      <c r="BH7" s="622"/>
      <c r="BI7" s="622"/>
      <c r="BJ7" s="622"/>
      <c r="BK7" s="622"/>
      <c r="BL7" s="622"/>
      <c r="BM7" s="622"/>
      <c r="BN7" s="623"/>
      <c r="BO7" s="659">
        <v>40.700000000000003</v>
      </c>
      <c r="BP7" s="659"/>
      <c r="BQ7" s="659"/>
      <c r="BR7" s="659"/>
      <c r="BS7" s="660">
        <v>155303</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6582663</v>
      </c>
      <c r="CS7" s="622"/>
      <c r="CT7" s="622"/>
      <c r="CU7" s="622"/>
      <c r="CV7" s="622"/>
      <c r="CW7" s="622"/>
      <c r="CX7" s="622"/>
      <c r="CY7" s="623"/>
      <c r="CZ7" s="659">
        <v>12.8</v>
      </c>
      <c r="DA7" s="659"/>
      <c r="DB7" s="659"/>
      <c r="DC7" s="659"/>
      <c r="DD7" s="627">
        <v>410879</v>
      </c>
      <c r="DE7" s="622"/>
      <c r="DF7" s="622"/>
      <c r="DG7" s="622"/>
      <c r="DH7" s="622"/>
      <c r="DI7" s="622"/>
      <c r="DJ7" s="622"/>
      <c r="DK7" s="622"/>
      <c r="DL7" s="622"/>
      <c r="DM7" s="622"/>
      <c r="DN7" s="622"/>
      <c r="DO7" s="622"/>
      <c r="DP7" s="623"/>
      <c r="DQ7" s="627">
        <v>4789674</v>
      </c>
      <c r="DR7" s="622"/>
      <c r="DS7" s="622"/>
      <c r="DT7" s="622"/>
      <c r="DU7" s="622"/>
      <c r="DV7" s="622"/>
      <c r="DW7" s="622"/>
      <c r="DX7" s="622"/>
      <c r="DY7" s="622"/>
      <c r="DZ7" s="622"/>
      <c r="EA7" s="622"/>
      <c r="EB7" s="622"/>
      <c r="EC7" s="658"/>
    </row>
    <row r="8" spans="2:143" ht="11.25" customHeight="1" x14ac:dyDescent="0.2">
      <c r="B8" s="618" t="s">
        <v>225</v>
      </c>
      <c r="C8" s="619"/>
      <c r="D8" s="619"/>
      <c r="E8" s="619"/>
      <c r="F8" s="619"/>
      <c r="G8" s="619"/>
      <c r="H8" s="619"/>
      <c r="I8" s="619"/>
      <c r="J8" s="619"/>
      <c r="K8" s="619"/>
      <c r="L8" s="619"/>
      <c r="M8" s="619"/>
      <c r="N8" s="619"/>
      <c r="O8" s="619"/>
      <c r="P8" s="619"/>
      <c r="Q8" s="620"/>
      <c r="R8" s="621">
        <v>30394</v>
      </c>
      <c r="S8" s="622"/>
      <c r="T8" s="622"/>
      <c r="U8" s="622"/>
      <c r="V8" s="622"/>
      <c r="W8" s="622"/>
      <c r="X8" s="622"/>
      <c r="Y8" s="623"/>
      <c r="Z8" s="659">
        <v>0.1</v>
      </c>
      <c r="AA8" s="659"/>
      <c r="AB8" s="659"/>
      <c r="AC8" s="659"/>
      <c r="AD8" s="660">
        <v>30394</v>
      </c>
      <c r="AE8" s="660"/>
      <c r="AF8" s="660"/>
      <c r="AG8" s="660"/>
      <c r="AH8" s="660"/>
      <c r="AI8" s="660"/>
      <c r="AJ8" s="660"/>
      <c r="AK8" s="660"/>
      <c r="AL8" s="624">
        <v>0.1</v>
      </c>
      <c r="AM8" s="625"/>
      <c r="AN8" s="625"/>
      <c r="AO8" s="661"/>
      <c r="AP8" s="618" t="s">
        <v>226</v>
      </c>
      <c r="AQ8" s="619"/>
      <c r="AR8" s="619"/>
      <c r="AS8" s="619"/>
      <c r="AT8" s="619"/>
      <c r="AU8" s="619"/>
      <c r="AV8" s="619"/>
      <c r="AW8" s="619"/>
      <c r="AX8" s="619"/>
      <c r="AY8" s="619"/>
      <c r="AZ8" s="619"/>
      <c r="BA8" s="619"/>
      <c r="BB8" s="619"/>
      <c r="BC8" s="619"/>
      <c r="BD8" s="619"/>
      <c r="BE8" s="619"/>
      <c r="BF8" s="620"/>
      <c r="BG8" s="621">
        <v>113157</v>
      </c>
      <c r="BH8" s="622"/>
      <c r="BI8" s="622"/>
      <c r="BJ8" s="622"/>
      <c r="BK8" s="622"/>
      <c r="BL8" s="622"/>
      <c r="BM8" s="622"/>
      <c r="BN8" s="623"/>
      <c r="BO8" s="659">
        <v>1.4</v>
      </c>
      <c r="BP8" s="659"/>
      <c r="BQ8" s="659"/>
      <c r="BR8" s="659"/>
      <c r="BS8" s="660" t="s">
        <v>122</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16071621</v>
      </c>
      <c r="CS8" s="622"/>
      <c r="CT8" s="622"/>
      <c r="CU8" s="622"/>
      <c r="CV8" s="622"/>
      <c r="CW8" s="622"/>
      <c r="CX8" s="622"/>
      <c r="CY8" s="623"/>
      <c r="CZ8" s="659">
        <v>31.1</v>
      </c>
      <c r="DA8" s="659"/>
      <c r="DB8" s="659"/>
      <c r="DC8" s="659"/>
      <c r="DD8" s="627">
        <v>210998</v>
      </c>
      <c r="DE8" s="622"/>
      <c r="DF8" s="622"/>
      <c r="DG8" s="622"/>
      <c r="DH8" s="622"/>
      <c r="DI8" s="622"/>
      <c r="DJ8" s="622"/>
      <c r="DK8" s="622"/>
      <c r="DL8" s="622"/>
      <c r="DM8" s="622"/>
      <c r="DN8" s="622"/>
      <c r="DO8" s="622"/>
      <c r="DP8" s="623"/>
      <c r="DQ8" s="627">
        <v>8168166</v>
      </c>
      <c r="DR8" s="622"/>
      <c r="DS8" s="622"/>
      <c r="DT8" s="622"/>
      <c r="DU8" s="622"/>
      <c r="DV8" s="622"/>
      <c r="DW8" s="622"/>
      <c r="DX8" s="622"/>
      <c r="DY8" s="622"/>
      <c r="DZ8" s="622"/>
      <c r="EA8" s="622"/>
      <c r="EB8" s="622"/>
      <c r="EC8" s="658"/>
    </row>
    <row r="9" spans="2:143" ht="11.25" customHeight="1" x14ac:dyDescent="0.2">
      <c r="B9" s="618" t="s">
        <v>228</v>
      </c>
      <c r="C9" s="619"/>
      <c r="D9" s="619"/>
      <c r="E9" s="619"/>
      <c r="F9" s="619"/>
      <c r="G9" s="619"/>
      <c r="H9" s="619"/>
      <c r="I9" s="619"/>
      <c r="J9" s="619"/>
      <c r="K9" s="619"/>
      <c r="L9" s="619"/>
      <c r="M9" s="619"/>
      <c r="N9" s="619"/>
      <c r="O9" s="619"/>
      <c r="P9" s="619"/>
      <c r="Q9" s="620"/>
      <c r="R9" s="621">
        <v>47104</v>
      </c>
      <c r="S9" s="622"/>
      <c r="T9" s="622"/>
      <c r="U9" s="622"/>
      <c r="V9" s="622"/>
      <c r="W9" s="622"/>
      <c r="X9" s="622"/>
      <c r="Y9" s="623"/>
      <c r="Z9" s="659">
        <v>0.1</v>
      </c>
      <c r="AA9" s="659"/>
      <c r="AB9" s="659"/>
      <c r="AC9" s="659"/>
      <c r="AD9" s="660">
        <v>47104</v>
      </c>
      <c r="AE9" s="660"/>
      <c r="AF9" s="660"/>
      <c r="AG9" s="660"/>
      <c r="AH9" s="660"/>
      <c r="AI9" s="660"/>
      <c r="AJ9" s="660"/>
      <c r="AK9" s="660"/>
      <c r="AL9" s="624">
        <v>0.2</v>
      </c>
      <c r="AM9" s="625"/>
      <c r="AN9" s="625"/>
      <c r="AO9" s="661"/>
      <c r="AP9" s="618" t="s">
        <v>229</v>
      </c>
      <c r="AQ9" s="619"/>
      <c r="AR9" s="619"/>
      <c r="AS9" s="619"/>
      <c r="AT9" s="619"/>
      <c r="AU9" s="619"/>
      <c r="AV9" s="619"/>
      <c r="AW9" s="619"/>
      <c r="AX9" s="619"/>
      <c r="AY9" s="619"/>
      <c r="AZ9" s="619"/>
      <c r="BA9" s="619"/>
      <c r="BB9" s="619"/>
      <c r="BC9" s="619"/>
      <c r="BD9" s="619"/>
      <c r="BE9" s="619"/>
      <c r="BF9" s="620"/>
      <c r="BG9" s="621">
        <v>2517786</v>
      </c>
      <c r="BH9" s="622"/>
      <c r="BI9" s="622"/>
      <c r="BJ9" s="622"/>
      <c r="BK9" s="622"/>
      <c r="BL9" s="622"/>
      <c r="BM9" s="622"/>
      <c r="BN9" s="623"/>
      <c r="BO9" s="659">
        <v>31.2</v>
      </c>
      <c r="BP9" s="659"/>
      <c r="BQ9" s="659"/>
      <c r="BR9" s="659"/>
      <c r="BS9" s="660" t="s">
        <v>122</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4387696</v>
      </c>
      <c r="CS9" s="622"/>
      <c r="CT9" s="622"/>
      <c r="CU9" s="622"/>
      <c r="CV9" s="622"/>
      <c r="CW9" s="622"/>
      <c r="CX9" s="622"/>
      <c r="CY9" s="623"/>
      <c r="CZ9" s="659">
        <v>8.5</v>
      </c>
      <c r="DA9" s="659"/>
      <c r="DB9" s="659"/>
      <c r="DC9" s="659"/>
      <c r="DD9" s="627">
        <v>37598</v>
      </c>
      <c r="DE9" s="622"/>
      <c r="DF9" s="622"/>
      <c r="DG9" s="622"/>
      <c r="DH9" s="622"/>
      <c r="DI9" s="622"/>
      <c r="DJ9" s="622"/>
      <c r="DK9" s="622"/>
      <c r="DL9" s="622"/>
      <c r="DM9" s="622"/>
      <c r="DN9" s="622"/>
      <c r="DO9" s="622"/>
      <c r="DP9" s="623"/>
      <c r="DQ9" s="627">
        <v>2676100</v>
      </c>
      <c r="DR9" s="622"/>
      <c r="DS9" s="622"/>
      <c r="DT9" s="622"/>
      <c r="DU9" s="622"/>
      <c r="DV9" s="622"/>
      <c r="DW9" s="622"/>
      <c r="DX9" s="622"/>
      <c r="DY9" s="622"/>
      <c r="DZ9" s="622"/>
      <c r="EA9" s="622"/>
      <c r="EB9" s="622"/>
      <c r="EC9" s="658"/>
    </row>
    <row r="10" spans="2:143" ht="11.25" customHeight="1" x14ac:dyDescent="0.2">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248111</v>
      </c>
      <c r="BH10" s="622"/>
      <c r="BI10" s="622"/>
      <c r="BJ10" s="622"/>
      <c r="BK10" s="622"/>
      <c r="BL10" s="622"/>
      <c r="BM10" s="622"/>
      <c r="BN10" s="623"/>
      <c r="BO10" s="659">
        <v>3.1</v>
      </c>
      <c r="BP10" s="659"/>
      <c r="BQ10" s="659"/>
      <c r="BR10" s="659"/>
      <c r="BS10" s="660">
        <v>40943</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v>71216</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31470</v>
      </c>
      <c r="DR10" s="622"/>
      <c r="DS10" s="622"/>
      <c r="DT10" s="622"/>
      <c r="DU10" s="622"/>
      <c r="DV10" s="622"/>
      <c r="DW10" s="622"/>
      <c r="DX10" s="622"/>
      <c r="DY10" s="622"/>
      <c r="DZ10" s="622"/>
      <c r="EA10" s="622"/>
      <c r="EB10" s="622"/>
      <c r="EC10" s="658"/>
    </row>
    <row r="11" spans="2:143" ht="11.25" customHeight="1" x14ac:dyDescent="0.2">
      <c r="B11" s="618" t="s">
        <v>234</v>
      </c>
      <c r="C11" s="619"/>
      <c r="D11" s="619"/>
      <c r="E11" s="619"/>
      <c r="F11" s="619"/>
      <c r="G11" s="619"/>
      <c r="H11" s="619"/>
      <c r="I11" s="619"/>
      <c r="J11" s="619"/>
      <c r="K11" s="619"/>
      <c r="L11" s="619"/>
      <c r="M11" s="619"/>
      <c r="N11" s="619"/>
      <c r="O11" s="619"/>
      <c r="P11" s="619"/>
      <c r="Q11" s="620"/>
      <c r="R11" s="621">
        <v>2052588</v>
      </c>
      <c r="S11" s="622"/>
      <c r="T11" s="622"/>
      <c r="U11" s="622"/>
      <c r="V11" s="622"/>
      <c r="W11" s="622"/>
      <c r="X11" s="622"/>
      <c r="Y11" s="623"/>
      <c r="Z11" s="624">
        <v>3.8</v>
      </c>
      <c r="AA11" s="625"/>
      <c r="AB11" s="625"/>
      <c r="AC11" s="626"/>
      <c r="AD11" s="627">
        <v>2052588</v>
      </c>
      <c r="AE11" s="622"/>
      <c r="AF11" s="622"/>
      <c r="AG11" s="622"/>
      <c r="AH11" s="622"/>
      <c r="AI11" s="622"/>
      <c r="AJ11" s="622"/>
      <c r="AK11" s="623"/>
      <c r="AL11" s="624">
        <v>7.1</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404298</v>
      </c>
      <c r="BH11" s="622"/>
      <c r="BI11" s="622"/>
      <c r="BJ11" s="622"/>
      <c r="BK11" s="622"/>
      <c r="BL11" s="622"/>
      <c r="BM11" s="622"/>
      <c r="BN11" s="623"/>
      <c r="BO11" s="659">
        <v>5</v>
      </c>
      <c r="BP11" s="659"/>
      <c r="BQ11" s="659"/>
      <c r="BR11" s="659"/>
      <c r="BS11" s="660">
        <v>114360</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3451670</v>
      </c>
      <c r="CS11" s="622"/>
      <c r="CT11" s="622"/>
      <c r="CU11" s="622"/>
      <c r="CV11" s="622"/>
      <c r="CW11" s="622"/>
      <c r="CX11" s="622"/>
      <c r="CY11" s="623"/>
      <c r="CZ11" s="659">
        <v>6.7</v>
      </c>
      <c r="DA11" s="659"/>
      <c r="DB11" s="659"/>
      <c r="DC11" s="659"/>
      <c r="DD11" s="627">
        <v>752271</v>
      </c>
      <c r="DE11" s="622"/>
      <c r="DF11" s="622"/>
      <c r="DG11" s="622"/>
      <c r="DH11" s="622"/>
      <c r="DI11" s="622"/>
      <c r="DJ11" s="622"/>
      <c r="DK11" s="622"/>
      <c r="DL11" s="622"/>
      <c r="DM11" s="622"/>
      <c r="DN11" s="622"/>
      <c r="DO11" s="622"/>
      <c r="DP11" s="623"/>
      <c r="DQ11" s="627">
        <v>1823493</v>
      </c>
      <c r="DR11" s="622"/>
      <c r="DS11" s="622"/>
      <c r="DT11" s="622"/>
      <c r="DU11" s="622"/>
      <c r="DV11" s="622"/>
      <c r="DW11" s="622"/>
      <c r="DX11" s="622"/>
      <c r="DY11" s="622"/>
      <c r="DZ11" s="622"/>
      <c r="EA11" s="622"/>
      <c r="EB11" s="622"/>
      <c r="EC11" s="658"/>
    </row>
    <row r="12" spans="2:143" ht="11.25" customHeight="1" x14ac:dyDescent="0.2">
      <c r="B12" s="618" t="s">
        <v>237</v>
      </c>
      <c r="C12" s="619"/>
      <c r="D12" s="619"/>
      <c r="E12" s="619"/>
      <c r="F12" s="619"/>
      <c r="G12" s="619"/>
      <c r="H12" s="619"/>
      <c r="I12" s="619"/>
      <c r="J12" s="619"/>
      <c r="K12" s="619"/>
      <c r="L12" s="619"/>
      <c r="M12" s="619"/>
      <c r="N12" s="619"/>
      <c r="O12" s="619"/>
      <c r="P12" s="619"/>
      <c r="Q12" s="620"/>
      <c r="R12" s="621">
        <v>8105</v>
      </c>
      <c r="S12" s="622"/>
      <c r="T12" s="622"/>
      <c r="U12" s="622"/>
      <c r="V12" s="622"/>
      <c r="W12" s="622"/>
      <c r="X12" s="622"/>
      <c r="Y12" s="623"/>
      <c r="Z12" s="659">
        <v>0</v>
      </c>
      <c r="AA12" s="659"/>
      <c r="AB12" s="659"/>
      <c r="AC12" s="659"/>
      <c r="AD12" s="660">
        <v>8094</v>
      </c>
      <c r="AE12" s="660"/>
      <c r="AF12" s="660"/>
      <c r="AG12" s="660"/>
      <c r="AH12" s="660"/>
      <c r="AI12" s="660"/>
      <c r="AJ12" s="660"/>
      <c r="AK12" s="660"/>
      <c r="AL12" s="624">
        <v>0</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3831842</v>
      </c>
      <c r="BH12" s="622"/>
      <c r="BI12" s="622"/>
      <c r="BJ12" s="622"/>
      <c r="BK12" s="622"/>
      <c r="BL12" s="622"/>
      <c r="BM12" s="622"/>
      <c r="BN12" s="623"/>
      <c r="BO12" s="659">
        <v>47.6</v>
      </c>
      <c r="BP12" s="659"/>
      <c r="BQ12" s="659"/>
      <c r="BR12" s="659"/>
      <c r="BS12" s="660" t="s">
        <v>122</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2826131</v>
      </c>
      <c r="CS12" s="622"/>
      <c r="CT12" s="622"/>
      <c r="CU12" s="622"/>
      <c r="CV12" s="622"/>
      <c r="CW12" s="622"/>
      <c r="CX12" s="622"/>
      <c r="CY12" s="623"/>
      <c r="CZ12" s="659">
        <v>5.5</v>
      </c>
      <c r="DA12" s="659"/>
      <c r="DB12" s="659"/>
      <c r="DC12" s="659"/>
      <c r="DD12" s="627">
        <v>1397914</v>
      </c>
      <c r="DE12" s="622"/>
      <c r="DF12" s="622"/>
      <c r="DG12" s="622"/>
      <c r="DH12" s="622"/>
      <c r="DI12" s="622"/>
      <c r="DJ12" s="622"/>
      <c r="DK12" s="622"/>
      <c r="DL12" s="622"/>
      <c r="DM12" s="622"/>
      <c r="DN12" s="622"/>
      <c r="DO12" s="622"/>
      <c r="DP12" s="623"/>
      <c r="DQ12" s="627">
        <v>981830</v>
      </c>
      <c r="DR12" s="622"/>
      <c r="DS12" s="622"/>
      <c r="DT12" s="622"/>
      <c r="DU12" s="622"/>
      <c r="DV12" s="622"/>
      <c r="DW12" s="622"/>
      <c r="DX12" s="622"/>
      <c r="DY12" s="622"/>
      <c r="DZ12" s="622"/>
      <c r="EA12" s="622"/>
      <c r="EB12" s="622"/>
      <c r="EC12" s="658"/>
    </row>
    <row r="13" spans="2:143" ht="11.25" customHeight="1" x14ac:dyDescent="0.2">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3805420</v>
      </c>
      <c r="BH13" s="622"/>
      <c r="BI13" s="622"/>
      <c r="BJ13" s="622"/>
      <c r="BK13" s="622"/>
      <c r="BL13" s="622"/>
      <c r="BM13" s="622"/>
      <c r="BN13" s="623"/>
      <c r="BO13" s="659">
        <v>47.2</v>
      </c>
      <c r="BP13" s="659"/>
      <c r="BQ13" s="659"/>
      <c r="BR13" s="659"/>
      <c r="BS13" s="660" t="s">
        <v>122</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5065520</v>
      </c>
      <c r="CS13" s="622"/>
      <c r="CT13" s="622"/>
      <c r="CU13" s="622"/>
      <c r="CV13" s="622"/>
      <c r="CW13" s="622"/>
      <c r="CX13" s="622"/>
      <c r="CY13" s="623"/>
      <c r="CZ13" s="659">
        <v>9.8000000000000007</v>
      </c>
      <c r="DA13" s="659"/>
      <c r="DB13" s="659"/>
      <c r="DC13" s="659"/>
      <c r="DD13" s="627">
        <v>1470911</v>
      </c>
      <c r="DE13" s="622"/>
      <c r="DF13" s="622"/>
      <c r="DG13" s="622"/>
      <c r="DH13" s="622"/>
      <c r="DI13" s="622"/>
      <c r="DJ13" s="622"/>
      <c r="DK13" s="622"/>
      <c r="DL13" s="622"/>
      <c r="DM13" s="622"/>
      <c r="DN13" s="622"/>
      <c r="DO13" s="622"/>
      <c r="DP13" s="623"/>
      <c r="DQ13" s="627">
        <v>3607553</v>
      </c>
      <c r="DR13" s="622"/>
      <c r="DS13" s="622"/>
      <c r="DT13" s="622"/>
      <c r="DU13" s="622"/>
      <c r="DV13" s="622"/>
      <c r="DW13" s="622"/>
      <c r="DX13" s="622"/>
      <c r="DY13" s="622"/>
      <c r="DZ13" s="622"/>
      <c r="EA13" s="622"/>
      <c r="EB13" s="622"/>
      <c r="EC13" s="658"/>
    </row>
    <row r="14" spans="2:143" ht="11.25" customHeight="1" x14ac:dyDescent="0.2">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331497</v>
      </c>
      <c r="BH14" s="622"/>
      <c r="BI14" s="622"/>
      <c r="BJ14" s="622"/>
      <c r="BK14" s="622"/>
      <c r="BL14" s="622"/>
      <c r="BM14" s="622"/>
      <c r="BN14" s="623"/>
      <c r="BO14" s="659">
        <v>4.0999999999999996</v>
      </c>
      <c r="BP14" s="659"/>
      <c r="BQ14" s="659"/>
      <c r="BR14" s="659"/>
      <c r="BS14" s="660" t="s">
        <v>122</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1946936</v>
      </c>
      <c r="CS14" s="622"/>
      <c r="CT14" s="622"/>
      <c r="CU14" s="622"/>
      <c r="CV14" s="622"/>
      <c r="CW14" s="622"/>
      <c r="CX14" s="622"/>
      <c r="CY14" s="623"/>
      <c r="CZ14" s="659">
        <v>3.8</v>
      </c>
      <c r="DA14" s="659"/>
      <c r="DB14" s="659"/>
      <c r="DC14" s="659"/>
      <c r="DD14" s="627">
        <v>138270</v>
      </c>
      <c r="DE14" s="622"/>
      <c r="DF14" s="622"/>
      <c r="DG14" s="622"/>
      <c r="DH14" s="622"/>
      <c r="DI14" s="622"/>
      <c r="DJ14" s="622"/>
      <c r="DK14" s="622"/>
      <c r="DL14" s="622"/>
      <c r="DM14" s="622"/>
      <c r="DN14" s="622"/>
      <c r="DO14" s="622"/>
      <c r="DP14" s="623"/>
      <c r="DQ14" s="627">
        <v>1639214</v>
      </c>
      <c r="DR14" s="622"/>
      <c r="DS14" s="622"/>
      <c r="DT14" s="622"/>
      <c r="DU14" s="622"/>
      <c r="DV14" s="622"/>
      <c r="DW14" s="622"/>
      <c r="DX14" s="622"/>
      <c r="DY14" s="622"/>
      <c r="DZ14" s="622"/>
      <c r="EA14" s="622"/>
      <c r="EB14" s="622"/>
      <c r="EC14" s="658"/>
    </row>
    <row r="15" spans="2:143" ht="11.25" customHeight="1" x14ac:dyDescent="0.2">
      <c r="B15" s="618" t="s">
        <v>246</v>
      </c>
      <c r="C15" s="619"/>
      <c r="D15" s="619"/>
      <c r="E15" s="619"/>
      <c r="F15" s="619"/>
      <c r="G15" s="619"/>
      <c r="H15" s="619"/>
      <c r="I15" s="619"/>
      <c r="J15" s="619"/>
      <c r="K15" s="619"/>
      <c r="L15" s="619"/>
      <c r="M15" s="619"/>
      <c r="N15" s="619"/>
      <c r="O15" s="619"/>
      <c r="P15" s="619"/>
      <c r="Q15" s="620"/>
      <c r="R15" s="621">
        <v>61728</v>
      </c>
      <c r="S15" s="622"/>
      <c r="T15" s="622"/>
      <c r="U15" s="622"/>
      <c r="V15" s="622"/>
      <c r="W15" s="622"/>
      <c r="X15" s="622"/>
      <c r="Y15" s="623"/>
      <c r="Z15" s="659">
        <v>0.1</v>
      </c>
      <c r="AA15" s="659"/>
      <c r="AB15" s="659"/>
      <c r="AC15" s="659"/>
      <c r="AD15" s="660">
        <v>61728</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607863</v>
      </c>
      <c r="BH15" s="622"/>
      <c r="BI15" s="622"/>
      <c r="BJ15" s="622"/>
      <c r="BK15" s="622"/>
      <c r="BL15" s="622"/>
      <c r="BM15" s="622"/>
      <c r="BN15" s="623"/>
      <c r="BO15" s="659">
        <v>7.5</v>
      </c>
      <c r="BP15" s="659"/>
      <c r="BQ15" s="659"/>
      <c r="BR15" s="659"/>
      <c r="BS15" s="660" t="s">
        <v>122</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5315708</v>
      </c>
      <c r="CS15" s="622"/>
      <c r="CT15" s="622"/>
      <c r="CU15" s="622"/>
      <c r="CV15" s="622"/>
      <c r="CW15" s="622"/>
      <c r="CX15" s="622"/>
      <c r="CY15" s="623"/>
      <c r="CZ15" s="659">
        <v>10.3</v>
      </c>
      <c r="DA15" s="659"/>
      <c r="DB15" s="659"/>
      <c r="DC15" s="659"/>
      <c r="DD15" s="627">
        <v>665552</v>
      </c>
      <c r="DE15" s="622"/>
      <c r="DF15" s="622"/>
      <c r="DG15" s="622"/>
      <c r="DH15" s="622"/>
      <c r="DI15" s="622"/>
      <c r="DJ15" s="622"/>
      <c r="DK15" s="622"/>
      <c r="DL15" s="622"/>
      <c r="DM15" s="622"/>
      <c r="DN15" s="622"/>
      <c r="DO15" s="622"/>
      <c r="DP15" s="623"/>
      <c r="DQ15" s="627">
        <v>4158663</v>
      </c>
      <c r="DR15" s="622"/>
      <c r="DS15" s="622"/>
      <c r="DT15" s="622"/>
      <c r="DU15" s="622"/>
      <c r="DV15" s="622"/>
      <c r="DW15" s="622"/>
      <c r="DX15" s="622"/>
      <c r="DY15" s="622"/>
      <c r="DZ15" s="622"/>
      <c r="EA15" s="622"/>
      <c r="EB15" s="622"/>
      <c r="EC15" s="658"/>
    </row>
    <row r="16" spans="2:143" ht="11.25" customHeight="1" x14ac:dyDescent="0.2">
      <c r="B16" s="618" t="s">
        <v>249</v>
      </c>
      <c r="C16" s="619"/>
      <c r="D16" s="619"/>
      <c r="E16" s="619"/>
      <c r="F16" s="619"/>
      <c r="G16" s="619"/>
      <c r="H16" s="619"/>
      <c r="I16" s="619"/>
      <c r="J16" s="619"/>
      <c r="K16" s="619"/>
      <c r="L16" s="619"/>
      <c r="M16" s="619"/>
      <c r="N16" s="619"/>
      <c r="O16" s="619"/>
      <c r="P16" s="619"/>
      <c r="Q16" s="620"/>
      <c r="R16" s="621">
        <v>145102</v>
      </c>
      <c r="S16" s="622"/>
      <c r="T16" s="622"/>
      <c r="U16" s="622"/>
      <c r="V16" s="622"/>
      <c r="W16" s="622"/>
      <c r="X16" s="622"/>
      <c r="Y16" s="623"/>
      <c r="Z16" s="659">
        <v>0.3</v>
      </c>
      <c r="AA16" s="659"/>
      <c r="AB16" s="659"/>
      <c r="AC16" s="659"/>
      <c r="AD16" s="660">
        <v>145102</v>
      </c>
      <c r="AE16" s="660"/>
      <c r="AF16" s="660"/>
      <c r="AG16" s="660"/>
      <c r="AH16" s="660"/>
      <c r="AI16" s="660"/>
      <c r="AJ16" s="660"/>
      <c r="AK16" s="660"/>
      <c r="AL16" s="624">
        <v>0.5</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v>300572</v>
      </c>
      <c r="CS16" s="622"/>
      <c r="CT16" s="622"/>
      <c r="CU16" s="622"/>
      <c r="CV16" s="622"/>
      <c r="CW16" s="622"/>
      <c r="CX16" s="622"/>
      <c r="CY16" s="623"/>
      <c r="CZ16" s="659">
        <v>0.6</v>
      </c>
      <c r="DA16" s="659"/>
      <c r="DB16" s="659"/>
      <c r="DC16" s="659"/>
      <c r="DD16" s="627" t="s">
        <v>122</v>
      </c>
      <c r="DE16" s="622"/>
      <c r="DF16" s="622"/>
      <c r="DG16" s="622"/>
      <c r="DH16" s="622"/>
      <c r="DI16" s="622"/>
      <c r="DJ16" s="622"/>
      <c r="DK16" s="622"/>
      <c r="DL16" s="622"/>
      <c r="DM16" s="622"/>
      <c r="DN16" s="622"/>
      <c r="DO16" s="622"/>
      <c r="DP16" s="623"/>
      <c r="DQ16" s="627">
        <v>121579</v>
      </c>
      <c r="DR16" s="622"/>
      <c r="DS16" s="622"/>
      <c r="DT16" s="622"/>
      <c r="DU16" s="622"/>
      <c r="DV16" s="622"/>
      <c r="DW16" s="622"/>
      <c r="DX16" s="622"/>
      <c r="DY16" s="622"/>
      <c r="DZ16" s="622"/>
      <c r="EA16" s="622"/>
      <c r="EB16" s="622"/>
      <c r="EC16" s="658"/>
    </row>
    <row r="17" spans="2:133" ht="11.25" customHeight="1" x14ac:dyDescent="0.2">
      <c r="B17" s="618" t="s">
        <v>252</v>
      </c>
      <c r="C17" s="619"/>
      <c r="D17" s="619"/>
      <c r="E17" s="619"/>
      <c r="F17" s="619"/>
      <c r="G17" s="619"/>
      <c r="H17" s="619"/>
      <c r="I17" s="619"/>
      <c r="J17" s="619"/>
      <c r="K17" s="619"/>
      <c r="L17" s="619"/>
      <c r="M17" s="619"/>
      <c r="N17" s="619"/>
      <c r="O17" s="619"/>
      <c r="P17" s="619"/>
      <c r="Q17" s="620"/>
      <c r="R17" s="621">
        <v>362536</v>
      </c>
      <c r="S17" s="622"/>
      <c r="T17" s="622"/>
      <c r="U17" s="622"/>
      <c r="V17" s="622"/>
      <c r="W17" s="622"/>
      <c r="X17" s="622"/>
      <c r="Y17" s="623"/>
      <c r="Z17" s="659">
        <v>0.7</v>
      </c>
      <c r="AA17" s="659"/>
      <c r="AB17" s="659"/>
      <c r="AC17" s="659"/>
      <c r="AD17" s="660">
        <v>362536</v>
      </c>
      <c r="AE17" s="660"/>
      <c r="AF17" s="660"/>
      <c r="AG17" s="660"/>
      <c r="AH17" s="660"/>
      <c r="AI17" s="660"/>
      <c r="AJ17" s="660"/>
      <c r="AK17" s="660"/>
      <c r="AL17" s="624">
        <v>1.3</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5300319</v>
      </c>
      <c r="CS17" s="622"/>
      <c r="CT17" s="622"/>
      <c r="CU17" s="622"/>
      <c r="CV17" s="622"/>
      <c r="CW17" s="622"/>
      <c r="CX17" s="622"/>
      <c r="CY17" s="623"/>
      <c r="CZ17" s="659">
        <v>10.3</v>
      </c>
      <c r="DA17" s="659"/>
      <c r="DB17" s="659"/>
      <c r="DC17" s="659"/>
      <c r="DD17" s="627" t="s">
        <v>122</v>
      </c>
      <c r="DE17" s="622"/>
      <c r="DF17" s="622"/>
      <c r="DG17" s="622"/>
      <c r="DH17" s="622"/>
      <c r="DI17" s="622"/>
      <c r="DJ17" s="622"/>
      <c r="DK17" s="622"/>
      <c r="DL17" s="622"/>
      <c r="DM17" s="622"/>
      <c r="DN17" s="622"/>
      <c r="DO17" s="622"/>
      <c r="DP17" s="623"/>
      <c r="DQ17" s="627">
        <v>5208208</v>
      </c>
      <c r="DR17" s="622"/>
      <c r="DS17" s="622"/>
      <c r="DT17" s="622"/>
      <c r="DU17" s="622"/>
      <c r="DV17" s="622"/>
      <c r="DW17" s="622"/>
      <c r="DX17" s="622"/>
      <c r="DY17" s="622"/>
      <c r="DZ17" s="622"/>
      <c r="EA17" s="622"/>
      <c r="EB17" s="622"/>
      <c r="EC17" s="658"/>
    </row>
    <row r="18" spans="2:133" ht="11.25" customHeight="1" x14ac:dyDescent="0.2">
      <c r="B18" s="618" t="s">
        <v>255</v>
      </c>
      <c r="C18" s="619"/>
      <c r="D18" s="619"/>
      <c r="E18" s="619"/>
      <c r="F18" s="619"/>
      <c r="G18" s="619"/>
      <c r="H18" s="619"/>
      <c r="I18" s="619"/>
      <c r="J18" s="619"/>
      <c r="K18" s="619"/>
      <c r="L18" s="619"/>
      <c r="M18" s="619"/>
      <c r="N18" s="619"/>
      <c r="O18" s="619"/>
      <c r="P18" s="619"/>
      <c r="Q18" s="620"/>
      <c r="R18" s="621">
        <v>62368</v>
      </c>
      <c r="S18" s="622"/>
      <c r="T18" s="622"/>
      <c r="U18" s="622"/>
      <c r="V18" s="622"/>
      <c r="W18" s="622"/>
      <c r="X18" s="622"/>
      <c r="Y18" s="623"/>
      <c r="Z18" s="659">
        <v>0.1</v>
      </c>
      <c r="AA18" s="659"/>
      <c r="AB18" s="659"/>
      <c r="AC18" s="659"/>
      <c r="AD18" s="660">
        <v>62368</v>
      </c>
      <c r="AE18" s="660"/>
      <c r="AF18" s="660"/>
      <c r="AG18" s="660"/>
      <c r="AH18" s="660"/>
      <c r="AI18" s="660"/>
      <c r="AJ18" s="660"/>
      <c r="AK18" s="660"/>
      <c r="AL18" s="624">
        <v>0.2</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258</v>
      </c>
      <c r="C19" s="619"/>
      <c r="D19" s="619"/>
      <c r="E19" s="619"/>
      <c r="F19" s="619"/>
      <c r="G19" s="619"/>
      <c r="H19" s="619"/>
      <c r="I19" s="619"/>
      <c r="J19" s="619"/>
      <c r="K19" s="619"/>
      <c r="L19" s="619"/>
      <c r="M19" s="619"/>
      <c r="N19" s="619"/>
      <c r="O19" s="619"/>
      <c r="P19" s="619"/>
      <c r="Q19" s="620"/>
      <c r="R19" s="621">
        <v>297691</v>
      </c>
      <c r="S19" s="622"/>
      <c r="T19" s="622"/>
      <c r="U19" s="622"/>
      <c r="V19" s="622"/>
      <c r="W19" s="622"/>
      <c r="X19" s="622"/>
      <c r="Y19" s="623"/>
      <c r="Z19" s="659">
        <v>0.6</v>
      </c>
      <c r="AA19" s="659"/>
      <c r="AB19" s="659"/>
      <c r="AC19" s="659"/>
      <c r="AD19" s="660">
        <v>297691</v>
      </c>
      <c r="AE19" s="660"/>
      <c r="AF19" s="660"/>
      <c r="AG19" s="660"/>
      <c r="AH19" s="660"/>
      <c r="AI19" s="660"/>
      <c r="AJ19" s="660"/>
      <c r="AK19" s="660"/>
      <c r="AL19" s="624">
        <v>1</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2991</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261</v>
      </c>
      <c r="C20" s="689"/>
      <c r="D20" s="689"/>
      <c r="E20" s="689"/>
      <c r="F20" s="689"/>
      <c r="G20" s="689"/>
      <c r="H20" s="689"/>
      <c r="I20" s="689"/>
      <c r="J20" s="689"/>
      <c r="K20" s="689"/>
      <c r="L20" s="689"/>
      <c r="M20" s="689"/>
      <c r="N20" s="689"/>
      <c r="O20" s="689"/>
      <c r="P20" s="689"/>
      <c r="Q20" s="690"/>
      <c r="R20" s="621">
        <v>2477</v>
      </c>
      <c r="S20" s="622"/>
      <c r="T20" s="622"/>
      <c r="U20" s="622"/>
      <c r="V20" s="622"/>
      <c r="W20" s="622"/>
      <c r="X20" s="622"/>
      <c r="Y20" s="623"/>
      <c r="Z20" s="659">
        <v>0</v>
      </c>
      <c r="AA20" s="659"/>
      <c r="AB20" s="659"/>
      <c r="AC20" s="659"/>
      <c r="AD20" s="660">
        <v>2477</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2991</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51607773</v>
      </c>
      <c r="CS20" s="622"/>
      <c r="CT20" s="622"/>
      <c r="CU20" s="622"/>
      <c r="CV20" s="622"/>
      <c r="CW20" s="622"/>
      <c r="CX20" s="622"/>
      <c r="CY20" s="623"/>
      <c r="CZ20" s="659">
        <v>100</v>
      </c>
      <c r="DA20" s="659"/>
      <c r="DB20" s="659"/>
      <c r="DC20" s="659"/>
      <c r="DD20" s="627">
        <v>5084393</v>
      </c>
      <c r="DE20" s="622"/>
      <c r="DF20" s="622"/>
      <c r="DG20" s="622"/>
      <c r="DH20" s="622"/>
      <c r="DI20" s="622"/>
      <c r="DJ20" s="622"/>
      <c r="DK20" s="622"/>
      <c r="DL20" s="622"/>
      <c r="DM20" s="622"/>
      <c r="DN20" s="622"/>
      <c r="DO20" s="622"/>
      <c r="DP20" s="623"/>
      <c r="DQ20" s="627">
        <v>33493671</v>
      </c>
      <c r="DR20" s="622"/>
      <c r="DS20" s="622"/>
      <c r="DT20" s="622"/>
      <c r="DU20" s="622"/>
      <c r="DV20" s="622"/>
      <c r="DW20" s="622"/>
      <c r="DX20" s="622"/>
      <c r="DY20" s="622"/>
      <c r="DZ20" s="622"/>
      <c r="EA20" s="622"/>
      <c r="EB20" s="622"/>
      <c r="EC20" s="658"/>
    </row>
    <row r="21" spans="2:133" ht="11.25" customHeight="1" x14ac:dyDescent="0.2">
      <c r="B21" s="618" t="s">
        <v>264</v>
      </c>
      <c r="C21" s="619"/>
      <c r="D21" s="619"/>
      <c r="E21" s="619"/>
      <c r="F21" s="619"/>
      <c r="G21" s="619"/>
      <c r="H21" s="619"/>
      <c r="I21" s="619"/>
      <c r="J21" s="619"/>
      <c r="K21" s="619"/>
      <c r="L21" s="619"/>
      <c r="M21" s="619"/>
      <c r="N21" s="619"/>
      <c r="O21" s="619"/>
      <c r="P21" s="619"/>
      <c r="Q21" s="620"/>
      <c r="R21" s="621">
        <v>19175213</v>
      </c>
      <c r="S21" s="622"/>
      <c r="T21" s="622"/>
      <c r="U21" s="622"/>
      <c r="V21" s="622"/>
      <c r="W21" s="622"/>
      <c r="X21" s="622"/>
      <c r="Y21" s="623"/>
      <c r="Z21" s="659">
        <v>35.5</v>
      </c>
      <c r="AA21" s="659"/>
      <c r="AB21" s="659"/>
      <c r="AC21" s="659"/>
      <c r="AD21" s="660">
        <v>17089772</v>
      </c>
      <c r="AE21" s="660"/>
      <c r="AF21" s="660"/>
      <c r="AG21" s="660"/>
      <c r="AH21" s="660"/>
      <c r="AI21" s="660"/>
      <c r="AJ21" s="660"/>
      <c r="AK21" s="660"/>
      <c r="AL21" s="624">
        <v>59.4</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v>2991</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266</v>
      </c>
      <c r="C22" s="619"/>
      <c r="D22" s="619"/>
      <c r="E22" s="619"/>
      <c r="F22" s="619"/>
      <c r="G22" s="619"/>
      <c r="H22" s="619"/>
      <c r="I22" s="619"/>
      <c r="J22" s="619"/>
      <c r="K22" s="619"/>
      <c r="L22" s="619"/>
      <c r="M22" s="619"/>
      <c r="N22" s="619"/>
      <c r="O22" s="619"/>
      <c r="P22" s="619"/>
      <c r="Q22" s="620"/>
      <c r="R22" s="621">
        <v>17089772</v>
      </c>
      <c r="S22" s="622"/>
      <c r="T22" s="622"/>
      <c r="U22" s="622"/>
      <c r="V22" s="622"/>
      <c r="W22" s="622"/>
      <c r="X22" s="622"/>
      <c r="Y22" s="623"/>
      <c r="Z22" s="659">
        <v>31.7</v>
      </c>
      <c r="AA22" s="659"/>
      <c r="AB22" s="659"/>
      <c r="AC22" s="659"/>
      <c r="AD22" s="660">
        <v>17089772</v>
      </c>
      <c r="AE22" s="660"/>
      <c r="AF22" s="660"/>
      <c r="AG22" s="660"/>
      <c r="AH22" s="660"/>
      <c r="AI22" s="660"/>
      <c r="AJ22" s="660"/>
      <c r="AK22" s="660"/>
      <c r="AL22" s="624">
        <v>59.4</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269</v>
      </c>
      <c r="C23" s="619"/>
      <c r="D23" s="619"/>
      <c r="E23" s="619"/>
      <c r="F23" s="619"/>
      <c r="G23" s="619"/>
      <c r="H23" s="619"/>
      <c r="I23" s="619"/>
      <c r="J23" s="619"/>
      <c r="K23" s="619"/>
      <c r="L23" s="619"/>
      <c r="M23" s="619"/>
      <c r="N23" s="619"/>
      <c r="O23" s="619"/>
      <c r="P23" s="619"/>
      <c r="Q23" s="620"/>
      <c r="R23" s="621">
        <v>2085441</v>
      </c>
      <c r="S23" s="622"/>
      <c r="T23" s="622"/>
      <c r="U23" s="622"/>
      <c r="V23" s="622"/>
      <c r="W23" s="622"/>
      <c r="X23" s="622"/>
      <c r="Y23" s="623"/>
      <c r="Z23" s="659">
        <v>3.9</v>
      </c>
      <c r="AA23" s="659"/>
      <c r="AB23" s="659"/>
      <c r="AC23" s="659"/>
      <c r="AD23" s="660" t="s">
        <v>122</v>
      </c>
      <c r="AE23" s="660"/>
      <c r="AF23" s="660"/>
      <c r="AG23" s="660"/>
      <c r="AH23" s="660"/>
      <c r="AI23" s="660"/>
      <c r="AJ23" s="660"/>
      <c r="AK23" s="660"/>
      <c r="AL23" s="624" t="s">
        <v>122</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2">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19120976</v>
      </c>
      <c r="CS24" s="677"/>
      <c r="CT24" s="677"/>
      <c r="CU24" s="677"/>
      <c r="CV24" s="677"/>
      <c r="CW24" s="677"/>
      <c r="CX24" s="677"/>
      <c r="CY24" s="702"/>
      <c r="CZ24" s="703">
        <v>37.1</v>
      </c>
      <c r="DA24" s="685"/>
      <c r="DB24" s="685"/>
      <c r="DC24" s="705"/>
      <c r="DD24" s="701">
        <v>14046265</v>
      </c>
      <c r="DE24" s="677"/>
      <c r="DF24" s="677"/>
      <c r="DG24" s="677"/>
      <c r="DH24" s="677"/>
      <c r="DI24" s="677"/>
      <c r="DJ24" s="677"/>
      <c r="DK24" s="702"/>
      <c r="DL24" s="701">
        <v>12768615</v>
      </c>
      <c r="DM24" s="677"/>
      <c r="DN24" s="677"/>
      <c r="DO24" s="677"/>
      <c r="DP24" s="677"/>
      <c r="DQ24" s="677"/>
      <c r="DR24" s="677"/>
      <c r="DS24" s="677"/>
      <c r="DT24" s="677"/>
      <c r="DU24" s="677"/>
      <c r="DV24" s="702"/>
      <c r="DW24" s="703">
        <v>44.3</v>
      </c>
      <c r="DX24" s="685"/>
      <c r="DY24" s="685"/>
      <c r="DZ24" s="685"/>
      <c r="EA24" s="685"/>
      <c r="EB24" s="685"/>
      <c r="EC24" s="704"/>
    </row>
    <row r="25" spans="2:133" ht="11.25" customHeight="1" x14ac:dyDescent="0.2">
      <c r="B25" s="618" t="s">
        <v>279</v>
      </c>
      <c r="C25" s="619"/>
      <c r="D25" s="619"/>
      <c r="E25" s="619"/>
      <c r="F25" s="619"/>
      <c r="G25" s="619"/>
      <c r="H25" s="619"/>
      <c r="I25" s="619"/>
      <c r="J25" s="619"/>
      <c r="K25" s="619"/>
      <c r="L25" s="619"/>
      <c r="M25" s="619"/>
      <c r="N25" s="619"/>
      <c r="O25" s="619"/>
      <c r="P25" s="619"/>
      <c r="Q25" s="620"/>
      <c r="R25" s="621">
        <v>30799451</v>
      </c>
      <c r="S25" s="622"/>
      <c r="T25" s="622"/>
      <c r="U25" s="622"/>
      <c r="V25" s="622"/>
      <c r="W25" s="622"/>
      <c r="X25" s="622"/>
      <c r="Y25" s="623"/>
      <c r="Z25" s="659">
        <v>57</v>
      </c>
      <c r="AA25" s="659"/>
      <c r="AB25" s="659"/>
      <c r="AC25" s="659"/>
      <c r="AD25" s="660">
        <v>28713999</v>
      </c>
      <c r="AE25" s="660"/>
      <c r="AF25" s="660"/>
      <c r="AG25" s="660"/>
      <c r="AH25" s="660"/>
      <c r="AI25" s="660"/>
      <c r="AJ25" s="660"/>
      <c r="AK25" s="660"/>
      <c r="AL25" s="624">
        <v>99.8</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6545241</v>
      </c>
      <c r="CS25" s="634"/>
      <c r="CT25" s="634"/>
      <c r="CU25" s="634"/>
      <c r="CV25" s="634"/>
      <c r="CW25" s="634"/>
      <c r="CX25" s="634"/>
      <c r="CY25" s="635"/>
      <c r="CZ25" s="624">
        <v>12.7</v>
      </c>
      <c r="DA25" s="636"/>
      <c r="DB25" s="636"/>
      <c r="DC25" s="637"/>
      <c r="DD25" s="627">
        <v>5947676</v>
      </c>
      <c r="DE25" s="634"/>
      <c r="DF25" s="634"/>
      <c r="DG25" s="634"/>
      <c r="DH25" s="634"/>
      <c r="DI25" s="634"/>
      <c r="DJ25" s="634"/>
      <c r="DK25" s="635"/>
      <c r="DL25" s="627">
        <v>5830218</v>
      </c>
      <c r="DM25" s="634"/>
      <c r="DN25" s="634"/>
      <c r="DO25" s="634"/>
      <c r="DP25" s="634"/>
      <c r="DQ25" s="634"/>
      <c r="DR25" s="634"/>
      <c r="DS25" s="634"/>
      <c r="DT25" s="634"/>
      <c r="DU25" s="634"/>
      <c r="DV25" s="635"/>
      <c r="DW25" s="624">
        <v>20.2</v>
      </c>
      <c r="DX25" s="636"/>
      <c r="DY25" s="636"/>
      <c r="DZ25" s="636"/>
      <c r="EA25" s="636"/>
      <c r="EB25" s="636"/>
      <c r="EC25" s="648"/>
    </row>
    <row r="26" spans="2:133" ht="11.25" customHeight="1" x14ac:dyDescent="0.2">
      <c r="B26" s="618" t="s">
        <v>282</v>
      </c>
      <c r="C26" s="619"/>
      <c r="D26" s="619"/>
      <c r="E26" s="619"/>
      <c r="F26" s="619"/>
      <c r="G26" s="619"/>
      <c r="H26" s="619"/>
      <c r="I26" s="619"/>
      <c r="J26" s="619"/>
      <c r="K26" s="619"/>
      <c r="L26" s="619"/>
      <c r="M26" s="619"/>
      <c r="N26" s="619"/>
      <c r="O26" s="619"/>
      <c r="P26" s="619"/>
      <c r="Q26" s="620"/>
      <c r="R26" s="621">
        <v>9600</v>
      </c>
      <c r="S26" s="622"/>
      <c r="T26" s="622"/>
      <c r="U26" s="622"/>
      <c r="V26" s="622"/>
      <c r="W26" s="622"/>
      <c r="X26" s="622"/>
      <c r="Y26" s="623"/>
      <c r="Z26" s="659">
        <v>0</v>
      </c>
      <c r="AA26" s="659"/>
      <c r="AB26" s="659"/>
      <c r="AC26" s="659"/>
      <c r="AD26" s="660">
        <v>9600</v>
      </c>
      <c r="AE26" s="660"/>
      <c r="AF26" s="660"/>
      <c r="AG26" s="660"/>
      <c r="AH26" s="660"/>
      <c r="AI26" s="660"/>
      <c r="AJ26" s="660"/>
      <c r="AK26" s="660"/>
      <c r="AL26" s="624">
        <v>0</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4247359</v>
      </c>
      <c r="CS26" s="622"/>
      <c r="CT26" s="622"/>
      <c r="CU26" s="622"/>
      <c r="CV26" s="622"/>
      <c r="CW26" s="622"/>
      <c r="CX26" s="622"/>
      <c r="CY26" s="623"/>
      <c r="CZ26" s="624">
        <v>8.1999999999999993</v>
      </c>
      <c r="DA26" s="636"/>
      <c r="DB26" s="636"/>
      <c r="DC26" s="637"/>
      <c r="DD26" s="627">
        <v>3846491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285</v>
      </c>
      <c r="C27" s="619"/>
      <c r="D27" s="619"/>
      <c r="E27" s="619"/>
      <c r="F27" s="619"/>
      <c r="G27" s="619"/>
      <c r="H27" s="619"/>
      <c r="I27" s="619"/>
      <c r="J27" s="619"/>
      <c r="K27" s="619"/>
      <c r="L27" s="619"/>
      <c r="M27" s="619"/>
      <c r="N27" s="619"/>
      <c r="O27" s="619"/>
      <c r="P27" s="619"/>
      <c r="Q27" s="620"/>
      <c r="R27" s="621">
        <v>227205</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8057545</v>
      </c>
      <c r="BH27" s="622"/>
      <c r="BI27" s="622"/>
      <c r="BJ27" s="622"/>
      <c r="BK27" s="622"/>
      <c r="BL27" s="622"/>
      <c r="BM27" s="622"/>
      <c r="BN27" s="623"/>
      <c r="BO27" s="659">
        <v>100</v>
      </c>
      <c r="BP27" s="659"/>
      <c r="BQ27" s="659"/>
      <c r="BR27" s="659"/>
      <c r="BS27" s="660">
        <v>155303</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7275438</v>
      </c>
      <c r="CS27" s="634"/>
      <c r="CT27" s="634"/>
      <c r="CU27" s="634"/>
      <c r="CV27" s="634"/>
      <c r="CW27" s="634"/>
      <c r="CX27" s="634"/>
      <c r="CY27" s="635"/>
      <c r="CZ27" s="624">
        <v>14.1</v>
      </c>
      <c r="DA27" s="636"/>
      <c r="DB27" s="636"/>
      <c r="DC27" s="637"/>
      <c r="DD27" s="627">
        <v>2890403</v>
      </c>
      <c r="DE27" s="634"/>
      <c r="DF27" s="634"/>
      <c r="DG27" s="634"/>
      <c r="DH27" s="634"/>
      <c r="DI27" s="634"/>
      <c r="DJ27" s="634"/>
      <c r="DK27" s="635"/>
      <c r="DL27" s="627">
        <v>1786614</v>
      </c>
      <c r="DM27" s="634"/>
      <c r="DN27" s="634"/>
      <c r="DO27" s="634"/>
      <c r="DP27" s="634"/>
      <c r="DQ27" s="634"/>
      <c r="DR27" s="634"/>
      <c r="DS27" s="634"/>
      <c r="DT27" s="634"/>
      <c r="DU27" s="634"/>
      <c r="DV27" s="635"/>
      <c r="DW27" s="624">
        <v>6.2</v>
      </c>
      <c r="DX27" s="636"/>
      <c r="DY27" s="636"/>
      <c r="DZ27" s="636"/>
      <c r="EA27" s="636"/>
      <c r="EB27" s="636"/>
      <c r="EC27" s="648"/>
    </row>
    <row r="28" spans="2:133" ht="11.25" customHeight="1" x14ac:dyDescent="0.2">
      <c r="B28" s="618" t="s">
        <v>288</v>
      </c>
      <c r="C28" s="619"/>
      <c r="D28" s="619"/>
      <c r="E28" s="619"/>
      <c r="F28" s="619"/>
      <c r="G28" s="619"/>
      <c r="H28" s="619"/>
      <c r="I28" s="619"/>
      <c r="J28" s="619"/>
      <c r="K28" s="619"/>
      <c r="L28" s="619"/>
      <c r="M28" s="619"/>
      <c r="N28" s="619"/>
      <c r="O28" s="619"/>
      <c r="P28" s="619"/>
      <c r="Q28" s="620"/>
      <c r="R28" s="621">
        <v>397131</v>
      </c>
      <c r="S28" s="622"/>
      <c r="T28" s="622"/>
      <c r="U28" s="622"/>
      <c r="V28" s="622"/>
      <c r="W28" s="622"/>
      <c r="X28" s="622"/>
      <c r="Y28" s="623"/>
      <c r="Z28" s="659">
        <v>0.7</v>
      </c>
      <c r="AA28" s="659"/>
      <c r="AB28" s="659"/>
      <c r="AC28" s="659"/>
      <c r="AD28" s="660">
        <v>27209</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5300297</v>
      </c>
      <c r="CS28" s="622"/>
      <c r="CT28" s="622"/>
      <c r="CU28" s="622"/>
      <c r="CV28" s="622"/>
      <c r="CW28" s="622"/>
      <c r="CX28" s="622"/>
      <c r="CY28" s="623"/>
      <c r="CZ28" s="624">
        <v>10.3</v>
      </c>
      <c r="DA28" s="636"/>
      <c r="DB28" s="636"/>
      <c r="DC28" s="637"/>
      <c r="DD28" s="627">
        <v>5208186</v>
      </c>
      <c r="DE28" s="622"/>
      <c r="DF28" s="622"/>
      <c r="DG28" s="622"/>
      <c r="DH28" s="622"/>
      <c r="DI28" s="622"/>
      <c r="DJ28" s="622"/>
      <c r="DK28" s="623"/>
      <c r="DL28" s="627">
        <v>5151783</v>
      </c>
      <c r="DM28" s="622"/>
      <c r="DN28" s="622"/>
      <c r="DO28" s="622"/>
      <c r="DP28" s="622"/>
      <c r="DQ28" s="622"/>
      <c r="DR28" s="622"/>
      <c r="DS28" s="622"/>
      <c r="DT28" s="622"/>
      <c r="DU28" s="622"/>
      <c r="DV28" s="623"/>
      <c r="DW28" s="624">
        <v>17.899999999999999</v>
      </c>
      <c r="DX28" s="636"/>
      <c r="DY28" s="636"/>
      <c r="DZ28" s="636"/>
      <c r="EA28" s="636"/>
      <c r="EB28" s="636"/>
      <c r="EC28" s="648"/>
    </row>
    <row r="29" spans="2:133" ht="11.25" customHeight="1" x14ac:dyDescent="0.2">
      <c r="B29" s="618" t="s">
        <v>290</v>
      </c>
      <c r="C29" s="619"/>
      <c r="D29" s="619"/>
      <c r="E29" s="619"/>
      <c r="F29" s="619"/>
      <c r="G29" s="619"/>
      <c r="H29" s="619"/>
      <c r="I29" s="619"/>
      <c r="J29" s="619"/>
      <c r="K29" s="619"/>
      <c r="L29" s="619"/>
      <c r="M29" s="619"/>
      <c r="N29" s="619"/>
      <c r="O29" s="619"/>
      <c r="P29" s="619"/>
      <c r="Q29" s="620"/>
      <c r="R29" s="621">
        <v>150016</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5299100</v>
      </c>
      <c r="CS29" s="634"/>
      <c r="CT29" s="634"/>
      <c r="CU29" s="634"/>
      <c r="CV29" s="634"/>
      <c r="CW29" s="634"/>
      <c r="CX29" s="634"/>
      <c r="CY29" s="635"/>
      <c r="CZ29" s="624">
        <v>10.3</v>
      </c>
      <c r="DA29" s="636"/>
      <c r="DB29" s="636"/>
      <c r="DC29" s="637"/>
      <c r="DD29" s="627">
        <v>5206989</v>
      </c>
      <c r="DE29" s="634"/>
      <c r="DF29" s="634"/>
      <c r="DG29" s="634"/>
      <c r="DH29" s="634"/>
      <c r="DI29" s="634"/>
      <c r="DJ29" s="634"/>
      <c r="DK29" s="635"/>
      <c r="DL29" s="627">
        <v>5150586</v>
      </c>
      <c r="DM29" s="634"/>
      <c r="DN29" s="634"/>
      <c r="DO29" s="634"/>
      <c r="DP29" s="634"/>
      <c r="DQ29" s="634"/>
      <c r="DR29" s="634"/>
      <c r="DS29" s="634"/>
      <c r="DT29" s="634"/>
      <c r="DU29" s="634"/>
      <c r="DV29" s="635"/>
      <c r="DW29" s="624">
        <v>17.899999999999999</v>
      </c>
      <c r="DX29" s="636"/>
      <c r="DY29" s="636"/>
      <c r="DZ29" s="636"/>
      <c r="EA29" s="636"/>
      <c r="EB29" s="636"/>
      <c r="EC29" s="648"/>
    </row>
    <row r="30" spans="2:133" ht="11.25" customHeight="1" x14ac:dyDescent="0.2">
      <c r="B30" s="618" t="s">
        <v>292</v>
      </c>
      <c r="C30" s="619"/>
      <c r="D30" s="619"/>
      <c r="E30" s="619"/>
      <c r="F30" s="619"/>
      <c r="G30" s="619"/>
      <c r="H30" s="619"/>
      <c r="I30" s="619"/>
      <c r="J30" s="619"/>
      <c r="K30" s="619"/>
      <c r="L30" s="619"/>
      <c r="M30" s="619"/>
      <c r="N30" s="619"/>
      <c r="O30" s="619"/>
      <c r="P30" s="619"/>
      <c r="Q30" s="620"/>
      <c r="R30" s="621">
        <v>7156002</v>
      </c>
      <c r="S30" s="622"/>
      <c r="T30" s="622"/>
      <c r="U30" s="622"/>
      <c r="V30" s="622"/>
      <c r="W30" s="622"/>
      <c r="X30" s="622"/>
      <c r="Y30" s="623"/>
      <c r="Z30" s="659">
        <v>13.3</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6"/>
      <c r="BI30" s="696"/>
      <c r="BJ30" s="696"/>
      <c r="BK30" s="696"/>
      <c r="BL30" s="696"/>
      <c r="BM30" s="696"/>
      <c r="BN30" s="696"/>
      <c r="BO30" s="696"/>
      <c r="BP30" s="696"/>
      <c r="BQ30" s="697"/>
      <c r="BR30" s="673" t="s">
        <v>294</v>
      </c>
      <c r="BS30" s="696"/>
      <c r="BT30" s="696"/>
      <c r="BU30" s="696"/>
      <c r="BV30" s="696"/>
      <c r="BW30" s="696"/>
      <c r="BX30" s="696"/>
      <c r="BY30" s="696"/>
      <c r="BZ30" s="696"/>
      <c r="CA30" s="696"/>
      <c r="CB30" s="697"/>
      <c r="CD30" s="642"/>
      <c r="CE30" s="643"/>
      <c r="CF30" s="618" t="s">
        <v>295</v>
      </c>
      <c r="CG30" s="619"/>
      <c r="CH30" s="619"/>
      <c r="CI30" s="619"/>
      <c r="CJ30" s="619"/>
      <c r="CK30" s="619"/>
      <c r="CL30" s="619"/>
      <c r="CM30" s="619"/>
      <c r="CN30" s="619"/>
      <c r="CO30" s="619"/>
      <c r="CP30" s="619"/>
      <c r="CQ30" s="620"/>
      <c r="CR30" s="621">
        <v>5087811</v>
      </c>
      <c r="CS30" s="622"/>
      <c r="CT30" s="622"/>
      <c r="CU30" s="622"/>
      <c r="CV30" s="622"/>
      <c r="CW30" s="622"/>
      <c r="CX30" s="622"/>
      <c r="CY30" s="623"/>
      <c r="CZ30" s="624">
        <v>9.9</v>
      </c>
      <c r="DA30" s="636"/>
      <c r="DB30" s="636"/>
      <c r="DC30" s="637"/>
      <c r="DD30" s="627">
        <v>4998348</v>
      </c>
      <c r="DE30" s="622"/>
      <c r="DF30" s="622"/>
      <c r="DG30" s="622"/>
      <c r="DH30" s="622"/>
      <c r="DI30" s="622"/>
      <c r="DJ30" s="622"/>
      <c r="DK30" s="623"/>
      <c r="DL30" s="627">
        <v>4941948</v>
      </c>
      <c r="DM30" s="622"/>
      <c r="DN30" s="622"/>
      <c r="DO30" s="622"/>
      <c r="DP30" s="622"/>
      <c r="DQ30" s="622"/>
      <c r="DR30" s="622"/>
      <c r="DS30" s="622"/>
      <c r="DT30" s="622"/>
      <c r="DU30" s="622"/>
      <c r="DV30" s="623"/>
      <c r="DW30" s="624">
        <v>17.100000000000001</v>
      </c>
      <c r="DX30" s="636"/>
      <c r="DY30" s="636"/>
      <c r="DZ30" s="636"/>
      <c r="EA30" s="636"/>
      <c r="EB30" s="636"/>
      <c r="EC30" s="648"/>
    </row>
    <row r="31" spans="2:133" ht="11.25" customHeight="1" x14ac:dyDescent="0.2">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297</v>
      </c>
      <c r="AQ31" s="692"/>
      <c r="AR31" s="692"/>
      <c r="AS31" s="692"/>
      <c r="AT31" s="693" t="s">
        <v>298</v>
      </c>
      <c r="AU31" s="206"/>
      <c r="AV31" s="206"/>
      <c r="AW31" s="206"/>
      <c r="AX31" s="679" t="s">
        <v>176</v>
      </c>
      <c r="AY31" s="680"/>
      <c r="AZ31" s="680"/>
      <c r="BA31" s="680"/>
      <c r="BB31" s="680"/>
      <c r="BC31" s="680"/>
      <c r="BD31" s="680"/>
      <c r="BE31" s="680"/>
      <c r="BF31" s="681"/>
      <c r="BG31" s="683">
        <v>99.1</v>
      </c>
      <c r="BH31" s="684"/>
      <c r="BI31" s="684"/>
      <c r="BJ31" s="684"/>
      <c r="BK31" s="684"/>
      <c r="BL31" s="684"/>
      <c r="BM31" s="685">
        <v>96.6</v>
      </c>
      <c r="BN31" s="684"/>
      <c r="BO31" s="684"/>
      <c r="BP31" s="684"/>
      <c r="BQ31" s="686"/>
      <c r="BR31" s="683">
        <v>98.9</v>
      </c>
      <c r="BS31" s="684"/>
      <c r="BT31" s="684"/>
      <c r="BU31" s="684"/>
      <c r="BV31" s="684"/>
      <c r="BW31" s="684"/>
      <c r="BX31" s="685">
        <v>96.1</v>
      </c>
      <c r="BY31" s="684"/>
      <c r="BZ31" s="684"/>
      <c r="CA31" s="684"/>
      <c r="CB31" s="686"/>
      <c r="CD31" s="642"/>
      <c r="CE31" s="643"/>
      <c r="CF31" s="618" t="s">
        <v>299</v>
      </c>
      <c r="CG31" s="619"/>
      <c r="CH31" s="619"/>
      <c r="CI31" s="619"/>
      <c r="CJ31" s="619"/>
      <c r="CK31" s="619"/>
      <c r="CL31" s="619"/>
      <c r="CM31" s="619"/>
      <c r="CN31" s="619"/>
      <c r="CO31" s="619"/>
      <c r="CP31" s="619"/>
      <c r="CQ31" s="620"/>
      <c r="CR31" s="621">
        <v>211289</v>
      </c>
      <c r="CS31" s="634"/>
      <c r="CT31" s="634"/>
      <c r="CU31" s="634"/>
      <c r="CV31" s="634"/>
      <c r="CW31" s="634"/>
      <c r="CX31" s="634"/>
      <c r="CY31" s="635"/>
      <c r="CZ31" s="624">
        <v>0.4</v>
      </c>
      <c r="DA31" s="636"/>
      <c r="DB31" s="636"/>
      <c r="DC31" s="637"/>
      <c r="DD31" s="627">
        <v>208641</v>
      </c>
      <c r="DE31" s="634"/>
      <c r="DF31" s="634"/>
      <c r="DG31" s="634"/>
      <c r="DH31" s="634"/>
      <c r="DI31" s="634"/>
      <c r="DJ31" s="634"/>
      <c r="DK31" s="635"/>
      <c r="DL31" s="627">
        <v>208638</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300</v>
      </c>
      <c r="C32" s="619"/>
      <c r="D32" s="619"/>
      <c r="E32" s="619"/>
      <c r="F32" s="619"/>
      <c r="G32" s="619"/>
      <c r="H32" s="619"/>
      <c r="I32" s="619"/>
      <c r="J32" s="619"/>
      <c r="K32" s="619"/>
      <c r="L32" s="619"/>
      <c r="M32" s="619"/>
      <c r="N32" s="619"/>
      <c r="O32" s="619"/>
      <c r="P32" s="619"/>
      <c r="Q32" s="620"/>
      <c r="R32" s="621">
        <v>3663208</v>
      </c>
      <c r="S32" s="622"/>
      <c r="T32" s="622"/>
      <c r="U32" s="622"/>
      <c r="V32" s="622"/>
      <c r="W32" s="622"/>
      <c r="X32" s="622"/>
      <c r="Y32" s="623"/>
      <c r="Z32" s="659">
        <v>6.8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301</v>
      </c>
      <c r="AX32" s="618" t="s">
        <v>302</v>
      </c>
      <c r="AY32" s="619"/>
      <c r="AZ32" s="619"/>
      <c r="BA32" s="619"/>
      <c r="BB32" s="619"/>
      <c r="BC32" s="619"/>
      <c r="BD32" s="619"/>
      <c r="BE32" s="619"/>
      <c r="BF32" s="620"/>
      <c r="BG32" s="687">
        <v>99.3</v>
      </c>
      <c r="BH32" s="634"/>
      <c r="BI32" s="634"/>
      <c r="BJ32" s="634"/>
      <c r="BK32" s="634"/>
      <c r="BL32" s="634"/>
      <c r="BM32" s="625">
        <v>97.8</v>
      </c>
      <c r="BN32" s="634"/>
      <c r="BO32" s="634"/>
      <c r="BP32" s="634"/>
      <c r="BQ32" s="657"/>
      <c r="BR32" s="687">
        <v>99.1</v>
      </c>
      <c r="BS32" s="634"/>
      <c r="BT32" s="634"/>
      <c r="BU32" s="634"/>
      <c r="BV32" s="634"/>
      <c r="BW32" s="634"/>
      <c r="BX32" s="625">
        <v>97.4</v>
      </c>
      <c r="BY32" s="634"/>
      <c r="BZ32" s="634"/>
      <c r="CA32" s="634"/>
      <c r="CB32" s="657"/>
      <c r="CD32" s="644"/>
      <c r="CE32" s="645"/>
      <c r="CF32" s="618" t="s">
        <v>303</v>
      </c>
      <c r="CG32" s="619"/>
      <c r="CH32" s="619"/>
      <c r="CI32" s="619"/>
      <c r="CJ32" s="619"/>
      <c r="CK32" s="619"/>
      <c r="CL32" s="619"/>
      <c r="CM32" s="619"/>
      <c r="CN32" s="619"/>
      <c r="CO32" s="619"/>
      <c r="CP32" s="619"/>
      <c r="CQ32" s="620"/>
      <c r="CR32" s="621">
        <v>1197</v>
      </c>
      <c r="CS32" s="622"/>
      <c r="CT32" s="622"/>
      <c r="CU32" s="622"/>
      <c r="CV32" s="622"/>
      <c r="CW32" s="622"/>
      <c r="CX32" s="622"/>
      <c r="CY32" s="623"/>
      <c r="CZ32" s="624">
        <v>0</v>
      </c>
      <c r="DA32" s="636"/>
      <c r="DB32" s="636"/>
      <c r="DC32" s="637"/>
      <c r="DD32" s="627">
        <v>1197</v>
      </c>
      <c r="DE32" s="622"/>
      <c r="DF32" s="622"/>
      <c r="DG32" s="622"/>
      <c r="DH32" s="622"/>
      <c r="DI32" s="622"/>
      <c r="DJ32" s="622"/>
      <c r="DK32" s="623"/>
      <c r="DL32" s="627">
        <v>1197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304</v>
      </c>
      <c r="C33" s="619"/>
      <c r="D33" s="619"/>
      <c r="E33" s="619"/>
      <c r="F33" s="619"/>
      <c r="G33" s="619"/>
      <c r="H33" s="619"/>
      <c r="I33" s="619"/>
      <c r="J33" s="619"/>
      <c r="K33" s="619"/>
      <c r="L33" s="619"/>
      <c r="M33" s="619"/>
      <c r="N33" s="619"/>
      <c r="O33" s="619"/>
      <c r="P33" s="619"/>
      <c r="Q33" s="620"/>
      <c r="R33" s="621">
        <v>138988</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07"/>
      <c r="AV33" s="207"/>
      <c r="AW33" s="207"/>
      <c r="AX33" s="602" t="s">
        <v>305</v>
      </c>
      <c r="AY33" s="603"/>
      <c r="AZ33" s="603"/>
      <c r="BA33" s="603"/>
      <c r="BB33" s="603"/>
      <c r="BC33" s="603"/>
      <c r="BD33" s="603"/>
      <c r="BE33" s="603"/>
      <c r="BF33" s="604"/>
      <c r="BG33" s="682">
        <v>98.7</v>
      </c>
      <c r="BH33" s="606"/>
      <c r="BI33" s="606"/>
      <c r="BJ33" s="606"/>
      <c r="BK33" s="606"/>
      <c r="BL33" s="606"/>
      <c r="BM33" s="652">
        <v>95.2</v>
      </c>
      <c r="BN33" s="606"/>
      <c r="BO33" s="606"/>
      <c r="BP33" s="606"/>
      <c r="BQ33" s="669"/>
      <c r="BR33" s="682">
        <v>98.6</v>
      </c>
      <c r="BS33" s="606"/>
      <c r="BT33" s="606"/>
      <c r="BU33" s="606"/>
      <c r="BV33" s="606"/>
      <c r="BW33" s="606"/>
      <c r="BX33" s="652">
        <v>94.5</v>
      </c>
      <c r="BY33" s="606"/>
      <c r="BZ33" s="606"/>
      <c r="CA33" s="606"/>
      <c r="CB33" s="669"/>
      <c r="CD33" s="618" t="s">
        <v>306</v>
      </c>
      <c r="CE33" s="619"/>
      <c r="CF33" s="619"/>
      <c r="CG33" s="619"/>
      <c r="CH33" s="619"/>
      <c r="CI33" s="619"/>
      <c r="CJ33" s="619"/>
      <c r="CK33" s="619"/>
      <c r="CL33" s="619"/>
      <c r="CM33" s="619"/>
      <c r="CN33" s="619"/>
      <c r="CO33" s="619"/>
      <c r="CP33" s="619"/>
      <c r="CQ33" s="620"/>
      <c r="CR33" s="621">
        <v>27101832</v>
      </c>
      <c r="CS33" s="634"/>
      <c r="CT33" s="634"/>
      <c r="CU33" s="634"/>
      <c r="CV33" s="634"/>
      <c r="CW33" s="634"/>
      <c r="CX33" s="634"/>
      <c r="CY33" s="635"/>
      <c r="CZ33" s="624">
        <v>52.5</v>
      </c>
      <c r="DA33" s="636"/>
      <c r="DB33" s="636"/>
      <c r="DC33" s="637"/>
      <c r="DD33" s="627">
        <v>18199429</v>
      </c>
      <c r="DE33" s="634"/>
      <c r="DF33" s="634"/>
      <c r="DG33" s="634"/>
      <c r="DH33" s="634"/>
      <c r="DI33" s="634"/>
      <c r="DJ33" s="634"/>
      <c r="DK33" s="635"/>
      <c r="DL33" s="627">
        <v>13511587</v>
      </c>
      <c r="DM33" s="634"/>
      <c r="DN33" s="634"/>
      <c r="DO33" s="634"/>
      <c r="DP33" s="634"/>
      <c r="DQ33" s="634"/>
      <c r="DR33" s="634"/>
      <c r="DS33" s="634"/>
      <c r="DT33" s="634"/>
      <c r="DU33" s="634"/>
      <c r="DV33" s="635"/>
      <c r="DW33" s="624">
        <v>46.9</v>
      </c>
      <c r="DX33" s="636"/>
      <c r="DY33" s="636"/>
      <c r="DZ33" s="636"/>
      <c r="EA33" s="636"/>
      <c r="EB33" s="636"/>
      <c r="EC33" s="648"/>
    </row>
    <row r="34" spans="2:133" ht="11.25" customHeight="1" x14ac:dyDescent="0.2">
      <c r="B34" s="618" t="s">
        <v>307</v>
      </c>
      <c r="C34" s="619"/>
      <c r="D34" s="619"/>
      <c r="E34" s="619"/>
      <c r="F34" s="619"/>
      <c r="G34" s="619"/>
      <c r="H34" s="619"/>
      <c r="I34" s="619"/>
      <c r="J34" s="619"/>
      <c r="K34" s="619"/>
      <c r="L34" s="619"/>
      <c r="M34" s="619"/>
      <c r="N34" s="619"/>
      <c r="O34" s="619"/>
      <c r="P34" s="619"/>
      <c r="Q34" s="620"/>
      <c r="R34" s="621">
        <v>743332</v>
      </c>
      <c r="S34" s="622"/>
      <c r="T34" s="622"/>
      <c r="U34" s="622"/>
      <c r="V34" s="622"/>
      <c r="W34" s="622"/>
      <c r="X34" s="622"/>
      <c r="Y34" s="623"/>
      <c r="Z34" s="659">
        <v>1.4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6349844</v>
      </c>
      <c r="CS34" s="622"/>
      <c r="CT34" s="622"/>
      <c r="CU34" s="622"/>
      <c r="CV34" s="622"/>
      <c r="CW34" s="622"/>
      <c r="CX34" s="622"/>
      <c r="CY34" s="623"/>
      <c r="CZ34" s="624">
        <v>12.3</v>
      </c>
      <c r="DA34" s="636"/>
      <c r="DB34" s="636"/>
      <c r="DC34" s="637"/>
      <c r="DD34" s="627">
        <v>4388217</v>
      </c>
      <c r="DE34" s="622"/>
      <c r="DF34" s="622"/>
      <c r="DG34" s="622"/>
      <c r="DH34" s="622"/>
      <c r="DI34" s="622"/>
      <c r="DJ34" s="622"/>
      <c r="DK34" s="623"/>
      <c r="DL34" s="627">
        <v>3644138</v>
      </c>
      <c r="DM34" s="622"/>
      <c r="DN34" s="622"/>
      <c r="DO34" s="622"/>
      <c r="DP34" s="622"/>
      <c r="DQ34" s="622"/>
      <c r="DR34" s="622"/>
      <c r="DS34" s="622"/>
      <c r="DT34" s="622"/>
      <c r="DU34" s="622"/>
      <c r="DV34" s="623"/>
      <c r="DW34" s="624">
        <v>12.6</v>
      </c>
      <c r="DX34" s="636"/>
      <c r="DY34" s="636"/>
      <c r="DZ34" s="636"/>
      <c r="EA34" s="636"/>
      <c r="EB34" s="636"/>
      <c r="EC34" s="648"/>
    </row>
    <row r="35" spans="2:133" ht="11.25" customHeight="1" x14ac:dyDescent="0.2">
      <c r="B35" s="618" t="s">
        <v>309</v>
      </c>
      <c r="C35" s="619"/>
      <c r="D35" s="619"/>
      <c r="E35" s="619"/>
      <c r="F35" s="619"/>
      <c r="G35" s="619"/>
      <c r="H35" s="619"/>
      <c r="I35" s="619"/>
      <c r="J35" s="619"/>
      <c r="K35" s="619"/>
      <c r="L35" s="619"/>
      <c r="M35" s="619"/>
      <c r="N35" s="619"/>
      <c r="O35" s="619"/>
      <c r="P35" s="619"/>
      <c r="Q35" s="620"/>
      <c r="R35" s="621">
        <v>2014401</v>
      </c>
      <c r="S35" s="622"/>
      <c r="T35" s="622"/>
      <c r="U35" s="622"/>
      <c r="V35" s="622"/>
      <c r="W35" s="622"/>
      <c r="X35" s="622"/>
      <c r="Y35" s="623"/>
      <c r="Z35" s="659">
        <v>3.7</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1640920</v>
      </c>
      <c r="CS35" s="634"/>
      <c r="CT35" s="634"/>
      <c r="CU35" s="634"/>
      <c r="CV35" s="634"/>
      <c r="CW35" s="634"/>
      <c r="CX35" s="634"/>
      <c r="CY35" s="635"/>
      <c r="CZ35" s="624">
        <v>3.2</v>
      </c>
      <c r="DA35" s="636"/>
      <c r="DB35" s="636"/>
      <c r="DC35" s="637"/>
      <c r="DD35" s="627">
        <v>1338268</v>
      </c>
      <c r="DE35" s="634"/>
      <c r="DF35" s="634"/>
      <c r="DG35" s="634"/>
      <c r="DH35" s="634"/>
      <c r="DI35" s="634"/>
      <c r="DJ35" s="634"/>
      <c r="DK35" s="635"/>
      <c r="DL35" s="627">
        <v>967677</v>
      </c>
      <c r="DM35" s="634"/>
      <c r="DN35" s="634"/>
      <c r="DO35" s="634"/>
      <c r="DP35" s="634"/>
      <c r="DQ35" s="634"/>
      <c r="DR35" s="634"/>
      <c r="DS35" s="634"/>
      <c r="DT35" s="634"/>
      <c r="DU35" s="634"/>
      <c r="DV35" s="635"/>
      <c r="DW35" s="624">
        <v>3.4</v>
      </c>
      <c r="DX35" s="636"/>
      <c r="DY35" s="636"/>
      <c r="DZ35" s="636"/>
      <c r="EA35" s="636"/>
      <c r="EB35" s="636"/>
      <c r="EC35" s="648"/>
    </row>
    <row r="36" spans="2:133" ht="11.25" customHeight="1" x14ac:dyDescent="0.2">
      <c r="B36" s="618" t="s">
        <v>313</v>
      </c>
      <c r="C36" s="619"/>
      <c r="D36" s="619"/>
      <c r="E36" s="619"/>
      <c r="F36" s="619"/>
      <c r="G36" s="619"/>
      <c r="H36" s="619"/>
      <c r="I36" s="619"/>
      <c r="J36" s="619"/>
      <c r="K36" s="619"/>
      <c r="L36" s="619"/>
      <c r="M36" s="619"/>
      <c r="N36" s="619"/>
      <c r="O36" s="619"/>
      <c r="P36" s="619"/>
      <c r="Q36" s="620"/>
      <c r="R36" s="621">
        <v>2541217</v>
      </c>
      <c r="S36" s="622"/>
      <c r="T36" s="622"/>
      <c r="U36" s="622"/>
      <c r="V36" s="622"/>
      <c r="W36" s="622"/>
      <c r="X36" s="622"/>
      <c r="Y36" s="623"/>
      <c r="Z36" s="659">
        <v>4.7</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6602946</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156248</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11939978</v>
      </c>
      <c r="CS36" s="622"/>
      <c r="CT36" s="622"/>
      <c r="CU36" s="622"/>
      <c r="CV36" s="622"/>
      <c r="CW36" s="622"/>
      <c r="CX36" s="622"/>
      <c r="CY36" s="623"/>
      <c r="CZ36" s="624">
        <v>23.1</v>
      </c>
      <c r="DA36" s="636"/>
      <c r="DB36" s="636"/>
      <c r="DC36" s="637"/>
      <c r="DD36" s="627">
        <v>7301361</v>
      </c>
      <c r="DE36" s="622"/>
      <c r="DF36" s="622"/>
      <c r="DG36" s="622"/>
      <c r="DH36" s="622"/>
      <c r="DI36" s="622"/>
      <c r="DJ36" s="622"/>
      <c r="DK36" s="623"/>
      <c r="DL36" s="627">
        <v>5953339</v>
      </c>
      <c r="DM36" s="622"/>
      <c r="DN36" s="622"/>
      <c r="DO36" s="622"/>
      <c r="DP36" s="622"/>
      <c r="DQ36" s="622"/>
      <c r="DR36" s="622"/>
      <c r="DS36" s="622"/>
      <c r="DT36" s="622"/>
      <c r="DU36" s="622"/>
      <c r="DV36" s="623"/>
      <c r="DW36" s="624">
        <v>20.6</v>
      </c>
      <c r="DX36" s="636"/>
      <c r="DY36" s="636"/>
      <c r="DZ36" s="636"/>
      <c r="EA36" s="636"/>
      <c r="EB36" s="636"/>
      <c r="EC36" s="648"/>
    </row>
    <row r="37" spans="2:133" ht="11.25" customHeight="1" x14ac:dyDescent="0.2">
      <c r="B37" s="618" t="s">
        <v>317</v>
      </c>
      <c r="C37" s="619"/>
      <c r="D37" s="619"/>
      <c r="E37" s="619"/>
      <c r="F37" s="619"/>
      <c r="G37" s="619"/>
      <c r="H37" s="619"/>
      <c r="I37" s="619"/>
      <c r="J37" s="619"/>
      <c r="K37" s="619"/>
      <c r="L37" s="619"/>
      <c r="M37" s="619"/>
      <c r="N37" s="619"/>
      <c r="O37" s="619"/>
      <c r="P37" s="619"/>
      <c r="Q37" s="620"/>
      <c r="R37" s="621">
        <v>1372056</v>
      </c>
      <c r="S37" s="622"/>
      <c r="T37" s="622"/>
      <c r="U37" s="622"/>
      <c r="V37" s="622"/>
      <c r="W37" s="622"/>
      <c r="X37" s="622"/>
      <c r="Y37" s="623"/>
      <c r="Z37" s="659">
        <v>2.5</v>
      </c>
      <c r="AA37" s="659"/>
      <c r="AB37" s="659"/>
      <c r="AC37" s="659"/>
      <c r="AD37" s="660">
        <v>13770</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1863000</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24479</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3703179</v>
      </c>
      <c r="CS37" s="634"/>
      <c r="CT37" s="634"/>
      <c r="CU37" s="634"/>
      <c r="CV37" s="634"/>
      <c r="CW37" s="634"/>
      <c r="CX37" s="634"/>
      <c r="CY37" s="635"/>
      <c r="CZ37" s="624">
        <v>7.2</v>
      </c>
      <c r="DA37" s="636"/>
      <c r="DB37" s="636"/>
      <c r="DC37" s="637"/>
      <c r="DD37" s="627">
        <v>2297964</v>
      </c>
      <c r="DE37" s="634"/>
      <c r="DF37" s="634"/>
      <c r="DG37" s="634"/>
      <c r="DH37" s="634"/>
      <c r="DI37" s="634"/>
      <c r="DJ37" s="634"/>
      <c r="DK37" s="635"/>
      <c r="DL37" s="627">
        <v>2264314</v>
      </c>
      <c r="DM37" s="634"/>
      <c r="DN37" s="634"/>
      <c r="DO37" s="634"/>
      <c r="DP37" s="634"/>
      <c r="DQ37" s="634"/>
      <c r="DR37" s="634"/>
      <c r="DS37" s="634"/>
      <c r="DT37" s="634"/>
      <c r="DU37" s="634"/>
      <c r="DV37" s="635"/>
      <c r="DW37" s="624">
        <v>7.9</v>
      </c>
      <c r="DX37" s="636"/>
      <c r="DY37" s="636"/>
      <c r="DZ37" s="636"/>
      <c r="EA37" s="636"/>
      <c r="EB37" s="636"/>
      <c r="EC37" s="648"/>
    </row>
    <row r="38" spans="2:133" ht="11.25" customHeight="1" x14ac:dyDescent="0.2">
      <c r="B38" s="618" t="s">
        <v>321</v>
      </c>
      <c r="C38" s="619"/>
      <c r="D38" s="619"/>
      <c r="E38" s="619"/>
      <c r="F38" s="619"/>
      <c r="G38" s="619"/>
      <c r="H38" s="619"/>
      <c r="I38" s="619"/>
      <c r="J38" s="619"/>
      <c r="K38" s="619"/>
      <c r="L38" s="619"/>
      <c r="M38" s="619"/>
      <c r="N38" s="619"/>
      <c r="O38" s="619"/>
      <c r="P38" s="619"/>
      <c r="Q38" s="620"/>
      <c r="R38" s="621">
        <v>4781223</v>
      </c>
      <c r="S38" s="622"/>
      <c r="T38" s="622"/>
      <c r="U38" s="622"/>
      <c r="V38" s="622"/>
      <c r="W38" s="622"/>
      <c r="X38" s="622"/>
      <c r="Y38" s="623"/>
      <c r="Z38" s="659">
        <v>8.9</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509000</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9289</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3778289</v>
      </c>
      <c r="CS38" s="622"/>
      <c r="CT38" s="622"/>
      <c r="CU38" s="622"/>
      <c r="CV38" s="622"/>
      <c r="CW38" s="622"/>
      <c r="CX38" s="622"/>
      <c r="CY38" s="623"/>
      <c r="CZ38" s="624">
        <v>7.3</v>
      </c>
      <c r="DA38" s="636"/>
      <c r="DB38" s="636"/>
      <c r="DC38" s="637"/>
      <c r="DD38" s="627">
        <v>3205486</v>
      </c>
      <c r="DE38" s="622"/>
      <c r="DF38" s="622"/>
      <c r="DG38" s="622"/>
      <c r="DH38" s="622"/>
      <c r="DI38" s="622"/>
      <c r="DJ38" s="622"/>
      <c r="DK38" s="623"/>
      <c r="DL38" s="627">
        <v>2940327</v>
      </c>
      <c r="DM38" s="622"/>
      <c r="DN38" s="622"/>
      <c r="DO38" s="622"/>
      <c r="DP38" s="622"/>
      <c r="DQ38" s="622"/>
      <c r="DR38" s="622"/>
      <c r="DS38" s="622"/>
      <c r="DT38" s="622"/>
      <c r="DU38" s="622"/>
      <c r="DV38" s="623"/>
      <c r="DW38" s="624">
        <v>10.199999999999999</v>
      </c>
      <c r="DX38" s="636"/>
      <c r="DY38" s="636"/>
      <c r="DZ38" s="636"/>
      <c r="EA38" s="636"/>
      <c r="EB38" s="636"/>
      <c r="EC38" s="648"/>
    </row>
    <row r="39" spans="2:133" ht="11.25" customHeight="1" x14ac:dyDescent="0.2">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442000</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13790</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2747175</v>
      </c>
      <c r="CS39" s="634"/>
      <c r="CT39" s="634"/>
      <c r="CU39" s="634"/>
      <c r="CV39" s="634"/>
      <c r="CW39" s="634"/>
      <c r="CX39" s="634"/>
      <c r="CY39" s="635"/>
      <c r="CZ39" s="624">
        <v>5.3</v>
      </c>
      <c r="DA39" s="636"/>
      <c r="DB39" s="636"/>
      <c r="DC39" s="637"/>
      <c r="DD39" s="627">
        <v>1959991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329</v>
      </c>
      <c r="C40" s="619"/>
      <c r="D40" s="619"/>
      <c r="E40" s="619"/>
      <c r="F40" s="619"/>
      <c r="G40" s="619"/>
      <c r="H40" s="619"/>
      <c r="I40" s="619"/>
      <c r="J40" s="619"/>
      <c r="K40" s="619"/>
      <c r="L40" s="619"/>
      <c r="M40" s="619"/>
      <c r="N40" s="619"/>
      <c r="O40" s="619"/>
      <c r="P40" s="619"/>
      <c r="Q40" s="620"/>
      <c r="R40" s="621">
        <v>70923</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v>66541</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91</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645626</v>
      </c>
      <c r="CS40" s="622"/>
      <c r="CT40" s="622"/>
      <c r="CU40" s="622"/>
      <c r="CV40" s="622"/>
      <c r="CW40" s="622"/>
      <c r="CX40" s="622"/>
      <c r="CY40" s="623"/>
      <c r="CZ40" s="624">
        <v>1.3</v>
      </c>
      <c r="DA40" s="636"/>
      <c r="DB40" s="636"/>
      <c r="DC40" s="637"/>
      <c r="DD40" s="627">
        <v>6106</v>
      </c>
      <c r="DE40" s="622"/>
      <c r="DF40" s="622"/>
      <c r="DG40" s="622"/>
      <c r="DH40" s="622"/>
      <c r="DI40" s="622"/>
      <c r="DJ40" s="622"/>
      <c r="DK40" s="623"/>
      <c r="DL40" s="627">
        <v>6106</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334</v>
      </c>
      <c r="C41" s="603"/>
      <c r="D41" s="603"/>
      <c r="E41" s="603"/>
      <c r="F41" s="603"/>
      <c r="G41" s="603"/>
      <c r="H41" s="603"/>
      <c r="I41" s="603"/>
      <c r="J41" s="603"/>
      <c r="K41" s="603"/>
      <c r="L41" s="603"/>
      <c r="M41" s="603"/>
      <c r="N41" s="603"/>
      <c r="O41" s="603"/>
      <c r="P41" s="603"/>
      <c r="Q41" s="604"/>
      <c r="R41" s="605">
        <v>53993830</v>
      </c>
      <c r="S41" s="646"/>
      <c r="T41" s="646"/>
      <c r="U41" s="646"/>
      <c r="V41" s="646"/>
      <c r="W41" s="646"/>
      <c r="X41" s="646"/>
      <c r="Y41" s="649"/>
      <c r="Z41" s="650">
        <v>100</v>
      </c>
      <c r="AA41" s="650"/>
      <c r="AB41" s="650"/>
      <c r="AC41" s="650"/>
      <c r="AD41" s="651">
        <v>28764578</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648639</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t="s">
        <v>122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338</v>
      </c>
      <c r="AR42" s="667"/>
      <c r="AS42" s="667"/>
      <c r="AT42" s="667"/>
      <c r="AU42" s="667"/>
      <c r="AV42" s="667"/>
      <c r="AW42" s="667"/>
      <c r="AX42" s="667"/>
      <c r="AY42" s="668"/>
      <c r="AZ42" s="605">
        <v>3073766</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408</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5384965</v>
      </c>
      <c r="CS42" s="634"/>
      <c r="CT42" s="634"/>
      <c r="CU42" s="634"/>
      <c r="CV42" s="634"/>
      <c r="CW42" s="634"/>
      <c r="CX42" s="634"/>
      <c r="CY42" s="635"/>
      <c r="CZ42" s="624">
        <v>10.4</v>
      </c>
      <c r="DA42" s="636"/>
      <c r="DB42" s="636"/>
      <c r="DC42" s="637"/>
      <c r="DD42" s="627">
        <v>1247977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341</v>
      </c>
      <c r="CD43" s="618" t="s">
        <v>342</v>
      </c>
      <c r="CE43" s="619"/>
      <c r="CF43" s="619"/>
      <c r="CG43" s="619"/>
      <c r="CH43" s="619"/>
      <c r="CI43" s="619"/>
      <c r="CJ43" s="619"/>
      <c r="CK43" s="619"/>
      <c r="CL43" s="619"/>
      <c r="CM43" s="619"/>
      <c r="CN43" s="619"/>
      <c r="CO43" s="619"/>
      <c r="CP43" s="619"/>
      <c r="CQ43" s="620"/>
      <c r="CR43" s="621">
        <v>284449</v>
      </c>
      <c r="CS43" s="634"/>
      <c r="CT43" s="634"/>
      <c r="CU43" s="634"/>
      <c r="CV43" s="634"/>
      <c r="CW43" s="634"/>
      <c r="CX43" s="634"/>
      <c r="CY43" s="635"/>
      <c r="CZ43" s="624">
        <v>0.6</v>
      </c>
      <c r="DA43" s="636"/>
      <c r="DB43" s="636"/>
      <c r="DC43" s="637"/>
      <c r="DD43" s="627">
        <v>284276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5084393</v>
      </c>
      <c r="CS44" s="622"/>
      <c r="CT44" s="622"/>
      <c r="CU44" s="622"/>
      <c r="CV44" s="622"/>
      <c r="CW44" s="622"/>
      <c r="CX44" s="622"/>
      <c r="CY44" s="623"/>
      <c r="CZ44" s="624">
        <v>9.9</v>
      </c>
      <c r="DA44" s="625"/>
      <c r="DB44" s="625"/>
      <c r="DC44" s="626"/>
      <c r="DD44" s="627">
        <v>1126398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1217830</v>
      </c>
      <c r="CS45" s="634"/>
      <c r="CT45" s="634"/>
      <c r="CU45" s="634"/>
      <c r="CV45" s="634"/>
      <c r="CW45" s="634"/>
      <c r="CX45" s="634"/>
      <c r="CY45" s="635"/>
      <c r="CZ45" s="624">
        <v>2.4</v>
      </c>
      <c r="DA45" s="636"/>
      <c r="DB45" s="636"/>
      <c r="DC45" s="637"/>
      <c r="DD45" s="627">
        <v>94980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347</v>
      </c>
      <c r="CG46" s="619"/>
      <c r="CH46" s="619"/>
      <c r="CI46" s="619"/>
      <c r="CJ46" s="619"/>
      <c r="CK46" s="619"/>
      <c r="CL46" s="619"/>
      <c r="CM46" s="619"/>
      <c r="CN46" s="619"/>
      <c r="CO46" s="619"/>
      <c r="CP46" s="619"/>
      <c r="CQ46" s="620"/>
      <c r="CR46" s="621">
        <v>3295990</v>
      </c>
      <c r="CS46" s="622"/>
      <c r="CT46" s="622"/>
      <c r="CU46" s="622"/>
      <c r="CV46" s="622"/>
      <c r="CW46" s="622"/>
      <c r="CX46" s="622"/>
      <c r="CY46" s="623"/>
      <c r="CZ46" s="624">
        <v>6.4</v>
      </c>
      <c r="DA46" s="625"/>
      <c r="DB46" s="625"/>
      <c r="DC46" s="626"/>
      <c r="DD46" s="627">
        <v>1026528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348</v>
      </c>
      <c r="CG47" s="619"/>
      <c r="CH47" s="619"/>
      <c r="CI47" s="619"/>
      <c r="CJ47" s="619"/>
      <c r="CK47" s="619"/>
      <c r="CL47" s="619"/>
      <c r="CM47" s="619"/>
      <c r="CN47" s="619"/>
      <c r="CO47" s="619"/>
      <c r="CP47" s="619"/>
      <c r="CQ47" s="620"/>
      <c r="CR47" s="621">
        <v>300572</v>
      </c>
      <c r="CS47" s="634"/>
      <c r="CT47" s="634"/>
      <c r="CU47" s="634"/>
      <c r="CV47" s="634"/>
      <c r="CW47" s="634"/>
      <c r="CX47" s="634"/>
      <c r="CY47" s="635"/>
      <c r="CZ47" s="624">
        <v>0.6</v>
      </c>
      <c r="DA47" s="636"/>
      <c r="DB47" s="636"/>
      <c r="DC47" s="637"/>
      <c r="DD47" s="627">
        <v>121579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350</v>
      </c>
      <c r="CE49" s="603"/>
      <c r="CF49" s="603"/>
      <c r="CG49" s="603"/>
      <c r="CH49" s="603"/>
      <c r="CI49" s="603"/>
      <c r="CJ49" s="603"/>
      <c r="CK49" s="603"/>
      <c r="CL49" s="603"/>
      <c r="CM49" s="603"/>
      <c r="CN49" s="603"/>
      <c r="CO49" s="603"/>
      <c r="CP49" s="603"/>
      <c r="CQ49" s="604"/>
      <c r="CR49" s="605">
        <v>51607773</v>
      </c>
      <c r="CS49" s="606"/>
      <c r="CT49" s="606"/>
      <c r="CU49" s="606"/>
      <c r="CV49" s="606"/>
      <c r="CW49" s="606"/>
      <c r="CX49" s="606"/>
      <c r="CY49" s="607"/>
      <c r="CZ49" s="608">
        <v>100</v>
      </c>
      <c r="DA49" s="609"/>
      <c r="DB49" s="609"/>
      <c r="DC49" s="610"/>
      <c r="DD49" s="611">
        <v>33493671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BMr65D99omOTeKmn11FzjAkRYdow9Yelx/5KJw5q+0kkHjSqBGBiYTIaG1P1nzds50VgHPBaZoyyTjix7K48Q==" saltValue="UPKpZjs1Cop5dOSXTkgu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373</v>
      </c>
      <c r="C7" s="1048"/>
      <c r="D7" s="1048"/>
      <c r="E7" s="1048"/>
      <c r="F7" s="1048"/>
      <c r="G7" s="1048"/>
      <c r="H7" s="1048"/>
      <c r="I7" s="1048"/>
      <c r="J7" s="1048"/>
      <c r="K7" s="1048"/>
      <c r="L7" s="1048"/>
      <c r="M7" s="1048"/>
      <c r="N7" s="1048"/>
      <c r="O7" s="1048"/>
      <c r="P7" s="1049"/>
      <c r="Q7" s="1102">
        <v>53948</v>
      </c>
      <c r="R7" s="1103"/>
      <c r="S7" s="1103"/>
      <c r="T7" s="1103"/>
      <c r="U7" s="1103"/>
      <c r="V7" s="1103">
        <v>51574</v>
      </c>
      <c r="W7" s="1103"/>
      <c r="X7" s="1103"/>
      <c r="Y7" s="1103"/>
      <c r="Z7" s="1103"/>
      <c r="AA7" s="1103">
        <v>2375</v>
      </c>
      <c r="AB7" s="1103"/>
      <c r="AC7" s="1103"/>
      <c r="AD7" s="1103"/>
      <c r="AE7" s="1104"/>
      <c r="AF7" s="1105">
        <v>2173</v>
      </c>
      <c r="AG7" s="1106"/>
      <c r="AH7" s="1106"/>
      <c r="AI7" s="1106"/>
      <c r="AJ7" s="1107"/>
      <c r="AK7" s="1108">
        <v>2014</v>
      </c>
      <c r="AL7" s="1109"/>
      <c r="AM7" s="1109"/>
      <c r="AN7" s="1109"/>
      <c r="AO7" s="1109"/>
      <c r="AP7" s="1109">
        <v>45613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567</v>
      </c>
      <c r="BT7" s="1100"/>
      <c r="BU7" s="1100"/>
      <c r="BV7" s="1100"/>
      <c r="BW7" s="1100"/>
      <c r="BX7" s="1100"/>
      <c r="BY7" s="1100"/>
      <c r="BZ7" s="1100"/>
      <c r="CA7" s="1100"/>
      <c r="CB7" s="1100"/>
      <c r="CC7" s="1100"/>
      <c r="CD7" s="1100"/>
      <c r="CE7" s="1100"/>
      <c r="CF7" s="1100"/>
      <c r="CG7" s="1112"/>
      <c r="CH7" s="1096">
        <v>63</v>
      </c>
      <c r="CI7" s="1097"/>
      <c r="CJ7" s="1097"/>
      <c r="CK7" s="1097"/>
      <c r="CL7" s="1098"/>
      <c r="CM7" s="1096">
        <v>572</v>
      </c>
      <c r="CN7" s="1097"/>
      <c r="CO7" s="1097"/>
      <c r="CP7" s="1097"/>
      <c r="CQ7" s="1098"/>
      <c r="CR7" s="1096">
        <v>5</v>
      </c>
      <c r="CS7" s="1097"/>
      <c r="CT7" s="1097"/>
      <c r="CU7" s="1097"/>
      <c r="CV7" s="1098"/>
      <c r="CW7" s="1096" t="s">
        <v>573</v>
      </c>
      <c r="CX7" s="1097"/>
      <c r="CY7" s="1097"/>
      <c r="CZ7" s="1097"/>
      <c r="DA7" s="1098"/>
      <c r="DB7" s="1096" t="s">
        <v>573</v>
      </c>
      <c r="DC7" s="1097"/>
      <c r="DD7" s="1097"/>
      <c r="DE7" s="1097"/>
      <c r="DF7" s="1098"/>
      <c r="DG7" s="1096" t="s">
        <v>573</v>
      </c>
      <c r="DH7" s="1097"/>
      <c r="DI7" s="1097"/>
      <c r="DJ7" s="1097"/>
      <c r="DK7" s="1098"/>
      <c r="DL7" s="1096" t="s">
        <v>573</v>
      </c>
      <c r="DM7" s="1097"/>
      <c r="DN7" s="1097"/>
      <c r="DO7" s="1097"/>
      <c r="DP7" s="1098"/>
      <c r="DQ7" s="1096" t="s">
        <v>573</v>
      </c>
      <c r="DR7" s="1097"/>
      <c r="DS7" s="1097"/>
      <c r="DT7" s="1097"/>
      <c r="DU7" s="1098"/>
      <c r="DV7" s="1099"/>
      <c r="DW7" s="1100"/>
      <c r="DX7" s="1100"/>
      <c r="DY7" s="1100"/>
      <c r="DZ7" s="1101"/>
      <c r="EA7" s="222"/>
    </row>
    <row r="8" spans="1:131" s="223" customFormat="1" ht="26.25" customHeight="1" x14ac:dyDescent="0.2">
      <c r="A8" s="226">
        <v>2</v>
      </c>
      <c r="B8" s="1030" t="s">
        <v>374</v>
      </c>
      <c r="C8" s="1031"/>
      <c r="D8" s="1031"/>
      <c r="E8" s="1031"/>
      <c r="F8" s="1031"/>
      <c r="G8" s="1031"/>
      <c r="H8" s="1031"/>
      <c r="I8" s="1031"/>
      <c r="J8" s="1031"/>
      <c r="K8" s="1031"/>
      <c r="L8" s="1031"/>
      <c r="M8" s="1031"/>
      <c r="N8" s="1031"/>
      <c r="O8" s="1031"/>
      <c r="P8" s="1032"/>
      <c r="Q8" s="1038">
        <v>1151</v>
      </c>
      <c r="R8" s="1039"/>
      <c r="S8" s="1039"/>
      <c r="T8" s="1039"/>
      <c r="U8" s="1039"/>
      <c r="V8" s="1039">
        <v>1151</v>
      </c>
      <c r="W8" s="1039"/>
      <c r="X8" s="1039"/>
      <c r="Y8" s="1039"/>
      <c r="Z8" s="1039"/>
      <c r="AA8" s="1039">
        <v>0</v>
      </c>
      <c r="AB8" s="1039"/>
      <c r="AC8" s="1039"/>
      <c r="AD8" s="1039"/>
      <c r="AE8" s="1040"/>
      <c r="AF8" s="1035">
        <v>0</v>
      </c>
      <c r="AG8" s="1036"/>
      <c r="AH8" s="1036"/>
      <c r="AI8" s="1036"/>
      <c r="AJ8" s="1037"/>
      <c r="AK8" s="1080" t="s">
        <v>493</v>
      </c>
      <c r="AL8" s="1081"/>
      <c r="AM8" s="1081"/>
      <c r="AN8" s="1081"/>
      <c r="AO8" s="1081"/>
      <c r="AP8" s="1081">
        <v>906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568</v>
      </c>
      <c r="BT8" s="993"/>
      <c r="BU8" s="993"/>
      <c r="BV8" s="993"/>
      <c r="BW8" s="993"/>
      <c r="BX8" s="993"/>
      <c r="BY8" s="993"/>
      <c r="BZ8" s="993"/>
      <c r="CA8" s="993"/>
      <c r="CB8" s="993"/>
      <c r="CC8" s="993"/>
      <c r="CD8" s="993"/>
      <c r="CE8" s="993"/>
      <c r="CF8" s="993"/>
      <c r="CG8" s="1014"/>
      <c r="CH8" s="989">
        <v>2</v>
      </c>
      <c r="CI8" s="990"/>
      <c r="CJ8" s="990"/>
      <c r="CK8" s="990"/>
      <c r="CL8" s="991"/>
      <c r="CM8" s="989">
        <v>85</v>
      </c>
      <c r="CN8" s="990"/>
      <c r="CO8" s="990"/>
      <c r="CP8" s="990"/>
      <c r="CQ8" s="991"/>
      <c r="CR8" s="989">
        <v>10</v>
      </c>
      <c r="CS8" s="990"/>
      <c r="CT8" s="990"/>
      <c r="CU8" s="990"/>
      <c r="CV8" s="991"/>
      <c r="CW8" s="989" t="s">
        <v>573</v>
      </c>
      <c r="CX8" s="990"/>
      <c r="CY8" s="990"/>
      <c r="CZ8" s="990"/>
      <c r="DA8" s="991"/>
      <c r="DB8" s="989" t="s">
        <v>573</v>
      </c>
      <c r="DC8" s="990"/>
      <c r="DD8" s="990"/>
      <c r="DE8" s="990"/>
      <c r="DF8" s="991"/>
      <c r="DG8" s="989" t="s">
        <v>573</v>
      </c>
      <c r="DH8" s="990"/>
      <c r="DI8" s="990"/>
      <c r="DJ8" s="990"/>
      <c r="DK8" s="991"/>
      <c r="DL8" s="989" t="s">
        <v>573</v>
      </c>
      <c r="DM8" s="990"/>
      <c r="DN8" s="990"/>
      <c r="DO8" s="990"/>
      <c r="DP8" s="991"/>
      <c r="DQ8" s="989" t="s">
        <v>573</v>
      </c>
      <c r="DR8" s="990"/>
      <c r="DS8" s="990"/>
      <c r="DT8" s="990"/>
      <c r="DU8" s="991"/>
      <c r="DV8" s="992"/>
      <c r="DW8" s="993"/>
      <c r="DX8" s="993"/>
      <c r="DY8" s="993"/>
      <c r="DZ8" s="994"/>
      <c r="EA8" s="222"/>
    </row>
    <row r="9" spans="1:131" s="223" customFormat="1" ht="26.25" customHeight="1" x14ac:dyDescent="0.2">
      <c r="A9" s="226">
        <v>3</v>
      </c>
      <c r="B9" s="1030" t="s">
        <v>375</v>
      </c>
      <c r="C9" s="1031"/>
      <c r="D9" s="1031"/>
      <c r="E9" s="1031"/>
      <c r="F9" s="1031"/>
      <c r="G9" s="1031"/>
      <c r="H9" s="1031"/>
      <c r="I9" s="1031"/>
      <c r="J9" s="1031"/>
      <c r="K9" s="1031"/>
      <c r="L9" s="1031"/>
      <c r="M9" s="1031"/>
      <c r="N9" s="1031"/>
      <c r="O9" s="1031"/>
      <c r="P9" s="1032"/>
      <c r="Q9" s="1038">
        <v>36</v>
      </c>
      <c r="R9" s="1039"/>
      <c r="S9" s="1039"/>
      <c r="T9" s="1039"/>
      <c r="U9" s="1039"/>
      <c r="V9" s="1039">
        <v>25</v>
      </c>
      <c r="W9" s="1039"/>
      <c r="X9" s="1039"/>
      <c r="Y9" s="1039"/>
      <c r="Z9" s="1039"/>
      <c r="AA9" s="1039">
        <v>11</v>
      </c>
      <c r="AB9" s="1039"/>
      <c r="AC9" s="1039"/>
      <c r="AD9" s="1039"/>
      <c r="AE9" s="1040"/>
      <c r="AF9" s="1035">
        <v>11</v>
      </c>
      <c r="AG9" s="1036"/>
      <c r="AH9" s="1036"/>
      <c r="AI9" s="1036"/>
      <c r="AJ9" s="1037"/>
      <c r="AK9" s="1080" t="s">
        <v>493</v>
      </c>
      <c r="AL9" s="1081"/>
      <c r="AM9" s="1081"/>
      <c r="AN9" s="1081"/>
      <c r="AO9" s="1081"/>
      <c r="AP9" s="1081" t="s">
        <v>493</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569</v>
      </c>
      <c r="BT9" s="993"/>
      <c r="BU9" s="993"/>
      <c r="BV9" s="993"/>
      <c r="BW9" s="993"/>
      <c r="BX9" s="993"/>
      <c r="BY9" s="993"/>
      <c r="BZ9" s="993"/>
      <c r="CA9" s="993"/>
      <c r="CB9" s="993"/>
      <c r="CC9" s="993"/>
      <c r="CD9" s="993"/>
      <c r="CE9" s="993"/>
      <c r="CF9" s="993"/>
      <c r="CG9" s="1014"/>
      <c r="CH9" s="989">
        <v>0</v>
      </c>
      <c r="CI9" s="990"/>
      <c r="CJ9" s="990"/>
      <c r="CK9" s="990"/>
      <c r="CL9" s="991"/>
      <c r="CM9" s="989">
        <v>29</v>
      </c>
      <c r="CN9" s="990"/>
      <c r="CO9" s="990"/>
      <c r="CP9" s="990"/>
      <c r="CQ9" s="991"/>
      <c r="CR9" s="989">
        <v>13</v>
      </c>
      <c r="CS9" s="990"/>
      <c r="CT9" s="990"/>
      <c r="CU9" s="990"/>
      <c r="CV9" s="991"/>
      <c r="CW9" s="989" t="s">
        <v>573</v>
      </c>
      <c r="CX9" s="990"/>
      <c r="CY9" s="990"/>
      <c r="CZ9" s="990"/>
      <c r="DA9" s="991"/>
      <c r="DB9" s="989" t="s">
        <v>573</v>
      </c>
      <c r="DC9" s="990"/>
      <c r="DD9" s="990"/>
      <c r="DE9" s="990"/>
      <c r="DF9" s="991"/>
      <c r="DG9" s="989" t="s">
        <v>573</v>
      </c>
      <c r="DH9" s="990"/>
      <c r="DI9" s="990"/>
      <c r="DJ9" s="990"/>
      <c r="DK9" s="991"/>
      <c r="DL9" s="989" t="s">
        <v>573</v>
      </c>
      <c r="DM9" s="990"/>
      <c r="DN9" s="990"/>
      <c r="DO9" s="990"/>
      <c r="DP9" s="991"/>
      <c r="DQ9" s="989" t="s">
        <v>573</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570</v>
      </c>
      <c r="BT10" s="993"/>
      <c r="BU10" s="993"/>
      <c r="BV10" s="993"/>
      <c r="BW10" s="993"/>
      <c r="BX10" s="993"/>
      <c r="BY10" s="993"/>
      <c r="BZ10" s="993"/>
      <c r="CA10" s="993"/>
      <c r="CB10" s="993"/>
      <c r="CC10" s="993"/>
      <c r="CD10" s="993"/>
      <c r="CE10" s="993"/>
      <c r="CF10" s="993"/>
      <c r="CG10" s="1014"/>
      <c r="CH10" s="989">
        <v>1</v>
      </c>
      <c r="CI10" s="990"/>
      <c r="CJ10" s="990"/>
      <c r="CK10" s="990"/>
      <c r="CL10" s="991"/>
      <c r="CM10" s="989">
        <v>85</v>
      </c>
      <c r="CN10" s="990"/>
      <c r="CO10" s="990"/>
      <c r="CP10" s="990"/>
      <c r="CQ10" s="991"/>
      <c r="CR10" s="989">
        <v>60</v>
      </c>
      <c r="CS10" s="990"/>
      <c r="CT10" s="990"/>
      <c r="CU10" s="990"/>
      <c r="CV10" s="991"/>
      <c r="CW10" s="989" t="s">
        <v>573</v>
      </c>
      <c r="CX10" s="990"/>
      <c r="CY10" s="990"/>
      <c r="CZ10" s="990"/>
      <c r="DA10" s="991"/>
      <c r="DB10" s="989" t="s">
        <v>573</v>
      </c>
      <c r="DC10" s="990"/>
      <c r="DD10" s="990"/>
      <c r="DE10" s="990"/>
      <c r="DF10" s="991"/>
      <c r="DG10" s="989" t="s">
        <v>573</v>
      </c>
      <c r="DH10" s="990"/>
      <c r="DI10" s="990"/>
      <c r="DJ10" s="990"/>
      <c r="DK10" s="991"/>
      <c r="DL10" s="989" t="s">
        <v>573</v>
      </c>
      <c r="DM10" s="990"/>
      <c r="DN10" s="990"/>
      <c r="DO10" s="990"/>
      <c r="DP10" s="991"/>
      <c r="DQ10" s="989" t="s">
        <v>573</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571</v>
      </c>
      <c r="BT11" s="993"/>
      <c r="BU11" s="993"/>
      <c r="BV11" s="993"/>
      <c r="BW11" s="993"/>
      <c r="BX11" s="993"/>
      <c r="BY11" s="993"/>
      <c r="BZ11" s="993"/>
      <c r="CA11" s="993"/>
      <c r="CB11" s="993"/>
      <c r="CC11" s="993"/>
      <c r="CD11" s="993"/>
      <c r="CE11" s="993"/>
      <c r="CF11" s="993"/>
      <c r="CG11" s="1014"/>
      <c r="CH11" s="989">
        <v>1</v>
      </c>
      <c r="CI11" s="990"/>
      <c r="CJ11" s="990"/>
      <c r="CK11" s="990"/>
      <c r="CL11" s="991"/>
      <c r="CM11" s="989">
        <v>75</v>
      </c>
      <c r="CN11" s="990"/>
      <c r="CO11" s="990"/>
      <c r="CP11" s="990"/>
      <c r="CQ11" s="991"/>
      <c r="CR11" s="989">
        <v>60</v>
      </c>
      <c r="CS11" s="990"/>
      <c r="CT11" s="990"/>
      <c r="CU11" s="990"/>
      <c r="CV11" s="991"/>
      <c r="CW11" s="989" t="s">
        <v>573</v>
      </c>
      <c r="CX11" s="990"/>
      <c r="CY11" s="990"/>
      <c r="CZ11" s="990"/>
      <c r="DA11" s="991"/>
      <c r="DB11" s="989" t="s">
        <v>573</v>
      </c>
      <c r="DC11" s="990"/>
      <c r="DD11" s="990"/>
      <c r="DE11" s="990"/>
      <c r="DF11" s="991"/>
      <c r="DG11" s="989" t="s">
        <v>573</v>
      </c>
      <c r="DH11" s="990"/>
      <c r="DI11" s="990"/>
      <c r="DJ11" s="990"/>
      <c r="DK11" s="991"/>
      <c r="DL11" s="989" t="s">
        <v>573</v>
      </c>
      <c r="DM11" s="990"/>
      <c r="DN11" s="990"/>
      <c r="DO11" s="990"/>
      <c r="DP11" s="991"/>
      <c r="DQ11" s="989" t="s">
        <v>573</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572</v>
      </c>
      <c r="BT12" s="993"/>
      <c r="BU12" s="993"/>
      <c r="BV12" s="993"/>
      <c r="BW12" s="993"/>
      <c r="BX12" s="993"/>
      <c r="BY12" s="993"/>
      <c r="BZ12" s="993"/>
      <c r="CA12" s="993"/>
      <c r="CB12" s="993"/>
      <c r="CC12" s="993"/>
      <c r="CD12" s="993"/>
      <c r="CE12" s="993"/>
      <c r="CF12" s="993"/>
      <c r="CG12" s="1014"/>
      <c r="CH12" s="989">
        <v>-2</v>
      </c>
      <c r="CI12" s="990"/>
      <c r="CJ12" s="990"/>
      <c r="CK12" s="990"/>
      <c r="CL12" s="991"/>
      <c r="CM12" s="989">
        <v>24</v>
      </c>
      <c r="CN12" s="990"/>
      <c r="CO12" s="990"/>
      <c r="CP12" s="990"/>
      <c r="CQ12" s="991"/>
      <c r="CR12" s="989">
        <v>13</v>
      </c>
      <c r="CS12" s="990"/>
      <c r="CT12" s="990"/>
      <c r="CU12" s="990"/>
      <c r="CV12" s="991"/>
      <c r="CW12" s="989" t="s">
        <v>573</v>
      </c>
      <c r="CX12" s="990"/>
      <c r="CY12" s="990"/>
      <c r="CZ12" s="990"/>
      <c r="DA12" s="991"/>
      <c r="DB12" s="989" t="s">
        <v>573</v>
      </c>
      <c r="DC12" s="990"/>
      <c r="DD12" s="990"/>
      <c r="DE12" s="990"/>
      <c r="DF12" s="991"/>
      <c r="DG12" s="989" t="s">
        <v>573</v>
      </c>
      <c r="DH12" s="990"/>
      <c r="DI12" s="990"/>
      <c r="DJ12" s="990"/>
      <c r="DK12" s="991"/>
      <c r="DL12" s="989" t="s">
        <v>573</v>
      </c>
      <c r="DM12" s="990"/>
      <c r="DN12" s="990"/>
      <c r="DO12" s="990"/>
      <c r="DP12" s="991"/>
      <c r="DQ12" s="989" t="s">
        <v>573</v>
      </c>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54035</v>
      </c>
      <c r="R23" s="1061"/>
      <c r="S23" s="1061"/>
      <c r="T23" s="1061"/>
      <c r="U23" s="1061"/>
      <c r="V23" s="1061">
        <v>51649</v>
      </c>
      <c r="W23" s="1061"/>
      <c r="X23" s="1061"/>
      <c r="Y23" s="1061"/>
      <c r="Z23" s="1061"/>
      <c r="AA23" s="1061">
        <v>2386</v>
      </c>
      <c r="AB23" s="1061"/>
      <c r="AC23" s="1061"/>
      <c r="AD23" s="1061"/>
      <c r="AE23" s="1068"/>
      <c r="AF23" s="1069">
        <v>2184</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7921</v>
      </c>
      <c r="R28" s="1051"/>
      <c r="S28" s="1051"/>
      <c r="T28" s="1051"/>
      <c r="U28" s="1051"/>
      <c r="V28" s="1051">
        <v>7765</v>
      </c>
      <c r="W28" s="1051"/>
      <c r="X28" s="1051"/>
      <c r="Y28" s="1051"/>
      <c r="Z28" s="1051"/>
      <c r="AA28" s="1051">
        <v>156</v>
      </c>
      <c r="AB28" s="1051"/>
      <c r="AC28" s="1051"/>
      <c r="AD28" s="1051"/>
      <c r="AE28" s="1052"/>
      <c r="AF28" s="1053">
        <v>156</v>
      </c>
      <c r="AG28" s="1051"/>
      <c r="AH28" s="1051"/>
      <c r="AI28" s="1051"/>
      <c r="AJ28" s="1054"/>
      <c r="AK28" s="1042">
        <v>649</v>
      </c>
      <c r="AL28" s="1043"/>
      <c r="AM28" s="1043"/>
      <c r="AN28" s="1043"/>
      <c r="AO28" s="1043"/>
      <c r="AP28" s="1043" t="s">
        <v>573</v>
      </c>
      <c r="AQ28" s="1043"/>
      <c r="AR28" s="1043"/>
      <c r="AS28" s="1043"/>
      <c r="AT28" s="1043"/>
      <c r="AU28" s="1043" t="s">
        <v>574</v>
      </c>
      <c r="AV28" s="1043"/>
      <c r="AW28" s="1043"/>
      <c r="AX28" s="1043"/>
      <c r="AY28" s="1043"/>
      <c r="AZ28" s="1044" t="s">
        <v>574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1140</v>
      </c>
      <c r="R29" s="1039"/>
      <c r="S29" s="1039"/>
      <c r="T29" s="1039"/>
      <c r="U29" s="1039"/>
      <c r="V29" s="1039">
        <v>1140</v>
      </c>
      <c r="W29" s="1039"/>
      <c r="X29" s="1039"/>
      <c r="Y29" s="1039"/>
      <c r="Z29" s="1039"/>
      <c r="AA29" s="1039">
        <v>0</v>
      </c>
      <c r="AB29" s="1039"/>
      <c r="AC29" s="1039"/>
      <c r="AD29" s="1039"/>
      <c r="AE29" s="1040"/>
      <c r="AF29" s="1035">
        <v>0</v>
      </c>
      <c r="AG29" s="1036"/>
      <c r="AH29" s="1036"/>
      <c r="AI29" s="1036"/>
      <c r="AJ29" s="1037"/>
      <c r="AK29" s="980">
        <v>354</v>
      </c>
      <c r="AL29" s="971"/>
      <c r="AM29" s="971"/>
      <c r="AN29" s="971"/>
      <c r="AO29" s="971"/>
      <c r="AP29" s="971" t="s">
        <v>573</v>
      </c>
      <c r="AQ29" s="971"/>
      <c r="AR29" s="971"/>
      <c r="AS29" s="971"/>
      <c r="AT29" s="971"/>
      <c r="AU29" s="971" t="s">
        <v>574</v>
      </c>
      <c r="AV29" s="971"/>
      <c r="AW29" s="971"/>
      <c r="AX29" s="971"/>
      <c r="AY29" s="971"/>
      <c r="AZ29" s="1041" t="s">
        <v>574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970</v>
      </c>
      <c r="R30" s="1039"/>
      <c r="S30" s="1039"/>
      <c r="T30" s="1039"/>
      <c r="U30" s="1039"/>
      <c r="V30" s="1039">
        <v>926</v>
      </c>
      <c r="W30" s="1039"/>
      <c r="X30" s="1039"/>
      <c r="Y30" s="1039"/>
      <c r="Z30" s="1039"/>
      <c r="AA30" s="1039">
        <v>44</v>
      </c>
      <c r="AB30" s="1039"/>
      <c r="AC30" s="1039"/>
      <c r="AD30" s="1039"/>
      <c r="AE30" s="1040"/>
      <c r="AF30" s="1035">
        <v>304</v>
      </c>
      <c r="AG30" s="1036"/>
      <c r="AH30" s="1036"/>
      <c r="AI30" s="1036"/>
      <c r="AJ30" s="1037"/>
      <c r="AK30" s="980">
        <v>442</v>
      </c>
      <c r="AL30" s="971"/>
      <c r="AM30" s="971"/>
      <c r="AN30" s="971"/>
      <c r="AO30" s="971"/>
      <c r="AP30" s="971">
        <v>512</v>
      </c>
      <c r="AQ30" s="971"/>
      <c r="AR30" s="971"/>
      <c r="AS30" s="971"/>
      <c r="AT30" s="971"/>
      <c r="AU30" s="971">
        <v>384</v>
      </c>
      <c r="AV30" s="971"/>
      <c r="AW30" s="971"/>
      <c r="AX30" s="971"/>
      <c r="AY30" s="971"/>
      <c r="AZ30" s="1041" t="s">
        <v>574</v>
      </c>
      <c r="BA30" s="1041"/>
      <c r="BB30" s="1041"/>
      <c r="BC30" s="1041"/>
      <c r="BD30" s="1041"/>
      <c r="BE30" s="972" t="s">
        <v>392</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393</v>
      </c>
      <c r="C31" s="1031"/>
      <c r="D31" s="1031"/>
      <c r="E31" s="1031"/>
      <c r="F31" s="1031"/>
      <c r="G31" s="1031"/>
      <c r="H31" s="1031"/>
      <c r="I31" s="1031"/>
      <c r="J31" s="1031"/>
      <c r="K31" s="1031"/>
      <c r="L31" s="1031"/>
      <c r="M31" s="1031"/>
      <c r="N31" s="1031"/>
      <c r="O31" s="1031"/>
      <c r="P31" s="1032"/>
      <c r="Q31" s="1038">
        <v>801</v>
      </c>
      <c r="R31" s="1039"/>
      <c r="S31" s="1039"/>
      <c r="T31" s="1039"/>
      <c r="U31" s="1039"/>
      <c r="V31" s="1039">
        <v>709</v>
      </c>
      <c r="W31" s="1039"/>
      <c r="X31" s="1039"/>
      <c r="Y31" s="1039"/>
      <c r="Z31" s="1039"/>
      <c r="AA31" s="1039">
        <v>92</v>
      </c>
      <c r="AB31" s="1039"/>
      <c r="AC31" s="1039"/>
      <c r="AD31" s="1039"/>
      <c r="AE31" s="1040"/>
      <c r="AF31" s="1035">
        <v>1269</v>
      </c>
      <c r="AG31" s="1036"/>
      <c r="AH31" s="1036"/>
      <c r="AI31" s="1036"/>
      <c r="AJ31" s="1037"/>
      <c r="AK31" s="980">
        <v>11</v>
      </c>
      <c r="AL31" s="971"/>
      <c r="AM31" s="971"/>
      <c r="AN31" s="971"/>
      <c r="AO31" s="971"/>
      <c r="AP31" s="971">
        <v>1441</v>
      </c>
      <c r="AQ31" s="971"/>
      <c r="AR31" s="971"/>
      <c r="AS31" s="971"/>
      <c r="AT31" s="971"/>
      <c r="AU31" s="971">
        <v>63</v>
      </c>
      <c r="AV31" s="971"/>
      <c r="AW31" s="971"/>
      <c r="AX31" s="971"/>
      <c r="AY31" s="971"/>
      <c r="AZ31" s="1041" t="s">
        <v>574</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1211</v>
      </c>
      <c r="R32" s="1039"/>
      <c r="S32" s="1039"/>
      <c r="T32" s="1039"/>
      <c r="U32" s="1039"/>
      <c r="V32" s="1039">
        <v>1039</v>
      </c>
      <c r="W32" s="1039"/>
      <c r="X32" s="1039"/>
      <c r="Y32" s="1039"/>
      <c r="Z32" s="1039"/>
      <c r="AA32" s="1039">
        <v>172</v>
      </c>
      <c r="AB32" s="1039"/>
      <c r="AC32" s="1039"/>
      <c r="AD32" s="1039"/>
      <c r="AE32" s="1040"/>
      <c r="AF32" s="1035">
        <v>319</v>
      </c>
      <c r="AG32" s="1036"/>
      <c r="AH32" s="1036"/>
      <c r="AI32" s="1036"/>
      <c r="AJ32" s="1037"/>
      <c r="AK32" s="980">
        <v>509</v>
      </c>
      <c r="AL32" s="971"/>
      <c r="AM32" s="971"/>
      <c r="AN32" s="971"/>
      <c r="AO32" s="971"/>
      <c r="AP32" s="971">
        <v>7414</v>
      </c>
      <c r="AQ32" s="971"/>
      <c r="AR32" s="971"/>
      <c r="AS32" s="971"/>
      <c r="AT32" s="971"/>
      <c r="AU32" s="971">
        <v>5101</v>
      </c>
      <c r="AV32" s="971"/>
      <c r="AW32" s="971"/>
      <c r="AX32" s="971"/>
      <c r="AY32" s="971"/>
      <c r="AZ32" s="1041" t="s">
        <v>574</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3314</v>
      </c>
      <c r="R33" s="1039"/>
      <c r="S33" s="1039"/>
      <c r="T33" s="1039"/>
      <c r="U33" s="1039"/>
      <c r="V33" s="1039">
        <v>2717</v>
      </c>
      <c r="W33" s="1039"/>
      <c r="X33" s="1039"/>
      <c r="Y33" s="1039"/>
      <c r="Z33" s="1039"/>
      <c r="AA33" s="1039">
        <v>597</v>
      </c>
      <c r="AB33" s="1039"/>
      <c r="AC33" s="1039"/>
      <c r="AD33" s="1039"/>
      <c r="AE33" s="1040"/>
      <c r="AF33" s="1035">
        <v>594</v>
      </c>
      <c r="AG33" s="1036"/>
      <c r="AH33" s="1036"/>
      <c r="AI33" s="1036"/>
      <c r="AJ33" s="1037"/>
      <c r="AK33" s="980">
        <v>1863</v>
      </c>
      <c r="AL33" s="971"/>
      <c r="AM33" s="971"/>
      <c r="AN33" s="971"/>
      <c r="AO33" s="971"/>
      <c r="AP33" s="971">
        <v>17885</v>
      </c>
      <c r="AQ33" s="971"/>
      <c r="AR33" s="971"/>
      <c r="AS33" s="971"/>
      <c r="AT33" s="971"/>
      <c r="AU33" s="971">
        <v>15417</v>
      </c>
      <c r="AV33" s="971"/>
      <c r="AW33" s="971"/>
      <c r="AX33" s="971"/>
      <c r="AY33" s="971"/>
      <c r="AZ33" s="1041" t="s">
        <v>574</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396</v>
      </c>
      <c r="C34" s="1031"/>
      <c r="D34" s="1031"/>
      <c r="E34" s="1031"/>
      <c r="F34" s="1031"/>
      <c r="G34" s="1031"/>
      <c r="H34" s="1031"/>
      <c r="I34" s="1031"/>
      <c r="J34" s="1031"/>
      <c r="K34" s="1031"/>
      <c r="L34" s="1031"/>
      <c r="M34" s="1031"/>
      <c r="N34" s="1031"/>
      <c r="O34" s="1031"/>
      <c r="P34" s="1032"/>
      <c r="Q34" s="1038">
        <v>157</v>
      </c>
      <c r="R34" s="1039"/>
      <c r="S34" s="1039"/>
      <c r="T34" s="1039"/>
      <c r="U34" s="1039"/>
      <c r="V34" s="1039">
        <v>155</v>
      </c>
      <c r="W34" s="1039"/>
      <c r="X34" s="1039"/>
      <c r="Y34" s="1039"/>
      <c r="Z34" s="1039"/>
      <c r="AA34" s="1039">
        <v>2</v>
      </c>
      <c r="AB34" s="1039"/>
      <c r="AC34" s="1039"/>
      <c r="AD34" s="1039"/>
      <c r="AE34" s="1040"/>
      <c r="AF34" s="1035">
        <v>2</v>
      </c>
      <c r="AG34" s="1036"/>
      <c r="AH34" s="1036"/>
      <c r="AI34" s="1036"/>
      <c r="AJ34" s="1037"/>
      <c r="AK34" s="980">
        <v>57</v>
      </c>
      <c r="AL34" s="971"/>
      <c r="AM34" s="971"/>
      <c r="AN34" s="971"/>
      <c r="AO34" s="971"/>
      <c r="AP34" s="971">
        <v>123</v>
      </c>
      <c r="AQ34" s="971"/>
      <c r="AR34" s="971"/>
      <c r="AS34" s="971"/>
      <c r="AT34" s="971"/>
      <c r="AU34" s="971">
        <v>121</v>
      </c>
      <c r="AV34" s="971"/>
      <c r="AW34" s="971"/>
      <c r="AX34" s="971"/>
      <c r="AY34" s="971"/>
      <c r="AZ34" s="1041" t="s">
        <v>574</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398</v>
      </c>
      <c r="C35" s="1031"/>
      <c r="D35" s="1031"/>
      <c r="E35" s="1031"/>
      <c r="F35" s="1031"/>
      <c r="G35" s="1031"/>
      <c r="H35" s="1031"/>
      <c r="I35" s="1031"/>
      <c r="J35" s="1031"/>
      <c r="K35" s="1031"/>
      <c r="L35" s="1031"/>
      <c r="M35" s="1031"/>
      <c r="N35" s="1031"/>
      <c r="O35" s="1031"/>
      <c r="P35" s="1032"/>
      <c r="Q35" s="1038">
        <v>166</v>
      </c>
      <c r="R35" s="1039"/>
      <c r="S35" s="1039"/>
      <c r="T35" s="1039"/>
      <c r="U35" s="1039"/>
      <c r="V35" s="1039">
        <v>152</v>
      </c>
      <c r="W35" s="1039"/>
      <c r="X35" s="1039"/>
      <c r="Y35" s="1039"/>
      <c r="Z35" s="1039"/>
      <c r="AA35" s="1039">
        <v>14</v>
      </c>
      <c r="AB35" s="1039"/>
      <c r="AC35" s="1039"/>
      <c r="AD35" s="1039"/>
      <c r="AE35" s="1040"/>
      <c r="AF35" s="1035">
        <v>14</v>
      </c>
      <c r="AG35" s="1036"/>
      <c r="AH35" s="1036"/>
      <c r="AI35" s="1036"/>
      <c r="AJ35" s="1037"/>
      <c r="AK35" s="980" t="s">
        <v>573</v>
      </c>
      <c r="AL35" s="971"/>
      <c r="AM35" s="971"/>
      <c r="AN35" s="971"/>
      <c r="AO35" s="971"/>
      <c r="AP35" s="971" t="s">
        <v>573</v>
      </c>
      <c r="AQ35" s="971"/>
      <c r="AR35" s="971"/>
      <c r="AS35" s="971"/>
      <c r="AT35" s="971"/>
      <c r="AU35" s="971" t="s">
        <v>574</v>
      </c>
      <c r="AV35" s="971"/>
      <c r="AW35" s="971"/>
      <c r="AX35" s="971"/>
      <c r="AY35" s="971"/>
      <c r="AZ35" s="1041" t="s">
        <v>574</v>
      </c>
      <c r="BA35" s="1041"/>
      <c r="BB35" s="1041"/>
      <c r="BC35" s="1041"/>
      <c r="BD35" s="1041"/>
      <c r="BE35" s="972" t="s">
        <v>397</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t="s">
        <v>399</v>
      </c>
      <c r="C36" s="1031"/>
      <c r="D36" s="1031"/>
      <c r="E36" s="1031"/>
      <c r="F36" s="1031"/>
      <c r="G36" s="1031"/>
      <c r="H36" s="1031"/>
      <c r="I36" s="1031"/>
      <c r="J36" s="1031"/>
      <c r="K36" s="1031"/>
      <c r="L36" s="1031"/>
      <c r="M36" s="1031"/>
      <c r="N36" s="1031"/>
      <c r="O36" s="1031"/>
      <c r="P36" s="1032"/>
      <c r="Q36" s="1038">
        <v>1</v>
      </c>
      <c r="R36" s="1039"/>
      <c r="S36" s="1039"/>
      <c r="T36" s="1039"/>
      <c r="U36" s="1039"/>
      <c r="V36" s="1039">
        <v>1</v>
      </c>
      <c r="W36" s="1039"/>
      <c r="X36" s="1039"/>
      <c r="Y36" s="1039"/>
      <c r="Z36" s="1039"/>
      <c r="AA36" s="1039">
        <v>0</v>
      </c>
      <c r="AB36" s="1039"/>
      <c r="AC36" s="1039"/>
      <c r="AD36" s="1039"/>
      <c r="AE36" s="1040"/>
      <c r="AF36" s="1035" t="s">
        <v>122</v>
      </c>
      <c r="AG36" s="1036"/>
      <c r="AH36" s="1036"/>
      <c r="AI36" s="1036"/>
      <c r="AJ36" s="1037"/>
      <c r="AK36" s="980" t="s">
        <v>573</v>
      </c>
      <c r="AL36" s="971"/>
      <c r="AM36" s="971"/>
      <c r="AN36" s="971"/>
      <c r="AO36" s="971"/>
      <c r="AP36" s="971" t="s">
        <v>573</v>
      </c>
      <c r="AQ36" s="971"/>
      <c r="AR36" s="971"/>
      <c r="AS36" s="971"/>
      <c r="AT36" s="971"/>
      <c r="AU36" s="971" t="s">
        <v>574</v>
      </c>
      <c r="AV36" s="971"/>
      <c r="AW36" s="971"/>
      <c r="AX36" s="971"/>
      <c r="AY36" s="971"/>
      <c r="AZ36" s="1041" t="s">
        <v>574</v>
      </c>
      <c r="BA36" s="1041"/>
      <c r="BB36" s="1041"/>
      <c r="BC36" s="1041"/>
      <c r="BD36" s="1041"/>
      <c r="BE36" s="972" t="s">
        <v>397</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t="s">
        <v>400</v>
      </c>
      <c r="C37" s="1031"/>
      <c r="D37" s="1031"/>
      <c r="E37" s="1031"/>
      <c r="F37" s="1031"/>
      <c r="G37" s="1031"/>
      <c r="H37" s="1031"/>
      <c r="I37" s="1031"/>
      <c r="J37" s="1031"/>
      <c r="K37" s="1031"/>
      <c r="L37" s="1031"/>
      <c r="M37" s="1031"/>
      <c r="N37" s="1031"/>
      <c r="O37" s="1031"/>
      <c r="P37" s="1032"/>
      <c r="Q37" s="1038">
        <v>470</v>
      </c>
      <c r="R37" s="1039"/>
      <c r="S37" s="1039"/>
      <c r="T37" s="1039"/>
      <c r="U37" s="1039"/>
      <c r="V37" s="1039">
        <v>470</v>
      </c>
      <c r="W37" s="1039"/>
      <c r="X37" s="1039"/>
      <c r="Y37" s="1039"/>
      <c r="Z37" s="1039"/>
      <c r="AA37" s="1039" t="s">
        <v>573</v>
      </c>
      <c r="AB37" s="1039"/>
      <c r="AC37" s="1039"/>
      <c r="AD37" s="1039"/>
      <c r="AE37" s="1040"/>
      <c r="AF37" s="1035" t="s">
        <v>122</v>
      </c>
      <c r="AG37" s="1036"/>
      <c r="AH37" s="1036"/>
      <c r="AI37" s="1036"/>
      <c r="AJ37" s="1037"/>
      <c r="AK37" s="980">
        <v>10</v>
      </c>
      <c r="AL37" s="971"/>
      <c r="AM37" s="971"/>
      <c r="AN37" s="971"/>
      <c r="AO37" s="971"/>
      <c r="AP37" s="971">
        <v>899</v>
      </c>
      <c r="AQ37" s="971"/>
      <c r="AR37" s="971"/>
      <c r="AS37" s="971"/>
      <c r="AT37" s="971"/>
      <c r="AU37" s="971" t="s">
        <v>574</v>
      </c>
      <c r="AV37" s="971"/>
      <c r="AW37" s="971"/>
      <c r="AX37" s="971"/>
      <c r="AY37" s="971"/>
      <c r="AZ37" s="1041" t="s">
        <v>574</v>
      </c>
      <c r="BA37" s="1041"/>
      <c r="BB37" s="1041"/>
      <c r="BC37" s="1041"/>
      <c r="BD37" s="1041"/>
      <c r="BE37" s="972" t="s">
        <v>397</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401</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402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2658</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404</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405</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552</v>
      </c>
      <c r="C68" s="986"/>
      <c r="D68" s="986"/>
      <c r="E68" s="986"/>
      <c r="F68" s="986"/>
      <c r="G68" s="986"/>
      <c r="H68" s="986"/>
      <c r="I68" s="986"/>
      <c r="J68" s="986"/>
      <c r="K68" s="986"/>
      <c r="L68" s="986"/>
      <c r="M68" s="986"/>
      <c r="N68" s="986"/>
      <c r="O68" s="986"/>
      <c r="P68" s="987"/>
      <c r="Q68" s="988">
        <v>7145</v>
      </c>
      <c r="R68" s="982"/>
      <c r="S68" s="982"/>
      <c r="T68" s="982"/>
      <c r="U68" s="982"/>
      <c r="V68" s="982">
        <v>7065</v>
      </c>
      <c r="W68" s="982"/>
      <c r="X68" s="982"/>
      <c r="Y68" s="982"/>
      <c r="Z68" s="982"/>
      <c r="AA68" s="982">
        <v>79</v>
      </c>
      <c r="AB68" s="982"/>
      <c r="AC68" s="982"/>
      <c r="AD68" s="982"/>
      <c r="AE68" s="982"/>
      <c r="AF68" s="982">
        <v>79</v>
      </c>
      <c r="AG68" s="982"/>
      <c r="AH68" s="982"/>
      <c r="AI68" s="982"/>
      <c r="AJ68" s="982"/>
      <c r="AK68" s="982">
        <v>49</v>
      </c>
      <c r="AL68" s="982"/>
      <c r="AM68" s="982"/>
      <c r="AN68" s="982"/>
      <c r="AO68" s="982"/>
      <c r="AP68" s="982">
        <v>6</v>
      </c>
      <c r="AQ68" s="982"/>
      <c r="AR68" s="982"/>
      <c r="AS68" s="982"/>
      <c r="AT68" s="982"/>
      <c r="AU68" s="982">
        <v>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553</v>
      </c>
      <c r="C69" s="975"/>
      <c r="D69" s="975"/>
      <c r="E69" s="975"/>
      <c r="F69" s="975"/>
      <c r="G69" s="975"/>
      <c r="H69" s="975"/>
      <c r="I69" s="975"/>
      <c r="J69" s="975"/>
      <c r="K69" s="975"/>
      <c r="L69" s="975"/>
      <c r="M69" s="975"/>
      <c r="N69" s="975"/>
      <c r="O69" s="975"/>
      <c r="P69" s="976"/>
      <c r="Q69" s="977">
        <v>19190</v>
      </c>
      <c r="R69" s="971"/>
      <c r="S69" s="971"/>
      <c r="T69" s="971"/>
      <c r="U69" s="971"/>
      <c r="V69" s="971">
        <v>18741</v>
      </c>
      <c r="W69" s="971"/>
      <c r="X69" s="971"/>
      <c r="Y69" s="971"/>
      <c r="Z69" s="971"/>
      <c r="AA69" s="971">
        <v>449</v>
      </c>
      <c r="AB69" s="971"/>
      <c r="AC69" s="971"/>
      <c r="AD69" s="971"/>
      <c r="AE69" s="971"/>
      <c r="AF69" s="971">
        <v>449</v>
      </c>
      <c r="AG69" s="971"/>
      <c r="AH69" s="971"/>
      <c r="AI69" s="971"/>
      <c r="AJ69" s="971"/>
      <c r="AK69" s="971">
        <v>234</v>
      </c>
      <c r="AL69" s="971"/>
      <c r="AM69" s="971"/>
      <c r="AN69" s="971"/>
      <c r="AO69" s="971"/>
      <c r="AP69" s="981" t="s">
        <v>566</v>
      </c>
      <c r="AQ69" s="979"/>
      <c r="AR69" s="979"/>
      <c r="AS69" s="979"/>
      <c r="AT69" s="980"/>
      <c r="AU69" s="981" t="s">
        <v>566</v>
      </c>
      <c r="AV69" s="979"/>
      <c r="AW69" s="979"/>
      <c r="AX69" s="979"/>
      <c r="AY69" s="980"/>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554</v>
      </c>
      <c r="C70" s="975"/>
      <c r="D70" s="975"/>
      <c r="E70" s="975"/>
      <c r="F70" s="975"/>
      <c r="G70" s="975"/>
      <c r="H70" s="975"/>
      <c r="I70" s="975"/>
      <c r="J70" s="975"/>
      <c r="K70" s="975"/>
      <c r="L70" s="975"/>
      <c r="M70" s="975"/>
      <c r="N70" s="975"/>
      <c r="O70" s="975"/>
      <c r="P70" s="976"/>
      <c r="Q70" s="977">
        <v>105</v>
      </c>
      <c r="R70" s="971"/>
      <c r="S70" s="971"/>
      <c r="T70" s="971"/>
      <c r="U70" s="971"/>
      <c r="V70" s="971">
        <v>105</v>
      </c>
      <c r="W70" s="971"/>
      <c r="X70" s="971"/>
      <c r="Y70" s="971"/>
      <c r="Z70" s="971"/>
      <c r="AA70" s="981" t="s">
        <v>566</v>
      </c>
      <c r="AB70" s="979"/>
      <c r="AC70" s="979"/>
      <c r="AD70" s="979"/>
      <c r="AE70" s="980"/>
      <c r="AF70" s="981" t="s">
        <v>566</v>
      </c>
      <c r="AG70" s="979"/>
      <c r="AH70" s="979"/>
      <c r="AI70" s="979"/>
      <c r="AJ70" s="980"/>
      <c r="AK70" s="981" t="s">
        <v>566</v>
      </c>
      <c r="AL70" s="979"/>
      <c r="AM70" s="979"/>
      <c r="AN70" s="979"/>
      <c r="AO70" s="980"/>
      <c r="AP70" s="981" t="s">
        <v>566</v>
      </c>
      <c r="AQ70" s="979"/>
      <c r="AR70" s="979"/>
      <c r="AS70" s="979"/>
      <c r="AT70" s="980"/>
      <c r="AU70" s="981" t="s">
        <v>566</v>
      </c>
      <c r="AV70" s="979"/>
      <c r="AW70" s="979"/>
      <c r="AX70" s="979"/>
      <c r="AY70" s="980"/>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555</v>
      </c>
      <c r="C71" s="975"/>
      <c r="D71" s="975"/>
      <c r="E71" s="975"/>
      <c r="F71" s="975"/>
      <c r="G71" s="975"/>
      <c r="H71" s="975"/>
      <c r="I71" s="975"/>
      <c r="J71" s="975"/>
      <c r="K71" s="975"/>
      <c r="L71" s="975"/>
      <c r="M71" s="975"/>
      <c r="N71" s="975"/>
      <c r="O71" s="975"/>
      <c r="P71" s="976"/>
      <c r="Q71" s="977">
        <v>1087</v>
      </c>
      <c r="R71" s="971"/>
      <c r="S71" s="971"/>
      <c r="T71" s="971"/>
      <c r="U71" s="971"/>
      <c r="V71" s="971">
        <v>1087</v>
      </c>
      <c r="W71" s="971"/>
      <c r="X71" s="971"/>
      <c r="Y71" s="971"/>
      <c r="Z71" s="971"/>
      <c r="AA71" s="971">
        <v>0</v>
      </c>
      <c r="AB71" s="971"/>
      <c r="AC71" s="971"/>
      <c r="AD71" s="971"/>
      <c r="AE71" s="971"/>
      <c r="AF71" s="971">
        <v>0</v>
      </c>
      <c r="AG71" s="971"/>
      <c r="AH71" s="971"/>
      <c r="AI71" s="971"/>
      <c r="AJ71" s="971"/>
      <c r="AK71" s="981" t="s">
        <v>566</v>
      </c>
      <c r="AL71" s="979"/>
      <c r="AM71" s="979"/>
      <c r="AN71" s="979"/>
      <c r="AO71" s="980"/>
      <c r="AP71" s="971">
        <v>134</v>
      </c>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556</v>
      </c>
      <c r="C72" s="975"/>
      <c r="D72" s="975"/>
      <c r="E72" s="975"/>
      <c r="F72" s="975"/>
      <c r="G72" s="975"/>
      <c r="H72" s="975"/>
      <c r="I72" s="975"/>
      <c r="J72" s="975"/>
      <c r="K72" s="975"/>
      <c r="L72" s="975"/>
      <c r="M72" s="975"/>
      <c r="N72" s="975"/>
      <c r="O72" s="975"/>
      <c r="P72" s="976"/>
      <c r="Q72" s="977">
        <v>7342</v>
      </c>
      <c r="R72" s="971"/>
      <c r="S72" s="971"/>
      <c r="T72" s="971"/>
      <c r="U72" s="971"/>
      <c r="V72" s="971">
        <v>7213</v>
      </c>
      <c r="W72" s="971"/>
      <c r="X72" s="971"/>
      <c r="Y72" s="971"/>
      <c r="Z72" s="971"/>
      <c r="AA72" s="971">
        <v>129</v>
      </c>
      <c r="AB72" s="971"/>
      <c r="AC72" s="971"/>
      <c r="AD72" s="971"/>
      <c r="AE72" s="971"/>
      <c r="AF72" s="971">
        <v>129</v>
      </c>
      <c r="AG72" s="971"/>
      <c r="AH72" s="971"/>
      <c r="AI72" s="971"/>
      <c r="AJ72" s="971"/>
      <c r="AK72" s="971">
        <v>2723</v>
      </c>
      <c r="AL72" s="971"/>
      <c r="AM72" s="971"/>
      <c r="AN72" s="971"/>
      <c r="AO72" s="971"/>
      <c r="AP72" s="981" t="s">
        <v>566</v>
      </c>
      <c r="AQ72" s="979"/>
      <c r="AR72" s="979"/>
      <c r="AS72" s="979"/>
      <c r="AT72" s="980"/>
      <c r="AU72" s="981" t="s">
        <v>566</v>
      </c>
      <c r="AV72" s="979"/>
      <c r="AW72" s="979"/>
      <c r="AX72" s="979"/>
      <c r="AY72" s="980"/>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557</v>
      </c>
      <c r="C73" s="975"/>
      <c r="D73" s="975"/>
      <c r="E73" s="975"/>
      <c r="F73" s="975"/>
      <c r="G73" s="975"/>
      <c r="H73" s="975"/>
      <c r="I73" s="975"/>
      <c r="J73" s="975"/>
      <c r="K73" s="975"/>
      <c r="L73" s="975"/>
      <c r="M73" s="975"/>
      <c r="N73" s="975"/>
      <c r="O73" s="975"/>
      <c r="P73" s="976"/>
      <c r="Q73" s="977">
        <v>75</v>
      </c>
      <c r="R73" s="971"/>
      <c r="S73" s="971"/>
      <c r="T73" s="971"/>
      <c r="U73" s="971"/>
      <c r="V73" s="971">
        <v>71</v>
      </c>
      <c r="W73" s="971"/>
      <c r="X73" s="971"/>
      <c r="Y73" s="971"/>
      <c r="Z73" s="971"/>
      <c r="AA73" s="971">
        <v>4</v>
      </c>
      <c r="AB73" s="971"/>
      <c r="AC73" s="971"/>
      <c r="AD73" s="971"/>
      <c r="AE73" s="971"/>
      <c r="AF73" s="971">
        <v>4</v>
      </c>
      <c r="AG73" s="971"/>
      <c r="AH73" s="971"/>
      <c r="AI73" s="971"/>
      <c r="AJ73" s="971"/>
      <c r="AK73" s="971">
        <v>5</v>
      </c>
      <c r="AL73" s="971"/>
      <c r="AM73" s="971"/>
      <c r="AN73" s="971"/>
      <c r="AO73" s="971"/>
      <c r="AP73" s="981" t="s">
        <v>566</v>
      </c>
      <c r="AQ73" s="979"/>
      <c r="AR73" s="979"/>
      <c r="AS73" s="979"/>
      <c r="AT73" s="980"/>
      <c r="AU73" s="981" t="s">
        <v>566</v>
      </c>
      <c r="AV73" s="979"/>
      <c r="AW73" s="979"/>
      <c r="AX73" s="979"/>
      <c r="AY73" s="980"/>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558</v>
      </c>
      <c r="C74" s="975"/>
      <c r="D74" s="975"/>
      <c r="E74" s="975"/>
      <c r="F74" s="975"/>
      <c r="G74" s="975"/>
      <c r="H74" s="975"/>
      <c r="I74" s="975"/>
      <c r="J74" s="975"/>
      <c r="K74" s="975"/>
      <c r="L74" s="975"/>
      <c r="M74" s="975"/>
      <c r="N74" s="975"/>
      <c r="O74" s="975"/>
      <c r="P74" s="976"/>
      <c r="Q74" s="977">
        <v>117</v>
      </c>
      <c r="R74" s="971"/>
      <c r="S74" s="971"/>
      <c r="T74" s="971"/>
      <c r="U74" s="971"/>
      <c r="V74" s="971">
        <v>94</v>
      </c>
      <c r="W74" s="971"/>
      <c r="X74" s="971"/>
      <c r="Y74" s="971"/>
      <c r="Z74" s="971"/>
      <c r="AA74" s="971">
        <v>23</v>
      </c>
      <c r="AB74" s="971"/>
      <c r="AC74" s="971"/>
      <c r="AD74" s="971"/>
      <c r="AE74" s="971"/>
      <c r="AF74" s="971">
        <v>23</v>
      </c>
      <c r="AG74" s="971"/>
      <c r="AH74" s="971"/>
      <c r="AI74" s="971"/>
      <c r="AJ74" s="971"/>
      <c r="AK74" s="981" t="s">
        <v>566</v>
      </c>
      <c r="AL74" s="979"/>
      <c r="AM74" s="979"/>
      <c r="AN74" s="979"/>
      <c r="AO74" s="980"/>
      <c r="AP74" s="981" t="s">
        <v>566</v>
      </c>
      <c r="AQ74" s="979"/>
      <c r="AR74" s="979"/>
      <c r="AS74" s="979"/>
      <c r="AT74" s="980"/>
      <c r="AU74" s="981" t="s">
        <v>566</v>
      </c>
      <c r="AV74" s="979"/>
      <c r="AW74" s="979"/>
      <c r="AX74" s="979"/>
      <c r="AY74" s="980"/>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559</v>
      </c>
      <c r="C75" s="975"/>
      <c r="D75" s="975"/>
      <c r="E75" s="975"/>
      <c r="F75" s="975"/>
      <c r="G75" s="975"/>
      <c r="H75" s="975"/>
      <c r="I75" s="975"/>
      <c r="J75" s="975"/>
      <c r="K75" s="975"/>
      <c r="L75" s="975"/>
      <c r="M75" s="975"/>
      <c r="N75" s="975"/>
      <c r="O75" s="975"/>
      <c r="P75" s="976"/>
      <c r="Q75" s="978">
        <v>800</v>
      </c>
      <c r="R75" s="979"/>
      <c r="S75" s="979"/>
      <c r="T75" s="979"/>
      <c r="U75" s="980"/>
      <c r="V75" s="981">
        <v>761</v>
      </c>
      <c r="W75" s="979"/>
      <c r="X75" s="979"/>
      <c r="Y75" s="979"/>
      <c r="Z75" s="980"/>
      <c r="AA75" s="981">
        <v>39</v>
      </c>
      <c r="AB75" s="979"/>
      <c r="AC75" s="979"/>
      <c r="AD75" s="979"/>
      <c r="AE75" s="980"/>
      <c r="AF75" s="981">
        <v>39</v>
      </c>
      <c r="AG75" s="979"/>
      <c r="AH75" s="979"/>
      <c r="AI75" s="979"/>
      <c r="AJ75" s="980"/>
      <c r="AK75" s="981" t="s">
        <v>566</v>
      </c>
      <c r="AL75" s="979"/>
      <c r="AM75" s="979"/>
      <c r="AN75" s="979"/>
      <c r="AO75" s="980"/>
      <c r="AP75" s="981" t="s">
        <v>566</v>
      </c>
      <c r="AQ75" s="979"/>
      <c r="AR75" s="979"/>
      <c r="AS75" s="979"/>
      <c r="AT75" s="980"/>
      <c r="AU75" s="981" t="s">
        <v>566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560</v>
      </c>
      <c r="C76" s="975"/>
      <c r="D76" s="975"/>
      <c r="E76" s="975"/>
      <c r="F76" s="975"/>
      <c r="G76" s="975"/>
      <c r="H76" s="975"/>
      <c r="I76" s="975"/>
      <c r="J76" s="975"/>
      <c r="K76" s="975"/>
      <c r="L76" s="975"/>
      <c r="M76" s="975"/>
      <c r="N76" s="975"/>
      <c r="O76" s="975"/>
      <c r="P76" s="976"/>
      <c r="Q76" s="978">
        <v>156266</v>
      </c>
      <c r="R76" s="979"/>
      <c r="S76" s="979"/>
      <c r="T76" s="979"/>
      <c r="U76" s="980"/>
      <c r="V76" s="981">
        <v>153668</v>
      </c>
      <c r="W76" s="979"/>
      <c r="X76" s="979"/>
      <c r="Y76" s="979"/>
      <c r="Z76" s="980"/>
      <c r="AA76" s="981">
        <v>2598</v>
      </c>
      <c r="AB76" s="979"/>
      <c r="AC76" s="979"/>
      <c r="AD76" s="979"/>
      <c r="AE76" s="980"/>
      <c r="AF76" s="981">
        <v>2598</v>
      </c>
      <c r="AG76" s="979"/>
      <c r="AH76" s="979"/>
      <c r="AI76" s="979"/>
      <c r="AJ76" s="980"/>
      <c r="AK76" s="981">
        <v>1803</v>
      </c>
      <c r="AL76" s="979"/>
      <c r="AM76" s="979"/>
      <c r="AN76" s="979"/>
      <c r="AO76" s="980"/>
      <c r="AP76" s="981" t="s">
        <v>566</v>
      </c>
      <c r="AQ76" s="979"/>
      <c r="AR76" s="979"/>
      <c r="AS76" s="979"/>
      <c r="AT76" s="980"/>
      <c r="AU76" s="981" t="s">
        <v>566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415</v>
      </c>
      <c r="AB109" s="896"/>
      <c r="AC109" s="896"/>
      <c r="AD109" s="896"/>
      <c r="AE109" s="897"/>
      <c r="AF109" s="898" t="s">
        <v>416</v>
      </c>
      <c r="AG109" s="896"/>
      <c r="AH109" s="896"/>
      <c r="AI109" s="896"/>
      <c r="AJ109" s="897"/>
      <c r="AK109" s="898" t="s">
        <v>293</v>
      </c>
      <c r="AL109" s="896"/>
      <c r="AM109" s="896"/>
      <c r="AN109" s="896"/>
      <c r="AO109" s="897"/>
      <c r="AP109" s="898" t="s">
        <v>417</v>
      </c>
      <c r="AQ109" s="896"/>
      <c r="AR109" s="896"/>
      <c r="AS109" s="896"/>
      <c r="AT109" s="929"/>
      <c r="AU109" s="89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415</v>
      </c>
      <c r="BR109" s="896"/>
      <c r="BS109" s="896"/>
      <c r="BT109" s="896"/>
      <c r="BU109" s="897"/>
      <c r="BV109" s="898" t="s">
        <v>416</v>
      </c>
      <c r="BW109" s="896"/>
      <c r="BX109" s="896"/>
      <c r="BY109" s="896"/>
      <c r="BZ109" s="897"/>
      <c r="CA109" s="898" t="s">
        <v>293</v>
      </c>
      <c r="CB109" s="896"/>
      <c r="CC109" s="896"/>
      <c r="CD109" s="896"/>
      <c r="CE109" s="897"/>
      <c r="CF109" s="936" t="s">
        <v>417</v>
      </c>
      <c r="CG109" s="936"/>
      <c r="CH109" s="936"/>
      <c r="CI109" s="936"/>
      <c r="CJ109" s="936"/>
      <c r="CK109" s="898"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415</v>
      </c>
      <c r="DH109" s="896"/>
      <c r="DI109" s="896"/>
      <c r="DJ109" s="896"/>
      <c r="DK109" s="897"/>
      <c r="DL109" s="898" t="s">
        <v>416</v>
      </c>
      <c r="DM109" s="896"/>
      <c r="DN109" s="896"/>
      <c r="DO109" s="896"/>
      <c r="DP109" s="897"/>
      <c r="DQ109" s="898" t="s">
        <v>293</v>
      </c>
      <c r="DR109" s="896"/>
      <c r="DS109" s="896"/>
      <c r="DT109" s="896"/>
      <c r="DU109" s="897"/>
      <c r="DV109" s="898" t="s">
        <v>417</v>
      </c>
      <c r="DW109" s="896"/>
      <c r="DX109" s="896"/>
      <c r="DY109" s="896"/>
      <c r="DZ109" s="929"/>
    </row>
    <row r="110" spans="1:131" s="218" customFormat="1" ht="26.25" customHeight="1" x14ac:dyDescent="0.2">
      <c r="A110" s="807" t="s">
        <v>419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5588742</v>
      </c>
      <c r="AB110" s="889"/>
      <c r="AC110" s="889"/>
      <c r="AD110" s="889"/>
      <c r="AE110" s="890"/>
      <c r="AF110" s="891">
        <v>5481433</v>
      </c>
      <c r="AG110" s="889"/>
      <c r="AH110" s="889"/>
      <c r="AI110" s="889"/>
      <c r="AJ110" s="890"/>
      <c r="AK110" s="891">
        <v>5261508</v>
      </c>
      <c r="AL110" s="889"/>
      <c r="AM110" s="889"/>
      <c r="AN110" s="889"/>
      <c r="AO110" s="890"/>
      <c r="AP110" s="892">
        <v>22.2</v>
      </c>
      <c r="AQ110" s="893"/>
      <c r="AR110" s="893"/>
      <c r="AS110" s="893"/>
      <c r="AT110" s="894"/>
      <c r="AU110" s="930" t="s">
        <v>69</v>
      </c>
      <c r="AV110" s="931"/>
      <c r="AW110" s="931"/>
      <c r="AX110" s="931"/>
      <c r="AY110" s="931"/>
      <c r="AZ110" s="860" t="s">
        <v>420</v>
      </c>
      <c r="BA110" s="808"/>
      <c r="BB110" s="808"/>
      <c r="BC110" s="808"/>
      <c r="BD110" s="808"/>
      <c r="BE110" s="808"/>
      <c r="BF110" s="808"/>
      <c r="BG110" s="808"/>
      <c r="BH110" s="808"/>
      <c r="BI110" s="808"/>
      <c r="BJ110" s="808"/>
      <c r="BK110" s="808"/>
      <c r="BL110" s="808"/>
      <c r="BM110" s="808"/>
      <c r="BN110" s="808"/>
      <c r="BO110" s="808"/>
      <c r="BP110" s="809"/>
      <c r="BQ110" s="861">
        <v>48949312</v>
      </c>
      <c r="BR110" s="842"/>
      <c r="BS110" s="842"/>
      <c r="BT110" s="842"/>
      <c r="BU110" s="842"/>
      <c r="BV110" s="842">
        <v>46843452</v>
      </c>
      <c r="BW110" s="842"/>
      <c r="BX110" s="842"/>
      <c r="BY110" s="842"/>
      <c r="BZ110" s="842"/>
      <c r="CA110" s="842">
        <v>46518333</v>
      </c>
      <c r="CB110" s="842"/>
      <c r="CC110" s="842"/>
      <c r="CD110" s="842"/>
      <c r="CE110" s="842"/>
      <c r="CF110" s="866">
        <v>196.2</v>
      </c>
      <c r="CG110" s="867"/>
      <c r="CH110" s="867"/>
      <c r="CI110" s="867"/>
      <c r="CJ110" s="867"/>
      <c r="CK110" s="926" t="s">
        <v>421</v>
      </c>
      <c r="CL110" s="819"/>
      <c r="CM110" s="860" t="s">
        <v>422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424</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426</v>
      </c>
      <c r="B112" s="913"/>
      <c r="C112" s="752" t="s">
        <v>427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428</v>
      </c>
      <c r="BA112" s="752"/>
      <c r="BB112" s="752"/>
      <c r="BC112" s="752"/>
      <c r="BD112" s="752"/>
      <c r="BE112" s="752"/>
      <c r="BF112" s="752"/>
      <c r="BG112" s="752"/>
      <c r="BH112" s="752"/>
      <c r="BI112" s="752"/>
      <c r="BJ112" s="752"/>
      <c r="BK112" s="752"/>
      <c r="BL112" s="752"/>
      <c r="BM112" s="752"/>
      <c r="BN112" s="752"/>
      <c r="BO112" s="752"/>
      <c r="BP112" s="753"/>
      <c r="BQ112" s="816">
        <v>23302895</v>
      </c>
      <c r="BR112" s="817"/>
      <c r="BS112" s="817"/>
      <c r="BT112" s="817"/>
      <c r="BU112" s="817"/>
      <c r="BV112" s="817">
        <v>21956170</v>
      </c>
      <c r="BW112" s="817"/>
      <c r="BX112" s="817"/>
      <c r="BY112" s="817"/>
      <c r="BZ112" s="817"/>
      <c r="CA112" s="817">
        <v>21085365</v>
      </c>
      <c r="CB112" s="817"/>
      <c r="CC112" s="817"/>
      <c r="CD112" s="817"/>
      <c r="CE112" s="817"/>
      <c r="CF112" s="875">
        <v>88.9</v>
      </c>
      <c r="CG112" s="876"/>
      <c r="CH112" s="876"/>
      <c r="CI112" s="876"/>
      <c r="CJ112" s="876"/>
      <c r="CK112" s="927"/>
      <c r="CL112" s="821"/>
      <c r="CM112" s="815" t="s">
        <v>429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430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2157208</v>
      </c>
      <c r="AB113" s="919"/>
      <c r="AC113" s="919"/>
      <c r="AD113" s="919"/>
      <c r="AE113" s="920"/>
      <c r="AF113" s="921">
        <v>2136824</v>
      </c>
      <c r="AG113" s="919"/>
      <c r="AH113" s="919"/>
      <c r="AI113" s="919"/>
      <c r="AJ113" s="920"/>
      <c r="AK113" s="921">
        <v>2064244</v>
      </c>
      <c r="AL113" s="919"/>
      <c r="AM113" s="919"/>
      <c r="AN113" s="919"/>
      <c r="AO113" s="920"/>
      <c r="AP113" s="922">
        <v>8.6999999999999993</v>
      </c>
      <c r="AQ113" s="923"/>
      <c r="AR113" s="923"/>
      <c r="AS113" s="923"/>
      <c r="AT113" s="924"/>
      <c r="AU113" s="932"/>
      <c r="AV113" s="933"/>
      <c r="AW113" s="933"/>
      <c r="AX113" s="933"/>
      <c r="AY113" s="933"/>
      <c r="AZ113" s="815" t="s">
        <v>431</v>
      </c>
      <c r="BA113" s="752"/>
      <c r="BB113" s="752"/>
      <c r="BC113" s="752"/>
      <c r="BD113" s="752"/>
      <c r="BE113" s="752"/>
      <c r="BF113" s="752"/>
      <c r="BG113" s="752"/>
      <c r="BH113" s="752"/>
      <c r="BI113" s="752"/>
      <c r="BJ113" s="752"/>
      <c r="BK113" s="752"/>
      <c r="BL113" s="752"/>
      <c r="BM113" s="752"/>
      <c r="BN113" s="752"/>
      <c r="BO113" s="752"/>
      <c r="BP113" s="753"/>
      <c r="BQ113" s="816">
        <v>26767</v>
      </c>
      <c r="BR113" s="817"/>
      <c r="BS113" s="817"/>
      <c r="BT113" s="817"/>
      <c r="BU113" s="817"/>
      <c r="BV113" s="817">
        <v>15703</v>
      </c>
      <c r="BW113" s="817"/>
      <c r="BX113" s="817"/>
      <c r="BY113" s="817"/>
      <c r="BZ113" s="817"/>
      <c r="CA113" s="817">
        <v>4580</v>
      </c>
      <c r="CB113" s="817"/>
      <c r="CC113" s="817"/>
      <c r="CD113" s="817"/>
      <c r="CE113" s="817"/>
      <c r="CF113" s="875">
        <v>0</v>
      </c>
      <c r="CG113" s="876"/>
      <c r="CH113" s="876"/>
      <c r="CI113" s="876"/>
      <c r="CJ113" s="876"/>
      <c r="CK113" s="927"/>
      <c r="CL113" s="821"/>
      <c r="CM113" s="815" t="s">
        <v>432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128414</v>
      </c>
      <c r="AB114" s="780"/>
      <c r="AC114" s="780"/>
      <c r="AD114" s="780"/>
      <c r="AE114" s="781"/>
      <c r="AF114" s="782">
        <v>12908</v>
      </c>
      <c r="AG114" s="780"/>
      <c r="AH114" s="780"/>
      <c r="AI114" s="780"/>
      <c r="AJ114" s="781"/>
      <c r="AK114" s="782">
        <v>12795</v>
      </c>
      <c r="AL114" s="780"/>
      <c r="AM114" s="780"/>
      <c r="AN114" s="780"/>
      <c r="AO114" s="781"/>
      <c r="AP114" s="824">
        <v>0.1</v>
      </c>
      <c r="AQ114" s="825"/>
      <c r="AR114" s="825"/>
      <c r="AS114" s="825"/>
      <c r="AT114" s="826"/>
      <c r="AU114" s="932"/>
      <c r="AV114" s="933"/>
      <c r="AW114" s="933"/>
      <c r="AX114" s="933"/>
      <c r="AY114" s="933"/>
      <c r="AZ114" s="815" t="s">
        <v>434</v>
      </c>
      <c r="BA114" s="752"/>
      <c r="BB114" s="752"/>
      <c r="BC114" s="752"/>
      <c r="BD114" s="752"/>
      <c r="BE114" s="752"/>
      <c r="BF114" s="752"/>
      <c r="BG114" s="752"/>
      <c r="BH114" s="752"/>
      <c r="BI114" s="752"/>
      <c r="BJ114" s="752"/>
      <c r="BK114" s="752"/>
      <c r="BL114" s="752"/>
      <c r="BM114" s="752"/>
      <c r="BN114" s="752"/>
      <c r="BO114" s="752"/>
      <c r="BP114" s="753"/>
      <c r="BQ114" s="816">
        <v>4723804</v>
      </c>
      <c r="BR114" s="817"/>
      <c r="BS114" s="817"/>
      <c r="BT114" s="817"/>
      <c r="BU114" s="817"/>
      <c r="BV114" s="817">
        <v>4959797</v>
      </c>
      <c r="BW114" s="817"/>
      <c r="BX114" s="817"/>
      <c r="BY114" s="817"/>
      <c r="BZ114" s="817"/>
      <c r="CA114" s="817">
        <v>5207038</v>
      </c>
      <c r="CB114" s="817"/>
      <c r="CC114" s="817"/>
      <c r="CD114" s="817"/>
      <c r="CE114" s="817"/>
      <c r="CF114" s="875">
        <v>22</v>
      </c>
      <c r="CG114" s="876"/>
      <c r="CH114" s="876"/>
      <c r="CI114" s="876"/>
      <c r="CJ114" s="876"/>
      <c r="CK114" s="927"/>
      <c r="CL114" s="821"/>
      <c r="CM114" s="815" t="s">
        <v>435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17309</v>
      </c>
      <c r="AB115" s="919"/>
      <c r="AC115" s="919"/>
      <c r="AD115" s="919"/>
      <c r="AE115" s="920"/>
      <c r="AF115" s="921">
        <v>14568</v>
      </c>
      <c r="AG115" s="919"/>
      <c r="AH115" s="919"/>
      <c r="AI115" s="919"/>
      <c r="AJ115" s="920"/>
      <c r="AK115" s="921">
        <v>11384</v>
      </c>
      <c r="AL115" s="919"/>
      <c r="AM115" s="919"/>
      <c r="AN115" s="919"/>
      <c r="AO115" s="920"/>
      <c r="AP115" s="922">
        <v>0</v>
      </c>
      <c r="AQ115" s="923"/>
      <c r="AR115" s="923"/>
      <c r="AS115" s="923"/>
      <c r="AT115" s="924"/>
      <c r="AU115" s="932"/>
      <c r="AV115" s="933"/>
      <c r="AW115" s="933"/>
      <c r="AX115" s="933"/>
      <c r="AY115" s="933"/>
      <c r="AZ115" s="815" t="s">
        <v>437</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442</v>
      </c>
      <c r="Z117" s="897"/>
      <c r="AA117" s="902">
        <v>7891673</v>
      </c>
      <c r="AB117" s="903"/>
      <c r="AC117" s="903"/>
      <c r="AD117" s="903"/>
      <c r="AE117" s="904"/>
      <c r="AF117" s="905">
        <v>7645733</v>
      </c>
      <c r="AG117" s="903"/>
      <c r="AH117" s="903"/>
      <c r="AI117" s="903"/>
      <c r="AJ117" s="904"/>
      <c r="AK117" s="905">
        <v>7349931</v>
      </c>
      <c r="AL117" s="903"/>
      <c r="AM117" s="903"/>
      <c r="AN117" s="903"/>
      <c r="AO117" s="904"/>
      <c r="AP117" s="906"/>
      <c r="AQ117" s="907"/>
      <c r="AR117" s="907"/>
      <c r="AS117" s="907"/>
      <c r="AT117" s="908"/>
      <c r="AU117" s="932"/>
      <c r="AV117" s="933"/>
      <c r="AW117" s="933"/>
      <c r="AX117" s="933"/>
      <c r="AY117" s="933"/>
      <c r="AZ117" s="863" t="s">
        <v>443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415</v>
      </c>
      <c r="AB118" s="896"/>
      <c r="AC118" s="896"/>
      <c r="AD118" s="896"/>
      <c r="AE118" s="897"/>
      <c r="AF118" s="898" t="s">
        <v>416</v>
      </c>
      <c r="AG118" s="896"/>
      <c r="AH118" s="896"/>
      <c r="AI118" s="896"/>
      <c r="AJ118" s="897"/>
      <c r="AK118" s="898" t="s">
        <v>293</v>
      </c>
      <c r="AL118" s="896"/>
      <c r="AM118" s="896"/>
      <c r="AN118" s="896"/>
      <c r="AO118" s="897"/>
      <c r="AP118" s="899" t="s">
        <v>417</v>
      </c>
      <c r="AQ118" s="900"/>
      <c r="AR118" s="900"/>
      <c r="AS118" s="900"/>
      <c r="AT118" s="901"/>
      <c r="AU118" s="932"/>
      <c r="AV118" s="933"/>
      <c r="AW118" s="933"/>
      <c r="AX118" s="933"/>
      <c r="AY118" s="933"/>
      <c r="AZ118" s="838" t="s">
        <v>445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421</v>
      </c>
      <c r="B119" s="819"/>
      <c r="C119" s="860" t="s">
        <v>422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447</v>
      </c>
      <c r="BP119" s="878"/>
      <c r="BQ119" s="879">
        <v>77002778</v>
      </c>
      <c r="BR119" s="845"/>
      <c r="BS119" s="845"/>
      <c r="BT119" s="845"/>
      <c r="BU119" s="845"/>
      <c r="BV119" s="845">
        <v>73775122</v>
      </c>
      <c r="BW119" s="845"/>
      <c r="BX119" s="845"/>
      <c r="BY119" s="845"/>
      <c r="BZ119" s="845"/>
      <c r="CA119" s="845">
        <v>72815316</v>
      </c>
      <c r="CB119" s="845"/>
      <c r="CC119" s="845"/>
      <c r="CD119" s="845"/>
      <c r="CE119" s="845"/>
      <c r="CF119" s="748"/>
      <c r="CG119" s="749"/>
      <c r="CH119" s="749"/>
      <c r="CI119" s="749"/>
      <c r="CJ119" s="834"/>
      <c r="CK119" s="928"/>
      <c r="CL119" s="823"/>
      <c r="CM119" s="838" t="s">
        <v>448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449</v>
      </c>
      <c r="AV120" s="881"/>
      <c r="AW120" s="881"/>
      <c r="AX120" s="881"/>
      <c r="AY120" s="882"/>
      <c r="AZ120" s="860" t="s">
        <v>450</v>
      </c>
      <c r="BA120" s="808"/>
      <c r="BB120" s="808"/>
      <c r="BC120" s="808"/>
      <c r="BD120" s="808"/>
      <c r="BE120" s="808"/>
      <c r="BF120" s="808"/>
      <c r="BG120" s="808"/>
      <c r="BH120" s="808"/>
      <c r="BI120" s="808"/>
      <c r="BJ120" s="808"/>
      <c r="BK120" s="808"/>
      <c r="BL120" s="808"/>
      <c r="BM120" s="808"/>
      <c r="BN120" s="808"/>
      <c r="BO120" s="808"/>
      <c r="BP120" s="809"/>
      <c r="BQ120" s="861">
        <v>8807970</v>
      </c>
      <c r="BR120" s="842"/>
      <c r="BS120" s="842"/>
      <c r="BT120" s="842"/>
      <c r="BU120" s="842"/>
      <c r="BV120" s="842">
        <v>9792867</v>
      </c>
      <c r="BW120" s="842"/>
      <c r="BX120" s="842"/>
      <c r="BY120" s="842"/>
      <c r="BZ120" s="842"/>
      <c r="CA120" s="842">
        <v>10747477</v>
      </c>
      <c r="CB120" s="842"/>
      <c r="CC120" s="842"/>
      <c r="CD120" s="842"/>
      <c r="CE120" s="842"/>
      <c r="CF120" s="866">
        <v>45.3</v>
      </c>
      <c r="CG120" s="867"/>
      <c r="CH120" s="867"/>
      <c r="CI120" s="867"/>
      <c r="CJ120" s="867"/>
      <c r="CK120" s="868" t="s">
        <v>451</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17319853</v>
      </c>
      <c r="DH120" s="842"/>
      <c r="DI120" s="842"/>
      <c r="DJ120" s="842"/>
      <c r="DK120" s="842"/>
      <c r="DL120" s="842">
        <v>16269224</v>
      </c>
      <c r="DM120" s="842"/>
      <c r="DN120" s="842"/>
      <c r="DO120" s="842"/>
      <c r="DP120" s="842"/>
      <c r="DQ120" s="842">
        <v>15416919</v>
      </c>
      <c r="DR120" s="842"/>
      <c r="DS120" s="842"/>
      <c r="DT120" s="842"/>
      <c r="DU120" s="842"/>
      <c r="DV120" s="843">
        <v>65</v>
      </c>
      <c r="DW120" s="843"/>
      <c r="DX120" s="843"/>
      <c r="DY120" s="843"/>
      <c r="DZ120" s="844"/>
    </row>
    <row r="121" spans="1:130" s="218" customFormat="1" ht="26.25" customHeight="1" x14ac:dyDescent="0.2">
      <c r="A121" s="820"/>
      <c r="B121" s="821"/>
      <c r="C121" s="863" t="s">
        <v>452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453</v>
      </c>
      <c r="BA121" s="752"/>
      <c r="BB121" s="752"/>
      <c r="BC121" s="752"/>
      <c r="BD121" s="752"/>
      <c r="BE121" s="752"/>
      <c r="BF121" s="752"/>
      <c r="BG121" s="752"/>
      <c r="BH121" s="752"/>
      <c r="BI121" s="752"/>
      <c r="BJ121" s="752"/>
      <c r="BK121" s="752"/>
      <c r="BL121" s="752"/>
      <c r="BM121" s="752"/>
      <c r="BN121" s="752"/>
      <c r="BO121" s="752"/>
      <c r="BP121" s="753"/>
      <c r="BQ121" s="816">
        <v>665856</v>
      </c>
      <c r="BR121" s="817"/>
      <c r="BS121" s="817"/>
      <c r="BT121" s="817"/>
      <c r="BU121" s="817"/>
      <c r="BV121" s="817">
        <v>521500</v>
      </c>
      <c r="BW121" s="817"/>
      <c r="BX121" s="817"/>
      <c r="BY121" s="817"/>
      <c r="BZ121" s="817"/>
      <c r="CA121" s="817">
        <v>403559</v>
      </c>
      <c r="CB121" s="817"/>
      <c r="CC121" s="817"/>
      <c r="CD121" s="817"/>
      <c r="CE121" s="817"/>
      <c r="CF121" s="875">
        <v>1.7</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5156575</v>
      </c>
      <c r="DH121" s="817"/>
      <c r="DI121" s="817"/>
      <c r="DJ121" s="817"/>
      <c r="DK121" s="817"/>
      <c r="DL121" s="817">
        <v>5089784</v>
      </c>
      <c r="DM121" s="817"/>
      <c r="DN121" s="817"/>
      <c r="DO121" s="817"/>
      <c r="DP121" s="817"/>
      <c r="DQ121" s="817">
        <v>5100668</v>
      </c>
      <c r="DR121" s="817"/>
      <c r="DS121" s="817"/>
      <c r="DT121" s="817"/>
      <c r="DU121" s="817"/>
      <c r="DV121" s="794">
        <v>21.5</v>
      </c>
      <c r="DW121" s="794"/>
      <c r="DX121" s="794"/>
      <c r="DY121" s="794"/>
      <c r="DZ121" s="795"/>
    </row>
    <row r="122" spans="1:130" s="218" customFormat="1" ht="26.25" customHeight="1" x14ac:dyDescent="0.2">
      <c r="A122" s="820"/>
      <c r="B122" s="821"/>
      <c r="C122" s="815" t="s">
        <v>435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454</v>
      </c>
      <c r="BA122" s="839"/>
      <c r="BB122" s="839"/>
      <c r="BC122" s="839"/>
      <c r="BD122" s="839"/>
      <c r="BE122" s="839"/>
      <c r="BF122" s="839"/>
      <c r="BG122" s="839"/>
      <c r="BH122" s="839"/>
      <c r="BI122" s="839"/>
      <c r="BJ122" s="839"/>
      <c r="BK122" s="839"/>
      <c r="BL122" s="839"/>
      <c r="BM122" s="839"/>
      <c r="BN122" s="839"/>
      <c r="BO122" s="839"/>
      <c r="BP122" s="840"/>
      <c r="BQ122" s="879">
        <v>47830479</v>
      </c>
      <c r="BR122" s="845"/>
      <c r="BS122" s="845"/>
      <c r="BT122" s="845"/>
      <c r="BU122" s="845"/>
      <c r="BV122" s="845">
        <v>46621037</v>
      </c>
      <c r="BW122" s="845"/>
      <c r="BX122" s="845"/>
      <c r="BY122" s="845"/>
      <c r="BZ122" s="845"/>
      <c r="CA122" s="845">
        <v>44943615</v>
      </c>
      <c r="CB122" s="845"/>
      <c r="CC122" s="845"/>
      <c r="CD122" s="845"/>
      <c r="CE122" s="845"/>
      <c r="CF122" s="846">
        <v>189.6</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508505</v>
      </c>
      <c r="DH122" s="817"/>
      <c r="DI122" s="817"/>
      <c r="DJ122" s="817"/>
      <c r="DK122" s="817"/>
      <c r="DL122" s="817">
        <v>501482</v>
      </c>
      <c r="DM122" s="817"/>
      <c r="DN122" s="817"/>
      <c r="DO122" s="817"/>
      <c r="DP122" s="817"/>
      <c r="DQ122" s="817">
        <v>383843</v>
      </c>
      <c r="DR122" s="817"/>
      <c r="DS122" s="817"/>
      <c r="DT122" s="817"/>
      <c r="DU122" s="817"/>
      <c r="DV122" s="794">
        <v>1.6</v>
      </c>
      <c r="DW122" s="794"/>
      <c r="DX122" s="794"/>
      <c r="DY122" s="794"/>
      <c r="DZ122" s="795"/>
    </row>
    <row r="123" spans="1:130" s="218" customFormat="1" ht="26.25" customHeight="1" x14ac:dyDescent="0.2">
      <c r="A123" s="820"/>
      <c r="B123" s="821"/>
      <c r="C123" s="815" t="s">
        <v>441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455</v>
      </c>
      <c r="BP123" s="878"/>
      <c r="BQ123" s="832">
        <v>57304305</v>
      </c>
      <c r="BR123" s="833"/>
      <c r="BS123" s="833"/>
      <c r="BT123" s="833"/>
      <c r="BU123" s="833"/>
      <c r="BV123" s="833">
        <v>56935404</v>
      </c>
      <c r="BW123" s="833"/>
      <c r="BX123" s="833"/>
      <c r="BY123" s="833"/>
      <c r="BZ123" s="833"/>
      <c r="CA123" s="833">
        <v>56094651</v>
      </c>
      <c r="CB123" s="833"/>
      <c r="CC123" s="833"/>
      <c r="CD123" s="833"/>
      <c r="CE123" s="833"/>
      <c r="CF123" s="748"/>
      <c r="CG123" s="749"/>
      <c r="CH123" s="749"/>
      <c r="CI123" s="749"/>
      <c r="CJ123" s="834"/>
      <c r="CK123" s="869"/>
      <c r="CL123" s="855"/>
      <c r="CM123" s="855"/>
      <c r="CN123" s="855"/>
      <c r="CO123" s="856"/>
      <c r="CP123" s="835" t="s">
        <v>396</v>
      </c>
      <c r="CQ123" s="836"/>
      <c r="CR123" s="836"/>
      <c r="CS123" s="836"/>
      <c r="CT123" s="836"/>
      <c r="CU123" s="836"/>
      <c r="CV123" s="836"/>
      <c r="CW123" s="836"/>
      <c r="CX123" s="836"/>
      <c r="CY123" s="836"/>
      <c r="CZ123" s="836"/>
      <c r="DA123" s="836"/>
      <c r="DB123" s="836"/>
      <c r="DC123" s="836"/>
      <c r="DD123" s="836"/>
      <c r="DE123" s="836"/>
      <c r="DF123" s="837"/>
      <c r="DG123" s="779">
        <v>27599</v>
      </c>
      <c r="DH123" s="780"/>
      <c r="DI123" s="780"/>
      <c r="DJ123" s="780"/>
      <c r="DK123" s="781"/>
      <c r="DL123" s="782">
        <v>30287</v>
      </c>
      <c r="DM123" s="780"/>
      <c r="DN123" s="780"/>
      <c r="DO123" s="780"/>
      <c r="DP123" s="781"/>
      <c r="DQ123" s="782">
        <v>120515</v>
      </c>
      <c r="DR123" s="780"/>
      <c r="DS123" s="780"/>
      <c r="DT123" s="780"/>
      <c r="DU123" s="781"/>
      <c r="DV123" s="824">
        <v>0.5</v>
      </c>
      <c r="DW123" s="825"/>
      <c r="DX123" s="825"/>
      <c r="DY123" s="825"/>
      <c r="DZ123" s="826"/>
    </row>
    <row r="124" spans="1:130" s="218" customFormat="1" ht="26.25" customHeight="1" thickBot="1" x14ac:dyDescent="0.25">
      <c r="A124" s="820"/>
      <c r="B124" s="821"/>
      <c r="C124" s="815" t="s">
        <v>444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85.7</v>
      </c>
      <c r="BR124" s="831"/>
      <c r="BS124" s="831"/>
      <c r="BT124" s="831"/>
      <c r="BU124" s="831"/>
      <c r="BV124" s="831">
        <v>72.400000000000006</v>
      </c>
      <c r="BW124" s="831"/>
      <c r="BX124" s="831"/>
      <c r="BY124" s="831"/>
      <c r="BZ124" s="831"/>
      <c r="CA124" s="831">
        <v>70.5</v>
      </c>
      <c r="CB124" s="831"/>
      <c r="CC124" s="831"/>
      <c r="CD124" s="831"/>
      <c r="CE124" s="831"/>
      <c r="CF124" s="726"/>
      <c r="CG124" s="727"/>
      <c r="CH124" s="727"/>
      <c r="CI124" s="727"/>
      <c r="CJ124" s="862"/>
      <c r="CK124" s="870"/>
      <c r="CL124" s="870"/>
      <c r="CM124" s="870"/>
      <c r="CN124" s="870"/>
      <c r="CO124" s="871"/>
      <c r="CP124" s="835" t="s">
        <v>457</v>
      </c>
      <c r="CQ124" s="836"/>
      <c r="CR124" s="836"/>
      <c r="CS124" s="836"/>
      <c r="CT124" s="836"/>
      <c r="CU124" s="836"/>
      <c r="CV124" s="836"/>
      <c r="CW124" s="836"/>
      <c r="CX124" s="836"/>
      <c r="CY124" s="836"/>
      <c r="CZ124" s="836"/>
      <c r="DA124" s="836"/>
      <c r="DB124" s="836"/>
      <c r="DC124" s="836"/>
      <c r="DD124" s="836"/>
      <c r="DE124" s="836"/>
      <c r="DF124" s="837"/>
      <c r="DG124" s="763">
        <v>290363</v>
      </c>
      <c r="DH124" s="764"/>
      <c r="DI124" s="764"/>
      <c r="DJ124" s="764"/>
      <c r="DK124" s="765"/>
      <c r="DL124" s="766">
        <v>65393</v>
      </c>
      <c r="DM124" s="764"/>
      <c r="DN124" s="764"/>
      <c r="DO124" s="764"/>
      <c r="DP124" s="765"/>
      <c r="DQ124" s="766">
        <v>63420</v>
      </c>
      <c r="DR124" s="764"/>
      <c r="DS124" s="764"/>
      <c r="DT124" s="764"/>
      <c r="DU124" s="765"/>
      <c r="DV124" s="848">
        <v>0.3</v>
      </c>
      <c r="DW124" s="849"/>
      <c r="DX124" s="849"/>
      <c r="DY124" s="849"/>
      <c r="DZ124" s="850"/>
    </row>
    <row r="125" spans="1:130" s="218" customFormat="1" ht="26.25" customHeight="1" x14ac:dyDescent="0.2">
      <c r="A125" s="820"/>
      <c r="B125" s="821"/>
      <c r="C125" s="815" t="s">
        <v>446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458</v>
      </c>
      <c r="CL125" s="852"/>
      <c r="CM125" s="852"/>
      <c r="CN125" s="852"/>
      <c r="CO125" s="853"/>
      <c r="CP125" s="860" t="s">
        <v>459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460</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461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17309</v>
      </c>
      <c r="AB127" s="780"/>
      <c r="AC127" s="780"/>
      <c r="AD127" s="780"/>
      <c r="AE127" s="781"/>
      <c r="AF127" s="782">
        <v>14568</v>
      </c>
      <c r="AG127" s="780"/>
      <c r="AH127" s="780"/>
      <c r="AI127" s="780"/>
      <c r="AJ127" s="781"/>
      <c r="AK127" s="782">
        <v>11384</v>
      </c>
      <c r="AL127" s="780"/>
      <c r="AM127" s="780"/>
      <c r="AN127" s="780"/>
      <c r="AO127" s="781"/>
      <c r="AP127" s="824">
        <v>0</v>
      </c>
      <c r="AQ127" s="825"/>
      <c r="AR127" s="825"/>
      <c r="AS127" s="825"/>
      <c r="AT127" s="826"/>
      <c r="AU127" s="220"/>
      <c r="AV127" s="220"/>
      <c r="AW127" s="220"/>
      <c r="AX127" s="841" t="s">
        <v>462</v>
      </c>
      <c r="AY127" s="812"/>
      <c r="AZ127" s="812"/>
      <c r="BA127" s="812"/>
      <c r="BB127" s="812"/>
      <c r="BC127" s="812"/>
      <c r="BD127" s="812"/>
      <c r="BE127" s="813"/>
      <c r="BF127" s="811" t="s">
        <v>463</v>
      </c>
      <c r="BG127" s="812"/>
      <c r="BH127" s="812"/>
      <c r="BI127" s="812"/>
      <c r="BJ127" s="812"/>
      <c r="BK127" s="812"/>
      <c r="BL127" s="813"/>
      <c r="BM127" s="811" t="s">
        <v>464</v>
      </c>
      <c r="BN127" s="812"/>
      <c r="BO127" s="812"/>
      <c r="BP127" s="812"/>
      <c r="BQ127" s="812"/>
      <c r="BR127" s="812"/>
      <c r="BS127" s="813"/>
      <c r="BT127" s="811" t="s">
        <v>465</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468</v>
      </c>
      <c r="X128" s="798"/>
      <c r="Y128" s="798"/>
      <c r="Z128" s="799"/>
      <c r="AA128" s="800">
        <v>141139</v>
      </c>
      <c r="AB128" s="801"/>
      <c r="AC128" s="801"/>
      <c r="AD128" s="801"/>
      <c r="AE128" s="802"/>
      <c r="AF128" s="803">
        <v>127914</v>
      </c>
      <c r="AG128" s="801"/>
      <c r="AH128" s="801"/>
      <c r="AI128" s="801"/>
      <c r="AJ128" s="802"/>
      <c r="AK128" s="803">
        <v>164365</v>
      </c>
      <c r="AL128" s="801"/>
      <c r="AM128" s="801"/>
      <c r="AN128" s="801"/>
      <c r="AO128" s="802"/>
      <c r="AP128" s="804"/>
      <c r="AQ128" s="805"/>
      <c r="AR128" s="805"/>
      <c r="AS128" s="805"/>
      <c r="AT128" s="806"/>
      <c r="AU128" s="220"/>
      <c r="AV128" s="220"/>
      <c r="AW128" s="220"/>
      <c r="AX128" s="807" t="s">
        <v>469</v>
      </c>
      <c r="AY128" s="808"/>
      <c r="AZ128" s="808"/>
      <c r="BA128" s="808"/>
      <c r="BB128" s="808"/>
      <c r="BC128" s="808"/>
      <c r="BD128" s="808"/>
      <c r="BE128" s="809"/>
      <c r="BF128" s="786" t="s">
        <v>122</v>
      </c>
      <c r="BG128" s="787"/>
      <c r="BH128" s="787"/>
      <c r="BI128" s="787"/>
      <c r="BJ128" s="787"/>
      <c r="BK128" s="787"/>
      <c r="BL128" s="810"/>
      <c r="BM128" s="786">
        <v>11.88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470</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471</v>
      </c>
      <c r="X129" s="777"/>
      <c r="Y129" s="777"/>
      <c r="Z129" s="778"/>
      <c r="AA129" s="779">
        <v>27964974</v>
      </c>
      <c r="AB129" s="780"/>
      <c r="AC129" s="780"/>
      <c r="AD129" s="780"/>
      <c r="AE129" s="781"/>
      <c r="AF129" s="782">
        <v>28070046</v>
      </c>
      <c r="AG129" s="780"/>
      <c r="AH129" s="780"/>
      <c r="AI129" s="780"/>
      <c r="AJ129" s="781"/>
      <c r="AK129" s="782">
        <v>28387807</v>
      </c>
      <c r="AL129" s="780"/>
      <c r="AM129" s="780"/>
      <c r="AN129" s="780"/>
      <c r="AO129" s="781"/>
      <c r="AP129" s="783"/>
      <c r="AQ129" s="784"/>
      <c r="AR129" s="784"/>
      <c r="AS129" s="784"/>
      <c r="AT129" s="785"/>
      <c r="AU129" s="221"/>
      <c r="AV129" s="221"/>
      <c r="AW129" s="221"/>
      <c r="AX129" s="751" t="s">
        <v>472</v>
      </c>
      <c r="AY129" s="752"/>
      <c r="AZ129" s="752"/>
      <c r="BA129" s="752"/>
      <c r="BB129" s="752"/>
      <c r="BC129" s="752"/>
      <c r="BD129" s="752"/>
      <c r="BE129" s="753"/>
      <c r="BF129" s="770" t="s">
        <v>122</v>
      </c>
      <c r="BG129" s="771"/>
      <c r="BH129" s="771"/>
      <c r="BI129" s="771"/>
      <c r="BJ129" s="771"/>
      <c r="BK129" s="771"/>
      <c r="BL129" s="772"/>
      <c r="BM129" s="770">
        <v>16.88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474</v>
      </c>
      <c r="X130" s="777"/>
      <c r="Y130" s="777"/>
      <c r="Z130" s="778"/>
      <c r="AA130" s="779">
        <v>5001599</v>
      </c>
      <c r="AB130" s="780"/>
      <c r="AC130" s="780"/>
      <c r="AD130" s="780"/>
      <c r="AE130" s="781"/>
      <c r="AF130" s="782">
        <v>4823626</v>
      </c>
      <c r="AG130" s="780"/>
      <c r="AH130" s="780"/>
      <c r="AI130" s="780"/>
      <c r="AJ130" s="781"/>
      <c r="AK130" s="782">
        <v>4682892</v>
      </c>
      <c r="AL130" s="780"/>
      <c r="AM130" s="780"/>
      <c r="AN130" s="780"/>
      <c r="AO130" s="781"/>
      <c r="AP130" s="783"/>
      <c r="AQ130" s="784"/>
      <c r="AR130" s="784"/>
      <c r="AS130" s="784"/>
      <c r="AT130" s="785"/>
      <c r="AU130" s="221"/>
      <c r="AV130" s="221"/>
      <c r="AW130" s="221"/>
      <c r="AX130" s="751" t="s">
        <v>475</v>
      </c>
      <c r="AY130" s="752"/>
      <c r="AZ130" s="752"/>
      <c r="BA130" s="752"/>
      <c r="BB130" s="752"/>
      <c r="BC130" s="752"/>
      <c r="BD130" s="752"/>
      <c r="BE130" s="753"/>
      <c r="BF130" s="754">
        <v>11.3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476</v>
      </c>
      <c r="X131" s="761"/>
      <c r="Y131" s="761"/>
      <c r="Z131" s="762"/>
      <c r="AA131" s="763">
        <v>22963375</v>
      </c>
      <c r="AB131" s="764"/>
      <c r="AC131" s="764"/>
      <c r="AD131" s="764"/>
      <c r="AE131" s="765"/>
      <c r="AF131" s="766">
        <v>23246420</v>
      </c>
      <c r="AG131" s="764"/>
      <c r="AH131" s="764"/>
      <c r="AI131" s="764"/>
      <c r="AJ131" s="765"/>
      <c r="AK131" s="766">
        <v>23704915</v>
      </c>
      <c r="AL131" s="764"/>
      <c r="AM131" s="764"/>
      <c r="AN131" s="764"/>
      <c r="AO131" s="765"/>
      <c r="AP131" s="767"/>
      <c r="AQ131" s="768"/>
      <c r="AR131" s="768"/>
      <c r="AS131" s="768"/>
      <c r="AT131" s="769"/>
      <c r="AU131" s="221"/>
      <c r="AV131" s="221"/>
      <c r="AW131" s="221"/>
      <c r="AX131" s="729" t="s">
        <v>477</v>
      </c>
      <c r="AY131" s="730"/>
      <c r="AZ131" s="730"/>
      <c r="BA131" s="730"/>
      <c r="BB131" s="730"/>
      <c r="BC131" s="730"/>
      <c r="BD131" s="730"/>
      <c r="BE131" s="731"/>
      <c r="BF131" s="732">
        <v>70.5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479</v>
      </c>
      <c r="W132" s="742"/>
      <c r="X132" s="742"/>
      <c r="Y132" s="742"/>
      <c r="Z132" s="743"/>
      <c r="AA132" s="744">
        <v>11.97095375</v>
      </c>
      <c r="AB132" s="745"/>
      <c r="AC132" s="745"/>
      <c r="AD132" s="745"/>
      <c r="AE132" s="746"/>
      <c r="AF132" s="747">
        <v>11.589711449999999</v>
      </c>
      <c r="AG132" s="745"/>
      <c r="AH132" s="745"/>
      <c r="AI132" s="745"/>
      <c r="AJ132" s="746"/>
      <c r="AK132" s="747">
        <v>10.557616429999999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480</v>
      </c>
      <c r="W133" s="721"/>
      <c r="X133" s="721"/>
      <c r="Y133" s="721"/>
      <c r="Z133" s="722"/>
      <c r="AA133" s="723">
        <v>11</v>
      </c>
      <c r="AB133" s="724"/>
      <c r="AC133" s="724"/>
      <c r="AD133" s="724"/>
      <c r="AE133" s="725"/>
      <c r="AF133" s="723">
        <v>11.4</v>
      </c>
      <c r="AG133" s="724"/>
      <c r="AH133" s="724"/>
      <c r="AI133" s="724"/>
      <c r="AJ133" s="725"/>
      <c r="AK133" s="723">
        <v>11.3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3TURP3Ztq1BaMfeMhHOAPEqE6hINSMXE1jkj3WmQfm2zBN9hWqfzjvCI1Jn7f0kjsI2N8nrqYcNVQgNR9Z0mPQ==" saltValue="NLZyKX2rGNmyG0JDEpZB0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481</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vPCKiDOqgNJdD+rT46RweO6wWndLt5tUOXWOdVqhWZVUFqv5vzbPn47yAGlmGmNhczF+Bybik0h47KwzY0KJRA==" saltValue="Q24aS4pc4NOi3lr8Qss1G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4RwflwCLIDv5d8D3zkF0qdgK2Es4Idkv0wcVsSE5Ahtyhdbaw1OBWZcIxnGPmIrXtilqEfOVzKmOqmDCTXX9A==" saltValue="IS+NM/j/8/oQ7BmWVr/XN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484</v>
      </c>
      <c r="AP7" s="260"/>
      <c r="AQ7" s="261" t="s">
        <v>485</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486</v>
      </c>
      <c r="AQ8" s="267" t="s">
        <v>487</v>
      </c>
      <c r="AR8" s="268" t="s">
        <v>488</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489</v>
      </c>
      <c r="AL9" s="1131"/>
      <c r="AM9" s="1131"/>
      <c r="AN9" s="1132"/>
      <c r="AO9" s="269">
        <v>6545241</v>
      </c>
      <c r="AP9" s="269">
        <v>88696</v>
      </c>
      <c r="AQ9" s="270">
        <v>95899</v>
      </c>
      <c r="AR9" s="271">
        <v>-7.5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490</v>
      </c>
      <c r="AL10" s="1131"/>
      <c r="AM10" s="1131"/>
      <c r="AN10" s="1132"/>
      <c r="AO10" s="272">
        <v>1332458</v>
      </c>
      <c r="AP10" s="272">
        <v>18056</v>
      </c>
      <c r="AQ10" s="273">
        <v>7418</v>
      </c>
      <c r="AR10" s="274">
        <v>143.4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491</v>
      </c>
      <c r="AL11" s="1131"/>
      <c r="AM11" s="1131"/>
      <c r="AN11" s="1132"/>
      <c r="AO11" s="272">
        <v>81521</v>
      </c>
      <c r="AP11" s="272">
        <v>1105</v>
      </c>
      <c r="AQ11" s="273">
        <v>1842</v>
      </c>
      <c r="AR11" s="274">
        <v>-40</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492</v>
      </c>
      <c r="AL12" s="1131"/>
      <c r="AM12" s="1131"/>
      <c r="AN12" s="1132"/>
      <c r="AO12" s="272" t="s">
        <v>493</v>
      </c>
      <c r="AP12" s="272" t="s">
        <v>493</v>
      </c>
      <c r="AQ12" s="273">
        <v>18</v>
      </c>
      <c r="AR12" s="274" t="s">
        <v>493</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494</v>
      </c>
      <c r="AL13" s="1131"/>
      <c r="AM13" s="1131"/>
      <c r="AN13" s="1132"/>
      <c r="AO13" s="272">
        <v>245444</v>
      </c>
      <c r="AP13" s="272">
        <v>3326</v>
      </c>
      <c r="AQ13" s="273">
        <v>3674</v>
      </c>
      <c r="AR13" s="274">
        <v>-9.5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495</v>
      </c>
      <c r="AL14" s="1131"/>
      <c r="AM14" s="1131"/>
      <c r="AN14" s="1132"/>
      <c r="AO14" s="272">
        <v>284449</v>
      </c>
      <c r="AP14" s="272">
        <v>3855</v>
      </c>
      <c r="AQ14" s="273">
        <v>2040</v>
      </c>
      <c r="AR14" s="274">
        <v>89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496</v>
      </c>
      <c r="AL15" s="1134"/>
      <c r="AM15" s="1134"/>
      <c r="AN15" s="1135"/>
      <c r="AO15" s="272">
        <v>-184738</v>
      </c>
      <c r="AP15" s="272">
        <v>-2503</v>
      </c>
      <c r="AQ15" s="273">
        <v>-5724</v>
      </c>
      <c r="AR15" s="274">
        <v>-56.3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8304375</v>
      </c>
      <c r="AP16" s="272">
        <v>112535</v>
      </c>
      <c r="AQ16" s="273">
        <v>105167</v>
      </c>
      <c r="AR16" s="274">
        <v>7</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501</v>
      </c>
      <c r="AL21" s="1137"/>
      <c r="AM21" s="1137"/>
      <c r="AN21" s="1138"/>
      <c r="AO21" s="285">
        <v>9.7799999999999994</v>
      </c>
      <c r="AP21" s="286">
        <v>8.91</v>
      </c>
      <c r="AQ21" s="287">
        <v>0.87</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502</v>
      </c>
      <c r="AL22" s="1137"/>
      <c r="AM22" s="1137"/>
      <c r="AN22" s="1138"/>
      <c r="AO22" s="290">
        <v>98.4</v>
      </c>
      <c r="AP22" s="291">
        <v>97.6</v>
      </c>
      <c r="AQ22" s="292">
        <v>0.8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503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484</v>
      </c>
      <c r="AP30" s="260"/>
      <c r="AQ30" s="261" t="s">
        <v>485</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486</v>
      </c>
      <c r="AQ31" s="267" t="s">
        <v>487</v>
      </c>
      <c r="AR31" s="268" t="s">
        <v>488</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506</v>
      </c>
      <c r="AL32" s="1121"/>
      <c r="AM32" s="1121"/>
      <c r="AN32" s="1122"/>
      <c r="AO32" s="300">
        <v>5261508</v>
      </c>
      <c r="AP32" s="300">
        <v>71300</v>
      </c>
      <c r="AQ32" s="301">
        <v>63956</v>
      </c>
      <c r="AR32" s="302">
        <v>11.5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507</v>
      </c>
      <c r="AL33" s="1121"/>
      <c r="AM33" s="1121"/>
      <c r="AN33" s="1122"/>
      <c r="AO33" s="300" t="s">
        <v>493</v>
      </c>
      <c r="AP33" s="300" t="s">
        <v>493</v>
      </c>
      <c r="AQ33" s="301" t="s">
        <v>493</v>
      </c>
      <c r="AR33" s="302" t="s">
        <v>493</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508</v>
      </c>
      <c r="AL34" s="1121"/>
      <c r="AM34" s="1121"/>
      <c r="AN34" s="1122"/>
      <c r="AO34" s="300" t="s">
        <v>493</v>
      </c>
      <c r="AP34" s="300" t="s">
        <v>493</v>
      </c>
      <c r="AQ34" s="301">
        <v>4</v>
      </c>
      <c r="AR34" s="302" t="s">
        <v>493</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509</v>
      </c>
      <c r="AL35" s="1121"/>
      <c r="AM35" s="1121"/>
      <c r="AN35" s="1122"/>
      <c r="AO35" s="300">
        <v>2064244</v>
      </c>
      <c r="AP35" s="300">
        <v>27973</v>
      </c>
      <c r="AQ35" s="301">
        <v>14498</v>
      </c>
      <c r="AR35" s="302">
        <v>92.9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510</v>
      </c>
      <c r="AL36" s="1121"/>
      <c r="AM36" s="1121"/>
      <c r="AN36" s="1122"/>
      <c r="AO36" s="300">
        <v>12795</v>
      </c>
      <c r="AP36" s="300">
        <v>173</v>
      </c>
      <c r="AQ36" s="301">
        <v>1993</v>
      </c>
      <c r="AR36" s="302">
        <v>-91.3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511</v>
      </c>
      <c r="AL37" s="1121"/>
      <c r="AM37" s="1121"/>
      <c r="AN37" s="1122"/>
      <c r="AO37" s="300">
        <v>11384</v>
      </c>
      <c r="AP37" s="300">
        <v>154</v>
      </c>
      <c r="AQ37" s="301">
        <v>407</v>
      </c>
      <c r="AR37" s="302">
        <v>-62.2</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512</v>
      </c>
      <c r="AL38" s="1124"/>
      <c r="AM38" s="1124"/>
      <c r="AN38" s="1125"/>
      <c r="AO38" s="303" t="s">
        <v>493</v>
      </c>
      <c r="AP38" s="303" t="s">
        <v>493</v>
      </c>
      <c r="AQ38" s="304">
        <v>1</v>
      </c>
      <c r="AR38" s="292" t="s">
        <v>493</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513</v>
      </c>
      <c r="AL39" s="1124"/>
      <c r="AM39" s="1124"/>
      <c r="AN39" s="1125"/>
      <c r="AO39" s="300">
        <v>-164365</v>
      </c>
      <c r="AP39" s="300">
        <v>-2227</v>
      </c>
      <c r="AQ39" s="301">
        <v>-3355</v>
      </c>
      <c r="AR39" s="302">
        <v>-33.6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514</v>
      </c>
      <c r="AL40" s="1121"/>
      <c r="AM40" s="1121"/>
      <c r="AN40" s="1122"/>
      <c r="AO40" s="300">
        <v>-4682892</v>
      </c>
      <c r="AP40" s="300">
        <v>-63459</v>
      </c>
      <c r="AQ40" s="301">
        <v>-53996</v>
      </c>
      <c r="AR40" s="302">
        <v>17.5</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2502674</v>
      </c>
      <c r="AP41" s="300">
        <v>33914</v>
      </c>
      <c r="AQ41" s="301">
        <v>23508</v>
      </c>
      <c r="AR41" s="302">
        <v>44.3</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484</v>
      </c>
      <c r="AN49" s="1115" t="s">
        <v>517</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518</v>
      </c>
      <c r="AO50" s="317" t="s">
        <v>519</v>
      </c>
      <c r="AP50" s="318" t="s">
        <v>520</v>
      </c>
      <c r="AQ50" s="319" t="s">
        <v>521</v>
      </c>
      <c r="AR50" s="320" t="s">
        <v>522</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4029000</v>
      </c>
      <c r="AN51" s="322">
        <v>50845</v>
      </c>
      <c r="AO51" s="323">
        <v>-4.0999999999999996</v>
      </c>
      <c r="AP51" s="324">
        <v>70329</v>
      </c>
      <c r="AQ51" s="325">
        <v>0.2</v>
      </c>
      <c r="AR51" s="326">
        <v>-4.3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1805165</v>
      </c>
      <c r="AN52" s="330">
        <v>22781</v>
      </c>
      <c r="AO52" s="331">
        <v>2.9</v>
      </c>
      <c r="AP52" s="332">
        <v>39403</v>
      </c>
      <c r="AQ52" s="333">
        <v>9.1</v>
      </c>
      <c r="AR52" s="334">
        <v>-6.2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4002849</v>
      </c>
      <c r="AN53" s="322">
        <v>51354</v>
      </c>
      <c r="AO53" s="323">
        <v>1</v>
      </c>
      <c r="AP53" s="324">
        <v>71871</v>
      </c>
      <c r="AQ53" s="325">
        <v>2.2000000000000002</v>
      </c>
      <c r="AR53" s="326">
        <v>-1.2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2030618</v>
      </c>
      <c r="AN54" s="330">
        <v>26052</v>
      </c>
      <c r="AO54" s="331">
        <v>14.4</v>
      </c>
      <c r="AP54" s="332">
        <v>38232</v>
      </c>
      <c r="AQ54" s="333">
        <v>-3</v>
      </c>
      <c r="AR54" s="334">
        <v>17.399999999999999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4470876</v>
      </c>
      <c r="AN55" s="322">
        <v>58415</v>
      </c>
      <c r="AO55" s="323">
        <v>13.7</v>
      </c>
      <c r="AP55" s="324">
        <v>71807</v>
      </c>
      <c r="AQ55" s="325">
        <v>-0.1</v>
      </c>
      <c r="AR55" s="326">
        <v>13.8</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2479229</v>
      </c>
      <c r="AN56" s="330">
        <v>32393</v>
      </c>
      <c r="AO56" s="331">
        <v>24.3</v>
      </c>
      <c r="AP56" s="332">
        <v>37333</v>
      </c>
      <c r="AQ56" s="333">
        <v>-2.4</v>
      </c>
      <c r="AR56" s="334">
        <v>26.7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5035029</v>
      </c>
      <c r="AN57" s="322">
        <v>66949</v>
      </c>
      <c r="AO57" s="323">
        <v>14.6</v>
      </c>
      <c r="AP57" s="324">
        <v>80821</v>
      </c>
      <c r="AQ57" s="325">
        <v>12.6</v>
      </c>
      <c r="AR57" s="326">
        <v>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3022598</v>
      </c>
      <c r="AN58" s="330">
        <v>40190</v>
      </c>
      <c r="AO58" s="331">
        <v>24.1</v>
      </c>
      <c r="AP58" s="332">
        <v>49586</v>
      </c>
      <c r="AQ58" s="333">
        <v>32.799999999999997</v>
      </c>
      <c r="AR58" s="334">
        <v>-8.6999999999999993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5084393</v>
      </c>
      <c r="AN59" s="322">
        <v>68900</v>
      </c>
      <c r="AO59" s="323">
        <v>2.9</v>
      </c>
      <c r="AP59" s="324">
        <v>79840</v>
      </c>
      <c r="AQ59" s="325">
        <v>-1.2</v>
      </c>
      <c r="AR59" s="326">
        <v>4.0999999999999996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3295990</v>
      </c>
      <c r="AN60" s="330">
        <v>44665</v>
      </c>
      <c r="AO60" s="331">
        <v>11.1</v>
      </c>
      <c r="AP60" s="332">
        <v>45238</v>
      </c>
      <c r="AQ60" s="333">
        <v>-8.8000000000000007</v>
      </c>
      <c r="AR60" s="334">
        <v>19.899999999999999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4524429</v>
      </c>
      <c r="AN61" s="337">
        <v>59293</v>
      </c>
      <c r="AO61" s="338">
        <v>5.6</v>
      </c>
      <c r="AP61" s="339">
        <v>74934</v>
      </c>
      <c r="AQ61" s="340">
        <v>2.7</v>
      </c>
      <c r="AR61" s="326">
        <v>2.9</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2526720</v>
      </c>
      <c r="AN62" s="330">
        <v>33216</v>
      </c>
      <c r="AO62" s="331">
        <v>15.4</v>
      </c>
      <c r="AP62" s="332">
        <v>41958</v>
      </c>
      <c r="AQ62" s="333">
        <v>5.5</v>
      </c>
      <c r="AR62" s="334">
        <v>9.9</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4Ry55uYWYx1ny/fK9B5OHaB8QJqGRH6nvxqR+xG5/4HjIDXiNphXQpAMW9IK+Sxs50KEY81/yCuJtHnbfi2Wvg==" saltValue="3ZXeUkvaAplWnjZkqxhOd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481</v>
      </c>
    </row>
    <row r="121" spans="125:125" ht="13.5" hidden="1" customHeight="1" x14ac:dyDescent="0.2">
      <c r="DU121" s="247"/>
    </row>
  </sheetData>
  <sheetProtection algorithmName="SHA-512" hashValue="2zj/R6OdO4xDdjSulBSA4mf2jOagMRytSDHVi0ilt7YiF9QjUrjQkNv/4Brneg7XJ7tWifl6AFHjvPOVc9H7AQ==" saltValue="/Aw5obIQo+5pAwVU3CqD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481</v>
      </c>
    </row>
  </sheetData>
  <sheetProtection algorithmName="SHA-512" hashValue="Ri9XDyW0GZvb6pmM32255gUf7jpVc5oeV5UK0Y20CmCKtDjU7b6Szp8TPCvEbycBLulwu5hV2Hz5v/NHjmWwdg==" saltValue="dvLvvKfgnJG3pmPcs6YzO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39" t="s">
        <v>3</v>
      </c>
      <c r="D47" s="1139"/>
      <c r="E47" s="1140"/>
      <c r="F47" s="11">
        <v>12.01</v>
      </c>
      <c r="G47" s="12">
        <v>13.38</v>
      </c>
      <c r="H47" s="12">
        <v>15.59</v>
      </c>
      <c r="I47" s="12">
        <v>16.07</v>
      </c>
      <c r="J47" s="13">
        <v>15.44</v>
      </c>
    </row>
    <row r="48" spans="2:10" ht="57.75" customHeight="1" x14ac:dyDescent="0.2">
      <c r="B48" s="14"/>
      <c r="C48" s="1141" t="s">
        <v>4</v>
      </c>
      <c r="D48" s="1141"/>
      <c r="E48" s="1142"/>
      <c r="F48" s="15">
        <v>6.73</v>
      </c>
      <c r="G48" s="16">
        <v>7.91</v>
      </c>
      <c r="H48" s="16">
        <v>7.74</v>
      </c>
      <c r="I48" s="16">
        <v>7.74</v>
      </c>
      <c r="J48" s="17">
        <v>7.69</v>
      </c>
    </row>
    <row r="49" spans="2:10" ht="57.75" customHeight="1" thickBot="1" x14ac:dyDescent="0.25">
      <c r="B49" s="18"/>
      <c r="C49" s="1143" t="s">
        <v>5</v>
      </c>
      <c r="D49" s="1143"/>
      <c r="E49" s="1144"/>
      <c r="F49" s="19">
        <v>1.41</v>
      </c>
      <c r="G49" s="20">
        <v>3.12</v>
      </c>
      <c r="H49" s="20">
        <v>1.36</v>
      </c>
      <c r="I49" s="20">
        <v>0.98</v>
      </c>
      <c r="J49" s="21" t="s">
        <v>536</v>
      </c>
    </row>
    <row r="50" spans="2:10" ht="13" x14ac:dyDescent="0.2"/>
  </sheetData>
  <sheetProtection algorithmName="SHA-512" hashValue="jF9d7YczqEdhR75SPRljtRudCn2X56nO8ZKR4X/4HGkL3w27e6VXrfE+TfMbtJd7Z+kNn9xI9L1aRnMB4rq8Mw==" saltValue="BYGRXMtGg1kGVG8F5Dt9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2026-03-16T02:42:45Z</cp:lastPrinted>
  <dcterms:created xsi:type="dcterms:W3CDTF">2026-02-23T04:42:52Z</dcterms:created>
  <dcterms:modified xsi:type="dcterms:W3CDTF">2026-03-24T23:52:53Z</dcterms:modified>
  <cp:category/>
</cp:coreProperties>
</file>