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6_市町村→県\09潟上市　▲\02_確認作業\03_確認作業３回目\"/>
    </mc:Choice>
  </mc:AlternateContent>
  <xr:revisionPtr revIDLastSave="0" documentId="13_ncr:1_{CE86FD35-C355-4AE4-9C59-BCD8B0B05DC2}" xr6:coauthVersionLast="47" xr6:coauthVersionMax="47" xr10:uidLastSave="{00000000-0000-0000-0000-000000000000}"/>
  <bookViews>
    <workbookView xWindow="-28910" yWindow="-110" windowWidth="29020" windowHeight="157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8" i="12" l="1"/>
  <c r="AA32" i="12" l="1"/>
  <c r="AA33" i="12"/>
  <c r="AA30" i="12" l="1"/>
  <c r="AA29" i="12"/>
  <c r="AK29" i="12"/>
  <c r="AA7" i="12" l="1"/>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BW34" i="10"/>
  <c r="BW35" i="10" s="1"/>
  <c r="BW36" i="10" s="1"/>
  <c r="BW37" i="10" s="1"/>
  <c r="BW38" i="10" s="1"/>
  <c r="BW39" i="10" s="1"/>
  <c r="BW40" i="10" s="1"/>
  <c r="BW41" i="10" s="1"/>
  <c r="BW42" i="10" s="1"/>
</calcChain>
</file>

<file path=xl/sharedStrings.xml><?xml version="1.0" encoding="utf-8"?>
<sst xmlns="http://schemas.openxmlformats.org/spreadsheetml/2006/main" count="1090" uniqueCount="572">
  <si>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</si>
  <si>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</si>
  <si>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</si>
  <si>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</si>
  <si>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</si>
  <si>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</si>
  <si>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</si>
  <si>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</si>
  <si>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</si>
  <si>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</si>
  <si>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</si>
  <si>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</si>
  <si>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</si>
  <si>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</si>
  <si>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</si>
  <si>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</si>
  <si>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</si>
  <si>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</si>
  <si>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</si>
  <si>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</si>
  <si>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</si>
  <si>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</si>
  <si>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</si>
  <si>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</si>
  <si>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</si>
  <si>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</si>
  <si>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</si>
  <si>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</si>
  <si>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</si>
  <si>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</si>
  <si>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</si>
  <si>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</si>
  <si>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</si>
  <si>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</si>
  <si>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</si>
  <si>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</si>
  <si>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</si>
  <si>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</si>
  <si>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</si>
  <si>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</si>
  <si>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</si>
  <si>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</si>
  <si>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</si>
  <si>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</si>
  <si>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</si>
  <si>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</si>
  <si>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</si>
  <si>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</si>
  <si>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</si>
  <si>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</si>
  <si>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</si>
  <si>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</si>
  <si>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</si>
  <si>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</si>
  <si>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</si>
  <si>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</si>
  <si>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</si>
  <si>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</si>
  <si>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</si>
  <si>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</si>
  <si>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</si>
  <si>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</si>
  <si>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</si>
  <si>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</si>
  <si>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</si>
  <si>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</si>
  <si>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</si>
  <si>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</si>
  <si>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</si>
  <si>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</si>
  <si>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</si>
  <si>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</si>
  <si>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</si>
  <si>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</si>
  <si>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</si>
  <si>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</si>
  <si>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</si>
  <si>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</si>
  <si>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</si>
  <si>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</si>
  <si>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</si>
  <si>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</si>
  <si>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</si>
  <si>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</si>
  <si>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</si>
  <si>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</si>
  <si>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</si>
  <si>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</si>
  <si>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</si>
  <si>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</si>
  <si>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</si>
  <si>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</si>
  <si>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</si>
  <si>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</si>
  <si>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潟上市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</si>
  <si>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</si>
  <si>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</si>
  <si>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</si>
  <si>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</si>
  <si>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</si>
  <si>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</si>
  <si>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</si>
  <si>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</si>
  <si>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</si>
  <si>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</si>
  <si>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</si>
  <si>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</si>
  <si>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</si>
  <si>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</si>
  <si>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</si>
  <si>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</si>
  <si>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</si>
  <si>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</si>
  <si>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</si>
  <si>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</si>
  <si>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</si>
  <si>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</si>
  <si>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</si>
  <si>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</si>
  <si>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</si>
  <si>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</si>
  <si>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</si>
  <si>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</si>
  <si>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</si>
  <si>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</si>
  <si>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</si>
  <si>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</si>
  <si>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</si>
  <si>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</si>
  <si>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</si>
  <si>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</si>
  <si>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</si>
  <si>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</si>
  <si>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</si>
  <si>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</si>
  <si>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</si>
  <si>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</si>
  <si>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</si>
  <si>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</si>
  <si>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</si>
  <si>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</si>
  <si>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</si>
  <si>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</si>
  <si>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</si>
  <si>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</si>
  <si>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</si>
  <si>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</si>
  <si>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</si>
  <si>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</si>
  <si>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</si>
  <si>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</si>
  <si>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</si>
  <si>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</si>
  <si>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</si>
  <si>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</si>
  <si>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</si>
  <si>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</si>
  <si>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</si>
  <si>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</si>
  <si>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</si>
  <si>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</si>
  <si>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</si>
  <si>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</si>
  <si>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</si>
  <si>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</si>
  <si>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</si>
  <si>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</si>
  <si>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</si>
  <si>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</si>
  <si>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</si>
  <si>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</si>
  <si>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</si>
  <si>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</si>
  <si>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</si>
  <si>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</si>
  <si>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</si>
  <si>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</si>
  <si>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</si>
  <si>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</si>
  <si>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</si>
  <si>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</si>
  <si>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</si>
  <si>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</si>
  <si>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</si>
  <si>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</si>
  <si>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</si>
  <si>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</si>
  <si>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</si>
  <si>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</si>
  <si>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</si>
  <si>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</si>
  <si>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</si>
  <si>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</si>
  <si>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</si>
  <si>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</si>
  <si>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</si>
  <si>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</si>
  <si>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</si>
  <si>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</si>
  <si>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</si>
  <si>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</si>
  <si>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</si>
  <si>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</si>
  <si>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秋田県潟上市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</si>
  <si>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</si>
  <si>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</si>
  <si>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</si>
  <si>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</si>
  <si>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</si>
  <si>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</si>
  <si>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</si>
  <si>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</si>
  <si>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</si>
  <si>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</si>
  <si>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</si>
  <si>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</si>
  <si>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</si>
  <si>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</si>
  <si>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</si>
  <si>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</si>
  <si>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</si>
  <si>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</si>
  <si>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</si>
  <si>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</si>
  <si>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</si>
  <si>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</si>
  <si>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</si>
  <si>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</si>
  <si>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</si>
  <si>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</si>
  <si>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</si>
  <si>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</si>
  <si>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</si>
  <si>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</si>
  <si>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</si>
  <si>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</si>
  <si>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</si>
  <si>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</si>
  <si>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</si>
  <si>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</si>
  <si>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</si>
  <si>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</si>
  <si>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</si>
  <si>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</si>
  <si>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</si>
  <si>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</si>
  <si>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</si>
  <si>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</si>
  <si>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</si>
  <si>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</si>
  <si>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</si>
  <si>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</si>
  <si>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</si>
  <si>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</si>
  <si>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</si>
  <si>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</si>
  <si>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</si>
  <si>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</si>
  <si>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</si>
  <si>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</si>
  <si>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</si>
  <si>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</si>
  <si>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</si>
  <si>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</si>
  <si>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</si>
  <si>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</si>
  <si>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</si>
  <si>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</si>
  <si>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</si>
  <si>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</si>
  <si>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</si>
  <si>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</si>
  <si>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</si>
  <si>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</si>
  <si>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</si>
  <si>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</si>
  <si>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</si>
  <si>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</si>
  <si>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</si>
  <si>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</si>
  <si>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</si>
  <si>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</si>
  <si>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</si>
  <si>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</si>
  <si>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</si>
  <si>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</si>
  <si>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</si>
  <si>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</si>
  <si>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</si>
  <si>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</si>
  <si>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</si>
  <si>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</si>
  <si>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</si>
  <si>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</si>
  <si>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</si>
  <si>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</si>
  <si>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</si>
  <si>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</si>
  <si>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</si>
  <si>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</si>
  <si>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</si>
  <si>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</si>
  <si>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</si>
  <si>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</si>
  <si>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</si>
  <si>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</si>
  <si>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</si>
  <si>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</si>
  <si>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</si>
  <si>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</si>
  <si>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</si>
  <si>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</si>
  <si>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</si>
  <si>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</si>
  <si>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</si>
  <si>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</si>
  <si>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</si>
  <si>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</si>
  <si>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</si>
  <si>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</si>
  <si>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</si>
  <si>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</si>
  <si>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</si>
  <si>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</si>
  <si>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</si>
  <si>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</si>
  <si>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</si>
  <si>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</si>
  <si>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</si>
  <si>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</si>
  <si>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</si>
  <si>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</si>
  <si>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</si>
  <si>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</si>
  <si>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</si>
  <si>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</si>
  <si>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</si>
  <si>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</si>
  <si>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</si>
  <si>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</si>
  <si>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</si>
  <si>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</si>
  <si>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</si>
  <si>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</si>
  <si>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</si>
  <si>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</si>
  <si>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</si>
  <si>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</si>
  <si>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</si>
  <si>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</si>
  <si>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</si>
  <si>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</si>
  <si>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</si>
  <si>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</si>
  <si>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秋田県潟上市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</si>
  <si>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</si>
  <si>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</si>
  <si>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</si>
  <si>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</si>
  <si>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</si>
  <si>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</si>
  <si>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</si>
  <si>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</si>
  <si>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</si>
  <si>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</si>
  <si>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</si>
  <si>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</si>
  <si>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</si>
  <si>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</si>
  <si>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</si>
  <si>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</si>
  <si>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</si>
  <si>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</si>
  <si>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</si>
  <si>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</si>
  <si>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</si>
  <si>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</si>
  <si>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</si>
  <si>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</si>
  <si>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</si>
  <si>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</si>
  <si>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</si>
  <si>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</si>
  <si>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</si>
  <si>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</si>
  <si>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</si>
  <si>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</si>
  <si>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</si>
  <si>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</si>
  <si>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</si>
  <si>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後期高齢者医療特別会計</t>
    <phoneticPr fontId="5"/>
  </si>
  <si>
    <t>介護保険事業特別会計（サービス事業勘定）</t>
    <phoneticPr fontId="5"/>
  </si>
  <si>
    <t>水道事業会計</t>
    <phoneticPr fontId="5"/>
  </si>
  <si>
    <t>法適用企業</t>
    <phoneticPr fontId="5"/>
  </si>
  <si>
    <t>潟上市下水道事業会計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</si>
  <si>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</si>
  <si>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</si>
  <si>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</si>
  <si>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</si>
  <si>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</si>
  <si>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</si>
  <si>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</si>
  <si>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</si>
  <si>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</si>
  <si>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</si>
  <si>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</si>
  <si>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</si>
  <si>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</si>
  <si>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</si>
  <si>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</si>
  <si>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</si>
  <si>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</si>
  <si>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</si>
  <si>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</si>
  <si>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</si>
  <si>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</si>
  <si>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</si>
  <si>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</si>
  <si>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</si>
  <si>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</si>
  <si>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</si>
  <si>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</si>
  <si>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</si>
  <si>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</si>
  <si>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</si>
  <si>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</si>
  <si>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</si>
  <si>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</si>
  <si>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</si>
  <si>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</si>
  <si>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</si>
  <si>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</si>
  <si>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</si>
  <si>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</si>
  <si>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</si>
  <si>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</si>
  <si>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</si>
  <si>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</si>
  <si>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</si>
  <si>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</si>
  <si>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</si>
  <si>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</si>
  <si>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</si>
  <si>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</si>
  <si>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</si>
  <si>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</si>
  <si>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</si>
  <si>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</si>
  <si>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</si>
  <si>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</si>
  <si>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</si>
  <si>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</si>
  <si>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</si>
  <si>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</si>
  <si>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</si>
  <si>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</si>
  <si>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</si>
  <si>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</si>
  <si>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</si>
  <si>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</si>
  <si>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</si>
  <si>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</si>
  <si>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</si>
  <si>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</si>
  <si>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</si>
  <si>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</si>
  <si>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</si>
  <si>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</si>
  <si>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</si>
  <si>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</si>
  <si>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</si>
  <si>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</si>
  <si>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</si>
  <si>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</si>
  <si>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</si>
  <si>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</si>
  <si>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</si>
  <si>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</si>
  <si>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</si>
  <si>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</si>
  <si>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</si>
  <si>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</si>
  <si>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</si>
  <si>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</si>
  <si>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</si>
  <si>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</si>
  <si>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</si>
  <si>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</si>
  <si>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</si>
  <si>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</si>
  <si>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</si>
  <si>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</si>
  <si>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</si>
  <si>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</si>
  <si>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</si>
  <si>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</si>
  <si>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</si>
  <si>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</si>
  <si>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</si>
  <si>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</si>
  <si>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</si>
  <si>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</si>
  <si>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</si>
  <si>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</si>
  <si>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</si>
  <si>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</si>
  <si>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</si>
  <si>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</si>
  <si>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</si>
  <si>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</si>
  <si>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</si>
  <si>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</si>
  <si>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</si>
  <si>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</si>
  <si>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</si>
  <si>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</si>
  <si>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</si>
  <si>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</si>
  <si>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</si>
  <si>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</si>
  <si>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</si>
  <si>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</si>
  <si>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</si>
  <si>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</si>
  <si>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</si>
  <si>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</si>
  <si>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</si>
  <si>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</si>
  <si>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</si>
  <si>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</si>
  <si>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1.35</t>
  </si>
  <si>
    <t>▲ 1.15</t>
  </si>
  <si>
    <t>一般会計</t>
  </si>
  <si>
    <t>水道事業会計</t>
  </si>
  <si>
    <t>介護保険事業特別会計（保険事業勘定）</t>
  </si>
  <si>
    <t>潟上市下水道事業会計</t>
  </si>
  <si>
    <t>国民健康保険事業特別会計</t>
  </si>
  <si>
    <t>後期高齢者医療特別会計</t>
  </si>
  <si>
    <t>介護保険事業特別会計（サービス事業勘定）</t>
  </si>
  <si>
    <t>その他会計（赤字）</t>
  </si>
  <si>
    <t>その他会計（黒字）</t>
  </si>
  <si>
    <t>R02</t>
    <phoneticPr fontId="5"/>
  </si>
  <si>
    <t>R03</t>
    <phoneticPr fontId="5"/>
  </si>
  <si>
    <t>R04</t>
    <phoneticPr fontId="5"/>
  </si>
  <si>
    <t>R05</t>
    <phoneticPr fontId="5"/>
  </si>
  <si>
    <t>R06</t>
    <phoneticPr fontId="5"/>
  </si>
  <si>
    <t>-</t>
    <phoneticPr fontId="2"/>
  </si>
  <si>
    <t>ふるさと応援基金</t>
    <rPh sb="4" eb="6">
      <t>オウエン</t>
    </rPh>
    <rPh sb="6" eb="8">
      <t>キキン</t>
    </rPh>
    <phoneticPr fontId="5"/>
  </si>
  <si>
    <t>合併振興基金</t>
    <phoneticPr fontId="5"/>
  </si>
  <si>
    <t>公共施設等総合管理基金</t>
    <rPh sb="0" eb="2">
      <t>コウキョウ</t>
    </rPh>
    <phoneticPr fontId="5"/>
  </si>
  <si>
    <t>過疎地域持続的発展基金</t>
    <rPh sb="0" eb="2">
      <t>カソ</t>
    </rPh>
    <phoneticPr fontId="5"/>
  </si>
  <si>
    <t>森林環境譲与税基金</t>
    <phoneticPr fontId="5"/>
  </si>
  <si>
    <t>－</t>
    <phoneticPr fontId="2"/>
  </si>
  <si>
    <t>昭和総合開発株式会社</t>
    <rPh sb="0" eb="2">
      <t>ショウワ</t>
    </rPh>
    <rPh sb="2" eb="4">
      <t>ソウゴウ</t>
    </rPh>
    <rPh sb="4" eb="6">
      <t>カイハツ</t>
    </rPh>
    <rPh sb="6" eb="8">
      <t>カブシキ</t>
    </rPh>
    <rPh sb="8" eb="10">
      <t>カイシャ</t>
    </rPh>
    <phoneticPr fontId="38"/>
  </si>
  <si>
    <t>男鹿地区消防一部事務組合（一般会計）</t>
    <rPh sb="0" eb="2">
      <t>オガ</t>
    </rPh>
    <rPh sb="2" eb="4">
      <t>チク</t>
    </rPh>
    <rPh sb="4" eb="6">
      <t>ショウボウ</t>
    </rPh>
    <rPh sb="6" eb="8">
      <t>イチブ</t>
    </rPh>
    <rPh sb="8" eb="10">
      <t>ジム</t>
    </rPh>
    <rPh sb="10" eb="12">
      <t>クミアイ</t>
    </rPh>
    <rPh sb="13" eb="15">
      <t>イッパン</t>
    </rPh>
    <rPh sb="15" eb="17">
      <t>カイケイ</t>
    </rPh>
    <phoneticPr fontId="33"/>
  </si>
  <si>
    <t>湖東地区行政一部事務組合（一般会計）</t>
    <rPh sb="0" eb="2">
      <t>コトウ</t>
    </rPh>
    <rPh sb="2" eb="4">
      <t>チク</t>
    </rPh>
    <rPh sb="4" eb="6">
      <t>ギョウセイ</t>
    </rPh>
    <rPh sb="6" eb="8">
      <t>イチブ</t>
    </rPh>
    <rPh sb="8" eb="10">
      <t>ジム</t>
    </rPh>
    <rPh sb="10" eb="12">
      <t>クミアイ</t>
    </rPh>
    <phoneticPr fontId="33"/>
  </si>
  <si>
    <t>男鹿地区衛生処理一部事務組合（一般会計）</t>
    <rPh sb="0" eb="2">
      <t>オガ</t>
    </rPh>
    <rPh sb="2" eb="4">
      <t>チク</t>
    </rPh>
    <rPh sb="4" eb="6">
      <t>エイセイ</t>
    </rPh>
    <rPh sb="6" eb="8">
      <t>ショリ</t>
    </rPh>
    <rPh sb="8" eb="10">
      <t>イチブ</t>
    </rPh>
    <rPh sb="10" eb="12">
      <t>ジム</t>
    </rPh>
    <rPh sb="12" eb="14">
      <t>クミアイ</t>
    </rPh>
    <phoneticPr fontId="33"/>
  </si>
  <si>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33"/>
  </si>
  <si>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33"/>
  </si>
  <si>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33"/>
  </si>
  <si>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33"/>
  </si>
  <si>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3"/>
  </si>
  <si>
    <t>-</t>
    <phoneticPr fontId="2"/>
  </si>
  <si>
    <t>（解散）井川町・潟上市共有財産管理組合</t>
    <rPh sb="1" eb="3">
      <t>カイサン</t>
    </rPh>
    <rPh sb="4" eb="7">
      <t>イカワマチ</t>
    </rPh>
    <rPh sb="8" eb="11">
      <t>カタガミシ</t>
    </rPh>
    <rPh sb="11" eb="13">
      <t>キョウユウ</t>
    </rPh>
    <rPh sb="13" eb="15">
      <t>ザイサン</t>
    </rPh>
    <rPh sb="15" eb="17">
      <t>カンリ</t>
    </rPh>
    <rPh sb="17" eb="19">
      <t>クミアイ</t>
    </rPh>
    <phoneticPr fontId="2"/>
  </si>
  <si>
    <t>-</t>
    <phoneticPr fontId="2"/>
  </si>
  <si>
    <t>-</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</si>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</sst>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8"/>
      <color theme="3"/>
      <name val="游ゴシック Light"/>
      <family val="2"/>
      <charset val="128"/>
      <scheme val="maj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9108-4B96-89D6-E103C6B8EA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88749</c:v>
                </c:pt>
                <c:pt idx="1">
                  <c:v>54008</c:v>
                </c:pt>
                <c:pt idx="2">
                  <c:v>31265</c:v>
                </c:pt>
                <c:pt idx="3">
                  <c:v>33194</c:v>
                </c:pt>
                <c:pt idx="4">
                  <c:v>54356</c:v>
                </c:pt>
              </c:numCache>
            </c:numRef>
          </c:val>
          <c:smooth val="0"/>
          <c:extLst>
            <c:ext xmlns:c16="http://schemas.microsoft.com/office/drawing/2014/chart" uri="{C3380CC4-5D6E-409C-BE32-E72D297353CC}">
              <c16:uniqueId val="{00000001-9108-4B96-89D6-E103C6B8EAEC}"/>
            </c:ext>
          </c:extLst>
        </c:ser>
        <c:dLbls>
          <c:showLegendKey val="0"/>
          <c:showVal val="0"/>
          <c:showCatName val="0"/>
          <c:showSerName val="0"/>
          <c:showPercent val="0"/>
          <c:showBubbleSize val="0"/>
        </c:dLbls>
        <c:marker val="1"/>
        <c:smooth val="0"/>
        <c:axId val="263142400"/>
        <c:axId val="263165056"/>
      </c:lineChart>
      <c:catAx>
        <c:axId val="263142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3165056"/>
        <c:crosses val="autoZero"/>
        <c:auto val="1"/>
        <c:lblAlgn val="ctr"/>
        <c:lblOffset val="100"/>
        <c:tickLblSkip val="1"/>
        <c:tickMarkSkip val="1"/>
        <c:noMultiLvlLbl val="0"/>
      </c:catAx>
      <c:valAx>
        <c:axId val="26316505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3142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9.57</c:v>
                </c:pt>
                <c:pt idx="1">
                  <c:v>10.68</c:v>
                </c:pt>
                <c:pt idx="2">
                  <c:v>9.82</c:v>
                </c:pt>
                <c:pt idx="3">
                  <c:v>8.6199999999999992</c:v>
                </c:pt>
                <c:pt idx="4">
                  <c:v>8.35</c:v>
                </c:pt>
              </c:numCache>
            </c:numRef>
          </c:val>
          <c:extLst>
            <c:ext xmlns:c16="http://schemas.microsoft.com/office/drawing/2014/chart" uri="{C3380CC4-5D6E-409C-BE32-E72D297353CC}">
              <c16:uniqueId val="{00000000-3F6C-4D52-8093-A389EB23D0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11.15</c:v>
                </c:pt>
                <c:pt idx="1">
                  <c:v>15.68</c:v>
                </c:pt>
                <c:pt idx="2">
                  <c:v>20.43</c:v>
                </c:pt>
                <c:pt idx="3">
                  <c:v>20.43</c:v>
                </c:pt>
                <c:pt idx="4">
                  <c:v>20.63</c:v>
                </c:pt>
              </c:numCache>
            </c:numRef>
          </c:val>
          <c:extLst>
            <c:ext xmlns:c16="http://schemas.microsoft.com/office/drawing/2014/chart" uri="{C3380CC4-5D6E-409C-BE32-E72D297353CC}">
              <c16:uniqueId val="{00000001-3F6C-4D52-8093-A389EB23D0AB}"/>
            </c:ext>
          </c:extLst>
        </c:ser>
        <c:dLbls>
          <c:showLegendKey val="0"/>
          <c:showVal val="0"/>
          <c:showCatName val="0"/>
          <c:showSerName val="0"/>
          <c:showPercent val="0"/>
          <c:showBubbleSize val="0"/>
        </c:dLbls>
        <c:gapWidth val="250"/>
        <c:overlap val="100"/>
        <c:axId val="305436160"/>
        <c:axId val="305438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-1.35</c:v>
                </c:pt>
                <c:pt idx="1">
                  <c:v>6.51</c:v>
                </c:pt>
                <c:pt idx="2">
                  <c:v>3.44</c:v>
                </c:pt>
                <c:pt idx="3">
                  <c:v>-1.1499999999999999</c:v>
                </c:pt>
                <c:pt idx="4">
                  <c:v>0.09</c:v>
                </c:pt>
              </c:numCache>
            </c:numRef>
          </c:val>
          <c:smooth val="0"/>
          <c:extLst>
            <c:ext xmlns:c16="http://schemas.microsoft.com/office/drawing/2014/chart" uri="{C3380CC4-5D6E-409C-BE32-E72D297353CC}">
              <c16:uniqueId val="{00000002-3F6C-4D52-8093-A389EB23D0AB}"/>
            </c:ext>
          </c:extLst>
        </c:ser>
        <c:dLbls>
          <c:showLegendKey val="0"/>
          <c:showVal val="0"/>
          <c:showCatName val="0"/>
          <c:showSerName val="0"/>
          <c:showPercent val="0"/>
          <c:showBubbleSize val="0"/>
        </c:dLbls>
        <c:marker val="1"/>
        <c:smooth val="0"/>
        <c:axId val="305436160"/>
        <c:axId val="305438080"/>
      </c:lineChart>
      <c:catAx>
        <c:axId val="30543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5438080"/>
        <c:crosses val="autoZero"/>
        <c:auto val="1"/>
        <c:lblAlgn val="ctr"/>
        <c:lblOffset val="100"/>
        <c:tickLblSkip val="1"/>
        <c:tickMarkSkip val="1"/>
        <c:noMultiLvlLbl val="0"/>
      </c:catAx>
      <c:valAx>
        <c:axId val="305438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5436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5C5-4FB2-ADEA-F2F8244C51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C5-4FB2-ADEA-F2F8244C516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5C5-4FB2-ADEA-F2F8244C516A}"/>
            </c:ext>
          </c:extLst>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5C5-4FB2-ADEA-F2F8244C516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4-05C5-4FB2-ADEA-F2F8244C516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3.96</c:v>
                </c:pt>
                <c:pt idx="2">
                  <c:v>#N/A</c:v>
                </c:pt>
                <c:pt idx="3">
                  <c:v>1.84</c:v>
                </c:pt>
                <c:pt idx="4">
                  <c:v>#N/A</c:v>
                </c:pt>
                <c:pt idx="5">
                  <c:v>0.48</c:v>
                </c:pt>
                <c:pt idx="6">
                  <c:v>#N/A</c:v>
                </c:pt>
                <c:pt idx="7">
                  <c:v>0.75</c:v>
                </c:pt>
                <c:pt idx="8">
                  <c:v>#N/A</c:v>
                </c:pt>
                <c:pt idx="9">
                  <c:v>1.05</c:v>
                </c:pt>
              </c:numCache>
            </c:numRef>
          </c:val>
          <c:extLst>
            <c:ext xmlns:c16="http://schemas.microsoft.com/office/drawing/2014/chart" uri="{C3380CC4-5D6E-409C-BE32-E72D297353CC}">
              <c16:uniqueId val="{00000005-05C5-4FB2-ADEA-F2F8244C516A}"/>
            </c:ext>
          </c:extLst>
        </c:ser>
        <c:ser>
          <c:idx val="6"/>
          <c:order val="6"/>
          <c:tx>
            <c:strRef>
              <c:f>データシート!$A$33</c:f>
              <c:strCache>
                <c:ptCount val="1"/>
                <c:pt idx="0">
                  <c:v>潟上市下水道事業会計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0.85</c:v>
                </c:pt>
                <c:pt idx="2">
                  <c:v>#N/A</c:v>
                </c:pt>
                <c:pt idx="3">
                  <c:v>1.17</c:v>
                </c:pt>
                <c:pt idx="4">
                  <c:v>#N/A</c:v>
                </c:pt>
                <c:pt idx="5">
                  <c:v>1.47</c:v>
                </c:pt>
                <c:pt idx="6">
                  <c:v>#N/A</c:v>
                </c:pt>
                <c:pt idx="7">
                  <c:v>1.52</c:v>
                </c:pt>
                <c:pt idx="8">
                  <c:v>#N/A</c:v>
                </c:pt>
                <c:pt idx="9">
                  <c:v>1.63</c:v>
                </c:pt>
              </c:numCache>
            </c:numRef>
          </c:val>
          <c:extLst>
            <c:ext xmlns:c16="http://schemas.microsoft.com/office/drawing/2014/chart" uri="{C3380CC4-5D6E-409C-BE32-E72D297353CC}">
              <c16:uniqueId val="{00000006-05C5-4FB2-ADEA-F2F8244C516A}"/>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2.04</c:v>
                </c:pt>
                <c:pt idx="2">
                  <c:v>#N/A</c:v>
                </c:pt>
                <c:pt idx="3">
                  <c:v>1.46</c:v>
                </c:pt>
                <c:pt idx="4">
                  <c:v>#N/A</c:v>
                </c:pt>
                <c:pt idx="5">
                  <c:v>1.87</c:v>
                </c:pt>
                <c:pt idx="6">
                  <c:v>#N/A</c:v>
                </c:pt>
                <c:pt idx="7">
                  <c:v>2.52</c:v>
                </c:pt>
                <c:pt idx="8">
                  <c:v>#N/A</c:v>
                </c:pt>
                <c:pt idx="9">
                  <c:v>2.29</c:v>
                </c:pt>
              </c:numCache>
            </c:numRef>
          </c:val>
          <c:extLst>
            <c:ext xmlns:c16="http://schemas.microsoft.com/office/drawing/2014/chart" uri="{C3380CC4-5D6E-409C-BE32-E72D297353CC}">
              <c16:uniqueId val="{00000007-05C5-4FB2-ADEA-F2F8244C516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4.83</c:v>
                </c:pt>
                <c:pt idx="2">
                  <c:v>#N/A</c:v>
                </c:pt>
                <c:pt idx="3">
                  <c:v>4.8899999999999997</c:v>
                </c:pt>
                <c:pt idx="4">
                  <c:v>#N/A</c:v>
                </c:pt>
                <c:pt idx="5">
                  <c:v>5.54</c:v>
                </c:pt>
                <c:pt idx="6">
                  <c:v>#N/A</c:v>
                </c:pt>
                <c:pt idx="7">
                  <c:v>5.79</c:v>
                </c:pt>
                <c:pt idx="8">
                  <c:v>#N/A</c:v>
                </c:pt>
                <c:pt idx="9">
                  <c:v>6.8</c:v>
                </c:pt>
              </c:numCache>
            </c:numRef>
          </c:val>
          <c:extLst>
            <c:ext xmlns:c16="http://schemas.microsoft.com/office/drawing/2014/chart" uri="{C3380CC4-5D6E-409C-BE32-E72D297353CC}">
              <c16:uniqueId val="{00000008-05C5-4FB2-ADEA-F2F8244C516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9.56</c:v>
                </c:pt>
                <c:pt idx="2">
                  <c:v>#N/A</c:v>
                </c:pt>
                <c:pt idx="3">
                  <c:v>10.68</c:v>
                </c:pt>
                <c:pt idx="4">
                  <c:v>#N/A</c:v>
                </c:pt>
                <c:pt idx="5">
                  <c:v>9.81</c:v>
                </c:pt>
                <c:pt idx="6">
                  <c:v>#N/A</c:v>
                </c:pt>
                <c:pt idx="7">
                  <c:v>8.6199999999999992</c:v>
                </c:pt>
                <c:pt idx="8">
                  <c:v>#N/A</c:v>
                </c:pt>
                <c:pt idx="9">
                  <c:v>8.35</c:v>
                </c:pt>
              </c:numCache>
            </c:numRef>
          </c:val>
          <c:extLst>
            <c:ext xmlns:c16="http://schemas.microsoft.com/office/drawing/2014/chart" uri="{C3380CC4-5D6E-409C-BE32-E72D297353CC}">
              <c16:uniqueId val="{00000009-05C5-4FB2-ADEA-F2F8244C516A}"/>
            </c:ext>
          </c:extLst>
        </c:ser>
        <c:dLbls>
          <c:showLegendKey val="0"/>
          <c:showVal val="0"/>
          <c:showCatName val="0"/>
          <c:showSerName val="0"/>
          <c:showPercent val="0"/>
          <c:showBubbleSize val="0"/>
        </c:dLbls>
        <c:gapWidth val="150"/>
        <c:overlap val="100"/>
        <c:axId val="305773952"/>
        <c:axId val="305779840"/>
      </c:barChart>
      <c:catAx>
        <c:axId val="305773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5779840"/>
        <c:crosses val="autoZero"/>
        <c:auto val="1"/>
        <c:lblAlgn val="ctr"/>
        <c:lblOffset val="100"/>
        <c:tickLblSkip val="1"/>
        <c:tickMarkSkip val="1"/>
        <c:noMultiLvlLbl val="0"/>
      </c:catAx>
      <c:valAx>
        <c:axId val="305779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5773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1802</c:v>
                </c:pt>
                <c:pt idx="5">
                  <c:v>1759</c:v>
                </c:pt>
                <c:pt idx="8">
                  <c:v>1709</c:v>
                </c:pt>
                <c:pt idx="11">
                  <c:v>1650</c:v>
                </c:pt>
                <c:pt idx="14">
                  <c:v>1545</c:v>
                </c:pt>
              </c:numCache>
            </c:numRef>
          </c:val>
          <c:extLst>
            <c:ext xmlns:c16="http://schemas.microsoft.com/office/drawing/2014/chart" uri="{C3380CC4-5D6E-409C-BE32-E72D297353CC}">
              <c16:uniqueId val="{00000000-B08D-4AE0-B43A-63E5AFE604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8D-4AE0-B43A-63E5AFE604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9</c:v>
                </c:pt>
                <c:pt idx="6">
                  <c:v>9</c:v>
                </c:pt>
                <c:pt idx="9">
                  <c:v>9</c:v>
                </c:pt>
                <c:pt idx="12">
                  <c:v>6</c:v>
                </c:pt>
              </c:numCache>
            </c:numRef>
          </c:val>
          <c:extLst>
            <c:ext xmlns:c16="http://schemas.microsoft.com/office/drawing/2014/chart" uri="{C3380CC4-5D6E-409C-BE32-E72D297353CC}">
              <c16:uniqueId val="{00000002-B08D-4AE0-B43A-63E5AFE604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63</c:v>
                </c:pt>
                <c:pt idx="3">
                  <c:v>66</c:v>
                </c:pt>
                <c:pt idx="6">
                  <c:v>64</c:v>
                </c:pt>
                <c:pt idx="9">
                  <c:v>59</c:v>
                </c:pt>
                <c:pt idx="12">
                  <c:v>51</c:v>
                </c:pt>
              </c:numCache>
            </c:numRef>
          </c:val>
          <c:extLst>
            <c:ext xmlns:c16="http://schemas.microsoft.com/office/drawing/2014/chart" uri="{C3380CC4-5D6E-409C-BE32-E72D297353CC}">
              <c16:uniqueId val="{00000003-B08D-4AE0-B43A-63E5AFE604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431</c:v>
                </c:pt>
                <c:pt idx="3">
                  <c:v>394</c:v>
                </c:pt>
                <c:pt idx="6">
                  <c:v>341</c:v>
                </c:pt>
                <c:pt idx="9">
                  <c:v>339</c:v>
                </c:pt>
                <c:pt idx="12">
                  <c:v>285</c:v>
                </c:pt>
              </c:numCache>
            </c:numRef>
          </c:val>
          <c:extLst>
            <c:ext xmlns:c16="http://schemas.microsoft.com/office/drawing/2014/chart" uri="{C3380CC4-5D6E-409C-BE32-E72D297353CC}">
              <c16:uniqueId val="{00000004-B08D-4AE0-B43A-63E5AFE604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8D-4AE0-B43A-63E5AFE604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8D-4AE0-B43A-63E5AFE604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1854</c:v>
                </c:pt>
                <c:pt idx="3">
                  <c:v>1860</c:v>
                </c:pt>
                <c:pt idx="6">
                  <c:v>1831</c:v>
                </c:pt>
                <c:pt idx="9">
                  <c:v>1790</c:v>
                </c:pt>
                <c:pt idx="12">
                  <c:v>1707</c:v>
                </c:pt>
              </c:numCache>
            </c:numRef>
          </c:val>
          <c:extLst>
            <c:ext xmlns:c16="http://schemas.microsoft.com/office/drawing/2014/chart" uri="{C3380CC4-5D6E-409C-BE32-E72D297353CC}">
              <c16:uniqueId val="{00000007-B08D-4AE0-B43A-63E5AFE60489}"/>
            </c:ext>
          </c:extLst>
        </c:ser>
        <c:dLbls>
          <c:showLegendKey val="0"/>
          <c:showVal val="0"/>
          <c:showCatName val="0"/>
          <c:showSerName val="0"/>
          <c:showPercent val="0"/>
          <c:showBubbleSize val="0"/>
        </c:dLbls>
        <c:gapWidth val="100"/>
        <c:overlap val="100"/>
        <c:axId val="305666304"/>
        <c:axId val="3056725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555</c:v>
                </c:pt>
                <c:pt idx="2">
                  <c:v>#N/A</c:v>
                </c:pt>
                <c:pt idx="3">
                  <c:v>#N/A</c:v>
                </c:pt>
                <c:pt idx="4">
                  <c:v>570</c:v>
                </c:pt>
                <c:pt idx="5">
                  <c:v>#N/A</c:v>
                </c:pt>
                <c:pt idx="6">
                  <c:v>#N/A</c:v>
                </c:pt>
                <c:pt idx="7">
                  <c:v>536</c:v>
                </c:pt>
                <c:pt idx="8">
                  <c:v>#N/A</c:v>
                </c:pt>
                <c:pt idx="9">
                  <c:v>#N/A</c:v>
                </c:pt>
                <c:pt idx="10">
                  <c:v>547</c:v>
                </c:pt>
                <c:pt idx="11">
                  <c:v>#N/A</c:v>
                </c:pt>
                <c:pt idx="12">
                  <c:v>#N/A</c:v>
                </c:pt>
                <c:pt idx="13">
                  <c:v>504</c:v>
                </c:pt>
                <c:pt idx="14">
                  <c:v>#N/A</c:v>
                </c:pt>
              </c:numCache>
            </c:numRef>
          </c:val>
          <c:smooth val="0"/>
          <c:extLst>
            <c:ext xmlns:c16="http://schemas.microsoft.com/office/drawing/2014/chart" uri="{C3380CC4-5D6E-409C-BE32-E72D297353CC}">
              <c16:uniqueId val="{00000008-B08D-4AE0-B43A-63E5AFE60489}"/>
            </c:ext>
          </c:extLst>
        </c:ser>
        <c:dLbls>
          <c:showLegendKey val="0"/>
          <c:showVal val="0"/>
          <c:showCatName val="0"/>
          <c:showSerName val="0"/>
          <c:showPercent val="0"/>
          <c:showBubbleSize val="0"/>
        </c:dLbls>
        <c:marker val="1"/>
        <c:smooth val="0"/>
        <c:axId val="305666304"/>
        <c:axId val="305672576"/>
      </c:lineChart>
      <c:catAx>
        <c:axId val="305666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5672576"/>
        <c:crosses val="autoZero"/>
        <c:auto val="1"/>
        <c:lblAlgn val="ctr"/>
        <c:lblOffset val="100"/>
        <c:tickLblSkip val="1"/>
        <c:tickMarkSkip val="1"/>
        <c:noMultiLvlLbl val="0"/>
      </c:catAx>
      <c:valAx>
        <c:axId val="305672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5666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18481</c:v>
                </c:pt>
                <c:pt idx="5">
                  <c:v>17830</c:v>
                </c:pt>
                <c:pt idx="8">
                  <c:v>16601</c:v>
                </c:pt>
                <c:pt idx="11">
                  <c:v>15316</c:v>
                </c:pt>
                <c:pt idx="14">
                  <c:v>14214</c:v>
                </c:pt>
              </c:numCache>
            </c:numRef>
          </c:val>
          <c:extLst>
            <c:ext xmlns:c16="http://schemas.microsoft.com/office/drawing/2014/chart" uri="{C3380CC4-5D6E-409C-BE32-E72D297353CC}">
              <c16:uniqueId val="{00000000-3D8E-4DB2-88D8-D9DAB21F51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59</c:v>
                </c:pt>
                <c:pt idx="5">
                  <c:v>50</c:v>
                </c:pt>
                <c:pt idx="8">
                  <c:v>42</c:v>
                </c:pt>
                <c:pt idx="11">
                  <c:v>35</c:v>
                </c:pt>
                <c:pt idx="14">
                  <c:v>28</c:v>
                </c:pt>
              </c:numCache>
            </c:numRef>
          </c:val>
          <c:extLst>
            <c:ext xmlns:c16="http://schemas.microsoft.com/office/drawing/2014/chart" uri="{C3380CC4-5D6E-409C-BE32-E72D297353CC}">
              <c16:uniqueId val="{00000001-3D8E-4DB2-88D8-D9DAB21F51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1777</c:v>
                </c:pt>
                <c:pt idx="5">
                  <c:v>2815</c:v>
                </c:pt>
                <c:pt idx="8">
                  <c:v>3502</c:v>
                </c:pt>
                <c:pt idx="11">
                  <c:v>3652</c:v>
                </c:pt>
                <c:pt idx="14">
                  <c:v>4008</c:v>
                </c:pt>
              </c:numCache>
            </c:numRef>
          </c:val>
          <c:extLst>
            <c:ext xmlns:c16="http://schemas.microsoft.com/office/drawing/2014/chart" uri="{C3380CC4-5D6E-409C-BE32-E72D297353CC}">
              <c16:uniqueId val="{00000002-3D8E-4DB2-88D8-D9DAB21F51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8E-4DB2-88D8-D9DAB21F51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8E-4DB2-88D8-D9DAB21F51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8E-4DB2-88D8-D9DAB21F51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1448</c:v>
                </c:pt>
                <c:pt idx="3">
                  <c:v>1400</c:v>
                </c:pt>
                <c:pt idx="6">
                  <c:v>1532</c:v>
                </c:pt>
                <c:pt idx="9">
                  <c:v>1588</c:v>
                </c:pt>
                <c:pt idx="12">
                  <c:v>1731</c:v>
                </c:pt>
              </c:numCache>
            </c:numRef>
          </c:val>
          <c:extLst>
            <c:ext xmlns:c16="http://schemas.microsoft.com/office/drawing/2014/chart" uri="{C3380CC4-5D6E-409C-BE32-E72D297353CC}">
              <c16:uniqueId val="{00000006-3D8E-4DB2-88D8-D9DAB21F51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224</c:v>
                </c:pt>
                <c:pt idx="3">
                  <c:v>184</c:v>
                </c:pt>
                <c:pt idx="6">
                  <c:v>138</c:v>
                </c:pt>
                <c:pt idx="9">
                  <c:v>121</c:v>
                </c:pt>
                <c:pt idx="12">
                  <c:v>113</c:v>
                </c:pt>
              </c:numCache>
            </c:numRef>
          </c:val>
          <c:extLst>
            <c:ext xmlns:c16="http://schemas.microsoft.com/office/drawing/2014/chart" uri="{C3380CC4-5D6E-409C-BE32-E72D297353CC}">
              <c16:uniqueId val="{00000007-3D8E-4DB2-88D8-D9DAB21F51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4797</c:v>
                </c:pt>
                <c:pt idx="3">
                  <c:v>4218</c:v>
                </c:pt>
                <c:pt idx="6">
                  <c:v>3947</c:v>
                </c:pt>
                <c:pt idx="9">
                  <c:v>3602</c:v>
                </c:pt>
                <c:pt idx="12">
                  <c:v>3146</c:v>
                </c:pt>
              </c:numCache>
            </c:numRef>
          </c:val>
          <c:extLst>
            <c:ext xmlns:c16="http://schemas.microsoft.com/office/drawing/2014/chart" uri="{C3380CC4-5D6E-409C-BE32-E72D297353CC}">
              <c16:uniqueId val="{00000008-3D8E-4DB2-88D8-D9DAB21F51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43</c:v>
                </c:pt>
                <c:pt idx="3">
                  <c:v>34</c:v>
                </c:pt>
                <c:pt idx="6">
                  <c:v>25</c:v>
                </c:pt>
                <c:pt idx="9">
                  <c:v>16</c:v>
                </c:pt>
                <c:pt idx="12">
                  <c:v>9</c:v>
                </c:pt>
              </c:numCache>
            </c:numRef>
          </c:val>
          <c:extLst>
            <c:ext xmlns:c16="http://schemas.microsoft.com/office/drawing/2014/chart" uri="{C3380CC4-5D6E-409C-BE32-E72D297353CC}">
              <c16:uniqueId val="{00000009-3D8E-4DB2-88D8-D9DAB21F51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19035</c:v>
                </c:pt>
                <c:pt idx="3">
                  <c:v>18759</c:v>
                </c:pt>
                <c:pt idx="6">
                  <c:v>17510</c:v>
                </c:pt>
                <c:pt idx="9">
                  <c:v>16373</c:v>
                </c:pt>
                <c:pt idx="12">
                  <c:v>15537</c:v>
                </c:pt>
              </c:numCache>
            </c:numRef>
          </c:val>
          <c:extLst>
            <c:ext xmlns:c16="http://schemas.microsoft.com/office/drawing/2014/chart" uri="{C3380CC4-5D6E-409C-BE32-E72D297353CC}">
              <c16:uniqueId val="{0000000A-3D8E-4DB2-88D8-D9DAB21F51B9}"/>
            </c:ext>
          </c:extLst>
        </c:ser>
        <c:dLbls>
          <c:showLegendKey val="0"/>
          <c:showVal val="0"/>
          <c:showCatName val="0"/>
          <c:showSerName val="0"/>
          <c:showPercent val="0"/>
          <c:showBubbleSize val="0"/>
        </c:dLbls>
        <c:gapWidth val="100"/>
        <c:overlap val="100"/>
        <c:axId val="288987776"/>
        <c:axId val="2889981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5229</c:v>
                </c:pt>
                <c:pt idx="2">
                  <c:v>#N/A</c:v>
                </c:pt>
                <c:pt idx="3">
                  <c:v>#N/A</c:v>
                </c:pt>
                <c:pt idx="4">
                  <c:v>3900</c:v>
                </c:pt>
                <c:pt idx="5">
                  <c:v>#N/A</c:v>
                </c:pt>
                <c:pt idx="6">
                  <c:v>#N/A</c:v>
                </c:pt>
                <c:pt idx="7">
                  <c:v>3006</c:v>
                </c:pt>
                <c:pt idx="8">
                  <c:v>#N/A</c:v>
                </c:pt>
                <c:pt idx="9">
                  <c:v>#N/A</c:v>
                </c:pt>
                <c:pt idx="10">
                  <c:v>2697</c:v>
                </c:pt>
                <c:pt idx="11">
                  <c:v>#N/A</c:v>
                </c:pt>
                <c:pt idx="12">
                  <c:v>#N/A</c:v>
                </c:pt>
                <c:pt idx="13">
                  <c:v>2286</c:v>
                </c:pt>
                <c:pt idx="14">
                  <c:v>#N/A</c:v>
                </c:pt>
              </c:numCache>
            </c:numRef>
          </c:val>
          <c:smooth val="0"/>
          <c:extLst>
            <c:ext xmlns:c16="http://schemas.microsoft.com/office/drawing/2014/chart" uri="{C3380CC4-5D6E-409C-BE32-E72D297353CC}">
              <c16:uniqueId val="{0000000B-3D8E-4DB2-88D8-D9DAB21F51B9}"/>
            </c:ext>
          </c:extLst>
        </c:ser>
        <c:dLbls>
          <c:showLegendKey val="0"/>
          <c:showVal val="0"/>
          <c:showCatName val="0"/>
          <c:showSerName val="0"/>
          <c:showPercent val="0"/>
          <c:showBubbleSize val="0"/>
        </c:dLbls>
        <c:marker val="1"/>
        <c:smooth val="0"/>
        <c:axId val="288987776"/>
        <c:axId val="288998144"/>
      </c:lineChart>
      <c:catAx>
        <c:axId val="288987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8998144"/>
        <c:crosses val="autoZero"/>
        <c:auto val="1"/>
        <c:lblAlgn val="ctr"/>
        <c:lblOffset val="100"/>
        <c:tickLblSkip val="1"/>
        <c:tickMarkSkip val="1"/>
        <c:noMultiLvlLbl val="0"/>
      </c:catAx>
      <c:valAx>
        <c:axId val="288998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8987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2034</c:v>
                </c:pt>
                <c:pt idx="1">
                  <c:v>2037</c:v>
                </c:pt>
                <c:pt idx="2">
                  <c:v>2068</c:v>
                </c:pt>
              </c:numCache>
            </c:numRef>
          </c:val>
          <c:extLst>
            <c:ext xmlns:c16="http://schemas.microsoft.com/office/drawing/2014/chart" uri="{C3380CC4-5D6E-409C-BE32-E72D297353CC}">
              <c16:uniqueId val="{00000000-C485-4853-BEB2-1D039CD139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110</c:v>
                </c:pt>
                <c:pt idx="1">
                  <c:v>110</c:v>
                </c:pt>
                <c:pt idx="2">
                  <c:v>162</c:v>
                </c:pt>
              </c:numCache>
            </c:numRef>
          </c:val>
          <c:extLst>
            <c:ext xmlns:c16="http://schemas.microsoft.com/office/drawing/2014/chart" uri="{C3380CC4-5D6E-409C-BE32-E72D297353CC}">
              <c16:uniqueId val="{00000001-C485-4853-BEB2-1D039CD139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735</c:v>
                </c:pt>
                <c:pt idx="1">
                  <c:v>721</c:v>
                </c:pt>
                <c:pt idx="2">
                  <c:v>773</c:v>
                </c:pt>
              </c:numCache>
            </c:numRef>
          </c:val>
          <c:extLst>
            <c:ext xmlns:c16="http://schemas.microsoft.com/office/drawing/2014/chart" uri="{C3380CC4-5D6E-409C-BE32-E72D297353CC}">
              <c16:uniqueId val="{00000002-C485-4853-BEB2-1D039CD139FC}"/>
            </c:ext>
          </c:extLst>
        </c:ser>
        <c:dLbls>
          <c:showLegendKey val="0"/>
          <c:showVal val="0"/>
          <c:showCatName val="0"/>
          <c:showSerName val="0"/>
          <c:showPercent val="0"/>
          <c:showBubbleSize val="0"/>
        </c:dLbls>
        <c:gapWidth val="120"/>
        <c:overlap val="100"/>
        <c:axId val="305597824"/>
        <c:axId val="305603712"/>
      </c:barChart>
      <c:catAx>
        <c:axId val="305597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5603712"/>
        <c:crosses val="autoZero"/>
        <c:auto val="1"/>
        <c:lblAlgn val="ctr"/>
        <c:lblOffset val="100"/>
        <c:tickLblSkip val="1"/>
        <c:tickMarkSkip val="1"/>
        <c:noMultiLvlLbl val="0"/>
      </c:catAx>
      <c:valAx>
        <c:axId val="3056037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5597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秋田県潟上市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・一般会計の元利償還金が定時償還減少による</a:t>
          </a:r>
          <a:r>
            <a:rPr kumimoji="1" lang="en-US" altLang="ja-JP" sz="1400">
              <a:latin typeface="ＭＳ ゴシック" pitchFamily="49" charset="-128"/>
              <a:ea typeface="ＭＳ ゴシック" pitchFamily="49" charset="-128"/>
            </a:rPr>
            <a:t>83</a:t>
          </a:r>
          <a:r>
            <a:rPr kumimoji="1" lang="ja-JP" altLang="en-US" sz="1400">
              <a:latin typeface="ＭＳ ゴシック" pitchFamily="49" charset="-128"/>
              <a:ea typeface="ＭＳ ゴシック" pitchFamily="49" charset="-128"/>
            </a:rPr>
            <a:t>百万の減少、特定財源及び元利償還金等に係る基準財政需要額算入額が</a:t>
          </a:r>
          <a:r>
            <a:rPr kumimoji="1" lang="en-US" altLang="ja-JP" sz="1400">
              <a:solidFill>
                <a:sysClr val="windowText" lastClr="000000"/>
              </a:solidFill>
              <a:latin typeface="ＭＳ ゴシック" pitchFamily="49" charset="-128"/>
              <a:ea typeface="ＭＳ ゴシック" pitchFamily="49" charset="-128"/>
            </a:rPr>
            <a:t>1,102</a:t>
          </a:r>
          <a:r>
            <a:rPr kumimoji="1" lang="ja-JP" altLang="en-US" sz="1400">
              <a:solidFill>
                <a:sysClr val="windowText" lastClr="000000"/>
              </a:solidFill>
              <a:latin typeface="ＭＳ ゴシック" pitchFamily="49" charset="-128"/>
              <a:ea typeface="ＭＳ ゴシック" pitchFamily="49" charset="-128"/>
            </a:rPr>
            <a:t>百万円の減となったことで、前年度から</a:t>
          </a:r>
          <a:r>
            <a:rPr kumimoji="1" lang="en-US" altLang="ja-JP" sz="1400">
              <a:solidFill>
                <a:sysClr val="windowText" lastClr="000000"/>
              </a:solidFill>
              <a:latin typeface="ＭＳ ゴシック" pitchFamily="49" charset="-128"/>
              <a:ea typeface="ＭＳ ゴシック" pitchFamily="49" charset="-128"/>
            </a:rPr>
            <a:t>43</a:t>
          </a:r>
          <a:r>
            <a:rPr kumimoji="1" lang="ja-JP" altLang="en-US" sz="1400">
              <a:solidFill>
                <a:sysClr val="windowText" lastClr="000000"/>
              </a:solidFill>
              <a:latin typeface="ＭＳ ゴシック" pitchFamily="49" charset="-128"/>
              <a:ea typeface="ＭＳ ゴシック" pitchFamily="49" charset="-128"/>
            </a:rPr>
            <a:t>百万減少した。</a:t>
          </a:r>
        </a:p>
        <a:p>
          <a:r>
            <a:rPr kumimoji="1" lang="ja-JP" altLang="en-US" sz="1400">
              <a:latin typeface="ＭＳ ゴシック" pitchFamily="49" charset="-128"/>
              <a:ea typeface="ＭＳ ゴシック" pitchFamily="49" charset="-128"/>
            </a:rPr>
            <a:t>・これまで実施した大型の公共施設等整備事業で借入した地方債の元金償還が始まっているが、公債費のピークを超えており、今後、分子は横ばいとなる見込みである。借入と償還のバランスをとりながら財政の健全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ここに本市では、満期一括償還の地方債を発行していないため、減債基金残高と減債基金積立相当額に該当する数値はありません。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秋田県潟上市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・一般会計等に係る地方債の現在高は、令和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年度まで実施していた大型の公共施設等整備事業が終了し、地方債発行額が定時償還額を下回ったことで、前年度から</a:t>
          </a:r>
          <a:r>
            <a:rPr kumimoji="1" lang="en-US" altLang="ja-JP" sz="1100">
              <a:latin typeface="ＭＳ ゴシック" pitchFamily="49" charset="-128"/>
              <a:ea typeface="ＭＳ ゴシック" pitchFamily="49" charset="-128"/>
            </a:rPr>
            <a:t>836</a:t>
          </a:r>
          <a:r>
            <a:rPr kumimoji="1" lang="ja-JP" altLang="en-US" sz="1100">
              <a:latin typeface="ＭＳ ゴシック" pitchFamily="49" charset="-128"/>
              <a:ea typeface="ＭＳ ゴシック" pitchFamily="49" charset="-128"/>
            </a:rPr>
            <a:t>百万円減少した。</a:t>
          </a:r>
        </a:p>
        <a:p>
          <a:r>
            <a:rPr kumimoji="1" lang="ja-JP" altLang="en-US" sz="1100">
              <a:latin typeface="ＭＳ ゴシック" pitchFamily="49" charset="-128"/>
              <a:ea typeface="ＭＳ ゴシック" pitchFamily="49" charset="-128"/>
            </a:rPr>
            <a:t>・公営企業債等繰入見込額は、償還終了等により、前年度から</a:t>
          </a:r>
          <a:r>
            <a:rPr kumimoji="1" lang="en-US" altLang="ja-JP" sz="1100">
              <a:latin typeface="ＭＳ ゴシック" pitchFamily="49" charset="-128"/>
              <a:ea typeface="ＭＳ ゴシック" pitchFamily="49" charset="-128"/>
            </a:rPr>
            <a:t>456</a:t>
          </a:r>
          <a:r>
            <a:rPr kumimoji="1" lang="ja-JP" altLang="en-US" sz="1100">
              <a:latin typeface="ＭＳ ゴシック" pitchFamily="49" charset="-128"/>
              <a:ea typeface="ＭＳ ゴシック" pitchFamily="49" charset="-128"/>
            </a:rPr>
            <a:t>百万円減少した。</a:t>
          </a:r>
        </a:p>
        <a:p>
          <a:r>
            <a:rPr kumimoji="1" lang="ja-JP" altLang="en-US" sz="1100">
              <a:latin typeface="ＭＳ ゴシック" pitchFamily="49" charset="-128"/>
              <a:ea typeface="ＭＳ ゴシック" pitchFamily="49" charset="-128"/>
            </a:rPr>
            <a:t>・今後は大型の公共施設等整備事業の実施は予定していないため、地方債残高の減少等により将来負担額は全体的に減少すると見込まれる。</a:t>
          </a:r>
        </a:p>
        <a:p>
          <a:r>
            <a:rPr kumimoji="1" lang="ja-JP" altLang="en-US" sz="1100">
              <a:latin typeface="ＭＳ ゴシック" pitchFamily="49" charset="-128"/>
              <a:ea typeface="ＭＳ ゴシック" pitchFamily="49" charset="-128"/>
            </a:rPr>
            <a:t>・充当可能基金は、公共施設等総合管理の基金の設置やふるさと応援基金を積み増ししたことで、前年度から</a:t>
          </a:r>
          <a:r>
            <a:rPr kumimoji="1" lang="en-US" altLang="ja-JP" sz="1100">
              <a:latin typeface="ＭＳ ゴシック" pitchFamily="49" charset="-128"/>
              <a:ea typeface="ＭＳ ゴシック" pitchFamily="49" charset="-128"/>
            </a:rPr>
            <a:t>356</a:t>
          </a:r>
          <a:r>
            <a:rPr kumimoji="1" lang="ja-JP" altLang="en-US" sz="1100">
              <a:latin typeface="ＭＳ ゴシック" pitchFamily="49" charset="-128"/>
              <a:ea typeface="ＭＳ ゴシック" pitchFamily="49" charset="-128"/>
            </a:rPr>
            <a:t>百万円の増加となった。今後、子育て応援事業などの臨時的一般単独事業実施や物価高騰に伴う物件費の増加に対応するための財源として活用していくことから、基金は減少すると見込まれる。</a:t>
          </a:r>
        </a:p>
        <a:p>
          <a:r>
            <a:rPr kumimoji="1" lang="ja-JP" altLang="en-US" sz="1100">
              <a:latin typeface="ＭＳ ゴシック" pitchFamily="49" charset="-128"/>
              <a:ea typeface="ＭＳ ゴシック" pitchFamily="49" charset="-128"/>
            </a:rPr>
            <a:t>・基準財政需要額算入見込額は、臨時財政対策債の償還終了などの地方債現在高が減少したことにより公債費分が減少し、前年度から</a:t>
          </a:r>
          <a:r>
            <a:rPr kumimoji="1" lang="en-US" altLang="ja-JP" sz="1100">
              <a:latin typeface="ＭＳ ゴシック" pitchFamily="49" charset="-128"/>
              <a:ea typeface="ＭＳ ゴシック" pitchFamily="49" charset="-128"/>
            </a:rPr>
            <a:t>1,102</a:t>
          </a:r>
          <a:r>
            <a:rPr kumimoji="1" lang="ja-JP" altLang="en-US" sz="1100">
              <a:latin typeface="ＭＳ ゴシック" pitchFamily="49" charset="-128"/>
              <a:ea typeface="ＭＳ ゴシック" pitchFamily="49" charset="-128"/>
            </a:rPr>
            <a:t>百万円減少した。</a:t>
          </a:r>
        </a:p>
        <a:p>
          <a:r>
            <a:rPr kumimoji="1" lang="ja-JP" altLang="en-US" sz="1100">
              <a:latin typeface="ＭＳ ゴシック" pitchFamily="49" charset="-128"/>
              <a:ea typeface="ＭＳ ゴシック" pitchFamily="49" charset="-128"/>
            </a:rPr>
            <a:t>・充当可能財源等は、ふるさと応援基金の積み増しや、経常経費の見直しによるコスト削減などに取り組むことで、基金の積立てを着実に実施し財政の健全化に努めていく。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秋田県潟上市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普通交付税の追加交付等に伴う余裕財源の積み増しを実施し、財政調整基金やふるさと応援基金で積立額が取崩額を上回ったことで、基金全体では前年度から</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百万円増加して</a:t>
          </a:r>
          <a:r>
            <a:rPr kumimoji="1" lang="en-US" altLang="ja-JP" sz="1100">
              <a:solidFill>
                <a:schemeClr val="dk1"/>
              </a:solidFill>
              <a:effectLst/>
              <a:latin typeface="+mn-lt"/>
              <a:ea typeface="+mn-ea"/>
              <a:cs typeface="+mn-cs"/>
            </a:rPr>
            <a:t>3,003</a:t>
          </a:r>
          <a:r>
            <a:rPr kumimoji="1" lang="ja-JP" altLang="ja-JP" sz="1100">
              <a:solidFill>
                <a:schemeClr val="dk1"/>
              </a:solidFill>
              <a:effectLst/>
              <a:latin typeface="+mn-lt"/>
              <a:ea typeface="+mn-ea"/>
              <a:cs typeface="+mn-cs"/>
            </a:rPr>
            <a:t>百万円となった。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臨時的一般単独事業等や過疎地域持続的発展特別事業を実施していくための財源として活用していくことから、基金残高は減少していくと見込まれるが、経常的経費の見直しによるコスト削減などに取り組み、財政調整基金やふるさと応援基金の積立てを着実に実施し、基金全体の残高の急激な減少を抑制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合併振興基金：合併に伴う住民の連帯の強化及び地域振興に資するための経費に充てる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潟上市のまちづくりに対する寄附金を広く募り、その寄附金を財源として、多様な人々の参加とその思いを具体化することにより、個性豊かで活力があり、安心して暮らせるまちづくりに資するための経費に充て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公共施設等総合管理基金：公共施設等の整備、長寿命化、維持補修、統廃合及び除却に要する経費に充てる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まち・ひと・しごと創生基金：地域再生法第</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項第</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号に規定するまち・ひと・しごと創生寄附活用事業に要する経費の財源に充てる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過疎地域持続的発展基金：過疎地域持続的発展特別事業を推進するための経費に充てる</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森林環境贈与税基金：間伐や人材育成、担い手の確保、木材利用の促進や普及啓発等の森林整備及びその促進に必要な経費に充てる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合併振興基金について、基金残高は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百万円の積立て及び</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180百万円を取り崩したことで</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ふるさと応援基金について、基金残高は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291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百万円の積立て及び</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百万円の取崩しにより前年度から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455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公共施設等総合管理基金について、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百万円の積立てにより残高が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まち・ひと・しごと創生基金について、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円の積立て及び</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取崩し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により残高が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過疎地域持続的発展基金について、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により残高が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森林環境贈与税基金について、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百万円の積立及び</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347</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千円の取崩しにより前年度から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百万円増加して残高が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合併振興基金は、ソフト事業の財源として上限額の取崩しを行った。今後も、年間の上限額程度の額の取崩しを行う見込であり、この場合令和7年度までで基金残高がゼロになることから、経常経費の見直しを行い、基金に頼らない財政運営への移行を目指す。</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ふるさと応援基金、過疎地域持続的発展基金、公共施設等総合管理基金及び森林環境譲与税基金は、毎年積み増しを行っていくとともに、充当可能事業への活用を積極的に行っていく。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財政調整基金は、当初予算の財源不足等に対する財源として</a:t>
          </a:r>
          <a:r>
            <a:rPr kumimoji="1" lang="en-US" altLang="ja-JP" sz="1100" b="0" i="0" baseline="0">
              <a:solidFill>
                <a:schemeClr val="dk1"/>
              </a:solidFill>
              <a:effectLst/>
              <a:latin typeface="+mn-lt"/>
              <a:ea typeface="+mn-ea"/>
              <a:cs typeface="+mn-cs"/>
            </a:rPr>
            <a:t>780</a:t>
          </a:r>
          <a:r>
            <a:rPr kumimoji="1" lang="ja-JP" altLang="ja-JP" sz="1100" b="0" i="0" baseline="0">
              <a:solidFill>
                <a:schemeClr val="dk1"/>
              </a:solidFill>
              <a:effectLst/>
              <a:latin typeface="+mn-lt"/>
              <a:ea typeface="+mn-ea"/>
              <a:cs typeface="+mn-cs"/>
            </a:rPr>
            <a:t>百万円の取崩しを行ったものの、普通交付税追加交付に伴う余裕財源や基金利子の積み増しによりの</a:t>
          </a:r>
          <a:r>
            <a:rPr kumimoji="1" lang="en-US" altLang="ja-JP" sz="1100" b="0" i="0" baseline="0">
              <a:solidFill>
                <a:schemeClr val="dk1"/>
              </a:solidFill>
              <a:effectLst/>
              <a:latin typeface="+mn-lt"/>
              <a:ea typeface="+mn-ea"/>
              <a:cs typeface="+mn-cs"/>
            </a:rPr>
            <a:t>831</a:t>
          </a:r>
          <a:r>
            <a:rPr kumimoji="1" lang="ja-JP" altLang="en-US" sz="1100" b="0" i="0" baseline="0">
              <a:solidFill>
                <a:schemeClr val="dk1"/>
              </a:solidFill>
              <a:effectLst/>
              <a:latin typeface="+mn-lt"/>
              <a:ea typeface="+mn-ea"/>
              <a:cs typeface="+mn-cs"/>
            </a:rPr>
            <a:t>百万円</a:t>
          </a:r>
          <a:r>
            <a:rPr kumimoji="1" lang="ja-JP" altLang="ja-JP" sz="1100" b="0" i="0" baseline="0">
              <a:solidFill>
                <a:schemeClr val="dk1"/>
              </a:solidFill>
              <a:effectLst/>
              <a:latin typeface="+mn-lt"/>
              <a:ea typeface="+mn-ea"/>
              <a:cs typeface="+mn-cs"/>
            </a:rPr>
            <a:t>積立てを行ったことで基金残高が増加して</a:t>
          </a:r>
          <a:r>
            <a:rPr kumimoji="1" lang="en-US" altLang="ja-JP" sz="1100" b="0" i="0" baseline="0">
              <a:solidFill>
                <a:schemeClr val="dk1"/>
              </a:solidFill>
              <a:effectLst/>
              <a:latin typeface="+mn-lt"/>
              <a:ea typeface="+mn-ea"/>
              <a:cs typeface="+mn-cs"/>
            </a:rPr>
            <a:t>2,068</a:t>
          </a:r>
          <a:r>
            <a:rPr kumimoji="1" lang="ja-JP" altLang="ja-JP" sz="1100" b="0" i="0" baseline="0">
              <a:solidFill>
                <a:schemeClr val="dk1"/>
              </a:solidFill>
              <a:effectLst/>
              <a:latin typeface="+mn-lt"/>
              <a:ea typeface="+mn-ea"/>
              <a:cs typeface="+mn-cs"/>
            </a:rPr>
            <a:t>百万円となった。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市税は長期的には減少していく見込みである一方で、複数の臨時的一般単独事業の実施やエネルギー価格や物価高騰に伴う物件費の増加に対応するための財源として活用していくことから、基金残高は減少していくと見込まれる。基金残高は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％を維持することを目標とし、余裕財源や基金利子による積み増しを確実に行い、今後も一定額を確保し、収支バランスの調整に活用していく。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ysClr val="windowText" lastClr="000000"/>
              </a:solidFill>
              <a:effectLst/>
              <a:latin typeface="+mn-lt"/>
              <a:ea typeface="+mn-ea"/>
              <a:cs typeface="+mn-cs"/>
            </a:rPr>
            <a:t>普交追加交付のうち臨時財政対策債償還基金費と基金利子の積立てを行い</a:t>
          </a:r>
          <a:r>
            <a:rPr kumimoji="1" lang="ja-JP" altLang="ja-JP" sz="1100" b="0" i="0" baseline="0">
              <a:solidFill>
                <a:sysClr val="windowText" lastClr="000000"/>
              </a:solidFill>
              <a:effectLst/>
              <a:latin typeface="+mn-lt"/>
              <a:ea typeface="+mn-ea"/>
              <a:cs typeface="+mn-cs"/>
            </a:rPr>
            <a:t>、</a:t>
          </a:r>
          <a:r>
            <a:rPr kumimoji="1" lang="ja-JP" altLang="ja-JP" sz="1100" b="0" i="0" baseline="0">
              <a:solidFill>
                <a:schemeClr val="dk1"/>
              </a:solidFill>
              <a:effectLst/>
              <a:latin typeface="+mn-lt"/>
              <a:ea typeface="+mn-ea"/>
              <a:cs typeface="+mn-cs"/>
            </a:rPr>
            <a:t>基金残高は</a:t>
          </a:r>
          <a:r>
            <a:rPr kumimoji="1" lang="en-US" altLang="ja-JP" sz="1100" b="0" i="0" baseline="0">
              <a:solidFill>
                <a:schemeClr val="dk1"/>
              </a:solidFill>
              <a:effectLst/>
              <a:latin typeface="+mn-lt"/>
              <a:ea typeface="+mn-ea"/>
              <a:cs typeface="+mn-cs"/>
            </a:rPr>
            <a:t>52</a:t>
          </a:r>
          <a:r>
            <a:rPr kumimoji="1" lang="ja-JP" altLang="en-US" sz="1100" b="0" i="0" baseline="0">
              <a:solidFill>
                <a:schemeClr val="dk1"/>
              </a:solidFill>
              <a:effectLst/>
              <a:latin typeface="+mn-lt"/>
              <a:ea typeface="+mn-ea"/>
              <a:cs typeface="+mn-cs"/>
            </a:rPr>
            <a:t>百万円増加して</a:t>
          </a:r>
          <a:r>
            <a:rPr kumimoji="1" lang="en-US" altLang="ja-JP" sz="1100" b="0" i="0" baseline="0">
              <a:solidFill>
                <a:schemeClr val="dk1"/>
              </a:solidFill>
              <a:effectLst/>
              <a:latin typeface="+mn-lt"/>
              <a:ea typeface="+mn-ea"/>
              <a:cs typeface="+mn-cs"/>
            </a:rPr>
            <a:t>162</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となった</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mn-lt"/>
              <a:ea typeface="+mn-ea"/>
              <a:cs typeface="+mn-cs"/>
            </a:rPr>
            <a:t>余裕財源については財政調整基金への積立てを優先して行っており、減債基金については基金利子の積み増しのみを行っていく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秋田県潟上市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31,271
31,127
97.72
18,801,390
17,888,665
837,396
10,023,346
15,536,894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財政力指数は前年度と変わらず</a:t>
          </a:r>
          <a:r>
            <a:rPr kumimoji="1" lang="en-US" altLang="ja-JP" sz="1050">
              <a:latin typeface="ＭＳ Ｐゴシック" panose="020B0600070205080204" pitchFamily="50" charset="-128"/>
              <a:ea typeface="ＭＳ Ｐゴシック" panose="020B0600070205080204" pitchFamily="50" charset="-128"/>
            </a:rPr>
            <a:t>0.35</a:t>
          </a:r>
          <a:r>
            <a:rPr kumimoji="1" lang="ja-JP" altLang="en-US" sz="1050">
              <a:latin typeface="ＭＳ Ｐゴシック" panose="020B0600070205080204" pitchFamily="50" charset="-128"/>
              <a:ea typeface="ＭＳ Ｐゴシック" panose="020B0600070205080204" pitchFamily="50" charset="-128"/>
            </a:rPr>
            <a:t>となり、類似団体平均を</a:t>
          </a:r>
          <a:r>
            <a:rPr kumimoji="1" lang="en-US" altLang="ja-JP" sz="1050">
              <a:latin typeface="ＭＳ Ｐゴシック" panose="020B0600070205080204" pitchFamily="50" charset="-128"/>
              <a:ea typeface="ＭＳ Ｐゴシック" panose="020B0600070205080204" pitchFamily="50" charset="-128"/>
            </a:rPr>
            <a:t>0.08</a:t>
          </a:r>
          <a:r>
            <a:rPr kumimoji="1" lang="ja-JP" altLang="en-US" sz="1050">
              <a:latin typeface="ＭＳ Ｐゴシック" panose="020B0600070205080204" pitchFamily="50" charset="-128"/>
              <a:ea typeface="ＭＳ Ｐゴシック" panose="020B0600070205080204" pitchFamily="50" charset="-128"/>
            </a:rPr>
            <a:t>下回っている。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本市の特徴として、市内の産業振興を担う企業が少なく、ベッドタウン化が進行していること、また面積が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未満で、比較的面積が小さい市であることが挙げられる。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これらの要因を踏まえて類似団体と比較すると、税収では法人市民税や固定資産税が少なく、普通交付税では面積を基礎数値とする費目で基準財政需要額が少なく算定されているといえる。</a:t>
          </a:r>
          <a:endParaRPr lang="ja-JP" altLang="ja-JP" sz="1200">
            <a:effectLst/>
            <a:latin typeface="ＭＳ Ｐゴシック" panose="020B0600070205080204" pitchFamily="50" charset="-128"/>
            <a:ea typeface="ＭＳ Ｐゴシック" panose="020B0600070205080204" pitchFamily="50" charset="-128"/>
          </a:endParaRPr>
        </a:p>
        <a:p>
          <a:pPr algn="l"/>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令和８年度を始期とする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次潟上市総合計画</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の重点プロジェクト「進化する潟上～３つの力の創造～」を前進させるために、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各種事業の見直し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や新たな財源の確保による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財政基盤の強化に努めていく。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42635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435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59872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77107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77107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135362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112684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経常収支比率は、前年度から</a:t>
          </a:r>
          <a:r>
            <a:rPr kumimoji="1" lang="en-US" altLang="ja-JP" sz="1050">
              <a:latin typeface="ＭＳ Ｐゴシック" panose="020B0600070205080204" pitchFamily="50" charset="-128"/>
              <a:ea typeface="ＭＳ Ｐゴシック" panose="020B0600070205080204" pitchFamily="50" charset="-128"/>
            </a:rPr>
            <a:t>0.6</a:t>
          </a:r>
          <a:r>
            <a:rPr kumimoji="1" lang="ja-JP" altLang="en-US" sz="1050">
              <a:latin typeface="ＭＳ Ｐゴシック" panose="020B0600070205080204" pitchFamily="50" charset="-128"/>
              <a:ea typeface="ＭＳ Ｐゴシック" panose="020B0600070205080204" pitchFamily="50" charset="-128"/>
            </a:rPr>
            <a:t>ポイント減少して</a:t>
          </a:r>
          <a:r>
            <a:rPr kumimoji="1" lang="en-US" altLang="ja-JP" sz="1050">
              <a:latin typeface="ＭＳ Ｐゴシック" panose="020B0600070205080204" pitchFamily="50" charset="-128"/>
              <a:ea typeface="ＭＳ Ｐゴシック" panose="020B0600070205080204" pitchFamily="50" charset="-128"/>
            </a:rPr>
            <a:t>99.7</a:t>
          </a:r>
          <a:r>
            <a:rPr kumimoji="1" lang="ja-JP" altLang="en-US" sz="1050">
              <a:latin typeface="ＭＳ Ｐゴシック" panose="020B0600070205080204" pitchFamily="50" charset="-128"/>
              <a:ea typeface="ＭＳ Ｐゴシック" panose="020B0600070205080204" pitchFamily="50" charset="-128"/>
            </a:rPr>
            <a:t>％となったものの、類似団体平均を</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ポイント上回っている。</a:t>
          </a:r>
        </a:p>
        <a:p>
          <a:r>
            <a:rPr kumimoji="1" lang="ja-JP" altLang="en-US" sz="1050">
              <a:latin typeface="ＭＳ Ｐゴシック" panose="020B0600070205080204" pitchFamily="50" charset="-128"/>
              <a:ea typeface="ＭＳ Ｐゴシック" panose="020B0600070205080204" pitchFamily="50" charset="-128"/>
            </a:rPr>
            <a:t>分子にあたる経常経費充当一般財源は、人件費が人事院勧告の影響で</a:t>
          </a:r>
          <a:r>
            <a:rPr kumimoji="1" lang="en-US" altLang="ja-JP" sz="1050">
              <a:latin typeface="ＭＳ Ｐゴシック" panose="020B0600070205080204" pitchFamily="50" charset="-128"/>
              <a:ea typeface="ＭＳ Ｐゴシック" panose="020B0600070205080204" pitchFamily="50" charset="-128"/>
            </a:rPr>
            <a:t>118</a:t>
          </a:r>
          <a:r>
            <a:rPr kumimoji="1" lang="ja-JP" altLang="en-US" sz="1050">
              <a:latin typeface="ＭＳ Ｐゴシック" panose="020B0600070205080204" pitchFamily="50" charset="-128"/>
              <a:ea typeface="ＭＳ Ｐゴシック" panose="020B0600070205080204" pitchFamily="50" charset="-128"/>
            </a:rPr>
            <a:t>百万円増加、医療費の伸びや保育施設運営費負担金の増などで扶助費が</a:t>
          </a:r>
          <a:r>
            <a:rPr kumimoji="1" lang="en-US" altLang="ja-JP" sz="1050">
              <a:latin typeface="ＭＳ Ｐゴシック" panose="020B0600070205080204" pitchFamily="50" charset="-128"/>
              <a:ea typeface="ＭＳ Ｐゴシック" panose="020B0600070205080204" pitchFamily="50" charset="-128"/>
            </a:rPr>
            <a:t>332</a:t>
          </a:r>
          <a:r>
            <a:rPr kumimoji="1" lang="ja-JP" altLang="en-US" sz="1050">
              <a:latin typeface="ＭＳ Ｐゴシック" panose="020B0600070205080204" pitchFamily="50" charset="-128"/>
              <a:ea typeface="ＭＳ Ｐゴシック" panose="020B0600070205080204" pitchFamily="50" charset="-128"/>
            </a:rPr>
            <a:t>百万円増加、一部事務組合への負担金をはじめとした補助費</a:t>
          </a:r>
          <a:r>
            <a:rPr kumimoji="1" lang="en-US" altLang="ja-JP" sz="1050">
              <a:latin typeface="ＭＳ Ｐゴシック" panose="020B0600070205080204" pitchFamily="50" charset="-128"/>
              <a:ea typeface="ＭＳ Ｐゴシック" panose="020B0600070205080204" pitchFamily="50" charset="-128"/>
            </a:rPr>
            <a:t>186</a:t>
          </a:r>
          <a:r>
            <a:rPr kumimoji="1" lang="ja-JP" altLang="en-US" sz="1050">
              <a:latin typeface="ＭＳ Ｐゴシック" panose="020B0600070205080204" pitchFamily="50" charset="-128"/>
              <a:ea typeface="ＭＳ Ｐゴシック" panose="020B0600070205080204" pitchFamily="50" charset="-128"/>
            </a:rPr>
            <a:t>百万円の増加などにより、総額で</a:t>
          </a:r>
          <a:r>
            <a:rPr kumimoji="1" lang="en-US" altLang="ja-JP" sz="1050">
              <a:latin typeface="ＭＳ Ｐゴシック" panose="020B0600070205080204" pitchFamily="50" charset="-128"/>
              <a:ea typeface="ＭＳ Ｐゴシック" panose="020B0600070205080204" pitchFamily="50" charset="-128"/>
            </a:rPr>
            <a:t>214</a:t>
          </a:r>
          <a:r>
            <a:rPr kumimoji="1" lang="ja-JP" altLang="en-US" sz="1050">
              <a:latin typeface="ＭＳ Ｐゴシック" panose="020B0600070205080204" pitchFamily="50" charset="-128"/>
              <a:ea typeface="ＭＳ Ｐゴシック" panose="020B0600070205080204" pitchFamily="50" charset="-128"/>
            </a:rPr>
            <a:t>百万円増加した。</a:t>
          </a:r>
        </a:p>
        <a:p>
          <a:r>
            <a:rPr kumimoji="1" lang="ja-JP" altLang="en-US" sz="1050">
              <a:latin typeface="ＭＳ Ｐゴシック" panose="020B0600070205080204" pitchFamily="50" charset="-128"/>
              <a:ea typeface="ＭＳ Ｐゴシック" panose="020B0600070205080204" pitchFamily="50" charset="-128"/>
            </a:rPr>
            <a:t>物価高騰の影響による物件費の増や人件費の増、社会保障費の伸び、公債費の高止まりなどを考慮し、経常的な一般財源または経常的な経費に充当するための特定財源を確保していくことで、長期的な見通しを持って改善を図る必要があ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49022</xdr:rowOff>
    </xdr:from>
    <xdr:to>
      <xdr:col>23</xdr:col>
      <xdr:colOff>133350</xdr:colOff>
      <xdr:row>64</xdr:row>
      <xdr:rowOff>77978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2182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12954</xdr:rowOff>
    </xdr:from>
    <xdr:to>
      <xdr:col>19</xdr:col>
      <xdr:colOff>133350</xdr:colOff>
      <xdr:row>64</xdr:row>
      <xdr:rowOff>77978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14304"/>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129032</xdr:rowOff>
    </xdr:from>
    <xdr:to>
      <xdr:col>15</xdr:col>
      <xdr:colOff>82550</xdr:colOff>
      <xdr:row>63</xdr:row>
      <xdr:rowOff>12954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8748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129032</xdr:rowOff>
    </xdr:from>
    <xdr:to>
      <xdr:col>11</xdr:col>
      <xdr:colOff>31750</xdr:colOff>
      <xdr:row>62</xdr:row>
      <xdr:rowOff>131318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8748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141749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4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27178</xdr:rowOff>
    </xdr:from>
    <xdr:to>
      <xdr:col>19</xdr:col>
      <xdr:colOff>184150</xdr:colOff>
      <xdr:row>64</xdr:row>
      <xdr:rowOff>128778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113555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133604</xdr:rowOff>
    </xdr:from>
    <xdr:to>
      <xdr:col>15</xdr:col>
      <xdr:colOff>133350</xdr:colOff>
      <xdr:row>63</xdr:row>
      <xdr:rowOff>63754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48531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78232</xdr:rowOff>
    </xdr:from>
    <xdr:to>
      <xdr:col>11</xdr:col>
      <xdr:colOff>82550</xdr:colOff>
      <xdr:row>62</xdr:row>
      <xdr:rowOff>8382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164609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900">
              <a:latin typeface="ＭＳ Ｐゴシック" panose="020B0600070205080204" pitchFamily="50" charset="-128"/>
              <a:ea typeface="ＭＳ Ｐゴシック" panose="020B0600070205080204" pitchFamily="50" charset="-128"/>
            </a:rPr>
            <a:t>人口</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人当たりの人件費・物件費等決算額は、前年度から</a:t>
          </a:r>
          <a:r>
            <a:rPr kumimoji="1" lang="en-US" altLang="ja-JP" sz="900">
              <a:latin typeface="ＭＳ Ｐゴシック" panose="020B0600070205080204" pitchFamily="50" charset="-128"/>
              <a:ea typeface="ＭＳ Ｐゴシック" panose="020B0600070205080204" pitchFamily="50" charset="-128"/>
            </a:rPr>
            <a:t>13,222</a:t>
          </a:r>
          <a:r>
            <a:rPr kumimoji="1" lang="ja-JP" altLang="en-US" sz="900">
              <a:latin typeface="ＭＳ Ｐゴシック" panose="020B0600070205080204" pitchFamily="50" charset="-128"/>
              <a:ea typeface="ＭＳ Ｐゴシック" panose="020B0600070205080204" pitchFamily="50" charset="-128"/>
            </a:rPr>
            <a:t>円増加して</a:t>
          </a:r>
          <a:r>
            <a:rPr kumimoji="1" lang="en-US" altLang="ja-JP" sz="900">
              <a:latin typeface="ＭＳ Ｐゴシック" panose="020B0600070205080204" pitchFamily="50" charset="-128"/>
              <a:ea typeface="ＭＳ Ｐゴシック" panose="020B0600070205080204" pitchFamily="50" charset="-128"/>
            </a:rPr>
            <a:t>177,528</a:t>
          </a:r>
          <a:r>
            <a:rPr kumimoji="1" lang="ja-JP" altLang="en-US" sz="900">
              <a:latin typeface="ＭＳ Ｐゴシック" panose="020B0600070205080204" pitchFamily="50" charset="-128"/>
              <a:ea typeface="ＭＳ Ｐゴシック" panose="020B0600070205080204" pitchFamily="50" charset="-128"/>
            </a:rPr>
            <a:t>円となり、類似団体平均を下回っている。</a:t>
          </a:r>
        </a:p>
        <a:p>
          <a:r>
            <a:rPr kumimoji="1" lang="ja-JP" altLang="en-US" sz="900">
              <a:latin typeface="ＭＳ Ｐゴシック" panose="020B0600070205080204" pitchFamily="50" charset="-128"/>
              <a:ea typeface="ＭＳ Ｐゴシック" panose="020B0600070205080204" pitchFamily="50" charset="-128"/>
            </a:rPr>
            <a:t>人件費は、正職員・再任用職員基本給</a:t>
          </a:r>
          <a:r>
            <a:rPr kumimoji="1" lang="en-US" altLang="ja-JP" sz="900">
              <a:latin typeface="ＭＳ Ｐゴシック" panose="020B0600070205080204" pitchFamily="50" charset="-128"/>
              <a:ea typeface="ＭＳ Ｐゴシック" panose="020B0600070205080204" pitchFamily="50" charset="-128"/>
            </a:rPr>
            <a:t>57</a:t>
          </a:r>
          <a:r>
            <a:rPr kumimoji="1" lang="ja-JP" altLang="en-US" sz="900">
              <a:latin typeface="ＭＳ Ｐゴシック" panose="020B0600070205080204" pitchFamily="50" charset="-128"/>
              <a:ea typeface="ＭＳ Ｐゴシック" panose="020B0600070205080204" pitchFamily="50" charset="-128"/>
            </a:rPr>
            <a:t>百万円の増加、会計年度任用職員報酬・手当</a:t>
          </a:r>
          <a:r>
            <a:rPr kumimoji="1" lang="en-US" altLang="ja-JP" sz="900">
              <a:latin typeface="ＭＳ Ｐゴシック" panose="020B0600070205080204" pitchFamily="50" charset="-128"/>
              <a:ea typeface="ＭＳ Ｐゴシック" panose="020B0600070205080204" pitchFamily="50" charset="-128"/>
            </a:rPr>
            <a:t>15</a:t>
          </a:r>
          <a:r>
            <a:rPr kumimoji="1" lang="ja-JP" altLang="en-US" sz="900">
              <a:latin typeface="ＭＳ Ｐゴシック" panose="020B0600070205080204" pitchFamily="50" charset="-128"/>
              <a:ea typeface="ＭＳ Ｐゴシック" panose="020B0600070205080204" pitchFamily="50" charset="-128"/>
            </a:rPr>
            <a:t>百万円の増加などにより総額で</a:t>
          </a:r>
          <a:r>
            <a:rPr kumimoji="1" lang="en-US" altLang="ja-JP" sz="900">
              <a:latin typeface="ＭＳ Ｐゴシック" panose="020B0600070205080204" pitchFamily="50" charset="-128"/>
              <a:ea typeface="ＭＳ Ｐゴシック" panose="020B0600070205080204" pitchFamily="50" charset="-128"/>
            </a:rPr>
            <a:t>72</a:t>
          </a:r>
          <a:r>
            <a:rPr kumimoji="1" lang="ja-JP" altLang="en-US" sz="900">
              <a:latin typeface="ＭＳ Ｐゴシック" panose="020B0600070205080204" pitchFamily="50" charset="-128"/>
              <a:ea typeface="ＭＳ Ｐゴシック" panose="020B0600070205080204" pitchFamily="50" charset="-128"/>
            </a:rPr>
            <a:t>百万円増加した。</a:t>
          </a:r>
        </a:p>
        <a:p>
          <a:r>
            <a:rPr kumimoji="1" lang="ja-JP" altLang="en-US" sz="900">
              <a:latin typeface="ＭＳ Ｐゴシック" panose="020B0600070205080204" pitchFamily="50" charset="-128"/>
              <a:ea typeface="ＭＳ Ｐゴシック" panose="020B0600070205080204" pitchFamily="50" charset="-128"/>
            </a:rPr>
            <a:t>物件費は情報システム標準化等に伴うシステム更新委託料</a:t>
          </a:r>
          <a:r>
            <a:rPr kumimoji="1" lang="en-US" altLang="ja-JP" sz="900">
              <a:latin typeface="ＭＳ Ｐゴシック" panose="020B0600070205080204" pitchFamily="50" charset="-128"/>
              <a:ea typeface="ＭＳ Ｐゴシック" panose="020B0600070205080204" pitchFamily="50" charset="-128"/>
            </a:rPr>
            <a:t>97</a:t>
          </a:r>
          <a:r>
            <a:rPr kumimoji="1" lang="ja-JP" altLang="en-US" sz="900">
              <a:latin typeface="ＭＳ Ｐゴシック" panose="020B0600070205080204" pitchFamily="50" charset="-128"/>
              <a:ea typeface="ＭＳ Ｐゴシック" panose="020B0600070205080204" pitchFamily="50" charset="-128"/>
            </a:rPr>
            <a:t>百万円、学校ＩＣＴ化に伴う備品購入費等</a:t>
          </a:r>
          <a:r>
            <a:rPr kumimoji="1" lang="en-US" altLang="ja-JP" sz="900">
              <a:latin typeface="ＭＳ Ｐゴシック" panose="020B0600070205080204" pitchFamily="50" charset="-128"/>
              <a:ea typeface="ＭＳ Ｐゴシック" panose="020B0600070205080204" pitchFamily="50" charset="-128"/>
            </a:rPr>
            <a:t>56</a:t>
          </a:r>
          <a:r>
            <a:rPr kumimoji="1" lang="ja-JP" altLang="en-US" sz="900">
              <a:latin typeface="ＭＳ Ｐゴシック" panose="020B0600070205080204" pitchFamily="50" charset="-128"/>
              <a:ea typeface="ＭＳ Ｐゴシック" panose="020B0600070205080204" pitchFamily="50" charset="-128"/>
            </a:rPr>
            <a:t>百万円、光熱水費（物件費分類分）</a:t>
          </a:r>
          <a:r>
            <a:rPr kumimoji="1" lang="en-US" altLang="ja-JP" sz="900">
              <a:latin typeface="ＭＳ Ｐゴシック" panose="020B0600070205080204" pitchFamily="50" charset="-128"/>
              <a:ea typeface="ＭＳ Ｐゴシック" panose="020B0600070205080204" pitchFamily="50" charset="-128"/>
            </a:rPr>
            <a:t>32</a:t>
          </a:r>
          <a:r>
            <a:rPr kumimoji="1" lang="ja-JP" altLang="en-US" sz="900">
              <a:latin typeface="ＭＳ Ｐゴシック" panose="020B0600070205080204" pitchFamily="50" charset="-128"/>
              <a:ea typeface="ＭＳ Ｐゴシック" panose="020B0600070205080204" pitchFamily="50" charset="-128"/>
            </a:rPr>
            <a:t>百万円の増など、全体として経常的な経費が大きく増加した。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維持補修費は</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、降雪量の増加に伴う除排雪委託料</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百万円の増などにより</a:t>
          </a:r>
          <a:r>
            <a:rPr kumimoji="1" lang="ja-JP" altLang="en-US" sz="900">
              <a:latin typeface="ＭＳ Ｐゴシック" panose="020B0600070205080204" pitchFamily="50" charset="-128"/>
              <a:ea typeface="ＭＳ Ｐゴシック" panose="020B0600070205080204" pitchFamily="50" charset="-128"/>
            </a:rPr>
            <a:t>、総額で</a:t>
          </a:r>
          <a:r>
            <a:rPr kumimoji="1" lang="en-US" altLang="ja-JP" sz="900">
              <a:latin typeface="ＭＳ Ｐゴシック" panose="020B0600070205080204" pitchFamily="50" charset="-128"/>
              <a:ea typeface="ＭＳ Ｐゴシック" panose="020B0600070205080204" pitchFamily="50" charset="-128"/>
            </a:rPr>
            <a:t>90</a:t>
          </a:r>
          <a:r>
            <a:rPr kumimoji="1" lang="ja-JP" altLang="en-US" sz="900">
              <a:latin typeface="ＭＳ Ｐゴシック" panose="020B0600070205080204" pitchFamily="50" charset="-128"/>
              <a:ea typeface="ＭＳ Ｐゴシック" panose="020B0600070205080204" pitchFamily="50" charset="-128"/>
            </a:rPr>
            <a:t>百万円増加した。</a:t>
          </a:r>
        </a:p>
        <a:p>
          <a:r>
            <a:rPr kumimoji="1" lang="ja-JP" altLang="en-US" sz="900">
              <a:latin typeface="ＭＳ Ｐゴシック" panose="020B0600070205080204" pitchFamily="50" charset="-128"/>
              <a:ea typeface="ＭＳ Ｐゴシック" panose="020B0600070205080204" pitchFamily="50" charset="-128"/>
            </a:rPr>
            <a:t>賃上げや人事院勧告の影響で人件費の増加が見込まれるほか、物価高騰やＤＸ推進による物件費の増加、インフラや公共施設の老朽化による経常的な維持補修費の増加により、経常経費の増加が見込まれる。</a:t>
          </a:r>
        </a:p>
        <a:p>
          <a:r>
            <a:rPr kumimoji="1" lang="ja-JP" altLang="en-US" sz="900">
              <a:latin typeface="ＭＳ Ｐゴシック" panose="020B0600070205080204" pitchFamily="50" charset="-128"/>
              <a:ea typeface="ＭＳ Ｐゴシック" panose="020B0600070205080204" pitchFamily="50" charset="-128"/>
            </a:rPr>
            <a:t>今後は各種事業の見直しを重点的に行い、物件費等の抑制を図っていく。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47220</xdr:rowOff>
    </xdr:from>
    <xdr:to>
      <xdr:col>23</xdr:col>
      <xdr:colOff>133350</xdr:colOff>
      <xdr:row>83</xdr:row>
      <xdr:rowOff>79125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77570"/>
          <a:ext cx="838200" cy="3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41444</xdr:rowOff>
    </xdr:from>
    <xdr:to>
      <xdr:col>19</xdr:col>
      <xdr:colOff>133350</xdr:colOff>
      <xdr:row>83</xdr:row>
      <xdr:rowOff>47220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71794"/>
          <a:ext cx="889000" cy="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41444</xdr:rowOff>
    </xdr:from>
    <xdr:to>
      <xdr:col>15</xdr:col>
      <xdr:colOff>82550</xdr:colOff>
      <xdr:row>83</xdr:row>
      <xdr:rowOff>42559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271794"/>
          <a:ext cx="889000" cy="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41687</xdr:rowOff>
    </xdr:from>
    <xdr:to>
      <xdr:col>11</xdr:col>
      <xdr:colOff>31750</xdr:colOff>
      <xdr:row>83</xdr:row>
      <xdr:rowOff>42559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72037"/>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28325</xdr:rowOff>
    </xdr:from>
    <xdr:to>
      <xdr:col>23</xdr:col>
      <xdr:colOff>184150</xdr:colOff>
      <xdr:row>83</xdr:row>
      <xdr:rowOff>129925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5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44852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0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167870</xdr:rowOff>
    </xdr:from>
    <xdr:to>
      <xdr:col>19</xdr:col>
      <xdr:colOff>184150</xdr:colOff>
      <xdr:row>83</xdr:row>
      <xdr:rowOff>98020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108197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162094</xdr:rowOff>
    </xdr:from>
    <xdr:to>
      <xdr:col>15</xdr:col>
      <xdr:colOff>133350</xdr:colOff>
      <xdr:row>83</xdr:row>
      <xdr:rowOff>92244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2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102421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8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163209</xdr:rowOff>
    </xdr:from>
    <xdr:to>
      <xdr:col>11</xdr:col>
      <xdr:colOff>82550</xdr:colOff>
      <xdr:row>83</xdr:row>
      <xdr:rowOff>93359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2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103536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90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162337</xdr:rowOff>
    </xdr:from>
    <xdr:to>
      <xdr:col>7</xdr:col>
      <xdr:colOff>31750</xdr:colOff>
      <xdr:row>83</xdr:row>
      <xdr:rowOff>92487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102664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年度の数値は前年度から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94.3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となったが、依然として類似団体平均を下回る状況にある。 秋田県の給与状況を参考にしながら、職務経験者向けの昇任ルールの作成や初任給の改定を実施する。また、人事評価制度を適切に反映させるとともに、昇格や昇任などを総合的に判断し、給与の決定を行う。</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79</xdr:row>
      <xdr:rowOff>95250</xdr:rowOff>
    </xdr:from>
    <xdr:to>
      <xdr:col>81</xdr:col>
      <xdr:colOff>44450</xdr:colOff>
      <xdr:row>80</xdr:row>
      <xdr:rowOff>78921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3639800"/>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79</xdr:row>
      <xdr:rowOff>95250</xdr:rowOff>
    </xdr:from>
    <xdr:to>
      <xdr:col>77</xdr:col>
      <xdr:colOff>44450</xdr:colOff>
      <xdr:row>79</xdr:row>
      <xdr:rowOff>129721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36398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79</xdr:row>
      <xdr:rowOff>129721</xdr:rowOff>
    </xdr:from>
    <xdr:to>
      <xdr:col>72</xdr:col>
      <xdr:colOff>203200</xdr:colOff>
      <xdr:row>80</xdr:row>
      <xdr:rowOff>96157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36742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61686</xdr:rowOff>
    </xdr:from>
    <xdr:to>
      <xdr:col>68</xdr:col>
      <xdr:colOff>152400</xdr:colOff>
      <xdr:row>80</xdr:row>
      <xdr:rowOff>96157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37776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28121</xdr:rowOff>
    </xdr:from>
    <xdr:to>
      <xdr:col>81</xdr:col>
      <xdr:colOff>95250</xdr:colOff>
      <xdr:row>80</xdr:row>
      <xdr:rowOff>129721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120848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66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44450</xdr:rowOff>
    </xdr:from>
    <xdr:to>
      <xdr:col>77</xdr:col>
      <xdr:colOff>95250</xdr:colOff>
      <xdr:row>79</xdr:row>
      <xdr:rowOff>146050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77</xdr:row>
      <xdr:rowOff>156227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3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78921</xdr:rowOff>
    </xdr:from>
    <xdr:to>
      <xdr:col>73</xdr:col>
      <xdr:colOff>44450</xdr:colOff>
      <xdr:row>80</xdr:row>
      <xdr:rowOff>9071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19248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39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45357</xdr:rowOff>
    </xdr:from>
    <xdr:to>
      <xdr:col>68</xdr:col>
      <xdr:colOff>203200</xdr:colOff>
      <xdr:row>80</xdr:row>
      <xdr:rowOff>146957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157134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10886</xdr:rowOff>
    </xdr:from>
    <xdr:to>
      <xdr:col>64</xdr:col>
      <xdr:colOff>152400</xdr:colOff>
      <xdr:row>80</xdr:row>
      <xdr:rowOff>112486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122663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49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年度の普通会計職員数は前年度より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人減少し</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263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人となった。一方で、人口減少の影響により人口</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人当たりの職員数は前年度より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0.06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人増加しているものの、類似団体平均と比較すると</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0.85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人少ない状況にある。 普通会計職員数が減少した背景には、旧定年年齢に到達した際に退職した職員が予想を上回ったことが要因として挙げられる。この状況に対応するため、職員を適切に配置し、行政サービスの水準を維持するよう努めるとともに、新規採用を計画的に進めることで、組織運営の安定化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39476</xdr:rowOff>
    </xdr:from>
    <xdr:to>
      <xdr:col>81</xdr:col>
      <xdr:colOff>44450</xdr:colOff>
      <xdr:row>60</xdr:row>
      <xdr:rowOff>41889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2647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26666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13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33444</xdr:rowOff>
    </xdr:from>
    <xdr:to>
      <xdr:col>77</xdr:col>
      <xdr:colOff>44450</xdr:colOff>
      <xdr:row>60</xdr:row>
      <xdr:rowOff>39476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2044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27411</xdr:rowOff>
    </xdr:from>
    <xdr:to>
      <xdr:col>72</xdr:col>
      <xdr:colOff>203200</xdr:colOff>
      <xdr:row>60</xdr:row>
      <xdr:rowOff>33444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1441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26205</xdr:rowOff>
    </xdr:from>
    <xdr:to>
      <xdr:col>68</xdr:col>
      <xdr:colOff>152400</xdr:colOff>
      <xdr:row>60</xdr:row>
      <xdr:rowOff>27411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13205"/>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162539</xdr:rowOff>
    </xdr:from>
    <xdr:to>
      <xdr:col>81</xdr:col>
      <xdr:colOff>95250</xdr:colOff>
      <xdr:row>60</xdr:row>
      <xdr:rowOff>92689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83816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9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160126</xdr:rowOff>
    </xdr:from>
    <xdr:to>
      <xdr:col>77</xdr:col>
      <xdr:colOff>95250</xdr:colOff>
      <xdr:row>60</xdr:row>
      <xdr:rowOff>90276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100453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44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154094</xdr:rowOff>
    </xdr:from>
    <xdr:to>
      <xdr:col>73</xdr:col>
      <xdr:colOff>44450</xdr:colOff>
      <xdr:row>60</xdr:row>
      <xdr:rowOff>84244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94421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148061</xdr:rowOff>
    </xdr:from>
    <xdr:to>
      <xdr:col>68</xdr:col>
      <xdr:colOff>203200</xdr:colOff>
      <xdr:row>60</xdr:row>
      <xdr:rowOff>78211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88388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146855</xdr:rowOff>
    </xdr:from>
    <xdr:to>
      <xdr:col>64</xdr:col>
      <xdr:colOff>152400</xdr:colOff>
      <xdr:row>60</xdr:row>
      <xdr:rowOff>77005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87182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31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050">
              <a:latin typeface="ＭＳ Ｐゴシック" panose="020B0600070205080204" pitchFamily="50" charset="-128"/>
              <a:ea typeface="ＭＳ Ｐゴシック" panose="020B0600070205080204" pitchFamily="50" charset="-128"/>
            </a:rPr>
            <a:t>　実質公債費比率は、前年度から</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ポイント減少して</a:t>
          </a:r>
          <a:r>
            <a:rPr kumimoji="1" lang="en-US" altLang="ja-JP" sz="1050">
              <a:latin typeface="ＭＳ Ｐゴシック" panose="020B0600070205080204" pitchFamily="50" charset="-128"/>
              <a:ea typeface="ＭＳ Ｐゴシック" panose="020B0600070205080204" pitchFamily="50" charset="-128"/>
            </a:rPr>
            <a:t>6.3</a:t>
          </a:r>
          <a:r>
            <a:rPr kumimoji="1" lang="ja-JP" altLang="en-US" sz="1050">
              <a:latin typeface="ＭＳ Ｐゴシック" panose="020B0600070205080204" pitchFamily="50" charset="-128"/>
              <a:ea typeface="ＭＳ Ｐゴシック" panose="020B0600070205080204" pitchFamily="50" charset="-128"/>
            </a:rPr>
            <a:t>％となり、類似団体平均を下回っている。</a:t>
          </a:r>
        </a:p>
        <a:p>
          <a:r>
            <a:rPr kumimoji="1" lang="ja-JP" altLang="en-US" sz="1050">
              <a:latin typeface="ＭＳ Ｐゴシック" panose="020B0600070205080204" pitchFamily="50" charset="-128"/>
              <a:ea typeface="ＭＳ Ｐゴシック" panose="020B0600070205080204" pitchFamily="50" charset="-128"/>
            </a:rPr>
            <a:t>　分母では、定額減税による個人市民税減収に伴う標準税収入額が</a:t>
          </a:r>
          <a:r>
            <a:rPr kumimoji="1" lang="en-US" altLang="ja-JP" sz="1050">
              <a:latin typeface="ＭＳ Ｐゴシック" panose="020B0600070205080204" pitchFamily="50" charset="-128"/>
              <a:ea typeface="ＭＳ Ｐゴシック" panose="020B0600070205080204" pitchFamily="50" charset="-128"/>
            </a:rPr>
            <a:t>73</a:t>
          </a:r>
          <a:r>
            <a:rPr kumimoji="1" lang="ja-JP" altLang="en-US" sz="1050">
              <a:latin typeface="ＭＳ Ｐゴシック" panose="020B0600070205080204" pitchFamily="50" charset="-128"/>
              <a:ea typeface="ＭＳ Ｐゴシック" panose="020B0600070205080204" pitchFamily="50" charset="-128"/>
            </a:rPr>
            <a:t>万円の減、普通交付税が標準税収入額の減及び公債費分の増で</a:t>
          </a:r>
          <a:r>
            <a:rPr kumimoji="1" lang="en-US" altLang="ja-JP" sz="1050">
              <a:latin typeface="ＭＳ Ｐゴシック" panose="020B0600070205080204" pitchFamily="50" charset="-128"/>
              <a:ea typeface="ＭＳ Ｐゴシック" panose="020B0600070205080204" pitchFamily="50" charset="-128"/>
            </a:rPr>
            <a:t>151</a:t>
          </a:r>
          <a:r>
            <a:rPr kumimoji="1" lang="ja-JP" altLang="en-US" sz="1050">
              <a:latin typeface="ＭＳ Ｐゴシック" panose="020B0600070205080204" pitchFamily="50" charset="-128"/>
              <a:ea typeface="ＭＳ Ｐゴシック" panose="020B0600070205080204" pitchFamily="50" charset="-128"/>
            </a:rPr>
            <a:t>百万円の増、臨時財政対策債発行可能額が</a:t>
          </a:r>
          <a:r>
            <a:rPr kumimoji="1" lang="en-US" altLang="ja-JP" sz="1050">
              <a:latin typeface="ＭＳ Ｐゴシック" panose="020B0600070205080204" pitchFamily="50" charset="-128"/>
              <a:ea typeface="ＭＳ Ｐゴシック" panose="020B0600070205080204" pitchFamily="50" charset="-128"/>
            </a:rPr>
            <a:t>16</a:t>
          </a:r>
          <a:r>
            <a:rPr kumimoji="1" lang="ja-JP" altLang="en-US" sz="1050">
              <a:latin typeface="ＭＳ Ｐゴシック" panose="020B0600070205080204" pitchFamily="50" charset="-128"/>
              <a:ea typeface="ＭＳ Ｐゴシック" panose="020B0600070205080204" pitchFamily="50" charset="-128"/>
            </a:rPr>
            <a:t>百万円の増となったことに伴い、標準財政規模が</a:t>
          </a:r>
          <a:r>
            <a:rPr kumimoji="1" lang="en-US" altLang="ja-JP" sz="1050">
              <a:latin typeface="ＭＳ Ｐゴシック" panose="020B0600070205080204" pitchFamily="50" charset="-128"/>
              <a:ea typeface="ＭＳ Ｐゴシック" panose="020B0600070205080204" pitchFamily="50" charset="-128"/>
            </a:rPr>
            <a:t>53</a:t>
          </a:r>
          <a:r>
            <a:rPr kumimoji="1" lang="ja-JP" altLang="en-US" sz="1050">
              <a:latin typeface="ＭＳ Ｐゴシック" panose="020B0600070205080204" pitchFamily="50" charset="-128"/>
              <a:ea typeface="ＭＳ Ｐゴシック" panose="020B0600070205080204" pitchFamily="50" charset="-128"/>
            </a:rPr>
            <a:t>百万円増加したことで、前年度から</a:t>
          </a:r>
          <a:r>
            <a:rPr kumimoji="1" lang="en-US" altLang="ja-JP" sz="1050">
              <a:latin typeface="ＭＳ Ｐゴシック" panose="020B0600070205080204" pitchFamily="50" charset="-128"/>
              <a:ea typeface="ＭＳ Ｐゴシック" panose="020B0600070205080204" pitchFamily="50" charset="-128"/>
            </a:rPr>
            <a:t>54</a:t>
          </a:r>
          <a:r>
            <a:rPr kumimoji="1" lang="ja-JP" altLang="en-US" sz="1050">
              <a:latin typeface="ＭＳ Ｐゴシック" panose="020B0600070205080204" pitchFamily="50" charset="-128"/>
              <a:ea typeface="ＭＳ Ｐゴシック" panose="020B0600070205080204" pitchFamily="50" charset="-128"/>
            </a:rPr>
            <a:t>百万円増加した。分子では、一般会計の元利償還金が定時償還減少による</a:t>
          </a:r>
          <a:r>
            <a:rPr kumimoji="1" lang="en-US" altLang="ja-JP" sz="1050">
              <a:latin typeface="ＭＳ Ｐゴシック" panose="020B0600070205080204" pitchFamily="50" charset="-128"/>
              <a:ea typeface="ＭＳ Ｐゴシック" panose="020B0600070205080204" pitchFamily="50" charset="-128"/>
            </a:rPr>
            <a:t>83</a:t>
          </a:r>
          <a:r>
            <a:rPr kumimoji="1" lang="ja-JP" altLang="en-US" sz="1050">
              <a:latin typeface="ＭＳ Ｐゴシック" panose="020B0600070205080204" pitchFamily="50" charset="-128"/>
              <a:ea typeface="ＭＳ Ｐゴシック" panose="020B0600070205080204" pitchFamily="50" charset="-128"/>
            </a:rPr>
            <a:t>百万の減、基準財政需要額算入額が</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百万円の減で前年度からほぼ横ばいの</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百万減少となった。　</a:t>
          </a:r>
        </a:p>
        <a:p>
          <a:r>
            <a:rPr kumimoji="1" lang="ja-JP" altLang="en-US" sz="1050">
              <a:latin typeface="ＭＳ Ｐゴシック" panose="020B0600070205080204" pitchFamily="50" charset="-128"/>
              <a:ea typeface="ＭＳ Ｐゴシック" panose="020B0600070205080204" pitchFamily="50" charset="-128"/>
            </a:rPr>
            <a:t>　大規模な整備事業が令和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年度で終了したことや定時償還の減により、実質公債費率は逓減し、財政シミュレーションでは</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％以内で推移すると考えている。</a:t>
          </a:r>
        </a:p>
        <a:p>
          <a:r>
            <a:rPr kumimoji="1" lang="ja-JP" altLang="en-US" sz="1050">
              <a:latin typeface="ＭＳ Ｐゴシック" panose="020B0600070205080204" pitchFamily="50" charset="-128"/>
              <a:ea typeface="ＭＳ Ｐゴシック" panose="020B0600070205080204" pitchFamily="50" charset="-128"/>
            </a:rPr>
            <a:t>　今後は、財政状況を鑑みての適正な事業実施に努め、財政の健全化に努めていく。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160565</xdr:rowOff>
    </xdr:from>
    <xdr:to>
      <xdr:col>81</xdr:col>
      <xdr:colOff>44450</xdr:colOff>
      <xdr:row>40</xdr:row>
      <xdr:rowOff>23585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471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35076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35076</xdr:rowOff>
    </xdr:from>
    <xdr:to>
      <xdr:col>72</xdr:col>
      <xdr:colOff>203200</xdr:colOff>
      <xdr:row>40</xdr:row>
      <xdr:rowOff>46567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930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46567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144235</xdr:rowOff>
    </xdr:from>
    <xdr:to>
      <xdr:col>77</xdr:col>
      <xdr:colOff>95250</xdr:colOff>
      <xdr:row>40</xdr:row>
      <xdr:rowOff>74385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155726</xdr:rowOff>
    </xdr:from>
    <xdr:to>
      <xdr:col>73</xdr:col>
      <xdr:colOff>44450</xdr:colOff>
      <xdr:row>40</xdr:row>
      <xdr:rowOff>85876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96053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将来負担比率は、前年度から</a:t>
          </a:r>
          <a:r>
            <a:rPr kumimoji="1" lang="en-US" altLang="ja-JP" sz="1050">
              <a:latin typeface="ＭＳ Ｐゴシック" panose="020B0600070205080204" pitchFamily="50" charset="-128"/>
              <a:ea typeface="ＭＳ Ｐゴシック" panose="020B0600070205080204" pitchFamily="50" charset="-128"/>
            </a:rPr>
            <a:t>5.4</a:t>
          </a:r>
          <a:r>
            <a:rPr kumimoji="1" lang="ja-JP" altLang="en-US" sz="1050">
              <a:latin typeface="ＭＳ Ｐゴシック" panose="020B0600070205080204" pitchFamily="50" charset="-128"/>
              <a:ea typeface="ＭＳ Ｐゴシック" panose="020B0600070205080204" pitchFamily="50" charset="-128"/>
            </a:rPr>
            <a:t>ポイント減少して</a:t>
          </a:r>
          <a:r>
            <a:rPr kumimoji="1" lang="en-US" altLang="ja-JP" sz="1050">
              <a:latin typeface="ＭＳ Ｐゴシック" panose="020B0600070205080204" pitchFamily="50" charset="-128"/>
              <a:ea typeface="ＭＳ Ｐゴシック" panose="020B0600070205080204" pitchFamily="50" charset="-128"/>
            </a:rPr>
            <a:t>26.9</a:t>
          </a:r>
          <a:r>
            <a:rPr kumimoji="1" lang="ja-JP" altLang="en-US" sz="1050">
              <a:latin typeface="ＭＳ Ｐゴシック" panose="020B0600070205080204" pitchFamily="50" charset="-128"/>
              <a:ea typeface="ＭＳ Ｐゴシック" panose="020B0600070205080204" pitchFamily="50" charset="-128"/>
            </a:rPr>
            <a:t>％となり、類似団体平均を</a:t>
          </a:r>
          <a:r>
            <a:rPr kumimoji="1" lang="en-US" altLang="ja-JP" sz="1050">
              <a:latin typeface="ＭＳ Ｐゴシック" panose="020B0600070205080204" pitchFamily="50" charset="-128"/>
              <a:ea typeface="ＭＳ Ｐゴシック" panose="020B0600070205080204" pitchFamily="50" charset="-128"/>
            </a:rPr>
            <a:t>14.3</a:t>
          </a:r>
          <a:r>
            <a:rPr kumimoji="1" lang="ja-JP" altLang="en-US" sz="1050">
              <a:latin typeface="ＭＳ Ｐゴシック" panose="020B0600070205080204" pitchFamily="50" charset="-128"/>
              <a:ea typeface="ＭＳ Ｐゴシック" panose="020B0600070205080204" pitchFamily="50" charset="-128"/>
            </a:rPr>
            <a:t>ポイント上回っている。</a:t>
          </a:r>
        </a:p>
        <a:p>
          <a:r>
            <a:rPr kumimoji="1" lang="ja-JP" altLang="en-US" sz="1050">
              <a:latin typeface="ＭＳ Ｐゴシック" panose="020B0600070205080204" pitchFamily="50" charset="-128"/>
              <a:ea typeface="ＭＳ Ｐゴシック" panose="020B0600070205080204" pitchFamily="50" charset="-128"/>
            </a:rPr>
            <a:t>分母では、定額減税による個人市民税減収に伴い標準税収入額が</a:t>
          </a:r>
          <a:r>
            <a:rPr kumimoji="1" lang="en-US" altLang="ja-JP" sz="1050">
              <a:latin typeface="ＭＳ Ｐゴシック" panose="020B0600070205080204" pitchFamily="50" charset="-128"/>
              <a:ea typeface="ＭＳ Ｐゴシック" panose="020B0600070205080204" pitchFamily="50" charset="-128"/>
            </a:rPr>
            <a:t>73</a:t>
          </a:r>
          <a:r>
            <a:rPr kumimoji="1" lang="ja-JP" altLang="en-US" sz="1050">
              <a:latin typeface="ＭＳ Ｐゴシック" panose="020B0600070205080204" pitchFamily="50" charset="-128"/>
              <a:ea typeface="ＭＳ Ｐゴシック" panose="020B0600070205080204" pitchFamily="50" charset="-128"/>
            </a:rPr>
            <a:t>百万円の減、普通交付税が標準税収入額の減及び公債費分の減で</a:t>
          </a:r>
          <a:r>
            <a:rPr kumimoji="1" lang="en-US" altLang="ja-JP" sz="1050">
              <a:latin typeface="ＭＳ Ｐゴシック" panose="020B0600070205080204" pitchFamily="50" charset="-128"/>
              <a:ea typeface="ＭＳ Ｐゴシック" panose="020B0600070205080204" pitchFamily="50" charset="-128"/>
            </a:rPr>
            <a:t>151</a:t>
          </a:r>
          <a:r>
            <a:rPr kumimoji="1" lang="ja-JP" altLang="en-US" sz="1050">
              <a:latin typeface="ＭＳ Ｐゴシック" panose="020B0600070205080204" pitchFamily="50" charset="-128"/>
              <a:ea typeface="ＭＳ Ｐゴシック" panose="020B0600070205080204" pitchFamily="50" charset="-128"/>
            </a:rPr>
            <a:t>百万円の増、臨時財政対策債発行可能額が</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百万円の増となったことに伴い、標準財政規模が</a:t>
          </a:r>
          <a:r>
            <a:rPr kumimoji="1" lang="en-US" altLang="ja-JP" sz="1050">
              <a:latin typeface="ＭＳ Ｐゴシック" panose="020B0600070205080204" pitchFamily="50" charset="-128"/>
              <a:ea typeface="ＭＳ Ｐゴシック" panose="020B0600070205080204" pitchFamily="50" charset="-128"/>
            </a:rPr>
            <a:t>53</a:t>
          </a:r>
          <a:r>
            <a:rPr kumimoji="1" lang="ja-JP" altLang="en-US" sz="1050">
              <a:latin typeface="ＭＳ Ｐゴシック" panose="020B0600070205080204" pitchFamily="50" charset="-128"/>
              <a:ea typeface="ＭＳ Ｐゴシック" panose="020B0600070205080204" pitchFamily="50" charset="-128"/>
            </a:rPr>
            <a:t>百万円増加し、全体で</a:t>
          </a:r>
          <a:r>
            <a:rPr kumimoji="1" lang="en-US" altLang="ja-JP" sz="1050">
              <a:latin typeface="ＭＳ Ｐゴシック" panose="020B0600070205080204" pitchFamily="50" charset="-128"/>
              <a:ea typeface="ＭＳ Ｐゴシック" panose="020B0600070205080204" pitchFamily="50" charset="-128"/>
            </a:rPr>
            <a:t>156</a:t>
          </a:r>
          <a:r>
            <a:rPr kumimoji="1" lang="ja-JP" altLang="en-US" sz="1050">
              <a:latin typeface="ＭＳ Ｐゴシック" panose="020B0600070205080204" pitchFamily="50" charset="-128"/>
              <a:ea typeface="ＭＳ Ｐゴシック" panose="020B0600070205080204" pitchFamily="50" charset="-128"/>
            </a:rPr>
            <a:t>百万円増加した。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分子では、地方債現在高の減少などにより、将来負担額が</a:t>
          </a:r>
          <a:r>
            <a:rPr kumimoji="1" lang="en-US" altLang="ja-JP" sz="1050">
              <a:latin typeface="ＭＳ Ｐゴシック" panose="020B0600070205080204" pitchFamily="50" charset="-128"/>
              <a:ea typeface="ＭＳ Ｐゴシック" panose="020B0600070205080204" pitchFamily="50" charset="-128"/>
            </a:rPr>
            <a:t>1,163</a:t>
          </a:r>
          <a:r>
            <a:rPr kumimoji="1" lang="ja-JP" altLang="en-US" sz="1050">
              <a:latin typeface="ＭＳ Ｐゴシック" panose="020B0600070205080204" pitchFamily="50" charset="-128"/>
              <a:ea typeface="ＭＳ Ｐゴシック" panose="020B0600070205080204" pitchFamily="50" charset="-128"/>
            </a:rPr>
            <a:t>百万円減少したものの、充当可能財源等が</a:t>
          </a:r>
          <a:r>
            <a:rPr kumimoji="1" lang="en-US" altLang="ja-JP" sz="1050">
              <a:latin typeface="ＭＳ Ｐゴシック" panose="020B0600070205080204" pitchFamily="50" charset="-128"/>
              <a:ea typeface="ＭＳ Ｐゴシック" panose="020B0600070205080204" pitchFamily="50" charset="-128"/>
            </a:rPr>
            <a:t>753</a:t>
          </a:r>
          <a:r>
            <a:rPr kumimoji="1" lang="ja-JP" altLang="en-US" sz="1050">
              <a:latin typeface="ＭＳ Ｐゴシック" panose="020B0600070205080204" pitchFamily="50" charset="-128"/>
              <a:ea typeface="ＭＳ Ｐゴシック" panose="020B0600070205080204" pitchFamily="50" charset="-128"/>
            </a:rPr>
            <a:t>百万円減少したため、全体で</a:t>
          </a:r>
          <a:r>
            <a:rPr kumimoji="1" lang="en-US" altLang="ja-JP" sz="1050">
              <a:latin typeface="ＭＳ Ｐゴシック" panose="020B0600070205080204" pitchFamily="50" charset="-128"/>
              <a:ea typeface="ＭＳ Ｐゴシック" panose="020B0600070205080204" pitchFamily="50" charset="-128"/>
            </a:rPr>
            <a:t>410</a:t>
          </a:r>
          <a:r>
            <a:rPr kumimoji="1" lang="ja-JP" altLang="en-US" sz="1050">
              <a:latin typeface="ＭＳ Ｐゴシック" panose="020B0600070205080204" pitchFamily="50" charset="-128"/>
              <a:ea typeface="ＭＳ Ｐゴシック" panose="020B0600070205080204" pitchFamily="50" charset="-128"/>
            </a:rPr>
            <a:t>百万円減少した。</a:t>
          </a:r>
        </a:p>
        <a:p>
          <a:r>
            <a:rPr kumimoji="1" lang="ja-JP" altLang="en-US" sz="1050">
              <a:latin typeface="ＭＳ Ｐゴシック" panose="020B0600070205080204" pitchFamily="50" charset="-128"/>
              <a:ea typeface="ＭＳ Ｐゴシック" panose="020B0600070205080204" pitchFamily="50" charset="-128"/>
            </a:rPr>
            <a:t>大型の公共施設等整備事業は令和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年度以降予定していないため、地方債現在高は逓減し、将来負担比率も減少していくことが見込まれる。</a:t>
          </a:r>
        </a:p>
        <a:p>
          <a:r>
            <a:rPr kumimoji="1" lang="ja-JP" altLang="en-US" sz="1050">
              <a:latin typeface="ＭＳ Ｐゴシック" panose="020B0600070205080204" pitchFamily="50" charset="-128"/>
              <a:ea typeface="ＭＳ Ｐゴシック" panose="020B0600070205080204" pitchFamily="50" charset="-128"/>
            </a:rPr>
            <a:t>今後は、財政状況を鑑みての適正な事業実施に努め、財政の健全化に努めていく。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159526</xdr:rowOff>
    </xdr:from>
    <xdr:to>
      <xdr:col>81</xdr:col>
      <xdr:colOff>44450</xdr:colOff>
      <xdr:row>16</xdr:row>
      <xdr:rowOff>60466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73127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60466</xdr:rowOff>
    </xdr:from>
    <xdr:to>
      <xdr:col>77</xdr:col>
      <xdr:colOff>44450</xdr:colOff>
      <xdr:row>16</xdr:row>
      <xdr:rowOff>115429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03666"/>
          <a:ext cx="889000" cy="5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115429</xdr:rowOff>
    </xdr:from>
    <xdr:to>
      <xdr:col>72</xdr:col>
      <xdr:colOff>203200</xdr:colOff>
      <xdr:row>17</xdr:row>
      <xdr:rowOff>79375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58629"/>
          <a:ext cx="889000" cy="13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79375</xdr:rowOff>
    </xdr:from>
    <xdr:to>
      <xdr:col>68</xdr:col>
      <xdr:colOff>152400</xdr:colOff>
      <xdr:row>18</xdr:row>
      <xdr:rowOff>169333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94025"/>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108726</xdr:rowOff>
    </xdr:from>
    <xdr:to>
      <xdr:col>81</xdr:col>
      <xdr:colOff>95250</xdr:colOff>
      <xdr:row>16</xdr:row>
      <xdr:rowOff>38876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8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80803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9666</xdr:rowOff>
    </xdr:from>
    <xdr:to>
      <xdr:col>77</xdr:col>
      <xdr:colOff>95250</xdr:colOff>
      <xdr:row>16</xdr:row>
      <xdr:rowOff>111266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96043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3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64629</xdr:rowOff>
    </xdr:from>
    <xdr:to>
      <xdr:col>73</xdr:col>
      <xdr:colOff>44450</xdr:colOff>
      <xdr:row>16</xdr:row>
      <xdr:rowOff>166229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151006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28575</xdr:rowOff>
    </xdr:from>
    <xdr:to>
      <xdr:col>68</xdr:col>
      <xdr:colOff>203200</xdr:colOff>
      <xdr:row>17</xdr:row>
      <xdr:rowOff>130175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114952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118533</xdr:rowOff>
    </xdr:from>
    <xdr:to>
      <xdr:col>64</xdr:col>
      <xdr:colOff>152400</xdr:colOff>
      <xdr:row>19</xdr:row>
      <xdr:rowOff>48683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20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33460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9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秋田県潟上市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31,271
31,127
97.72
18,801,390
17,888,665
837,396
10,023,346
15,536,894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人件費は、前年度から</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ポイント増加して</a:t>
          </a:r>
          <a:r>
            <a:rPr kumimoji="1" lang="en-US" altLang="ja-JP" sz="1100">
              <a:latin typeface="ＭＳ Ｐゴシック" panose="020B0600070205080204" pitchFamily="50" charset="-128"/>
              <a:ea typeface="ＭＳ Ｐゴシック" panose="020B0600070205080204" pitchFamily="50" charset="-128"/>
            </a:rPr>
            <a:t>24.8</a:t>
          </a:r>
          <a:r>
            <a:rPr kumimoji="1" lang="ja-JP" altLang="en-US" sz="1100">
              <a:latin typeface="ＭＳ Ｐゴシック" panose="020B0600070205080204" pitchFamily="50" charset="-128"/>
              <a:ea typeface="ＭＳ Ｐゴシック" panose="020B0600070205080204" pitchFamily="50" charset="-128"/>
            </a:rPr>
            <a:t>％となり、類似団体平均を下回っている。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普通交付税の増や臨時財政対策債の増に伴い分母が減少、会計年度任用職員の報酬及び手当の増による人件費増加に伴い分子は増加したため比率が上昇している。</a:t>
          </a:r>
        </a:p>
        <a:p>
          <a:r>
            <a:rPr kumimoji="1" lang="ja-JP" altLang="en-US" sz="1100">
              <a:latin typeface="ＭＳ Ｐゴシック" panose="020B0600070205080204" pitchFamily="50" charset="-128"/>
              <a:ea typeface="ＭＳ Ｐゴシック" panose="020B0600070205080204" pitchFamily="50" charset="-128"/>
            </a:rPr>
            <a:t>今後、最低賃金の上昇等の影響を受けて人件費の増が見込まれるが、事業内容及び業務体制の見直しを行い、人件費の抑制を図っていく。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14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6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99568</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17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99568</xdr:rowOff>
    </xdr:from>
    <xdr:to>
      <xdr:col>11</xdr:col>
      <xdr:colOff>9525</xdr:colOff>
      <xdr:row>36</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48768</xdr:rowOff>
    </xdr:from>
    <xdr:to>
      <xdr:col>11</xdr:col>
      <xdr:colOff>60325</xdr:colOff>
      <xdr:row>36</xdr:row>
      <xdr:rowOff>150368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160545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物件費は、前年度から</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ポイント増加して</a:t>
          </a:r>
          <a:r>
            <a:rPr kumimoji="1" lang="en-US" altLang="ja-JP" sz="1100">
              <a:latin typeface="ＭＳ Ｐゴシック" panose="020B0600070205080204" pitchFamily="50" charset="-128"/>
              <a:ea typeface="ＭＳ Ｐゴシック" panose="020B0600070205080204" pitchFamily="50" charset="-128"/>
            </a:rPr>
            <a:t>16.2</a:t>
          </a:r>
          <a:r>
            <a:rPr kumimoji="1" lang="ja-JP" altLang="en-US" sz="1100">
              <a:latin typeface="ＭＳ Ｐゴシック" panose="020B0600070205080204" pitchFamily="50" charset="-128"/>
              <a:ea typeface="ＭＳ Ｐゴシック" panose="020B0600070205080204" pitchFamily="50" charset="-128"/>
            </a:rPr>
            <a:t>％となり、類似団体平均を上回っている。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主な増減は情報システム標準化等に伴うシステム更新委託料</a:t>
          </a:r>
          <a:r>
            <a:rPr kumimoji="1" lang="en-US" altLang="ja-JP" sz="1100">
              <a:latin typeface="ＭＳ Ｐゴシック" panose="020B0600070205080204" pitchFamily="50" charset="-128"/>
              <a:ea typeface="ＭＳ Ｐゴシック" panose="020B0600070205080204" pitchFamily="50" charset="-128"/>
            </a:rPr>
            <a:t>97</a:t>
          </a:r>
          <a:r>
            <a:rPr kumimoji="1" lang="ja-JP" altLang="en-US" sz="1100">
              <a:latin typeface="ＭＳ Ｐゴシック" panose="020B0600070205080204" pitchFamily="50" charset="-128"/>
              <a:ea typeface="ＭＳ Ｐゴシック" panose="020B0600070205080204" pitchFamily="50" charset="-128"/>
            </a:rPr>
            <a:t>百万円の増、光熱水費（物件費分類分）</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百万円の増など全体として経常的な経費がかなり増加している。物件費が前年度比</a:t>
          </a:r>
          <a:r>
            <a:rPr kumimoji="1" lang="en-US" altLang="ja-JP" sz="1100">
              <a:latin typeface="ＭＳ Ｐゴシック" panose="020B0600070205080204" pitchFamily="50" charset="-128"/>
              <a:ea typeface="ＭＳ Ｐゴシック" panose="020B0600070205080204" pitchFamily="50" charset="-128"/>
            </a:rPr>
            <a:t>140</a:t>
          </a:r>
          <a:r>
            <a:rPr kumimoji="1" lang="ja-JP" altLang="en-US" sz="1100">
              <a:latin typeface="ＭＳ Ｐゴシック" panose="020B0600070205080204" pitchFamily="50" charset="-128"/>
              <a:ea typeface="ＭＳ Ｐゴシック" panose="020B0600070205080204" pitchFamily="50" charset="-128"/>
            </a:rPr>
            <a:t>百万円の増で、減少幅が分母の方が大きいため比率が上昇した。</a:t>
          </a:r>
        </a:p>
        <a:p>
          <a:r>
            <a:rPr kumimoji="1" lang="ja-JP" altLang="en-US" sz="1100">
              <a:latin typeface="ＭＳ Ｐゴシック" panose="020B0600070205080204" pitchFamily="50" charset="-128"/>
              <a:ea typeface="ＭＳ Ｐゴシック" panose="020B0600070205080204" pitchFamily="50" charset="-128"/>
            </a:rPr>
            <a:t>今後、物価高騰の影響や、</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推進により電気料やシステム使用料などの経常経費が掛かり増しになる見込みであることから、比率は上昇すると考えられる。</a:t>
          </a:r>
        </a:p>
        <a:p>
          <a:r>
            <a:rPr kumimoji="1" lang="ja-JP" altLang="en-US" sz="1100">
              <a:latin typeface="ＭＳ Ｐゴシック" panose="020B0600070205080204" pitchFamily="50" charset="-128"/>
              <a:ea typeface="ＭＳ Ｐゴシック" panose="020B0600070205080204" pitchFamily="50" charset="-128"/>
            </a:rPr>
            <a:t>事業及び業務体制の見直しを行い、効率的で効果的な行政サービスの維持を図りながら、物件費の抑制に努めていく。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67564</xdr:rowOff>
    </xdr:from>
    <xdr:to>
      <xdr:col>82</xdr:col>
      <xdr:colOff>107950</xdr:colOff>
      <xdr:row>16</xdr:row>
      <xdr:rowOff>122428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107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165862</xdr:rowOff>
    </xdr:from>
    <xdr:to>
      <xdr:col>78</xdr:col>
      <xdr:colOff>69850</xdr:colOff>
      <xdr:row>16</xdr:row>
      <xdr:rowOff>67564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737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15</xdr:row>
      <xdr:rowOff>165862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6095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37846</xdr:rowOff>
    </xdr:from>
    <xdr:to>
      <xdr:col>69</xdr:col>
      <xdr:colOff>92075</xdr:colOff>
      <xdr:row>15</xdr:row>
      <xdr:rowOff>65278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09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7383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43705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8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xdr:rowOff>
    </xdr:from>
    <xdr:to>
      <xdr:col>78</xdr:col>
      <xdr:colOff>120650</xdr:colOff>
      <xdr:row>16</xdr:row>
      <xdr:rowOff>118364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115062</xdr:rowOff>
    </xdr:from>
    <xdr:to>
      <xdr:col>74</xdr:col>
      <xdr:colOff>31750</xdr:colOff>
      <xdr:row>16</xdr:row>
      <xdr:rowOff>45212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29989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158496</xdr:rowOff>
    </xdr:from>
    <xdr:to>
      <xdr:col>69</xdr:col>
      <xdr:colOff>142875</xdr:colOff>
      <xdr:row>15</xdr:row>
      <xdr:rowOff>88646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100855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67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扶助費は、前年度から</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ポイント増加して</a:t>
          </a:r>
          <a:r>
            <a:rPr kumimoji="1" lang="en-US" altLang="ja-JP" sz="1100">
              <a:latin typeface="ＭＳ Ｐゴシック" panose="020B0600070205080204" pitchFamily="50" charset="-128"/>
              <a:ea typeface="ＭＳ Ｐゴシック" panose="020B0600070205080204" pitchFamily="50" charset="-128"/>
            </a:rPr>
            <a:t>10.2</a:t>
          </a:r>
          <a:r>
            <a:rPr kumimoji="1" lang="ja-JP" altLang="en-US" sz="1100">
              <a:latin typeface="ＭＳ Ｐゴシック" panose="020B0600070205080204" pitchFamily="50" charset="-128"/>
              <a:ea typeface="ＭＳ Ｐゴシック" panose="020B0600070205080204" pitchFamily="50" charset="-128"/>
            </a:rPr>
            <a:t>％となり、類似団体平均を下回っている。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普通交付税の増や臨時財政対策債の増に伴い分母が増加、分子については出産子育て応援交付金や福祉医療費、保育施設運営費負担金などが増加したため比率が上昇している。</a:t>
          </a:r>
        </a:p>
        <a:p>
          <a:r>
            <a:rPr kumimoji="1" lang="ja-JP" altLang="en-US" sz="1100">
              <a:latin typeface="ＭＳ Ｐゴシック" panose="020B0600070205080204" pitchFamily="50" charset="-128"/>
              <a:ea typeface="ＭＳ Ｐゴシック" panose="020B0600070205080204" pitchFamily="50" charset="-128"/>
            </a:rPr>
            <a:t>今後、福祉医療に係る経常的給付費の増加傾向が続くと見込まれるが、継続して実施している市単独の扶助費事業については、事業効果を検証し見直しを行うことで、適切な支出に努めていく。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37193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771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57</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683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56</xdr:row>
      <xdr:rowOff>67128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57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56243</xdr:rowOff>
    </xdr:from>
    <xdr:to>
      <xdr:col>11</xdr:col>
      <xdr:colOff>9525</xdr:colOff>
      <xdr:row>56</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57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5443</xdr:rowOff>
    </xdr:from>
    <xdr:to>
      <xdr:col>11</xdr:col>
      <xdr:colOff>60325</xdr:colOff>
      <xdr:row>56</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その他の内訳は維持補修費、投資・出資金・貸付金及び繰出金であるが、前年度から変わらず</a:t>
          </a:r>
          <a:r>
            <a:rPr kumimoji="1" lang="en-US" altLang="ja-JP" sz="1100">
              <a:latin typeface="ＭＳ Ｐゴシック" panose="020B0600070205080204" pitchFamily="50" charset="-128"/>
              <a:ea typeface="ＭＳ Ｐゴシック" panose="020B0600070205080204" pitchFamily="50" charset="-128"/>
            </a:rPr>
            <a:t>15.2</a:t>
          </a:r>
          <a:r>
            <a:rPr kumimoji="1" lang="ja-JP" altLang="en-US" sz="1100">
              <a:latin typeface="ＭＳ Ｐゴシック" panose="020B0600070205080204" pitchFamily="50" charset="-128"/>
              <a:ea typeface="ＭＳ Ｐゴシック" panose="020B0600070205080204" pitchFamily="50" charset="-128"/>
            </a:rPr>
            <a:t>％であり、類似団体平均を上回っている。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維持補修費は、経常的な支出が前年度から</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百万円増加した。</a:t>
          </a:r>
        </a:p>
        <a:p>
          <a:r>
            <a:rPr kumimoji="1" lang="ja-JP" altLang="en-US" sz="1100">
              <a:latin typeface="ＭＳ Ｐゴシック" panose="020B0600070205080204" pitchFamily="50" charset="-128"/>
              <a:ea typeface="ＭＳ Ｐゴシック" panose="020B0600070205080204" pitchFamily="50" charset="-128"/>
            </a:rPr>
            <a:t>繰出金は、全体で</a:t>
          </a:r>
          <a:r>
            <a:rPr kumimoji="1" lang="en-US" altLang="ja-JP" sz="1100">
              <a:latin typeface="ＭＳ Ｐゴシック" panose="020B0600070205080204" pitchFamily="50" charset="-128"/>
              <a:ea typeface="ＭＳ Ｐゴシック" panose="020B0600070205080204" pitchFamily="50" charset="-128"/>
            </a:rPr>
            <a:t>74</a:t>
          </a:r>
          <a:r>
            <a:rPr kumimoji="1" lang="ja-JP" altLang="en-US" sz="1100">
              <a:latin typeface="ＭＳ Ｐゴシック" panose="020B0600070205080204" pitchFamily="50" charset="-128"/>
              <a:ea typeface="ＭＳ Ｐゴシック" panose="020B0600070205080204" pitchFamily="50" charset="-128"/>
            </a:rPr>
            <a:t>百万円減少した。</a:t>
          </a:r>
        </a:p>
        <a:p>
          <a:r>
            <a:rPr kumimoji="1" lang="ja-JP" altLang="en-US" sz="1100">
              <a:latin typeface="ＭＳ Ｐゴシック" panose="020B0600070205080204" pitchFamily="50" charset="-128"/>
              <a:ea typeface="ＭＳ Ｐゴシック" panose="020B0600070205080204" pitchFamily="50" charset="-128"/>
            </a:rPr>
            <a:t>今後、維持補修費については、潟上市公共施設等総合管理計画等に基づき施設数の削減による経費抑制に努めるとともに、繰出金については、各特別会計における経常事業の見直しを行うことで支出の抑制に務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133350</xdr:rowOff>
    </xdr:from>
    <xdr:to>
      <xdr:col>82</xdr:col>
      <xdr:colOff>107950</xdr:colOff>
      <xdr:row>59</xdr:row>
      <xdr:rowOff>133350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24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133350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14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25400</xdr:rowOff>
    </xdr:from>
    <xdr:to>
      <xdr:col>73</xdr:col>
      <xdr:colOff>180975</xdr:colOff>
      <xdr:row>59</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69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59</xdr:row>
      <xdr:rowOff>6350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69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82550</xdr:rowOff>
    </xdr:from>
    <xdr:to>
      <xdr:col>78</xdr:col>
      <xdr:colOff>120650</xdr:colOff>
      <xdr:row>60</xdr:row>
      <xdr:rowOff>12700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168927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60977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補助費等は、前年度から</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ポイント減少して</a:t>
          </a:r>
          <a:r>
            <a:rPr kumimoji="1" lang="en-US" altLang="ja-JP" sz="1100">
              <a:latin typeface="ＭＳ Ｐゴシック" panose="020B0600070205080204" pitchFamily="50" charset="-128"/>
              <a:ea typeface="ＭＳ Ｐゴシック" panose="020B0600070205080204" pitchFamily="50" charset="-128"/>
            </a:rPr>
            <a:t>16.5</a:t>
          </a:r>
          <a:r>
            <a:rPr kumimoji="1" lang="ja-JP" altLang="en-US" sz="1100">
              <a:latin typeface="ＭＳ Ｐゴシック" panose="020B0600070205080204" pitchFamily="50" charset="-128"/>
              <a:ea typeface="ＭＳ Ｐゴシック" panose="020B0600070205080204" pitchFamily="50" charset="-128"/>
            </a:rPr>
            <a:t>％となり、類似団体平均を上回っている。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普通交付税の増や臨時財政対策債の増に伴い分母が増加、一部事務組合負担金や子育て世帯支援金の増により分子も増加したため比率は減少している。</a:t>
          </a:r>
        </a:p>
        <a:p>
          <a:r>
            <a:rPr kumimoji="1" lang="ja-JP" altLang="en-US" sz="1100">
              <a:latin typeface="ＭＳ Ｐゴシック" panose="020B0600070205080204" pitchFamily="50" charset="-128"/>
              <a:ea typeface="ＭＳ Ｐゴシック" panose="020B0600070205080204" pitchFamily="50" charset="-128"/>
            </a:rPr>
            <a:t>一部事務組合構成団体のうち他団体の人口減少が著しいことから、負担金の人口割の負担が増加する傾向にあり、比率は今後も増加する見込みである。</a:t>
          </a:r>
        </a:p>
        <a:p>
          <a:r>
            <a:rPr kumimoji="1" lang="ja-JP" altLang="en-US" sz="1100">
              <a:latin typeface="ＭＳ Ｐゴシック" panose="020B0600070205080204" pitchFamily="50" charset="-128"/>
              <a:ea typeface="ＭＳ Ｐゴシック" panose="020B0600070205080204" pitchFamily="50" charset="-128"/>
            </a:rPr>
            <a:t>今後、効果的な行政サービスの維持を図りながら、単独の補助事業の見直し（縮減・廃止）を行うことで、適切な支出に努めていく。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820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110998</xdr:rowOff>
    </xdr:from>
    <xdr:to>
      <xdr:col>78</xdr:col>
      <xdr:colOff>69850</xdr:colOff>
      <xdr:row>37</xdr:row>
      <xdr:rowOff>170434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546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110998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45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45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公債費は、前年度から</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ポイント減少して</a:t>
          </a:r>
          <a:r>
            <a:rPr kumimoji="1" lang="en-US" altLang="ja-JP" sz="1100">
              <a:latin typeface="ＭＳ Ｐゴシック" panose="020B0600070205080204" pitchFamily="50" charset="-128"/>
              <a:ea typeface="ＭＳ Ｐゴシック" panose="020B0600070205080204" pitchFamily="50" charset="-128"/>
            </a:rPr>
            <a:t>16.8</a:t>
          </a:r>
          <a:r>
            <a:rPr kumimoji="1" lang="ja-JP" altLang="en-US" sz="1100">
              <a:latin typeface="ＭＳ Ｐゴシック" panose="020B0600070205080204" pitchFamily="50" charset="-128"/>
              <a:ea typeface="ＭＳ Ｐゴシック" panose="020B0600070205080204" pitchFamily="50" charset="-128"/>
            </a:rPr>
            <a:t>％となり、類似団体平均を下回っている。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普通交付税の増や臨時財政対策債の増に伴い分母が増加、公債費全体では前年度比</a:t>
          </a:r>
          <a:r>
            <a:rPr kumimoji="1" lang="en-US" altLang="ja-JP" sz="1100">
              <a:latin typeface="ＭＳ Ｐゴシック" panose="020B0600070205080204" pitchFamily="50" charset="-128"/>
              <a:ea typeface="ＭＳ Ｐゴシック" panose="020B0600070205080204" pitchFamily="50" charset="-128"/>
            </a:rPr>
            <a:t>83</a:t>
          </a:r>
          <a:r>
            <a:rPr kumimoji="1" lang="ja-JP" altLang="en-US" sz="1100">
              <a:latin typeface="ＭＳ Ｐゴシック" panose="020B0600070205080204" pitchFamily="50" charset="-128"/>
              <a:ea typeface="ＭＳ Ｐゴシック" panose="020B0600070205080204" pitchFamily="50" charset="-128"/>
            </a:rPr>
            <a:t>百万円の減となっている。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年度まで実施していた潟上市市民センターや天王こども園といった大型の公共施設等整備事業による元利償還金等の増加が見込まれるものの、令和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年度以降は大型の公共施設等整備事業を予定していないため、地方債現在高は今後減少していく見込みである。今後も、新規借入額の抑制を行い、元利償還金及び地方債残高の抑制に努めていく。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102507</xdr:rowOff>
    </xdr:from>
    <xdr:to>
      <xdr:col>24</xdr:col>
      <xdr:colOff>25400</xdr:colOff>
      <xdr:row>78</xdr:row>
      <xdr:rowOff>72571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04157"/>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72571</xdr:rowOff>
    </xdr:from>
    <xdr:to>
      <xdr:col>19</xdr:col>
      <xdr:colOff>187325</xdr:colOff>
      <xdr:row>78</xdr:row>
      <xdr:rowOff>94343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4456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50800</xdr:rowOff>
    </xdr:from>
    <xdr:to>
      <xdr:col>15</xdr:col>
      <xdr:colOff>98425</xdr:colOff>
      <xdr:row>78</xdr:row>
      <xdr:rowOff>94343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23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50800</xdr:rowOff>
    </xdr:from>
    <xdr:to>
      <xdr:col>11</xdr:col>
      <xdr:colOff>9525</xdr:colOff>
      <xdr:row>78</xdr:row>
      <xdr:rowOff>127000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42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68234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21771</xdr:rowOff>
    </xdr:from>
    <xdr:to>
      <xdr:col>20</xdr:col>
      <xdr:colOff>38100</xdr:colOff>
      <xdr:row>78</xdr:row>
      <xdr:rowOff>123371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108148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8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43543</xdr:rowOff>
    </xdr:from>
    <xdr:to>
      <xdr:col>15</xdr:col>
      <xdr:colOff>149225</xdr:colOff>
      <xdr:row>78</xdr:row>
      <xdr:rowOff>145143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129920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公債費以外の経常経費について、前年度から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82.9</a:t>
          </a:r>
          <a:r>
            <a:rPr kumimoji="1" lang="ja-JP" altLang="en-US" sz="1300">
              <a:latin typeface="ＭＳ Ｐゴシック" panose="020B0600070205080204" pitchFamily="50" charset="-128"/>
              <a:ea typeface="ＭＳ Ｐゴシック" panose="020B0600070205080204" pitchFamily="50" charset="-128"/>
            </a:rPr>
            <a:t>％となり、類似団体平均を上回っている。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主に物価高騰の影響に伴う物件費の増加や会計年度任用職員の報酬及び手当の増による人件費増加によるものである。今後もこの傾向は続いていくと考えられるため、事業及び業務体制の見直しを行うことで、経常経費の抑制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56135</xdr:rowOff>
    </xdr:from>
    <xdr:to>
      <xdr:col>82</xdr:col>
      <xdr:colOff>107950</xdr:colOff>
      <xdr:row>79</xdr:row>
      <xdr:rowOff>88137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600685"/>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79</xdr:row>
      <xdr:rowOff>56135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67513"/>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77</xdr:row>
      <xdr:rowOff>165863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70915"/>
          <a:ext cx="889000" cy="19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77</xdr:row>
      <xdr:rowOff>101854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70915"/>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37337</xdr:rowOff>
    </xdr:from>
    <xdr:to>
      <xdr:col>82</xdr:col>
      <xdr:colOff>158750</xdr:colOff>
      <xdr:row>79</xdr:row>
      <xdr:rowOff>138937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9414</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5335</xdr:rowOff>
    </xdr:from>
    <xdr:to>
      <xdr:col>78</xdr:col>
      <xdr:colOff>120650</xdr:colOff>
      <xdr:row>79</xdr:row>
      <xdr:rowOff>106935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91712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29990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秋田県潟上市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165790</xdr:rowOff>
    </xdr:from>
    <xdr:to>
      <xdr:col>29</xdr:col>
      <xdr:colOff>127000</xdr:colOff>
      <xdr:row>18</xdr:row>
      <xdr:rowOff>20945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28065"/>
          <a:ext cx="647700" cy="26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150567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12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20945</xdr:rowOff>
    </xdr:from>
    <xdr:to>
      <xdr:col>26</xdr:col>
      <xdr:colOff>50800</xdr:colOff>
      <xdr:row>18</xdr:row>
      <xdr:rowOff>34950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54670"/>
          <a:ext cx="698500" cy="14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34950</xdr:rowOff>
    </xdr:from>
    <xdr:to>
      <xdr:col>22</xdr:col>
      <xdr:colOff>114300</xdr:colOff>
      <xdr:row>18</xdr:row>
      <xdr:rowOff>45035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68675"/>
          <a:ext cx="698500" cy="10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45035</xdr:rowOff>
    </xdr:from>
    <xdr:to>
      <xdr:col>18</xdr:col>
      <xdr:colOff>177800</xdr:colOff>
      <xdr:row>18</xdr:row>
      <xdr:rowOff>53814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78760"/>
          <a:ext cx="698500" cy="8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114990</xdr:rowOff>
    </xdr:from>
    <xdr:to>
      <xdr:col>29</xdr:col>
      <xdr:colOff>177800</xdr:colOff>
      <xdr:row>18</xdr:row>
      <xdr:rowOff>45140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77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131517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2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141595</xdr:rowOff>
    </xdr:from>
    <xdr:to>
      <xdr:col>26</xdr:col>
      <xdr:colOff>101600</xdr:colOff>
      <xdr:row>18</xdr:row>
      <xdr:rowOff>71745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03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81922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72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155600</xdr:rowOff>
    </xdr:from>
    <xdr:to>
      <xdr:col>22</xdr:col>
      <xdr:colOff>165100</xdr:colOff>
      <xdr:row>18</xdr:row>
      <xdr:rowOff>85750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7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95927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165685</xdr:rowOff>
    </xdr:from>
    <xdr:to>
      <xdr:col>19</xdr:col>
      <xdr:colOff>38100</xdr:colOff>
      <xdr:row>18</xdr:row>
      <xdr:rowOff>95835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27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80613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3014</xdr:rowOff>
    </xdr:from>
    <xdr:to>
      <xdr:col>15</xdr:col>
      <xdr:colOff>101600</xdr:colOff>
      <xdr:row>18</xdr:row>
      <xdr:rowOff>104614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6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89391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2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101873</xdr:rowOff>
    </xdr:from>
    <xdr:to>
      <xdr:col>29</xdr:col>
      <xdr:colOff>127000</xdr:colOff>
      <xdr:row>37</xdr:row>
      <xdr:rowOff>125038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26573"/>
          <a:ext cx="647700" cy="2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101873</xdr:rowOff>
    </xdr:from>
    <xdr:to>
      <xdr:col>26</xdr:col>
      <xdr:colOff>50800</xdr:colOff>
      <xdr:row>37</xdr:row>
      <xdr:rowOff>110713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26573"/>
          <a:ext cx="698500" cy="8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93281</xdr:rowOff>
    </xdr:from>
    <xdr:to>
      <xdr:col>22</xdr:col>
      <xdr:colOff>114300</xdr:colOff>
      <xdr:row>37</xdr:row>
      <xdr:rowOff>110713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17981"/>
          <a:ext cx="698500" cy="17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93281</xdr:rowOff>
    </xdr:from>
    <xdr:to>
      <xdr:col>18</xdr:col>
      <xdr:colOff>177800</xdr:colOff>
      <xdr:row>37</xdr:row>
      <xdr:rowOff>103874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17981"/>
          <a:ext cx="698500" cy="10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241717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74238</xdr:rowOff>
    </xdr:from>
    <xdr:to>
      <xdr:col>29</xdr:col>
      <xdr:colOff>177800</xdr:colOff>
      <xdr:row>37</xdr:row>
      <xdr:rowOff>175838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98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46315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7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51073</xdr:rowOff>
    </xdr:from>
    <xdr:to>
      <xdr:col>26</xdr:col>
      <xdr:colOff>101600</xdr:colOff>
      <xdr:row>37</xdr:row>
      <xdr:rowOff>152673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75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137450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62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59913</xdr:rowOff>
    </xdr:from>
    <xdr:to>
      <xdr:col>22</xdr:col>
      <xdr:colOff>165100</xdr:colOff>
      <xdr:row>37</xdr:row>
      <xdr:rowOff>161513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84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146290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7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42481</xdr:rowOff>
    </xdr:from>
    <xdr:to>
      <xdr:col>19</xdr:col>
      <xdr:colOff>38100</xdr:colOff>
      <xdr:row>37</xdr:row>
      <xdr:rowOff>144081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67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128858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5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53074</xdr:rowOff>
    </xdr:from>
    <xdr:to>
      <xdr:col>15</xdr:col>
      <xdr:colOff>101600</xdr:colOff>
      <xdr:row>37</xdr:row>
      <xdr:rowOff>154674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77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139451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6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秋田県潟上市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31,271
31,127
97.72
18,801,390
17,888,665
837,396
10,023,346
15,536,894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58989</xdr:rowOff>
    </xdr:from>
    <xdr:to>
      <xdr:col>24</xdr:col>
      <xdr:colOff>63500</xdr:colOff>
      <xdr:row>37</xdr:row>
      <xdr:rowOff>76884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02639"/>
          <a:ext cx="8382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76884</xdr:rowOff>
    </xdr:from>
    <xdr:to>
      <xdr:col>19</xdr:col>
      <xdr:colOff>177800</xdr:colOff>
      <xdr:row>37</xdr:row>
      <xdr:rowOff>87571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20534"/>
          <a:ext cx="8890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87571</xdr:rowOff>
    </xdr:from>
    <xdr:to>
      <xdr:col>15</xdr:col>
      <xdr:colOff>50800</xdr:colOff>
      <xdr:row>37</xdr:row>
      <xdr:rowOff>91797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31221"/>
          <a:ext cx="889000" cy="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91797</xdr:rowOff>
    </xdr:from>
    <xdr:to>
      <xdr:col>10</xdr:col>
      <xdr:colOff>114300</xdr:colOff>
      <xdr:row>37</xdr:row>
      <xdr:rowOff>102472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35447"/>
          <a:ext cx="889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8189</xdr:rowOff>
    </xdr:from>
    <xdr:to>
      <xdr:col>24</xdr:col>
      <xdr:colOff>114300</xdr:colOff>
      <xdr:row>37</xdr:row>
      <xdr:rowOff>109789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109069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8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26084</xdr:rowOff>
    </xdr:from>
    <xdr:to>
      <xdr:col>20</xdr:col>
      <xdr:colOff>38100</xdr:colOff>
      <xdr:row>37</xdr:row>
      <xdr:rowOff>127684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118811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6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36771</xdr:rowOff>
    </xdr:from>
    <xdr:to>
      <xdr:col>15</xdr:col>
      <xdr:colOff>101600</xdr:colOff>
      <xdr:row>37</xdr:row>
      <xdr:rowOff>138371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8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129498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7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40997</xdr:rowOff>
    </xdr:from>
    <xdr:to>
      <xdr:col>10</xdr:col>
      <xdr:colOff>165100</xdr:colOff>
      <xdr:row>37</xdr:row>
      <xdr:rowOff>142597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133724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7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51672</xdr:rowOff>
    </xdr:from>
    <xdr:to>
      <xdr:col>6</xdr:col>
      <xdr:colOff>38100</xdr:colOff>
      <xdr:row>37</xdr:row>
      <xdr:rowOff>153272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9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144400</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8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126364</xdr:rowOff>
    </xdr:from>
    <xdr:to>
      <xdr:col>24</xdr:col>
      <xdr:colOff>63500</xdr:colOff>
      <xdr:row>56</xdr:row>
      <xdr:rowOff>150769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27564"/>
          <a:ext cx="838200" cy="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149466</xdr:rowOff>
    </xdr:from>
    <xdr:to>
      <xdr:col>19</xdr:col>
      <xdr:colOff>177800</xdr:colOff>
      <xdr:row>56</xdr:row>
      <xdr:rowOff>150769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50666"/>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149466</xdr:rowOff>
    </xdr:from>
    <xdr:to>
      <xdr:col>15</xdr:col>
      <xdr:colOff>50800</xdr:colOff>
      <xdr:row>56</xdr:row>
      <xdr:rowOff>158655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50666"/>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134712</xdr:rowOff>
    </xdr:from>
    <xdr:to>
      <xdr:col>10</xdr:col>
      <xdr:colOff>114300</xdr:colOff>
      <xdr:row>56</xdr:row>
      <xdr:rowOff>158655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35912"/>
          <a:ext cx="889000" cy="2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75564</xdr:rowOff>
    </xdr:from>
    <xdr:to>
      <xdr:col>24</xdr:col>
      <xdr:colOff>114300</xdr:colOff>
      <xdr:row>57</xdr:row>
      <xdr:rowOff>5714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53991</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5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99969</xdr:rowOff>
    </xdr:from>
    <xdr:to>
      <xdr:col>20</xdr:col>
      <xdr:colOff>38100</xdr:colOff>
      <xdr:row>57</xdr:row>
      <xdr:rowOff>30119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21246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9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98666</xdr:rowOff>
    </xdr:from>
    <xdr:to>
      <xdr:col>15</xdr:col>
      <xdr:colOff>101600</xdr:colOff>
      <xdr:row>57</xdr:row>
      <xdr:rowOff>28816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19943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107855</xdr:rowOff>
    </xdr:from>
    <xdr:to>
      <xdr:col>10</xdr:col>
      <xdr:colOff>165100</xdr:colOff>
      <xdr:row>57</xdr:row>
      <xdr:rowOff>38005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29132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0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83912</xdr:rowOff>
    </xdr:from>
    <xdr:to>
      <xdr:col>6</xdr:col>
      <xdr:colOff>38100</xdr:colOff>
      <xdr:row>57</xdr:row>
      <xdr:rowOff>14062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8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5189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7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98343</xdr:rowOff>
    </xdr:from>
    <xdr:to>
      <xdr:col>24</xdr:col>
      <xdr:colOff>63500</xdr:colOff>
      <xdr:row>77</xdr:row>
      <xdr:rowOff>156063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99993"/>
          <a:ext cx="838200" cy="5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62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152654</xdr:rowOff>
    </xdr:from>
    <xdr:to>
      <xdr:col>19</xdr:col>
      <xdr:colOff>177800</xdr:colOff>
      <xdr:row>77</xdr:row>
      <xdr:rowOff>156063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54304"/>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55347</xdr:rowOff>
    </xdr:from>
    <xdr:to>
      <xdr:col>15</xdr:col>
      <xdr:colOff>50800</xdr:colOff>
      <xdr:row>77</xdr:row>
      <xdr:rowOff>152654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6997"/>
          <a:ext cx="8890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113161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48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55347</xdr:rowOff>
    </xdr:from>
    <xdr:to>
      <xdr:col>10</xdr:col>
      <xdr:colOff>114300</xdr:colOff>
      <xdr:row>77</xdr:row>
      <xdr:rowOff>124879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56997"/>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4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103503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47543</xdr:rowOff>
    </xdr:from>
    <xdr:to>
      <xdr:col>24</xdr:col>
      <xdr:colOff>114300</xdr:colOff>
      <xdr:row>77</xdr:row>
      <xdr:rowOff>149143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70420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105263</xdr:rowOff>
    </xdr:from>
    <xdr:to>
      <xdr:col>20</xdr:col>
      <xdr:colOff>38100</xdr:colOff>
      <xdr:row>78</xdr:row>
      <xdr:rowOff>35413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0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51940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8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101854</xdr:rowOff>
    </xdr:from>
    <xdr:to>
      <xdr:col>15</xdr:col>
      <xdr:colOff>101600</xdr:colOff>
      <xdr:row>78</xdr:row>
      <xdr:rowOff>32004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0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48531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7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4547</xdr:rowOff>
    </xdr:from>
    <xdr:to>
      <xdr:col>10</xdr:col>
      <xdr:colOff>165100</xdr:colOff>
      <xdr:row>77</xdr:row>
      <xdr:rowOff>106147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122674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8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74079</xdr:rowOff>
    </xdr:from>
    <xdr:to>
      <xdr:col>6</xdr:col>
      <xdr:colOff>38100</xdr:colOff>
      <xdr:row>78</xdr:row>
      <xdr:rowOff>4229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7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20756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5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159347</xdr:rowOff>
    </xdr:from>
    <xdr:to>
      <xdr:col>24</xdr:col>
      <xdr:colOff>63500</xdr:colOff>
      <xdr:row>97</xdr:row>
      <xdr:rowOff>35072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18547"/>
          <a:ext cx="838200" cy="4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35072</xdr:rowOff>
    </xdr:from>
    <xdr:to>
      <xdr:col>19</xdr:col>
      <xdr:colOff>177800</xdr:colOff>
      <xdr:row>97</xdr:row>
      <xdr:rowOff>108141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65722"/>
          <a:ext cx="889000" cy="7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5851</xdr:rowOff>
    </xdr:from>
    <xdr:to>
      <xdr:col>15</xdr:col>
      <xdr:colOff>50800</xdr:colOff>
      <xdr:row>97</xdr:row>
      <xdr:rowOff>108141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36501"/>
          <a:ext cx="889000" cy="10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5851</xdr:rowOff>
    </xdr:from>
    <xdr:to>
      <xdr:col>10</xdr:col>
      <xdr:colOff>114300</xdr:colOff>
      <xdr:row>98</xdr:row>
      <xdr:rowOff>7223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36501"/>
          <a:ext cx="8890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108547</xdr:rowOff>
    </xdr:from>
    <xdr:to>
      <xdr:col>24</xdr:col>
      <xdr:colOff>114300</xdr:colOff>
      <xdr:row>97</xdr:row>
      <xdr:rowOff>38697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86974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4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155722</xdr:rowOff>
    </xdr:from>
    <xdr:to>
      <xdr:col>20</xdr:col>
      <xdr:colOff>38100</xdr:colOff>
      <xdr:row>97</xdr:row>
      <xdr:rowOff>85872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76999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70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57341</xdr:rowOff>
    </xdr:from>
    <xdr:to>
      <xdr:col>15</xdr:col>
      <xdr:colOff>101600</xdr:colOff>
      <xdr:row>97</xdr:row>
      <xdr:rowOff>158941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8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150068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78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126501</xdr:rowOff>
    </xdr:from>
    <xdr:to>
      <xdr:col>10</xdr:col>
      <xdr:colOff>165100</xdr:colOff>
      <xdr:row>97</xdr:row>
      <xdr:rowOff>56651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8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47778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67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127873</xdr:rowOff>
    </xdr:from>
    <xdr:to>
      <xdr:col>6</xdr:col>
      <xdr:colOff>38100</xdr:colOff>
      <xdr:row>98</xdr:row>
      <xdr:rowOff>58023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5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49150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5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90726</xdr:rowOff>
    </xdr:from>
    <xdr:to>
      <xdr:col>55</xdr:col>
      <xdr:colOff>0</xdr:colOff>
      <xdr:row>37</xdr:row>
      <xdr:rowOff>115716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34376"/>
          <a:ext cx="838200" cy="2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90726</xdr:rowOff>
    </xdr:from>
    <xdr:to>
      <xdr:col>50</xdr:col>
      <xdr:colOff>114300</xdr:colOff>
      <xdr:row>37</xdr:row>
      <xdr:rowOff>96658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34376"/>
          <a:ext cx="8890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96658</xdr:rowOff>
    </xdr:from>
    <xdr:to>
      <xdr:col>45</xdr:col>
      <xdr:colOff>177800</xdr:colOff>
      <xdr:row>37</xdr:row>
      <xdr:rowOff>117800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40308"/>
          <a:ext cx="889000" cy="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83639</xdr:rowOff>
    </xdr:from>
    <xdr:to>
      <xdr:col>41</xdr:col>
      <xdr:colOff>50800</xdr:colOff>
      <xdr:row>37</xdr:row>
      <xdr:rowOff>117800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84389"/>
          <a:ext cx="889000" cy="37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64916</xdr:rowOff>
    </xdr:from>
    <xdr:to>
      <xdr:col>55</xdr:col>
      <xdr:colOff>50800</xdr:colOff>
      <xdr:row>37</xdr:row>
      <xdr:rowOff>166516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151293</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39926</xdr:rowOff>
    </xdr:from>
    <xdr:to>
      <xdr:col>50</xdr:col>
      <xdr:colOff>165100</xdr:colOff>
      <xdr:row>37</xdr:row>
      <xdr:rowOff>141526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132653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7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45858</xdr:rowOff>
    </xdr:from>
    <xdr:to>
      <xdr:col>46</xdr:col>
      <xdr:colOff>38100</xdr:colOff>
      <xdr:row>37</xdr:row>
      <xdr:rowOff>147458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138585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8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67000</xdr:rowOff>
    </xdr:from>
    <xdr:to>
      <xdr:col>41</xdr:col>
      <xdr:colOff>101600</xdr:colOff>
      <xdr:row>37</xdr:row>
      <xdr:rowOff>168601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10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159727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0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32839</xdr:rowOff>
    </xdr:from>
    <xdr:to>
      <xdr:col>36</xdr:col>
      <xdr:colOff>165100</xdr:colOff>
      <xdr:row>35</xdr:row>
      <xdr:rowOff>134439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125566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2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62634</xdr:rowOff>
    </xdr:from>
    <xdr:to>
      <xdr:col>55</xdr:col>
      <xdr:colOff>0</xdr:colOff>
      <xdr:row>57</xdr:row>
      <xdr:rowOff>159387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835284"/>
          <a:ext cx="838200" cy="9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159387</xdr:rowOff>
    </xdr:from>
    <xdr:to>
      <xdr:col>50</xdr:col>
      <xdr:colOff>114300</xdr:colOff>
      <xdr:row>57</xdr:row>
      <xdr:rowOff>168207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32037"/>
          <a:ext cx="889000" cy="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64226</xdr:rowOff>
    </xdr:from>
    <xdr:to>
      <xdr:col>45</xdr:col>
      <xdr:colOff>177800</xdr:colOff>
      <xdr:row>57</xdr:row>
      <xdr:rowOff>168207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36876"/>
          <a:ext cx="889000" cy="10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76839</xdr:rowOff>
    </xdr:from>
    <xdr:to>
      <xdr:col>41</xdr:col>
      <xdr:colOff>50800</xdr:colOff>
      <xdr:row>57</xdr:row>
      <xdr:rowOff>64226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78039"/>
          <a:ext cx="889000" cy="15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136081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11834</xdr:rowOff>
    </xdr:from>
    <xdr:to>
      <xdr:col>55</xdr:col>
      <xdr:colOff>50800</xdr:colOff>
      <xdr:row>57</xdr:row>
      <xdr:rowOff>113434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8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161711</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6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108587</xdr:rowOff>
    </xdr:from>
    <xdr:to>
      <xdr:col>50</xdr:col>
      <xdr:colOff>165100</xdr:colOff>
      <xdr:row>58</xdr:row>
      <xdr:rowOff>38737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8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29864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7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117407</xdr:rowOff>
    </xdr:from>
    <xdr:to>
      <xdr:col>46</xdr:col>
      <xdr:colOff>38100</xdr:colOff>
      <xdr:row>58</xdr:row>
      <xdr:rowOff>47557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38684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8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13426</xdr:rowOff>
    </xdr:from>
    <xdr:to>
      <xdr:col>41</xdr:col>
      <xdr:colOff>101600</xdr:colOff>
      <xdr:row>57</xdr:row>
      <xdr:rowOff>115026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8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106153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7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26039</xdr:rowOff>
    </xdr:from>
    <xdr:to>
      <xdr:col>36</xdr:col>
      <xdr:colOff>165100</xdr:colOff>
      <xdr:row>56</xdr:row>
      <xdr:rowOff>127639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2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144166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40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13342</xdr:rowOff>
    </xdr:from>
    <xdr:to>
      <xdr:col>55</xdr:col>
      <xdr:colOff>0</xdr:colOff>
      <xdr:row>78</xdr:row>
      <xdr:rowOff>14525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86442"/>
          <a:ext cx="838200" cy="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13342</xdr:rowOff>
    </xdr:from>
    <xdr:to>
      <xdr:col>50</xdr:col>
      <xdr:colOff>114300</xdr:colOff>
      <xdr:row>78</xdr:row>
      <xdr:rowOff>24834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86442"/>
          <a:ext cx="889000" cy="1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54358</xdr:rowOff>
    </xdr:from>
    <xdr:to>
      <xdr:col>45</xdr:col>
      <xdr:colOff>177800</xdr:colOff>
      <xdr:row>78</xdr:row>
      <xdr:rowOff>24834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256008"/>
          <a:ext cx="889000" cy="14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54358</xdr:rowOff>
    </xdr:from>
    <xdr:to>
      <xdr:col>41</xdr:col>
      <xdr:colOff>50800</xdr:colOff>
      <xdr:row>77</xdr:row>
      <xdr:rowOff>84522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256008"/>
          <a:ext cx="889000" cy="3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133416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3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135175</xdr:rowOff>
    </xdr:from>
    <xdr:to>
      <xdr:col>55</xdr:col>
      <xdr:colOff>50800</xdr:colOff>
      <xdr:row>78</xdr:row>
      <xdr:rowOff>65325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50102</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5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133992</xdr:rowOff>
    </xdr:from>
    <xdr:to>
      <xdr:col>50</xdr:col>
      <xdr:colOff>165100</xdr:colOff>
      <xdr:row>78</xdr:row>
      <xdr:rowOff>64142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55269</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2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145484</xdr:rowOff>
    </xdr:from>
    <xdr:to>
      <xdr:col>46</xdr:col>
      <xdr:colOff>38100</xdr:colOff>
      <xdr:row>78</xdr:row>
      <xdr:rowOff>75634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4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78</xdr:row>
      <xdr:rowOff>66761</xdr:rowOff>
    </xdr:from>
    <xdr:ext cx="313932"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93333" y="134398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3558</xdr:rowOff>
    </xdr:from>
    <xdr:to>
      <xdr:col>41</xdr:col>
      <xdr:colOff>101600</xdr:colOff>
      <xdr:row>77</xdr:row>
      <xdr:rowOff>105158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0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121685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8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33722</xdr:rowOff>
    </xdr:from>
    <xdr:to>
      <xdr:col>36</xdr:col>
      <xdr:colOff>165100</xdr:colOff>
      <xdr:row>77</xdr:row>
      <xdr:rowOff>135322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3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151849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1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166618</xdr:rowOff>
    </xdr:from>
    <xdr:to>
      <xdr:col>55</xdr:col>
      <xdr:colOff>0</xdr:colOff>
      <xdr:row>97</xdr:row>
      <xdr:rowOff>73400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625818"/>
          <a:ext cx="838200" cy="7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73400</xdr:rowOff>
    </xdr:from>
    <xdr:to>
      <xdr:col>50</xdr:col>
      <xdr:colOff>114300</xdr:colOff>
      <xdr:row>97</xdr:row>
      <xdr:rowOff>80590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704050"/>
          <a:ext cx="889000" cy="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63257</xdr:rowOff>
    </xdr:from>
    <xdr:to>
      <xdr:col>45</xdr:col>
      <xdr:colOff>177800</xdr:colOff>
      <xdr:row>97</xdr:row>
      <xdr:rowOff>80590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693907"/>
          <a:ext cx="889000" cy="1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11906</xdr:rowOff>
    </xdr:from>
    <xdr:to>
      <xdr:col>41</xdr:col>
      <xdr:colOff>50800</xdr:colOff>
      <xdr:row>97</xdr:row>
      <xdr:rowOff>63257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471106"/>
          <a:ext cx="889000" cy="22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85952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5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115818</xdr:rowOff>
    </xdr:from>
    <xdr:to>
      <xdr:col>55</xdr:col>
      <xdr:colOff>50800</xdr:colOff>
      <xdr:row>97</xdr:row>
      <xdr:rowOff>45968</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5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94245</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5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22600</xdr:rowOff>
    </xdr:from>
    <xdr:to>
      <xdr:col>50</xdr:col>
      <xdr:colOff>165100</xdr:colOff>
      <xdr:row>97</xdr:row>
      <xdr:rowOff>124200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6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115327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29790</xdr:rowOff>
    </xdr:from>
    <xdr:to>
      <xdr:col>46</xdr:col>
      <xdr:colOff>38100</xdr:colOff>
      <xdr:row>97</xdr:row>
      <xdr:rowOff>131390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122517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5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12457</xdr:rowOff>
    </xdr:from>
    <xdr:to>
      <xdr:col>41</xdr:col>
      <xdr:colOff>101600</xdr:colOff>
      <xdr:row>97</xdr:row>
      <xdr:rowOff>114057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4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105184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3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132556</xdr:rowOff>
    </xdr:from>
    <xdr:to>
      <xdr:col>36</xdr:col>
      <xdr:colOff>165100</xdr:colOff>
      <xdr:row>96</xdr:row>
      <xdr:rowOff>62706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79233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81864</xdr:rowOff>
    </xdr:from>
    <xdr:to>
      <xdr:col>85</xdr:col>
      <xdr:colOff>127000</xdr:colOff>
      <xdr:row>38</xdr:row>
      <xdr:rowOff>92425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596964"/>
          <a:ext cx="8382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92425</xdr:rowOff>
    </xdr:from>
    <xdr:to>
      <xdr:col>81</xdr:col>
      <xdr:colOff>50800</xdr:colOff>
      <xdr:row>38</xdr:row>
      <xdr:rowOff>133345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607525"/>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133345</xdr:rowOff>
    </xdr:from>
    <xdr:to>
      <xdr:col>76</xdr:col>
      <xdr:colOff>114300</xdr:colOff>
      <xdr:row>38</xdr:row>
      <xdr:rowOff>136316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648445"/>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119926</xdr:rowOff>
    </xdr:from>
    <xdr:to>
      <xdr:col>71</xdr:col>
      <xdr:colOff>177800</xdr:colOff>
      <xdr:row>38</xdr:row>
      <xdr:rowOff>136316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635026"/>
          <a:ext cx="889000" cy="1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31064</xdr:rowOff>
    </xdr:from>
    <xdr:to>
      <xdr:col>85</xdr:col>
      <xdr:colOff>177800</xdr:colOff>
      <xdr:row>38</xdr:row>
      <xdr:rowOff>132664</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123174</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46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41625</xdr:rowOff>
    </xdr:from>
    <xdr:to>
      <xdr:col>81</xdr:col>
      <xdr:colOff>101600</xdr:colOff>
      <xdr:row>38</xdr:row>
      <xdr:rowOff>143225</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5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134352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64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82545</xdr:rowOff>
    </xdr:from>
    <xdr:to>
      <xdr:col>76</xdr:col>
      <xdr:colOff>165100</xdr:colOff>
      <xdr:row>39</xdr:row>
      <xdr:rowOff>12695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9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3822</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90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85516</xdr:rowOff>
    </xdr:from>
    <xdr:to>
      <xdr:col>72</xdr:col>
      <xdr:colOff>38100</xdr:colOff>
      <xdr:row>39</xdr:row>
      <xdr:rowOff>15666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6793</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693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69126</xdr:rowOff>
    </xdr:from>
    <xdr:to>
      <xdr:col>67</xdr:col>
      <xdr:colOff>101600</xdr:colOff>
      <xdr:row>38</xdr:row>
      <xdr:rowOff>170726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58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161853</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676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49530</xdr:rowOff>
    </xdr:from>
    <xdr:to>
      <xdr:col>85</xdr:col>
      <xdr:colOff>127000</xdr:colOff>
      <xdr:row>77</xdr:row>
      <xdr:rowOff>75185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251180"/>
          <a:ext cx="838200" cy="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37973</xdr:rowOff>
    </xdr:from>
    <xdr:to>
      <xdr:col>81</xdr:col>
      <xdr:colOff>50800</xdr:colOff>
      <xdr:row>77</xdr:row>
      <xdr:rowOff>49530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239623"/>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33871</xdr:rowOff>
    </xdr:from>
    <xdr:to>
      <xdr:col>76</xdr:col>
      <xdr:colOff>114300</xdr:colOff>
      <xdr:row>77</xdr:row>
      <xdr:rowOff>37973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235521"/>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33871</xdr:rowOff>
    </xdr:from>
    <xdr:to>
      <xdr:col>71</xdr:col>
      <xdr:colOff>177800</xdr:colOff>
      <xdr:row>77</xdr:row>
      <xdr:rowOff>39269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235521"/>
          <a:ext cx="889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24385</xdr:rowOff>
    </xdr:from>
    <xdr:to>
      <xdr:col>85</xdr:col>
      <xdr:colOff>177800</xdr:colOff>
      <xdr:row>77</xdr:row>
      <xdr:rowOff>125985</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22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2812</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2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170180</xdr:rowOff>
    </xdr:from>
    <xdr:to>
      <xdr:col>81</xdr:col>
      <xdr:colOff>101600</xdr:colOff>
      <xdr:row>77</xdr:row>
      <xdr:rowOff>100330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2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91457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2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158623</xdr:rowOff>
    </xdr:from>
    <xdr:to>
      <xdr:col>76</xdr:col>
      <xdr:colOff>165100</xdr:colOff>
      <xdr:row>77</xdr:row>
      <xdr:rowOff>88773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1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79900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28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154521</xdr:rowOff>
    </xdr:from>
    <xdr:to>
      <xdr:col>72</xdr:col>
      <xdr:colOff>38100</xdr:colOff>
      <xdr:row>77</xdr:row>
      <xdr:rowOff>84671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1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75798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2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159919</xdr:rowOff>
    </xdr:from>
    <xdr:to>
      <xdr:col>67</xdr:col>
      <xdr:colOff>101600</xdr:colOff>
      <xdr:row>77</xdr:row>
      <xdr:rowOff>90069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1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81196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2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63790</xdr:rowOff>
    </xdr:from>
    <xdr:to>
      <xdr:col>85</xdr:col>
      <xdr:colOff>127000</xdr:colOff>
      <xdr:row>98</xdr:row>
      <xdr:rowOff>95413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865890"/>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95413</xdr:rowOff>
    </xdr:from>
    <xdr:to>
      <xdr:col>81</xdr:col>
      <xdr:colOff>50800</xdr:colOff>
      <xdr:row>98</xdr:row>
      <xdr:rowOff>107841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897513"/>
          <a:ext cx="889000" cy="1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87640</xdr:rowOff>
    </xdr:from>
    <xdr:to>
      <xdr:col>76</xdr:col>
      <xdr:colOff>114300</xdr:colOff>
      <xdr:row>98</xdr:row>
      <xdr:rowOff>107841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889740"/>
          <a:ext cx="889000" cy="2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87640</xdr:rowOff>
    </xdr:from>
    <xdr:to>
      <xdr:col>71</xdr:col>
      <xdr:colOff>177800</xdr:colOff>
      <xdr:row>98</xdr:row>
      <xdr:rowOff>132541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889740"/>
          <a:ext cx="889000" cy="4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12990</xdr:rowOff>
    </xdr:from>
    <xdr:to>
      <xdr:col>85</xdr:col>
      <xdr:colOff>177800</xdr:colOff>
      <xdr:row>98</xdr:row>
      <xdr:rowOff>114590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1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35867</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66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44613</xdr:rowOff>
    </xdr:from>
    <xdr:to>
      <xdr:col>81</xdr:col>
      <xdr:colOff>101600</xdr:colOff>
      <xdr:row>98</xdr:row>
      <xdr:rowOff>146213</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162740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2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57041</xdr:rowOff>
    </xdr:from>
    <xdr:to>
      <xdr:col>76</xdr:col>
      <xdr:colOff>165100</xdr:colOff>
      <xdr:row>98</xdr:row>
      <xdr:rowOff>158641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5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149768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5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36840</xdr:rowOff>
    </xdr:from>
    <xdr:to>
      <xdr:col>72</xdr:col>
      <xdr:colOff>38100</xdr:colOff>
      <xdr:row>98</xdr:row>
      <xdr:rowOff>138440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129567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3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81741</xdr:rowOff>
    </xdr:from>
    <xdr:to>
      <xdr:col>67</xdr:col>
      <xdr:colOff>101600</xdr:colOff>
      <xdr:row>99</xdr:row>
      <xdr:rowOff>11891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8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3018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7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132956</xdr:rowOff>
    </xdr:from>
    <xdr:to>
      <xdr:col>116</xdr:col>
      <xdr:colOff>63500</xdr:colOff>
      <xdr:row>38</xdr:row>
      <xdr:rowOff>145377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48056"/>
          <a:ext cx="8382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132956</xdr:rowOff>
    </xdr:from>
    <xdr:to>
      <xdr:col>111</xdr:col>
      <xdr:colOff>177800</xdr:colOff>
      <xdr:row>38</xdr:row>
      <xdr:rowOff>164770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648056"/>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164770</xdr:rowOff>
    </xdr:from>
    <xdr:to>
      <xdr:col>107</xdr:col>
      <xdr:colOff>50800</xdr:colOff>
      <xdr:row>38</xdr:row>
      <xdr:rowOff>166865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679870"/>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165379</xdr:rowOff>
    </xdr:from>
    <xdr:to>
      <xdr:col>102</xdr:col>
      <xdr:colOff>114300</xdr:colOff>
      <xdr:row>38</xdr:row>
      <xdr:rowOff>166865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80479"/>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94577</xdr:rowOff>
    </xdr:from>
    <xdr:to>
      <xdr:col>116</xdr:col>
      <xdr:colOff>114300</xdr:colOff>
      <xdr:row>39</xdr:row>
      <xdr:rowOff>24727</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0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9504</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2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82156</xdr:rowOff>
    </xdr:from>
    <xdr:to>
      <xdr:col>112</xdr:col>
      <xdr:colOff>38100</xdr:colOff>
      <xdr:row>39</xdr:row>
      <xdr:rowOff>12306</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5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3433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68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113970</xdr:rowOff>
    </xdr:from>
    <xdr:to>
      <xdr:col>107</xdr:col>
      <xdr:colOff>101600</xdr:colOff>
      <xdr:row>39</xdr:row>
      <xdr:rowOff>44120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35247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7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116065</xdr:rowOff>
    </xdr:from>
    <xdr:to>
      <xdr:col>102</xdr:col>
      <xdr:colOff>165100</xdr:colOff>
      <xdr:row>39</xdr:row>
      <xdr:rowOff>46215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3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37342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72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114579</xdr:rowOff>
    </xdr:from>
    <xdr:to>
      <xdr:col>98</xdr:col>
      <xdr:colOff>38100</xdr:colOff>
      <xdr:row>39</xdr:row>
      <xdr:rowOff>44729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35856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72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154978</xdr:rowOff>
    </xdr:from>
    <xdr:to>
      <xdr:col>116</xdr:col>
      <xdr:colOff>63500</xdr:colOff>
      <xdr:row>58</xdr:row>
      <xdr:rowOff>155664</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099078"/>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155664</xdr:rowOff>
    </xdr:from>
    <xdr:to>
      <xdr:col>111</xdr:col>
      <xdr:colOff>177800</xdr:colOff>
      <xdr:row>58</xdr:row>
      <xdr:rowOff>156064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099764"/>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156064</xdr:rowOff>
    </xdr:from>
    <xdr:to>
      <xdr:col>107</xdr:col>
      <xdr:colOff>50800</xdr:colOff>
      <xdr:row>58</xdr:row>
      <xdr:rowOff>156673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0016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156673</xdr:rowOff>
    </xdr:from>
    <xdr:to>
      <xdr:col>102</xdr:col>
      <xdr:colOff>114300</xdr:colOff>
      <xdr:row>58</xdr:row>
      <xdr:rowOff>156902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10077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104178</xdr:rowOff>
    </xdr:from>
    <xdr:to>
      <xdr:col>116</xdr:col>
      <xdr:colOff>114300</xdr:colOff>
      <xdr:row>59</xdr:row>
      <xdr:rowOff>34328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41914</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8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104864</xdr:rowOff>
    </xdr:from>
    <xdr:to>
      <xdr:col>112</xdr:col>
      <xdr:colOff>38100</xdr:colOff>
      <xdr:row>59</xdr:row>
      <xdr:rowOff>35014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26141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4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105264</xdr:rowOff>
    </xdr:from>
    <xdr:to>
      <xdr:col>107</xdr:col>
      <xdr:colOff>101600</xdr:colOff>
      <xdr:row>59</xdr:row>
      <xdr:rowOff>35414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4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26541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4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105873</xdr:rowOff>
    </xdr:from>
    <xdr:to>
      <xdr:col>102</xdr:col>
      <xdr:colOff>165100</xdr:colOff>
      <xdr:row>59</xdr:row>
      <xdr:rowOff>36023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4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27150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106102</xdr:rowOff>
    </xdr:from>
    <xdr:to>
      <xdr:col>98</xdr:col>
      <xdr:colOff>38100</xdr:colOff>
      <xdr:row>59</xdr:row>
      <xdr:rowOff>36252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5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27379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4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36982</xdr:rowOff>
    </xdr:from>
    <xdr:to>
      <xdr:col>116</xdr:col>
      <xdr:colOff>63500</xdr:colOff>
      <xdr:row>76</xdr:row>
      <xdr:rowOff>71996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067182"/>
          <a:ext cx="838200"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36982</xdr:rowOff>
    </xdr:from>
    <xdr:to>
      <xdr:col>111</xdr:col>
      <xdr:colOff>177800</xdr:colOff>
      <xdr:row>76</xdr:row>
      <xdr:rowOff>70605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67182"/>
          <a:ext cx="889000" cy="3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70605</xdr:rowOff>
    </xdr:from>
    <xdr:to>
      <xdr:col>107</xdr:col>
      <xdr:colOff>50800</xdr:colOff>
      <xdr:row>76</xdr:row>
      <xdr:rowOff>94990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100805"/>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73025</xdr:rowOff>
    </xdr:from>
    <xdr:to>
      <xdr:col>102</xdr:col>
      <xdr:colOff>114300</xdr:colOff>
      <xdr:row>76</xdr:row>
      <xdr:rowOff>94990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103225"/>
          <a:ext cx="889000" cy="2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21196</xdr:rowOff>
    </xdr:from>
    <xdr:to>
      <xdr:col>116</xdr:col>
      <xdr:colOff>114300</xdr:colOff>
      <xdr:row>76</xdr:row>
      <xdr:rowOff>122796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171073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0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157632</xdr:rowOff>
    </xdr:from>
    <xdr:to>
      <xdr:col>112</xdr:col>
      <xdr:colOff>38100</xdr:colOff>
      <xdr:row>76</xdr:row>
      <xdr:rowOff>87782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1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78909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0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19805</xdr:rowOff>
    </xdr:from>
    <xdr:to>
      <xdr:col>107</xdr:col>
      <xdr:colOff>101600</xdr:colOff>
      <xdr:row>76</xdr:row>
      <xdr:rowOff>121405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112532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4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44190</xdr:rowOff>
    </xdr:from>
    <xdr:to>
      <xdr:col>102</xdr:col>
      <xdr:colOff>165100</xdr:colOff>
      <xdr:row>76</xdr:row>
      <xdr:rowOff>145790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7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136917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6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22225</xdr:rowOff>
    </xdr:from>
    <xdr:to>
      <xdr:col>98</xdr:col>
      <xdr:colOff>38100</xdr:colOff>
      <xdr:row>76</xdr:row>
      <xdr:rowOff>123825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5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114952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物件費の住民一人当たりのコストは、前年度から</a:t>
          </a:r>
          <a:r>
            <a:rPr kumimoji="1" lang="en-US" altLang="ja-JP" sz="1000" b="0" i="0" baseline="0">
              <a:solidFill>
                <a:schemeClr val="dk1"/>
              </a:solidFill>
              <a:effectLst/>
              <a:latin typeface="+mn-lt"/>
              <a:ea typeface="+mn-ea"/>
              <a:cs typeface="+mn-cs"/>
            </a:rPr>
            <a:t>5,338</a:t>
          </a:r>
          <a:r>
            <a:rPr kumimoji="1" lang="ja-JP" altLang="ja-JP" sz="1000" b="0" i="0" baseline="0">
              <a:solidFill>
                <a:schemeClr val="dk1"/>
              </a:solidFill>
              <a:effectLst/>
              <a:latin typeface="+mn-lt"/>
              <a:ea typeface="+mn-ea"/>
              <a:cs typeface="+mn-cs"/>
            </a:rPr>
            <a:t>円</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して</a:t>
          </a:r>
          <a:r>
            <a:rPr kumimoji="1" lang="en-US" altLang="ja-JP" sz="1000" b="0" i="0" baseline="0">
              <a:solidFill>
                <a:schemeClr val="dk1"/>
              </a:solidFill>
              <a:effectLst/>
              <a:latin typeface="+mn-lt"/>
              <a:ea typeface="+mn-ea"/>
              <a:cs typeface="+mn-cs"/>
            </a:rPr>
            <a:t>77,917</a:t>
          </a:r>
          <a:r>
            <a:rPr kumimoji="1" lang="ja-JP" altLang="ja-JP" sz="1000" b="0" i="0" baseline="0">
              <a:solidFill>
                <a:schemeClr val="dk1"/>
              </a:solidFill>
              <a:effectLst/>
              <a:latin typeface="+mn-lt"/>
              <a:ea typeface="+mn-ea"/>
              <a:cs typeface="+mn-cs"/>
            </a:rPr>
            <a:t>円となり、類似団体平均を下回っている。</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要因は、</a:t>
          </a:r>
          <a:r>
            <a:rPr kumimoji="1" lang="ja-JP" altLang="en-US" sz="1000" b="0" i="0" baseline="0">
              <a:solidFill>
                <a:schemeClr val="dk1"/>
              </a:solidFill>
              <a:effectLst/>
              <a:latin typeface="+mn-lt"/>
              <a:ea typeface="+mn-ea"/>
              <a:cs typeface="+mn-cs"/>
            </a:rPr>
            <a:t>情報システム標準化等に伴うシステム更新委託料</a:t>
          </a:r>
          <a:r>
            <a:rPr kumimoji="1" lang="en-US" altLang="ja-JP" sz="1000" b="0" i="0" baseline="0">
              <a:solidFill>
                <a:schemeClr val="dk1"/>
              </a:solidFill>
              <a:effectLst/>
              <a:latin typeface="+mn-lt"/>
              <a:ea typeface="+mn-ea"/>
              <a:cs typeface="+mn-cs"/>
            </a:rPr>
            <a:t>97</a:t>
          </a:r>
          <a:r>
            <a:rPr kumimoji="1" lang="ja-JP" altLang="en-US" sz="1000" b="0" i="0" baseline="0">
              <a:solidFill>
                <a:schemeClr val="dk1"/>
              </a:solidFill>
              <a:effectLst/>
              <a:latin typeface="+mn-lt"/>
              <a:ea typeface="+mn-ea"/>
              <a:cs typeface="+mn-cs"/>
            </a:rPr>
            <a:t>百万円の増、学校ＩＣＴ化に伴う備品購入費等</a:t>
          </a:r>
          <a:r>
            <a:rPr kumimoji="1" lang="en-US" altLang="ja-JP" sz="1000" b="0" i="0" baseline="0">
              <a:solidFill>
                <a:schemeClr val="dk1"/>
              </a:solidFill>
              <a:effectLst/>
              <a:latin typeface="+mn-lt"/>
              <a:ea typeface="+mn-ea"/>
              <a:cs typeface="+mn-cs"/>
            </a:rPr>
            <a:t>56</a:t>
          </a:r>
          <a:r>
            <a:rPr kumimoji="1" lang="ja-JP" altLang="en-US" sz="1000" b="0" i="0" baseline="0">
              <a:solidFill>
                <a:schemeClr val="dk1"/>
              </a:solidFill>
              <a:effectLst/>
              <a:latin typeface="+mn-lt"/>
              <a:ea typeface="+mn-ea"/>
              <a:cs typeface="+mn-cs"/>
            </a:rPr>
            <a:t>百万円の増によるものである。</a:t>
          </a:r>
          <a:endParaRPr kumimoji="1" lang="en-US" altLang="ja-JP" sz="1000" b="0" i="0" baseline="0">
            <a:solidFill>
              <a:schemeClr val="dk1"/>
            </a:solidFill>
            <a:effectLst/>
            <a:latin typeface="+mn-lt"/>
            <a:ea typeface="+mn-ea"/>
            <a:cs typeface="+mn-cs"/>
          </a:endParaRPr>
        </a:p>
        <a:p>
          <a:pPr eaLnBrk="1" fontAlgn="auto" latinLnBrk="0" hangingPunct="1"/>
          <a:r>
            <a:rPr lang="ja-JP" altLang="ja-JP" sz="1000" b="0" i="0" baseline="0">
              <a:solidFill>
                <a:schemeClr val="dk1"/>
              </a:solidFill>
              <a:effectLst/>
              <a:latin typeface="+mn-lt"/>
              <a:ea typeface="+mn-ea"/>
              <a:cs typeface="+mn-cs"/>
            </a:rPr>
            <a:t>維持補修費の住民一人当たりのコストは</a:t>
          </a:r>
          <a:r>
            <a:rPr kumimoji="1" lang="ja-JP" altLang="ja-JP" sz="1000" b="0" i="0" baseline="0">
              <a:solidFill>
                <a:schemeClr val="dk1"/>
              </a:solidFill>
              <a:effectLst/>
              <a:latin typeface="+mn-lt"/>
              <a:ea typeface="+mn-ea"/>
              <a:cs typeface="+mn-cs"/>
            </a:rPr>
            <a:t>前年度から</a:t>
          </a:r>
          <a:r>
            <a:rPr kumimoji="1" lang="en-US" altLang="ja-JP" sz="1000" b="0" i="0" baseline="0">
              <a:solidFill>
                <a:schemeClr val="dk1"/>
              </a:solidFill>
              <a:effectLst/>
              <a:latin typeface="+mn-lt"/>
              <a:ea typeface="+mn-ea"/>
              <a:cs typeface="+mn-cs"/>
            </a:rPr>
            <a:t>3,030</a:t>
          </a:r>
          <a:r>
            <a:rPr kumimoji="1" lang="ja-JP" altLang="ja-JP" sz="1000" b="0" i="0" baseline="0">
              <a:solidFill>
                <a:schemeClr val="dk1"/>
              </a:solidFill>
              <a:effectLst/>
              <a:latin typeface="+mn-lt"/>
              <a:ea typeface="+mn-ea"/>
              <a:cs typeface="+mn-cs"/>
            </a:rPr>
            <a:t>円</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して</a:t>
          </a:r>
          <a:r>
            <a:rPr kumimoji="1" lang="en-US" altLang="ja-JP" sz="1000" b="0" i="0" baseline="0">
              <a:solidFill>
                <a:schemeClr val="dk1"/>
              </a:solidFill>
              <a:effectLst/>
              <a:latin typeface="+mn-lt"/>
              <a:ea typeface="+mn-ea"/>
              <a:cs typeface="+mn-cs"/>
            </a:rPr>
            <a:t>15,171</a:t>
          </a:r>
          <a:r>
            <a:rPr kumimoji="1" lang="ja-JP" altLang="ja-JP" sz="1000" b="0" i="0" baseline="0">
              <a:solidFill>
                <a:schemeClr val="dk1"/>
              </a:solidFill>
              <a:effectLst/>
              <a:latin typeface="+mn-lt"/>
              <a:ea typeface="+mn-ea"/>
              <a:cs typeface="+mn-cs"/>
            </a:rPr>
            <a:t>円となり、類似団体平均を上回っている。</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要因は、降雪量</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に伴う除排雪経費の</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によるものである。</a:t>
          </a:r>
          <a:r>
            <a:rPr kumimoji="1" lang="ja-JP" altLang="en-US" sz="1000" b="0" i="0" baseline="0">
              <a:solidFill>
                <a:schemeClr val="dk1"/>
              </a:solidFill>
              <a:effectLst/>
              <a:latin typeface="+mn-lt"/>
              <a:ea typeface="+mn-ea"/>
              <a:cs typeface="+mn-cs"/>
            </a:rPr>
            <a:t>市内公共施設及び</a:t>
          </a:r>
          <a:r>
            <a:rPr kumimoji="1" lang="ja-JP" altLang="ja-JP" sz="1000" b="0" i="0" baseline="0">
              <a:solidFill>
                <a:schemeClr val="dk1"/>
              </a:solidFill>
              <a:effectLst/>
              <a:latin typeface="+mn-lt"/>
              <a:ea typeface="+mn-ea"/>
              <a:cs typeface="+mn-cs"/>
            </a:rPr>
            <a:t>集会施設等の老朽が進行していることから潟上市公共施設等総合管理計画に基づき、</a:t>
          </a:r>
          <a:r>
            <a:rPr kumimoji="1" lang="ja-JP" altLang="en-US" sz="1000" b="0" i="0" baseline="0">
              <a:solidFill>
                <a:schemeClr val="dk1"/>
              </a:solidFill>
              <a:effectLst/>
              <a:latin typeface="+mn-lt"/>
              <a:ea typeface="+mn-ea"/>
              <a:cs typeface="+mn-cs"/>
            </a:rPr>
            <a:t>維持補修や</a:t>
          </a:r>
          <a:r>
            <a:rPr kumimoji="1" lang="ja-JP" altLang="ja-JP" sz="1000" b="0" i="0" baseline="0">
              <a:solidFill>
                <a:schemeClr val="dk1"/>
              </a:solidFill>
              <a:effectLst/>
              <a:latin typeface="+mn-lt"/>
              <a:ea typeface="+mn-ea"/>
              <a:cs typeface="+mn-cs"/>
            </a:rPr>
            <a:t>施設の統廃合</a:t>
          </a:r>
          <a:r>
            <a:rPr kumimoji="1" lang="ja-JP" altLang="en-US" sz="1000" b="0" i="0" baseline="0">
              <a:solidFill>
                <a:schemeClr val="dk1"/>
              </a:solidFill>
              <a:effectLst/>
              <a:latin typeface="+mn-lt"/>
              <a:ea typeface="+mn-ea"/>
              <a:cs typeface="+mn-cs"/>
            </a:rPr>
            <a:t>、長寿命化</a:t>
          </a:r>
          <a:r>
            <a:rPr kumimoji="1" lang="ja-JP" altLang="ja-JP" sz="1000" b="0" i="0" baseline="0">
              <a:solidFill>
                <a:schemeClr val="dk1"/>
              </a:solidFill>
              <a:effectLst/>
              <a:latin typeface="+mn-lt"/>
              <a:ea typeface="+mn-ea"/>
              <a:cs typeface="+mn-cs"/>
            </a:rPr>
            <a:t>に適切に取り組んでいく。</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扶助費の住民一人当たりのコストは、前年度から</a:t>
          </a:r>
          <a:r>
            <a:rPr kumimoji="1" lang="en-US" altLang="ja-JP" sz="1000" b="0" i="0" baseline="0">
              <a:solidFill>
                <a:schemeClr val="dk1"/>
              </a:solidFill>
              <a:effectLst/>
              <a:latin typeface="+mn-lt"/>
              <a:ea typeface="+mn-ea"/>
              <a:cs typeface="+mn-cs"/>
            </a:rPr>
            <a:t>7,223</a:t>
          </a:r>
          <a:r>
            <a:rPr kumimoji="1" lang="ja-JP" altLang="ja-JP" sz="1000" b="0" i="0" baseline="0">
              <a:solidFill>
                <a:schemeClr val="dk1"/>
              </a:solidFill>
              <a:effectLst/>
              <a:latin typeface="+mn-lt"/>
              <a:ea typeface="+mn-ea"/>
              <a:cs typeface="+mn-cs"/>
            </a:rPr>
            <a:t>円増加して</a:t>
          </a:r>
          <a:r>
            <a:rPr kumimoji="1" lang="en-US" altLang="ja-JP" sz="1000" b="0" i="0" baseline="0">
              <a:solidFill>
                <a:schemeClr val="dk1"/>
              </a:solidFill>
              <a:effectLst/>
              <a:latin typeface="+mn-lt"/>
              <a:ea typeface="+mn-ea"/>
              <a:cs typeface="+mn-cs"/>
            </a:rPr>
            <a:t>119,492</a:t>
          </a:r>
          <a:r>
            <a:rPr kumimoji="1" lang="ja-JP" altLang="ja-JP" sz="1000" b="0" i="0" baseline="0">
              <a:solidFill>
                <a:schemeClr val="dk1"/>
              </a:solidFill>
              <a:effectLst/>
              <a:latin typeface="+mn-lt"/>
              <a:ea typeface="+mn-ea"/>
              <a:cs typeface="+mn-cs"/>
            </a:rPr>
            <a:t>円となり、類似団体平均を下回っている。増加要因は、出産子育て応援交付金や福祉医療費、保育施設運営費負担金の増加したためである。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補助費等の住民一人当たりのコストは、前年度から</a:t>
          </a:r>
          <a:r>
            <a:rPr kumimoji="1" lang="en-US" altLang="ja-JP" sz="1000" b="0" i="0" baseline="0">
              <a:solidFill>
                <a:schemeClr val="dk1"/>
              </a:solidFill>
              <a:effectLst/>
              <a:latin typeface="+mn-lt"/>
              <a:ea typeface="+mn-ea"/>
              <a:cs typeface="+mn-cs"/>
            </a:rPr>
            <a:t>6,559</a:t>
          </a:r>
          <a:r>
            <a:rPr kumimoji="1" lang="ja-JP" altLang="ja-JP" sz="1000" b="0" i="0" baseline="0">
              <a:solidFill>
                <a:schemeClr val="dk1"/>
              </a:solidFill>
              <a:effectLst/>
              <a:latin typeface="+mn-lt"/>
              <a:ea typeface="+mn-ea"/>
              <a:cs typeface="+mn-cs"/>
            </a:rPr>
            <a:t>円</a:t>
          </a:r>
          <a:r>
            <a:rPr kumimoji="1" lang="ja-JP" altLang="en-US" sz="1000" b="0" i="0" baseline="0">
              <a:solidFill>
                <a:schemeClr val="dk1"/>
              </a:solidFill>
              <a:effectLst/>
              <a:latin typeface="+mn-lt"/>
              <a:ea typeface="+mn-ea"/>
              <a:cs typeface="+mn-cs"/>
            </a:rPr>
            <a:t>減少</a:t>
          </a:r>
          <a:r>
            <a:rPr kumimoji="1" lang="ja-JP" altLang="ja-JP" sz="1000" b="0" i="0" baseline="0">
              <a:solidFill>
                <a:schemeClr val="dk1"/>
              </a:solidFill>
              <a:effectLst/>
              <a:latin typeface="+mn-lt"/>
              <a:ea typeface="+mn-ea"/>
              <a:cs typeface="+mn-cs"/>
            </a:rPr>
            <a:t>して</a:t>
          </a:r>
          <a:r>
            <a:rPr kumimoji="1" lang="en-US" altLang="ja-JP" sz="1000" b="0" i="0" baseline="0">
              <a:solidFill>
                <a:schemeClr val="dk1"/>
              </a:solidFill>
              <a:effectLst/>
              <a:latin typeface="+mn-lt"/>
              <a:ea typeface="+mn-ea"/>
              <a:cs typeface="+mn-cs"/>
            </a:rPr>
            <a:t>71,295</a:t>
          </a:r>
          <a:r>
            <a:rPr kumimoji="1" lang="ja-JP" altLang="ja-JP" sz="1000" b="0" i="0" baseline="0">
              <a:solidFill>
                <a:schemeClr val="dk1"/>
              </a:solidFill>
              <a:effectLst/>
              <a:latin typeface="+mn-lt"/>
              <a:ea typeface="+mn-ea"/>
              <a:cs typeface="+mn-cs"/>
            </a:rPr>
            <a:t>円となり、類似団体平均を下回っている。</a:t>
          </a:r>
          <a:r>
            <a:rPr kumimoji="1" lang="ja-JP" altLang="en-US" sz="1000" b="0" i="0" baseline="0">
              <a:solidFill>
                <a:schemeClr val="dk1"/>
              </a:solidFill>
              <a:effectLst/>
              <a:latin typeface="+mn-lt"/>
              <a:ea typeface="+mn-ea"/>
              <a:cs typeface="+mn-cs"/>
            </a:rPr>
            <a:t>減少</a:t>
          </a:r>
          <a:r>
            <a:rPr kumimoji="1" lang="ja-JP" altLang="ja-JP" sz="1000" b="0" i="0" baseline="0">
              <a:solidFill>
                <a:schemeClr val="dk1"/>
              </a:solidFill>
              <a:effectLst/>
              <a:latin typeface="+mn-lt"/>
              <a:ea typeface="+mn-ea"/>
              <a:cs typeface="+mn-cs"/>
            </a:rPr>
            <a:t>要因は、</a:t>
          </a:r>
          <a:r>
            <a:rPr kumimoji="1" lang="ja-JP" altLang="en-US" sz="1000" b="0" i="0" baseline="0">
              <a:solidFill>
                <a:schemeClr val="dk1"/>
              </a:solidFill>
              <a:effectLst/>
              <a:latin typeface="+mn-lt"/>
              <a:ea typeface="+mn-ea"/>
              <a:cs typeface="+mn-cs"/>
            </a:rPr>
            <a:t>前年度国庫支出金返還金</a:t>
          </a:r>
          <a:r>
            <a:rPr kumimoji="1" lang="en-US" altLang="ja-JP" sz="1000" b="0" i="0" baseline="0">
              <a:solidFill>
                <a:schemeClr val="dk1"/>
              </a:solidFill>
              <a:effectLst/>
              <a:latin typeface="+mn-lt"/>
              <a:ea typeface="+mn-ea"/>
              <a:cs typeface="+mn-cs"/>
            </a:rPr>
            <a:t>37</a:t>
          </a:r>
          <a:r>
            <a:rPr kumimoji="1" lang="ja-JP" altLang="en-US" sz="1000" b="0" i="0" baseline="0">
              <a:solidFill>
                <a:schemeClr val="dk1"/>
              </a:solidFill>
              <a:effectLst/>
              <a:latin typeface="+mn-lt"/>
              <a:ea typeface="+mn-ea"/>
              <a:cs typeface="+mn-cs"/>
            </a:rPr>
            <a:t>百万円の減少、広域入所に係る同級団体負担金</a:t>
          </a:r>
          <a:r>
            <a:rPr kumimoji="1" lang="en-US" altLang="ja-JP" sz="1000" b="0" i="0" baseline="0">
              <a:solidFill>
                <a:schemeClr val="dk1"/>
              </a:solidFill>
              <a:effectLst/>
              <a:latin typeface="+mn-lt"/>
              <a:ea typeface="+mn-ea"/>
              <a:cs typeface="+mn-cs"/>
            </a:rPr>
            <a:t>34</a:t>
          </a:r>
          <a:r>
            <a:rPr kumimoji="1" lang="ja-JP" altLang="en-US" sz="1000" b="0" i="0" baseline="0">
              <a:solidFill>
                <a:schemeClr val="dk1"/>
              </a:solidFill>
              <a:effectLst/>
              <a:latin typeface="+mn-lt"/>
              <a:ea typeface="+mn-ea"/>
              <a:cs typeface="+mn-cs"/>
            </a:rPr>
            <a:t>百万円の減少</a:t>
          </a:r>
          <a:r>
            <a:rPr kumimoji="1" lang="ja-JP" altLang="ja-JP" sz="1000" b="0" i="0" baseline="0">
              <a:solidFill>
                <a:schemeClr val="dk1"/>
              </a:solidFill>
              <a:effectLst/>
              <a:latin typeface="+mn-lt"/>
              <a:ea typeface="+mn-ea"/>
              <a:cs typeface="+mn-cs"/>
            </a:rPr>
            <a:t>によるものである。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普通建設事業費の住民一人当たりのコストは、前年度から</a:t>
          </a:r>
          <a:r>
            <a:rPr kumimoji="1" lang="en-US" altLang="ja-JP" sz="1000" b="0" i="0" baseline="0">
              <a:solidFill>
                <a:schemeClr val="dk1"/>
              </a:solidFill>
              <a:effectLst/>
              <a:latin typeface="+mn-lt"/>
              <a:ea typeface="+mn-ea"/>
              <a:cs typeface="+mn-cs"/>
            </a:rPr>
            <a:t>21,162</a:t>
          </a:r>
          <a:r>
            <a:rPr kumimoji="1" lang="ja-JP" altLang="ja-JP" sz="1000" b="0" i="0" baseline="0">
              <a:solidFill>
                <a:schemeClr val="dk1"/>
              </a:solidFill>
              <a:effectLst/>
              <a:latin typeface="+mn-lt"/>
              <a:ea typeface="+mn-ea"/>
              <a:cs typeface="+mn-cs"/>
            </a:rPr>
            <a:t>円増加して</a:t>
          </a:r>
          <a:r>
            <a:rPr kumimoji="1" lang="en-US" altLang="ja-JP" sz="1000" b="0" i="0" baseline="0">
              <a:solidFill>
                <a:schemeClr val="dk1"/>
              </a:solidFill>
              <a:effectLst/>
              <a:latin typeface="+mn-lt"/>
              <a:ea typeface="+mn-ea"/>
              <a:cs typeface="+mn-cs"/>
            </a:rPr>
            <a:t>54,356</a:t>
          </a:r>
          <a:r>
            <a:rPr kumimoji="1" lang="ja-JP" altLang="ja-JP" sz="1000" b="0" i="0" baseline="0">
              <a:solidFill>
                <a:schemeClr val="dk1"/>
              </a:solidFill>
              <a:effectLst/>
              <a:latin typeface="+mn-lt"/>
              <a:ea typeface="+mn-ea"/>
              <a:cs typeface="+mn-cs"/>
            </a:rPr>
            <a:t>円となり、類似団体平均を下回っている。普通建設事業費のうち新規整備で橋りょうの整備費の増加などに</a:t>
          </a:r>
          <a:r>
            <a:rPr kumimoji="1" lang="ja-JP" altLang="en-US" sz="1000" b="0" i="0" baseline="0">
              <a:solidFill>
                <a:schemeClr val="dk1"/>
              </a:solidFill>
              <a:effectLst/>
              <a:latin typeface="+mn-lt"/>
              <a:ea typeface="+mn-ea"/>
              <a:cs typeface="+mn-cs"/>
            </a:rPr>
            <a:t>よるものである。</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ja-JP" sz="1000" b="0" i="0" baseline="0">
              <a:solidFill>
                <a:schemeClr val="dk1"/>
              </a:solidFill>
              <a:effectLst/>
              <a:latin typeface="+mn-lt"/>
              <a:ea typeface="+mn-ea"/>
              <a:cs typeface="+mn-cs"/>
            </a:rPr>
            <a:t>災害復旧事業費の住民一人あたりのコストは、前年度から</a:t>
          </a:r>
          <a:r>
            <a:rPr kumimoji="1" lang="en-US" altLang="ja-JP" sz="1000" b="0" i="0" baseline="0">
              <a:solidFill>
                <a:schemeClr val="dk1"/>
              </a:solidFill>
              <a:effectLst/>
              <a:latin typeface="+mn-lt"/>
              <a:ea typeface="+mn-ea"/>
              <a:cs typeface="+mn-cs"/>
            </a:rPr>
            <a:t>462</a:t>
          </a:r>
          <a:r>
            <a:rPr kumimoji="1" lang="ja-JP" altLang="ja-JP" sz="1000" b="0" i="0" baseline="0">
              <a:solidFill>
                <a:schemeClr val="dk1"/>
              </a:solidFill>
              <a:effectLst/>
              <a:latin typeface="+mn-lt"/>
              <a:ea typeface="+mn-ea"/>
              <a:cs typeface="+mn-cs"/>
            </a:rPr>
            <a:t>円増加して</a:t>
          </a:r>
          <a:r>
            <a:rPr kumimoji="1" lang="en-US" altLang="ja-JP" sz="1000" b="0" i="0" baseline="0">
              <a:solidFill>
                <a:schemeClr val="dk1"/>
              </a:solidFill>
              <a:effectLst/>
              <a:latin typeface="+mn-lt"/>
              <a:ea typeface="+mn-ea"/>
              <a:cs typeface="+mn-cs"/>
            </a:rPr>
            <a:t>2,530</a:t>
          </a:r>
          <a:r>
            <a:rPr kumimoji="1" lang="ja-JP" altLang="ja-JP" sz="1000" b="0" i="0" baseline="0">
              <a:solidFill>
                <a:schemeClr val="dk1"/>
              </a:solidFill>
              <a:effectLst/>
              <a:latin typeface="+mn-lt"/>
              <a:ea typeface="+mn-ea"/>
              <a:cs typeface="+mn-cs"/>
            </a:rPr>
            <a:t>円となり、類似団体を下回っている。</a:t>
          </a:r>
          <a:r>
            <a:rPr kumimoji="1" lang="ja-JP" altLang="en-US" sz="1000" b="0" i="0" baseline="0">
              <a:solidFill>
                <a:schemeClr val="dk1"/>
              </a:solidFill>
              <a:effectLst/>
              <a:latin typeface="+mn-lt"/>
              <a:ea typeface="+mn-ea"/>
              <a:cs typeface="+mn-cs"/>
            </a:rPr>
            <a:t>災害復旧費は</a:t>
          </a:r>
          <a:r>
            <a:rPr kumimoji="1" lang="en-US" altLang="ja-JP" sz="1000" b="0" i="0" baseline="0">
              <a:solidFill>
                <a:schemeClr val="dk1"/>
              </a:solidFill>
              <a:effectLst/>
              <a:latin typeface="+mn-lt"/>
              <a:ea typeface="+mn-ea"/>
              <a:cs typeface="+mn-cs"/>
            </a:rPr>
            <a:t>14</a:t>
          </a:r>
          <a:r>
            <a:rPr kumimoji="1" lang="ja-JP" altLang="en-US" sz="1000" b="0" i="0" baseline="0">
              <a:solidFill>
                <a:schemeClr val="dk1"/>
              </a:solidFill>
              <a:effectLst/>
              <a:latin typeface="+mn-lt"/>
              <a:ea typeface="+mn-ea"/>
              <a:cs typeface="+mn-cs"/>
            </a:rPr>
            <a:t>百万円の増で、令和</a:t>
          </a:r>
          <a:r>
            <a:rPr kumimoji="1" lang="en-US" altLang="ja-JP" sz="1000" b="0" i="0" baseline="0">
              <a:solidFill>
                <a:schemeClr val="dk1"/>
              </a:solidFill>
              <a:effectLst/>
              <a:latin typeface="+mn-lt"/>
              <a:ea typeface="+mn-ea"/>
              <a:cs typeface="+mn-cs"/>
            </a:rPr>
            <a:t>5</a:t>
          </a:r>
          <a:r>
            <a:rPr kumimoji="1" lang="ja-JP" altLang="en-US" sz="1000" b="0" i="0" baseline="0">
              <a:solidFill>
                <a:schemeClr val="dk1"/>
              </a:solidFill>
              <a:effectLst/>
              <a:latin typeface="+mn-lt"/>
              <a:ea typeface="+mn-ea"/>
              <a:cs typeface="+mn-cs"/>
            </a:rPr>
            <a:t>年</a:t>
          </a:r>
          <a:r>
            <a:rPr kumimoji="1" lang="en-US" altLang="ja-JP" sz="1000" b="0" i="0" baseline="0">
              <a:solidFill>
                <a:schemeClr val="dk1"/>
              </a:solidFill>
              <a:effectLst/>
              <a:latin typeface="+mn-lt"/>
              <a:ea typeface="+mn-ea"/>
              <a:cs typeface="+mn-cs"/>
            </a:rPr>
            <a:t>7</a:t>
          </a:r>
          <a:r>
            <a:rPr kumimoji="1" lang="ja-JP" altLang="en-US" sz="1000" b="0" i="0" baseline="0">
              <a:solidFill>
                <a:schemeClr val="dk1"/>
              </a:solidFill>
              <a:effectLst/>
              <a:latin typeface="+mn-lt"/>
              <a:ea typeface="+mn-ea"/>
              <a:cs typeface="+mn-cs"/>
            </a:rPr>
            <a:t>月大雨災害に係る復旧費が主なものである。</a:t>
          </a:r>
          <a:endParaRPr kumimoji="1" lang="en-US" altLang="ja-JP" sz="1000" b="0" i="0" baseline="0">
            <a:solidFill>
              <a:schemeClr val="dk1"/>
            </a:solidFill>
            <a:effectLst/>
            <a:latin typeface="+mn-lt"/>
            <a:ea typeface="+mn-ea"/>
            <a:cs typeface="+mn-cs"/>
          </a:endParaRPr>
        </a:p>
        <a:p>
          <a:pPr eaLnBrk="1" fontAlgn="auto" latinLnBrk="0" hangingPunct="1"/>
          <a:r>
            <a:rPr lang="ja-JP" altLang="ja-JP" sz="1000" b="0" i="0" baseline="0">
              <a:solidFill>
                <a:schemeClr val="dk1"/>
              </a:solidFill>
              <a:effectLst/>
              <a:latin typeface="+mn-lt"/>
              <a:ea typeface="+mn-ea"/>
              <a:cs typeface="+mn-cs"/>
            </a:rPr>
            <a:t>積立金</a:t>
          </a:r>
          <a:r>
            <a:rPr kumimoji="1" lang="ja-JP" altLang="ja-JP" sz="1000" b="0" i="0" baseline="0">
              <a:solidFill>
                <a:schemeClr val="dk1"/>
              </a:solidFill>
              <a:effectLst/>
              <a:latin typeface="+mn-lt"/>
              <a:ea typeface="+mn-ea"/>
              <a:cs typeface="+mn-cs"/>
            </a:rPr>
            <a:t>の住民一人当たりのコストは、前年度から</a:t>
          </a:r>
          <a:r>
            <a:rPr kumimoji="1" lang="en-US" altLang="ja-JP" sz="1000" b="0" i="0" baseline="0">
              <a:solidFill>
                <a:schemeClr val="dk1"/>
              </a:solidFill>
              <a:effectLst/>
              <a:latin typeface="+mn-lt"/>
              <a:ea typeface="+mn-ea"/>
              <a:cs typeface="+mn-cs"/>
            </a:rPr>
            <a:t>8,300</a:t>
          </a:r>
          <a:r>
            <a:rPr kumimoji="1" lang="ja-JP" altLang="ja-JP" sz="1000" b="0" i="0" baseline="0">
              <a:solidFill>
                <a:schemeClr val="dk1"/>
              </a:solidFill>
              <a:effectLst/>
              <a:latin typeface="+mn-lt"/>
              <a:ea typeface="+mn-ea"/>
              <a:cs typeface="+mn-cs"/>
            </a:rPr>
            <a:t>円増加して</a:t>
          </a:r>
          <a:r>
            <a:rPr kumimoji="1" lang="en-US" altLang="ja-JP" sz="1000" b="0" i="0" baseline="0">
              <a:solidFill>
                <a:schemeClr val="dk1"/>
              </a:solidFill>
              <a:effectLst/>
              <a:latin typeface="+mn-lt"/>
              <a:ea typeface="+mn-ea"/>
              <a:cs typeface="+mn-cs"/>
            </a:rPr>
            <a:t>39,924</a:t>
          </a:r>
          <a:r>
            <a:rPr kumimoji="1" lang="ja-JP" altLang="ja-JP" sz="1000" b="0" i="0" baseline="0">
              <a:solidFill>
                <a:schemeClr val="dk1"/>
              </a:solidFill>
              <a:effectLst/>
              <a:latin typeface="+mn-lt"/>
              <a:ea typeface="+mn-ea"/>
              <a:cs typeface="+mn-cs"/>
            </a:rPr>
            <a:t>円となり、類似団体平均を上回っている。増加要因は</a:t>
          </a:r>
          <a:r>
            <a:rPr kumimoji="1" lang="ja-JP" altLang="en-US" sz="1000" b="0" i="0" baseline="0">
              <a:solidFill>
                <a:schemeClr val="dk1"/>
              </a:solidFill>
              <a:effectLst/>
              <a:latin typeface="+mn-lt"/>
              <a:ea typeface="+mn-ea"/>
              <a:cs typeface="+mn-cs"/>
            </a:rPr>
            <a:t>財政調整基金積立金</a:t>
          </a:r>
          <a:r>
            <a:rPr kumimoji="1" lang="en-US" altLang="ja-JP" sz="1000" b="0" i="0" baseline="0">
              <a:solidFill>
                <a:schemeClr val="dk1"/>
              </a:solidFill>
              <a:effectLst/>
              <a:latin typeface="+mn-lt"/>
              <a:ea typeface="+mn-ea"/>
              <a:cs typeface="+mn-cs"/>
            </a:rPr>
            <a:t>47</a:t>
          </a:r>
          <a:r>
            <a:rPr kumimoji="1" lang="ja-JP" altLang="en-US" sz="1000" b="0" i="0" baseline="0">
              <a:solidFill>
                <a:schemeClr val="dk1"/>
              </a:solidFill>
              <a:effectLst/>
              <a:latin typeface="+mn-lt"/>
              <a:ea typeface="+mn-ea"/>
              <a:cs typeface="+mn-cs"/>
            </a:rPr>
            <a:t>百万円増、ふるさと応援基金積立金</a:t>
          </a:r>
          <a:r>
            <a:rPr kumimoji="1" lang="en-US" altLang="ja-JP" sz="1000" b="0" i="0" baseline="0">
              <a:solidFill>
                <a:schemeClr val="dk1"/>
              </a:solidFill>
              <a:effectLst/>
              <a:latin typeface="+mn-lt"/>
              <a:ea typeface="+mn-ea"/>
              <a:cs typeface="+mn-cs"/>
            </a:rPr>
            <a:t>165</a:t>
          </a:r>
          <a:r>
            <a:rPr kumimoji="1" lang="ja-JP" altLang="en-US" sz="1000" b="0" i="0" baseline="0">
              <a:solidFill>
                <a:schemeClr val="dk1"/>
              </a:solidFill>
              <a:effectLst/>
              <a:latin typeface="+mn-lt"/>
              <a:ea typeface="+mn-ea"/>
              <a:cs typeface="+mn-cs"/>
            </a:rPr>
            <a:t>百万円増、減債基金</a:t>
          </a:r>
          <a:r>
            <a:rPr kumimoji="1" lang="en-US" altLang="ja-JP" sz="1000" b="0" i="0" baseline="0">
              <a:solidFill>
                <a:schemeClr val="dk1"/>
              </a:solidFill>
              <a:effectLst/>
              <a:latin typeface="+mn-lt"/>
              <a:ea typeface="+mn-ea"/>
              <a:cs typeface="+mn-cs"/>
            </a:rPr>
            <a:t>52</a:t>
          </a:r>
          <a:r>
            <a:rPr kumimoji="1" lang="ja-JP" altLang="en-US" sz="1000" b="0" i="0" baseline="0">
              <a:solidFill>
                <a:schemeClr val="dk1"/>
              </a:solidFill>
              <a:effectLst/>
              <a:latin typeface="+mn-lt"/>
              <a:ea typeface="+mn-ea"/>
              <a:cs typeface="+mn-cs"/>
            </a:rPr>
            <a:t>百万円増、過疎地域持続的発展基金積立金</a:t>
          </a:r>
          <a:r>
            <a:rPr kumimoji="1" lang="en-US" altLang="ja-JP" sz="1000" b="0" i="0" baseline="0">
              <a:solidFill>
                <a:schemeClr val="dk1"/>
              </a:solidFill>
              <a:effectLst/>
              <a:latin typeface="+mn-lt"/>
              <a:ea typeface="+mn-ea"/>
              <a:cs typeface="+mn-cs"/>
            </a:rPr>
            <a:t>10</a:t>
          </a:r>
          <a:r>
            <a:rPr kumimoji="1" lang="ja-JP" altLang="en-US" sz="1000" b="0" i="0" baseline="0">
              <a:solidFill>
                <a:schemeClr val="dk1"/>
              </a:solidFill>
              <a:effectLst/>
              <a:latin typeface="+mn-lt"/>
              <a:ea typeface="+mn-ea"/>
              <a:cs typeface="+mn-cs"/>
            </a:rPr>
            <a:t>百万円増である。</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秋田県潟上市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31,271
31,127
97.72
18,801,390
17,888,665
837,396
10,023,346
15,536,894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69245</xdr:rowOff>
    </xdr:from>
    <xdr:to>
      <xdr:col>24</xdr:col>
      <xdr:colOff>63500</xdr:colOff>
      <xdr:row>37</xdr:row>
      <xdr:rowOff>71349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412895"/>
          <a:ext cx="8382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64536</xdr:rowOff>
    </xdr:from>
    <xdr:to>
      <xdr:col>19</xdr:col>
      <xdr:colOff>177800</xdr:colOff>
      <xdr:row>37</xdr:row>
      <xdr:rowOff>69245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408186"/>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64536</xdr:rowOff>
    </xdr:from>
    <xdr:to>
      <xdr:col>15</xdr:col>
      <xdr:colOff>50800</xdr:colOff>
      <xdr:row>37</xdr:row>
      <xdr:rowOff>85522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08186"/>
          <a:ext cx="889000" cy="2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79807</xdr:rowOff>
    </xdr:from>
    <xdr:to>
      <xdr:col>10</xdr:col>
      <xdr:colOff>114300</xdr:colOff>
      <xdr:row>37</xdr:row>
      <xdr:rowOff>85522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42345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123608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6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20549</xdr:rowOff>
    </xdr:from>
    <xdr:to>
      <xdr:col>24</xdr:col>
      <xdr:colOff>114300</xdr:colOff>
      <xdr:row>37</xdr:row>
      <xdr:rowOff>122149</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6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151376</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18445</xdr:rowOff>
    </xdr:from>
    <xdr:to>
      <xdr:col>20</xdr:col>
      <xdr:colOff>38100</xdr:colOff>
      <xdr:row>37</xdr:row>
      <xdr:rowOff>120045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136572</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13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13736</xdr:rowOff>
    </xdr:from>
    <xdr:to>
      <xdr:col>15</xdr:col>
      <xdr:colOff>101600</xdr:colOff>
      <xdr:row>37</xdr:row>
      <xdr:rowOff>115336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5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131863</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3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34722</xdr:rowOff>
    </xdr:from>
    <xdr:to>
      <xdr:col>10</xdr:col>
      <xdr:colOff>165100</xdr:colOff>
      <xdr:row>37</xdr:row>
      <xdr:rowOff>136322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7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152849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5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29007</xdr:rowOff>
    </xdr:from>
    <xdr:to>
      <xdr:col>6</xdr:col>
      <xdr:colOff>38100</xdr:colOff>
      <xdr:row>37</xdr:row>
      <xdr:rowOff>130607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147134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14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32835</xdr:rowOff>
    </xdr:from>
    <xdr:to>
      <xdr:col>24</xdr:col>
      <xdr:colOff>63500</xdr:colOff>
      <xdr:row>58</xdr:row>
      <xdr:rowOff>54732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76935"/>
          <a:ext cx="838200" cy="2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54732</xdr:rowOff>
    </xdr:from>
    <xdr:to>
      <xdr:col>19</xdr:col>
      <xdr:colOff>177800</xdr:colOff>
      <xdr:row>58</xdr:row>
      <xdr:rowOff>61694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98832"/>
          <a:ext cx="889000" cy="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61694</xdr:rowOff>
    </xdr:from>
    <xdr:to>
      <xdr:col>15</xdr:col>
      <xdr:colOff>50800</xdr:colOff>
      <xdr:row>58</xdr:row>
      <xdr:rowOff>72213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05794"/>
          <a:ext cx="889000" cy="1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167227</xdr:rowOff>
    </xdr:from>
    <xdr:to>
      <xdr:col>10</xdr:col>
      <xdr:colOff>114300</xdr:colOff>
      <xdr:row>58</xdr:row>
      <xdr:rowOff>72213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68427"/>
          <a:ext cx="889000" cy="24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39421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153485</xdr:rowOff>
    </xdr:from>
    <xdr:to>
      <xdr:col>24</xdr:col>
      <xdr:colOff>114300</xdr:colOff>
      <xdr:row>58</xdr:row>
      <xdr:rowOff>83635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105861</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3932</xdr:rowOff>
    </xdr:from>
    <xdr:to>
      <xdr:col>20</xdr:col>
      <xdr:colOff>38100</xdr:colOff>
      <xdr:row>58</xdr:row>
      <xdr:rowOff>105532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96659</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4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10894</xdr:rowOff>
    </xdr:from>
    <xdr:to>
      <xdr:col>15</xdr:col>
      <xdr:colOff>101600</xdr:colOff>
      <xdr:row>58</xdr:row>
      <xdr:rowOff>112494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103621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4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21413</xdr:rowOff>
    </xdr:from>
    <xdr:to>
      <xdr:col>10</xdr:col>
      <xdr:colOff>165100</xdr:colOff>
      <xdr:row>58</xdr:row>
      <xdr:rowOff>123013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114140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5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116427</xdr:rowOff>
    </xdr:from>
    <xdr:to>
      <xdr:col>6</xdr:col>
      <xdr:colOff>38100</xdr:colOff>
      <xdr:row>57</xdr:row>
      <xdr:rowOff>46577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63104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9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127953</xdr:rowOff>
    </xdr:from>
    <xdr:to>
      <xdr:col>24</xdr:col>
      <xdr:colOff>63500</xdr:colOff>
      <xdr:row>76</xdr:row>
      <xdr:rowOff>159158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58153"/>
          <a:ext cx="838200" cy="3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159158</xdr:rowOff>
    </xdr:from>
    <xdr:to>
      <xdr:col>19</xdr:col>
      <xdr:colOff>177800</xdr:colOff>
      <xdr:row>77</xdr:row>
      <xdr:rowOff>49056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89358"/>
          <a:ext cx="889000" cy="6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106318</xdr:rowOff>
    </xdr:from>
    <xdr:to>
      <xdr:col>15</xdr:col>
      <xdr:colOff>50800</xdr:colOff>
      <xdr:row>77</xdr:row>
      <xdr:rowOff>49056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136518"/>
          <a:ext cx="889000" cy="1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106318</xdr:rowOff>
    </xdr:from>
    <xdr:to>
      <xdr:col>10</xdr:col>
      <xdr:colOff>114300</xdr:colOff>
      <xdr:row>77</xdr:row>
      <xdr:rowOff>51343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136518"/>
          <a:ext cx="889000" cy="1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77153</xdr:rowOff>
    </xdr:from>
    <xdr:to>
      <xdr:col>24</xdr:col>
      <xdr:colOff>114300</xdr:colOff>
      <xdr:row>77</xdr:row>
      <xdr:rowOff>7303</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55580</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8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108358</xdr:rowOff>
    </xdr:from>
    <xdr:to>
      <xdr:col>20</xdr:col>
      <xdr:colOff>38100</xdr:colOff>
      <xdr:row>77</xdr:row>
      <xdr:rowOff>38508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3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29635</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3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169706</xdr:rowOff>
    </xdr:from>
    <xdr:to>
      <xdr:col>15</xdr:col>
      <xdr:colOff>101600</xdr:colOff>
      <xdr:row>77</xdr:row>
      <xdr:rowOff>99856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9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90983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29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55518</xdr:rowOff>
    </xdr:from>
    <xdr:to>
      <xdr:col>10</xdr:col>
      <xdr:colOff>165100</xdr:colOff>
      <xdr:row>76</xdr:row>
      <xdr:rowOff>157118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8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2194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86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543</xdr:rowOff>
    </xdr:from>
    <xdr:to>
      <xdr:col>6</xdr:col>
      <xdr:colOff>38100</xdr:colOff>
      <xdr:row>77</xdr:row>
      <xdr:rowOff>102143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93270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29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36824</xdr:rowOff>
    </xdr:from>
    <xdr:to>
      <xdr:col>24</xdr:col>
      <xdr:colOff>63500</xdr:colOff>
      <xdr:row>98</xdr:row>
      <xdr:rowOff>47039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38924"/>
          <a:ext cx="838200" cy="1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15303</xdr:rowOff>
    </xdr:from>
    <xdr:to>
      <xdr:col>19</xdr:col>
      <xdr:colOff>177800</xdr:colOff>
      <xdr:row>98</xdr:row>
      <xdr:rowOff>36824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17403"/>
          <a:ext cx="8890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12187</xdr:rowOff>
    </xdr:from>
    <xdr:to>
      <xdr:col>15</xdr:col>
      <xdr:colOff>50800</xdr:colOff>
      <xdr:row>98</xdr:row>
      <xdr:rowOff>15303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14287"/>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12187</xdr:rowOff>
    </xdr:from>
    <xdr:to>
      <xdr:col>10</xdr:col>
      <xdr:colOff>114300</xdr:colOff>
      <xdr:row>98</xdr:row>
      <xdr:rowOff>55229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14287"/>
          <a:ext cx="889000" cy="4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167689</xdr:rowOff>
    </xdr:from>
    <xdr:to>
      <xdr:col>24</xdr:col>
      <xdr:colOff>114300</xdr:colOff>
      <xdr:row>98</xdr:row>
      <xdr:rowOff>97839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9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82616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157474</xdr:rowOff>
    </xdr:from>
    <xdr:to>
      <xdr:col>20</xdr:col>
      <xdr:colOff>38100</xdr:colOff>
      <xdr:row>98</xdr:row>
      <xdr:rowOff>87624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8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78751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135953</xdr:rowOff>
    </xdr:from>
    <xdr:to>
      <xdr:col>15</xdr:col>
      <xdr:colOff>101600</xdr:colOff>
      <xdr:row>98</xdr:row>
      <xdr:rowOff>66103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57230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5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132837</xdr:rowOff>
    </xdr:from>
    <xdr:to>
      <xdr:col>10</xdr:col>
      <xdr:colOff>165100</xdr:colOff>
      <xdr:row>98</xdr:row>
      <xdr:rowOff>62987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54114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5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4429</xdr:rowOff>
    </xdr:from>
    <xdr:to>
      <xdr:col>6</xdr:col>
      <xdr:colOff>38100</xdr:colOff>
      <xdr:row>98</xdr:row>
      <xdr:rowOff>106029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0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97156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9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119126</xdr:rowOff>
    </xdr:from>
    <xdr:to>
      <xdr:col>55</xdr:col>
      <xdr:colOff>0</xdr:colOff>
      <xdr:row>38</xdr:row>
      <xdr:rowOff>125299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34226"/>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125299</xdr:rowOff>
    </xdr:from>
    <xdr:to>
      <xdr:col>50</xdr:col>
      <xdr:colOff>114300</xdr:colOff>
      <xdr:row>38</xdr:row>
      <xdr:rowOff>138785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40399"/>
          <a:ext cx="889000" cy="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138785</xdr:rowOff>
    </xdr:from>
    <xdr:to>
      <xdr:col>45</xdr:col>
      <xdr:colOff>177800</xdr:colOff>
      <xdr:row>38</xdr:row>
      <xdr:rowOff>139243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5388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139243</xdr:rowOff>
    </xdr:from>
    <xdr:to>
      <xdr:col>41</xdr:col>
      <xdr:colOff>50800</xdr:colOff>
      <xdr:row>38</xdr:row>
      <xdr:rowOff>139243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68326</xdr:rowOff>
    </xdr:from>
    <xdr:to>
      <xdr:col>55</xdr:col>
      <xdr:colOff>50800</xdr:colOff>
      <xdr:row>38</xdr:row>
      <xdr:rowOff>169926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154703</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98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74499</xdr:rowOff>
    </xdr:from>
    <xdr:to>
      <xdr:col>50</xdr:col>
      <xdr:colOff>165100</xdr:colOff>
      <xdr:row>39</xdr:row>
      <xdr:rowOff>4649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167226</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682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87985</xdr:rowOff>
    </xdr:from>
    <xdr:to>
      <xdr:col>46</xdr:col>
      <xdr:colOff>38100</xdr:colOff>
      <xdr:row>39</xdr:row>
      <xdr:rowOff>18135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9262</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88443</xdr:rowOff>
    </xdr:from>
    <xdr:to>
      <xdr:col>41</xdr:col>
      <xdr:colOff>101600</xdr:colOff>
      <xdr:row>39</xdr:row>
      <xdr:rowOff>18593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9720</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156026</xdr:rowOff>
    </xdr:from>
    <xdr:to>
      <xdr:col>55</xdr:col>
      <xdr:colOff>0</xdr:colOff>
      <xdr:row>58</xdr:row>
      <xdr:rowOff>20466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28676"/>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156026</xdr:rowOff>
    </xdr:from>
    <xdr:to>
      <xdr:col>50</xdr:col>
      <xdr:colOff>114300</xdr:colOff>
      <xdr:row>57</xdr:row>
      <xdr:rowOff>164103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28676"/>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104115</xdr:rowOff>
    </xdr:from>
    <xdr:to>
      <xdr:col>45</xdr:col>
      <xdr:colOff>177800</xdr:colOff>
      <xdr:row>57</xdr:row>
      <xdr:rowOff>164103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876765"/>
          <a:ext cx="889000" cy="5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85960</xdr:rowOff>
    </xdr:from>
    <xdr:to>
      <xdr:col>41</xdr:col>
      <xdr:colOff>50800</xdr:colOff>
      <xdr:row>57</xdr:row>
      <xdr:rowOff>104115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858610"/>
          <a:ext cx="889000" cy="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141116</xdr:rowOff>
    </xdr:from>
    <xdr:to>
      <xdr:col>55</xdr:col>
      <xdr:colOff>50800</xdr:colOff>
      <xdr:row>58</xdr:row>
      <xdr:rowOff>71266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119543</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9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105226</xdr:rowOff>
    </xdr:from>
    <xdr:to>
      <xdr:col>50</xdr:col>
      <xdr:colOff>165100</xdr:colOff>
      <xdr:row>58</xdr:row>
      <xdr:rowOff>35376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7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26503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9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113303</xdr:rowOff>
    </xdr:from>
    <xdr:to>
      <xdr:col>46</xdr:col>
      <xdr:colOff>38100</xdr:colOff>
      <xdr:row>58</xdr:row>
      <xdr:rowOff>43453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8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34580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97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53315</xdr:rowOff>
    </xdr:from>
    <xdr:to>
      <xdr:col>41</xdr:col>
      <xdr:colOff>101600</xdr:colOff>
      <xdr:row>57</xdr:row>
      <xdr:rowOff>154915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146042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91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35160</xdr:rowOff>
    </xdr:from>
    <xdr:to>
      <xdr:col>36</xdr:col>
      <xdr:colOff>165100</xdr:colOff>
      <xdr:row>57</xdr:row>
      <xdr:rowOff>136760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127887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90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57942</xdr:rowOff>
    </xdr:from>
    <xdr:to>
      <xdr:col>55</xdr:col>
      <xdr:colOff>0</xdr:colOff>
      <xdr:row>78</xdr:row>
      <xdr:rowOff>65095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31042"/>
          <a:ext cx="838200" cy="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57942</xdr:rowOff>
    </xdr:from>
    <xdr:to>
      <xdr:col>50</xdr:col>
      <xdr:colOff>114300</xdr:colOff>
      <xdr:row>78</xdr:row>
      <xdr:rowOff>59919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31042"/>
          <a:ext cx="889000" cy="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36846</xdr:rowOff>
    </xdr:from>
    <xdr:to>
      <xdr:col>45</xdr:col>
      <xdr:colOff>177800</xdr:colOff>
      <xdr:row>78</xdr:row>
      <xdr:rowOff>59919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09946"/>
          <a:ext cx="889000" cy="2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8370</xdr:rowOff>
    </xdr:from>
    <xdr:to>
      <xdr:col>41</xdr:col>
      <xdr:colOff>50800</xdr:colOff>
      <xdr:row>78</xdr:row>
      <xdr:rowOff>36846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81470"/>
          <a:ext cx="889000" cy="2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14295</xdr:rowOff>
    </xdr:from>
    <xdr:to>
      <xdr:col>55</xdr:col>
      <xdr:colOff>50800</xdr:colOff>
      <xdr:row>78</xdr:row>
      <xdr:rowOff>115895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8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164172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7142</xdr:rowOff>
    </xdr:from>
    <xdr:to>
      <xdr:col>50</xdr:col>
      <xdr:colOff>165100</xdr:colOff>
      <xdr:row>78</xdr:row>
      <xdr:rowOff>108742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8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99869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7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9119</xdr:rowOff>
    </xdr:from>
    <xdr:to>
      <xdr:col>46</xdr:col>
      <xdr:colOff>38100</xdr:colOff>
      <xdr:row>78</xdr:row>
      <xdr:rowOff>110719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101846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157496</xdr:rowOff>
    </xdr:from>
    <xdr:to>
      <xdr:col>41</xdr:col>
      <xdr:colOff>101600</xdr:colOff>
      <xdr:row>78</xdr:row>
      <xdr:rowOff>87646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5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78773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5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129020</xdr:rowOff>
    </xdr:from>
    <xdr:to>
      <xdr:col>36</xdr:col>
      <xdr:colOff>165100</xdr:colOff>
      <xdr:row>78</xdr:row>
      <xdr:rowOff>59170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50297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156288</xdr:rowOff>
    </xdr:from>
    <xdr:to>
      <xdr:col>55</xdr:col>
      <xdr:colOff>0</xdr:colOff>
      <xdr:row>97</xdr:row>
      <xdr:rowOff>16401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15488"/>
          <a:ext cx="838200" cy="3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16401</xdr:rowOff>
    </xdr:from>
    <xdr:to>
      <xdr:col>50</xdr:col>
      <xdr:colOff>114300</xdr:colOff>
      <xdr:row>97</xdr:row>
      <xdr:rowOff>65923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47051"/>
          <a:ext cx="889000" cy="4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17148</xdr:rowOff>
    </xdr:from>
    <xdr:to>
      <xdr:col>45</xdr:col>
      <xdr:colOff>177800</xdr:colOff>
      <xdr:row>97</xdr:row>
      <xdr:rowOff>65923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47798"/>
          <a:ext cx="889000" cy="4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12560</xdr:rowOff>
    </xdr:from>
    <xdr:to>
      <xdr:col>41</xdr:col>
      <xdr:colOff>50800</xdr:colOff>
      <xdr:row>97</xdr:row>
      <xdr:rowOff>17148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43210"/>
          <a:ext cx="889000" cy="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105488</xdr:rowOff>
    </xdr:from>
    <xdr:to>
      <xdr:col>55</xdr:col>
      <xdr:colOff>50800</xdr:colOff>
      <xdr:row>97</xdr:row>
      <xdr:rowOff>35638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6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83915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137051</xdr:rowOff>
    </xdr:from>
    <xdr:to>
      <xdr:col>50</xdr:col>
      <xdr:colOff>165100</xdr:colOff>
      <xdr:row>97</xdr:row>
      <xdr:rowOff>67201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9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58328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8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15123</xdr:rowOff>
    </xdr:from>
    <xdr:to>
      <xdr:col>46</xdr:col>
      <xdr:colOff>38100</xdr:colOff>
      <xdr:row>97</xdr:row>
      <xdr:rowOff>116723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107850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3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137798</xdr:rowOff>
    </xdr:from>
    <xdr:to>
      <xdr:col>41</xdr:col>
      <xdr:colOff>101600</xdr:colOff>
      <xdr:row>97</xdr:row>
      <xdr:rowOff>67948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9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59075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8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133210</xdr:rowOff>
    </xdr:from>
    <xdr:to>
      <xdr:col>36</xdr:col>
      <xdr:colOff>165100</xdr:colOff>
      <xdr:row>97</xdr:row>
      <xdr:rowOff>63360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54487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115544</xdr:rowOff>
    </xdr:from>
    <xdr:to>
      <xdr:col>85</xdr:col>
      <xdr:colOff>127000</xdr:colOff>
      <xdr:row>36</xdr:row>
      <xdr:rowOff>6560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16294"/>
          <a:ext cx="838200" cy="6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6560</xdr:rowOff>
    </xdr:from>
    <xdr:to>
      <xdr:col>81</xdr:col>
      <xdr:colOff>50800</xdr:colOff>
      <xdr:row>36</xdr:row>
      <xdr:rowOff>23895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178760"/>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23895</xdr:rowOff>
    </xdr:from>
    <xdr:to>
      <xdr:col>76</xdr:col>
      <xdr:colOff>114300</xdr:colOff>
      <xdr:row>36</xdr:row>
      <xdr:rowOff>31820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96095"/>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31343</xdr:rowOff>
    </xdr:from>
    <xdr:to>
      <xdr:col>71</xdr:col>
      <xdr:colOff>177800</xdr:colOff>
      <xdr:row>36</xdr:row>
      <xdr:rowOff>31820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03543"/>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125506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64744</xdr:rowOff>
    </xdr:from>
    <xdr:to>
      <xdr:col>85</xdr:col>
      <xdr:colOff>177800</xdr:colOff>
      <xdr:row>35</xdr:row>
      <xdr:rowOff>166344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87621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127210</xdr:rowOff>
    </xdr:from>
    <xdr:to>
      <xdr:col>81</xdr:col>
      <xdr:colOff>101600</xdr:colOff>
      <xdr:row>36</xdr:row>
      <xdr:rowOff>57360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73887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0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144545</xdr:rowOff>
    </xdr:from>
    <xdr:to>
      <xdr:col>76</xdr:col>
      <xdr:colOff>165100</xdr:colOff>
      <xdr:row>36</xdr:row>
      <xdr:rowOff>74695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4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91222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2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152470</xdr:rowOff>
    </xdr:from>
    <xdr:to>
      <xdr:col>72</xdr:col>
      <xdr:colOff>38100</xdr:colOff>
      <xdr:row>36</xdr:row>
      <xdr:rowOff>82620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5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99147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2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151993</xdr:rowOff>
    </xdr:from>
    <xdr:to>
      <xdr:col>67</xdr:col>
      <xdr:colOff>101600</xdr:colOff>
      <xdr:row>36</xdr:row>
      <xdr:rowOff>82143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98670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114394</xdr:rowOff>
    </xdr:from>
    <xdr:to>
      <xdr:col>85</xdr:col>
      <xdr:colOff>127000</xdr:colOff>
      <xdr:row>57</xdr:row>
      <xdr:rowOff>79060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15594"/>
          <a:ext cx="838200" cy="13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67843</xdr:rowOff>
    </xdr:from>
    <xdr:to>
      <xdr:col>81</xdr:col>
      <xdr:colOff>50800</xdr:colOff>
      <xdr:row>57</xdr:row>
      <xdr:rowOff>79060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40493"/>
          <a:ext cx="889000" cy="1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39124</xdr:rowOff>
    </xdr:from>
    <xdr:to>
      <xdr:col>76</xdr:col>
      <xdr:colOff>114300</xdr:colOff>
      <xdr:row>57</xdr:row>
      <xdr:rowOff>67843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11774"/>
          <a:ext cx="889000" cy="2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39124</xdr:rowOff>
    </xdr:from>
    <xdr:to>
      <xdr:col>71</xdr:col>
      <xdr:colOff>177800</xdr:colOff>
      <xdr:row>57</xdr:row>
      <xdr:rowOff>46629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11774"/>
          <a:ext cx="889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63594</xdr:rowOff>
    </xdr:from>
    <xdr:to>
      <xdr:col>85</xdr:col>
      <xdr:colOff>177800</xdr:colOff>
      <xdr:row>56</xdr:row>
      <xdr:rowOff>165194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6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42021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4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28260</xdr:rowOff>
    </xdr:from>
    <xdr:to>
      <xdr:col>81</xdr:col>
      <xdr:colOff>101600</xdr:colOff>
      <xdr:row>57</xdr:row>
      <xdr:rowOff>129860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120987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9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17043</xdr:rowOff>
    </xdr:from>
    <xdr:to>
      <xdr:col>76</xdr:col>
      <xdr:colOff>165100</xdr:colOff>
      <xdr:row>57</xdr:row>
      <xdr:rowOff>118643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109770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8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159774</xdr:rowOff>
    </xdr:from>
    <xdr:to>
      <xdr:col>72</xdr:col>
      <xdr:colOff>38100</xdr:colOff>
      <xdr:row>57</xdr:row>
      <xdr:rowOff>89924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81051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5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167279</xdr:rowOff>
    </xdr:from>
    <xdr:to>
      <xdr:col>67</xdr:col>
      <xdr:colOff>101600</xdr:colOff>
      <xdr:row>57</xdr:row>
      <xdr:rowOff>97429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6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88556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81865</xdr:rowOff>
    </xdr:from>
    <xdr:to>
      <xdr:col>85</xdr:col>
      <xdr:colOff>127000</xdr:colOff>
      <xdr:row>78</xdr:row>
      <xdr:rowOff>92425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54965"/>
          <a:ext cx="838200" cy="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92425</xdr:rowOff>
    </xdr:from>
    <xdr:to>
      <xdr:col>81</xdr:col>
      <xdr:colOff>50800</xdr:colOff>
      <xdr:row>78</xdr:row>
      <xdr:rowOff>133345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65525"/>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133345</xdr:rowOff>
    </xdr:from>
    <xdr:to>
      <xdr:col>76</xdr:col>
      <xdr:colOff>114300</xdr:colOff>
      <xdr:row>78</xdr:row>
      <xdr:rowOff>136317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06445"/>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119926</xdr:rowOff>
    </xdr:from>
    <xdr:to>
      <xdr:col>71</xdr:col>
      <xdr:colOff>177800</xdr:colOff>
      <xdr:row>78</xdr:row>
      <xdr:rowOff>136317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93026"/>
          <a:ext cx="8890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31065</xdr:rowOff>
    </xdr:from>
    <xdr:to>
      <xdr:col>85</xdr:col>
      <xdr:colOff>177800</xdr:colOff>
      <xdr:row>78</xdr:row>
      <xdr:rowOff>132665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123175</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2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41625</xdr:rowOff>
    </xdr:from>
    <xdr:to>
      <xdr:col>81</xdr:col>
      <xdr:colOff>101600</xdr:colOff>
      <xdr:row>78</xdr:row>
      <xdr:rowOff>143225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1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134352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82545</xdr:rowOff>
    </xdr:from>
    <xdr:to>
      <xdr:col>76</xdr:col>
      <xdr:colOff>165100</xdr:colOff>
      <xdr:row>79</xdr:row>
      <xdr:rowOff>12695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3822</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48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85517</xdr:rowOff>
    </xdr:from>
    <xdr:to>
      <xdr:col>72</xdr:col>
      <xdr:colOff>38100</xdr:colOff>
      <xdr:row>79</xdr:row>
      <xdr:rowOff>15667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6794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551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69126</xdr:rowOff>
    </xdr:from>
    <xdr:to>
      <xdr:col>67</xdr:col>
      <xdr:colOff>101600</xdr:colOff>
      <xdr:row>78</xdr:row>
      <xdr:rowOff>170726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4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161853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34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49530</xdr:rowOff>
    </xdr:from>
    <xdr:to>
      <xdr:col>85</xdr:col>
      <xdr:colOff>127000</xdr:colOff>
      <xdr:row>97</xdr:row>
      <xdr:rowOff>75185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680180"/>
          <a:ext cx="838200" cy="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37973</xdr:rowOff>
    </xdr:from>
    <xdr:to>
      <xdr:col>81</xdr:col>
      <xdr:colOff>50800</xdr:colOff>
      <xdr:row>97</xdr:row>
      <xdr:rowOff>49530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668623"/>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33871</xdr:rowOff>
    </xdr:from>
    <xdr:to>
      <xdr:col>76</xdr:col>
      <xdr:colOff>114300</xdr:colOff>
      <xdr:row>97</xdr:row>
      <xdr:rowOff>37973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664521"/>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33871</xdr:rowOff>
    </xdr:from>
    <xdr:to>
      <xdr:col>71</xdr:col>
      <xdr:colOff>177800</xdr:colOff>
      <xdr:row>97</xdr:row>
      <xdr:rowOff>39269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64521"/>
          <a:ext cx="889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24385</xdr:rowOff>
    </xdr:from>
    <xdr:to>
      <xdr:col>85</xdr:col>
      <xdr:colOff>177800</xdr:colOff>
      <xdr:row>97</xdr:row>
      <xdr:rowOff>125985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2812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3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170180</xdr:rowOff>
    </xdr:from>
    <xdr:to>
      <xdr:col>81</xdr:col>
      <xdr:colOff>101600</xdr:colOff>
      <xdr:row>97</xdr:row>
      <xdr:rowOff>100330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91457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2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158623</xdr:rowOff>
    </xdr:from>
    <xdr:to>
      <xdr:col>76</xdr:col>
      <xdr:colOff>165100</xdr:colOff>
      <xdr:row>97</xdr:row>
      <xdr:rowOff>88773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79900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1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154521</xdr:rowOff>
    </xdr:from>
    <xdr:to>
      <xdr:col>72</xdr:col>
      <xdr:colOff>38100</xdr:colOff>
      <xdr:row>97</xdr:row>
      <xdr:rowOff>84671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75798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0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159919</xdr:rowOff>
    </xdr:from>
    <xdr:to>
      <xdr:col>67</xdr:col>
      <xdr:colOff>101600</xdr:colOff>
      <xdr:row>97</xdr:row>
      <xdr:rowOff>90069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81196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1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11,494</a:t>
          </a:r>
          <a:r>
            <a:rPr kumimoji="1" lang="ja-JP" altLang="en-US" sz="1300">
              <a:latin typeface="ＭＳ Ｐゴシック" panose="020B0600070205080204" pitchFamily="50" charset="-128"/>
              <a:ea typeface="ＭＳ Ｐゴシック" panose="020B0600070205080204" pitchFamily="50" charset="-128"/>
            </a:rPr>
            <a:t>円増加して</a:t>
          </a:r>
          <a:r>
            <a:rPr kumimoji="1" lang="en-US" altLang="ja-JP" sz="1300">
              <a:latin typeface="ＭＳ Ｐゴシック" panose="020B0600070205080204" pitchFamily="50" charset="-128"/>
              <a:ea typeface="ＭＳ Ｐゴシック" panose="020B0600070205080204" pitchFamily="50" charset="-128"/>
            </a:rPr>
            <a:t>96,097</a:t>
          </a:r>
          <a:r>
            <a:rPr kumimoji="1" lang="ja-JP" altLang="en-US" sz="1300">
              <a:latin typeface="ＭＳ Ｐゴシック" panose="020B0600070205080204" pitchFamily="50" charset="-128"/>
              <a:ea typeface="ＭＳ Ｐゴシック" panose="020B0600070205080204" pitchFamily="50" charset="-128"/>
            </a:rPr>
            <a:t>円となったが、類似団体平均を下回っている。増加要因は、情報システム標準化等</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百万円、選挙費</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百万円増、ふるさと納税関係経費</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百万円の増である。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今後も最低賃金の増に伴う委託料の増加や物価高騰が継続すると見込まれることから、施設等の維持管理経費増加が懸念される。</a:t>
          </a:r>
        </a:p>
        <a:p>
          <a:r>
            <a:rPr kumimoji="1" lang="ja-JP" altLang="en-US" sz="1300">
              <a:latin typeface="ＭＳ Ｐゴシック" panose="020B0600070205080204" pitchFamily="50" charset="-128"/>
              <a:ea typeface="ＭＳ Ｐゴシック" panose="020B0600070205080204" pitchFamily="50" charset="-128"/>
            </a:rPr>
            <a:t>民生費の住民一人当たりのコストは、前年度から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8,190</a:t>
          </a:r>
          <a:r>
            <a:rPr kumimoji="1" lang="ja-JP" altLang="en-US" sz="1300">
              <a:latin typeface="ＭＳ Ｐゴシック" panose="020B0600070205080204" pitchFamily="50" charset="-128"/>
              <a:ea typeface="ＭＳ Ｐゴシック" panose="020B0600070205080204" pitchFamily="50" charset="-128"/>
            </a:rPr>
            <a:t>円増加して</a:t>
          </a:r>
          <a:r>
            <a:rPr kumimoji="1" lang="en-US" altLang="ja-JP" sz="1300">
              <a:latin typeface="ＭＳ Ｐゴシック" panose="020B0600070205080204" pitchFamily="50" charset="-128"/>
              <a:ea typeface="ＭＳ Ｐゴシック" panose="020B0600070205080204" pitchFamily="50" charset="-128"/>
            </a:rPr>
            <a:t>213,083</a:t>
          </a:r>
          <a:r>
            <a:rPr kumimoji="1" lang="ja-JP" altLang="en-US" sz="1300">
              <a:latin typeface="ＭＳ Ｐゴシック" panose="020B0600070205080204" pitchFamily="50" charset="-128"/>
              <a:ea typeface="ＭＳ Ｐゴシック" panose="020B0600070205080204" pitchFamily="50" charset="-128"/>
            </a:rPr>
            <a:t>円となり、類似団体平均を下回っている。増加要因は、普通建設事業</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百万円の増によるものである。今後、高齢化による社会保障費の増加や物価高騰に対応した給付事業関連経費が発生すると見込まれる。</a:t>
          </a:r>
        </a:p>
        <a:p>
          <a:r>
            <a:rPr kumimoji="1" lang="ja-JP" altLang="en-US" sz="1300">
              <a:latin typeface="ＭＳ Ｐゴシック" panose="020B0600070205080204" pitchFamily="50" charset="-128"/>
              <a:ea typeface="ＭＳ Ｐゴシック" panose="020B0600070205080204" pitchFamily="50" charset="-128"/>
            </a:rPr>
            <a:t>土木費の住民一人当たりのコストは、前年度から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4,142</a:t>
          </a:r>
          <a:r>
            <a:rPr kumimoji="1" lang="ja-JP" altLang="en-US" sz="1300">
              <a:latin typeface="ＭＳ Ｐゴシック" panose="020B0600070205080204" pitchFamily="50" charset="-128"/>
              <a:ea typeface="ＭＳ Ｐゴシック" panose="020B0600070205080204" pitchFamily="50" charset="-128"/>
            </a:rPr>
            <a:t>円増加して</a:t>
          </a:r>
          <a:r>
            <a:rPr kumimoji="1" lang="en-US" altLang="ja-JP" sz="1300">
              <a:latin typeface="ＭＳ Ｐゴシック" panose="020B0600070205080204" pitchFamily="50" charset="-128"/>
              <a:ea typeface="ＭＳ Ｐゴシック" panose="020B0600070205080204" pitchFamily="50" charset="-128"/>
            </a:rPr>
            <a:t>52,823</a:t>
          </a:r>
          <a:r>
            <a:rPr kumimoji="1" lang="ja-JP" altLang="en-US" sz="1300">
              <a:latin typeface="ＭＳ Ｐゴシック" panose="020B0600070205080204" pitchFamily="50" charset="-128"/>
              <a:ea typeface="ＭＳ Ｐゴシック" panose="020B0600070205080204" pitchFamily="50" charset="-128"/>
            </a:rPr>
            <a:t>円となり、類似団体平均を下回っている。増加要因は、橋りょう補修事業費や市道整備事業費などの増加である。今後も物価高騰が継続すると見込まれることから、道路維持管理、新設改良にかかる経費増加が懸念される。</a:t>
          </a:r>
        </a:p>
        <a:p>
          <a:r>
            <a:rPr kumimoji="1" lang="ja-JP" altLang="en-US" sz="1300">
              <a:latin typeface="ＭＳ Ｐゴシック" panose="020B0600070205080204" pitchFamily="50" charset="-128"/>
              <a:ea typeface="ＭＳ Ｐゴシック" panose="020B0600070205080204" pitchFamily="50" charset="-128"/>
            </a:rPr>
            <a:t>教育費の住民一人当たりのコストは、前年度から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17,863</a:t>
          </a:r>
          <a:r>
            <a:rPr kumimoji="1" lang="ja-JP" altLang="en-US" sz="1300">
              <a:latin typeface="ＭＳ Ｐゴシック" panose="020B0600070205080204" pitchFamily="50" charset="-128"/>
              <a:ea typeface="ＭＳ Ｐゴシック" panose="020B0600070205080204" pitchFamily="50" charset="-128"/>
            </a:rPr>
            <a:t>円増加して、</a:t>
          </a:r>
          <a:r>
            <a:rPr kumimoji="1" lang="en-US" altLang="ja-JP" sz="1300">
              <a:latin typeface="ＭＳ Ｐゴシック" panose="020B0600070205080204" pitchFamily="50" charset="-128"/>
              <a:ea typeface="ＭＳ Ｐゴシック" panose="020B0600070205080204" pitchFamily="50" charset="-128"/>
            </a:rPr>
            <a:t>58,321</a:t>
          </a:r>
          <a:r>
            <a:rPr kumimoji="1" lang="ja-JP" altLang="en-US" sz="1300">
              <a:latin typeface="ＭＳ Ｐゴシック" panose="020B0600070205080204" pitchFamily="50" charset="-128"/>
              <a:ea typeface="ＭＳ Ｐゴシック" panose="020B0600070205080204" pitchFamily="50" charset="-128"/>
            </a:rPr>
            <a:t>円となり、類似団体平均を下回っている。増加要因は、学校改修事業費の増加によるものである。令和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年度まで継続していた大規模な整備事業は完了したものの、今後は追分小学校の増築事業など各種教育施設の改修事業は継続的に発生すると見込まれる。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秋田県潟上市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・財政調整基金は、当初予算の財源不足等に対する財源として</a:t>
          </a:r>
          <a:r>
            <a:rPr kumimoji="1" lang="en-US" altLang="ja-JP" sz="1100">
              <a:latin typeface="ＭＳ ゴシック" pitchFamily="49" charset="-128"/>
              <a:ea typeface="ＭＳ ゴシック" pitchFamily="49" charset="-128"/>
            </a:rPr>
            <a:t>780</a:t>
          </a:r>
          <a:r>
            <a:rPr kumimoji="1" lang="ja-JP" altLang="en-US" sz="1100">
              <a:latin typeface="ＭＳ ゴシック" pitchFamily="49" charset="-128"/>
              <a:ea typeface="ＭＳ ゴシック" pitchFamily="49" charset="-128"/>
            </a:rPr>
            <a:t>百万円の取崩しを行ったものの、普通交付税追加交付に伴う余裕財源や基金利子の積み増しにより</a:t>
          </a:r>
          <a:r>
            <a:rPr kumimoji="1" lang="en-US" altLang="ja-JP" sz="1100">
              <a:latin typeface="ＭＳ ゴシック" pitchFamily="49" charset="-128"/>
              <a:ea typeface="ＭＳ ゴシック" pitchFamily="49" charset="-128"/>
            </a:rPr>
            <a:t>831</a:t>
          </a:r>
          <a:r>
            <a:rPr kumimoji="1" lang="ja-JP" altLang="en-US" sz="1100">
              <a:latin typeface="ＭＳ ゴシック" pitchFamily="49" charset="-128"/>
              <a:ea typeface="ＭＳ ゴシック" pitchFamily="49" charset="-128"/>
            </a:rPr>
            <a:t>百万円の積立てを行ったことで基金残高を維持した。</a:t>
          </a:r>
        </a:p>
        <a:p>
          <a:r>
            <a:rPr kumimoji="1" lang="ja-JP" altLang="en-US" sz="1100">
              <a:latin typeface="ＭＳ ゴシック" pitchFamily="49" charset="-128"/>
              <a:ea typeface="ＭＳ ゴシック" pitchFamily="49" charset="-128"/>
            </a:rPr>
            <a:t>・実質収支額は、前年度から</a:t>
          </a:r>
          <a:r>
            <a:rPr kumimoji="1" lang="en-US" altLang="ja-JP" sz="1100">
              <a:latin typeface="ＭＳ ゴシック" pitchFamily="49" charset="-128"/>
              <a:ea typeface="ＭＳ ゴシック" pitchFamily="49" charset="-128"/>
            </a:rPr>
            <a:t>23</a:t>
          </a:r>
          <a:r>
            <a:rPr kumimoji="1" lang="ja-JP" altLang="en-US" sz="1100">
              <a:latin typeface="ＭＳ ゴシック" pitchFamily="49" charset="-128"/>
              <a:ea typeface="ＭＳ ゴシック" pitchFamily="49" charset="-128"/>
            </a:rPr>
            <a:t>百万円減少の</a:t>
          </a:r>
          <a:r>
            <a:rPr kumimoji="1" lang="en-US" altLang="ja-JP" sz="1100">
              <a:latin typeface="ＭＳ ゴシック" pitchFamily="49" charset="-128"/>
              <a:ea typeface="ＭＳ ゴシック" pitchFamily="49" charset="-128"/>
            </a:rPr>
            <a:t>837</a:t>
          </a:r>
          <a:r>
            <a:rPr kumimoji="1" lang="ja-JP" altLang="en-US" sz="1100">
              <a:latin typeface="ＭＳ ゴシック" pitchFamily="49" charset="-128"/>
              <a:ea typeface="ＭＳ ゴシック" pitchFamily="49" charset="-128"/>
            </a:rPr>
            <a:t>百万円となった。令和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年度は前年度と比較して歳入歳出ともに増加し、前年度から</a:t>
          </a:r>
          <a:r>
            <a:rPr kumimoji="1" lang="en-US" altLang="ja-JP" sz="1100">
              <a:latin typeface="ＭＳ ゴシック" pitchFamily="49" charset="-128"/>
              <a:ea typeface="ＭＳ ゴシック" pitchFamily="49" charset="-128"/>
            </a:rPr>
            <a:t>0.27</a:t>
          </a:r>
          <a:r>
            <a:rPr kumimoji="1" lang="ja-JP" altLang="en-US" sz="1100">
              <a:latin typeface="ＭＳ ゴシック" pitchFamily="49" charset="-128"/>
              <a:ea typeface="ＭＳ ゴシック" pitchFamily="49" charset="-128"/>
            </a:rPr>
            <a:t>ポイント低い</a:t>
          </a:r>
          <a:r>
            <a:rPr kumimoji="1" lang="en-US" altLang="ja-JP" sz="1100">
              <a:latin typeface="ＭＳ ゴシック" pitchFamily="49" charset="-128"/>
              <a:ea typeface="ＭＳ ゴシック" pitchFamily="49" charset="-128"/>
            </a:rPr>
            <a:t>8.35</a:t>
          </a:r>
          <a:r>
            <a:rPr kumimoji="1" lang="ja-JP" altLang="en-US" sz="1100">
              <a:latin typeface="ＭＳ ゴシック" pitchFamily="49" charset="-128"/>
              <a:ea typeface="ＭＳ ゴシック" pitchFamily="49" charset="-128"/>
            </a:rPr>
            <a:t>％となった。</a:t>
          </a:r>
        </a:p>
        <a:p>
          <a:r>
            <a:rPr kumimoji="1" lang="ja-JP" altLang="en-US" sz="1100">
              <a:latin typeface="ＭＳ ゴシック" pitchFamily="49" charset="-128"/>
              <a:ea typeface="ＭＳ ゴシック" pitchFamily="49" charset="-128"/>
            </a:rPr>
            <a:t>・実質単年度収支は、単年度収支▲</a:t>
          </a:r>
          <a:r>
            <a:rPr kumimoji="1" lang="en-US" altLang="ja-JP" sz="1100">
              <a:latin typeface="ＭＳ ゴシック" pitchFamily="49" charset="-128"/>
              <a:ea typeface="ＭＳ ゴシック" pitchFamily="49" charset="-128"/>
            </a:rPr>
            <a:t>22</a:t>
          </a:r>
          <a:r>
            <a:rPr kumimoji="1" lang="ja-JP" altLang="en-US" sz="1100">
              <a:latin typeface="ＭＳ ゴシック" pitchFamily="49" charset="-128"/>
              <a:ea typeface="ＭＳ ゴシック" pitchFamily="49" charset="-128"/>
            </a:rPr>
            <a:t>百万円、財政調整基金積立金</a:t>
          </a:r>
          <a:r>
            <a:rPr kumimoji="1" lang="en-US" altLang="ja-JP" sz="1100">
              <a:latin typeface="ＭＳ ゴシック" pitchFamily="49" charset="-128"/>
              <a:ea typeface="ＭＳ ゴシック" pitchFamily="49" charset="-128"/>
            </a:rPr>
            <a:t>557</a:t>
          </a:r>
          <a:r>
            <a:rPr kumimoji="1" lang="ja-JP" altLang="en-US" sz="1100">
              <a:latin typeface="ＭＳ ゴシック" pitchFamily="49" charset="-128"/>
              <a:ea typeface="ＭＳ ゴシック" pitchFamily="49" charset="-128"/>
            </a:rPr>
            <a:t>百万円、取崩額</a:t>
          </a:r>
          <a:r>
            <a:rPr kumimoji="1" lang="en-US" altLang="ja-JP" sz="1100">
              <a:latin typeface="ＭＳ ゴシック" pitchFamily="49" charset="-128"/>
              <a:ea typeface="ＭＳ ゴシック" pitchFamily="49" charset="-128"/>
            </a:rPr>
            <a:t>800</a:t>
          </a:r>
          <a:r>
            <a:rPr kumimoji="1" lang="ja-JP" altLang="en-US" sz="1100">
              <a:latin typeface="ＭＳ ゴシック" pitchFamily="49" charset="-128"/>
              <a:ea typeface="ＭＳ ゴシック" pitchFamily="49" charset="-128"/>
            </a:rPr>
            <a:t>百万円により</a:t>
          </a:r>
          <a:r>
            <a:rPr kumimoji="1" lang="en-US" altLang="ja-JP" sz="1100">
              <a:latin typeface="ＭＳ ゴシック" pitchFamily="49" charset="-128"/>
              <a:ea typeface="ＭＳ ゴシック" pitchFamily="49" charset="-128"/>
            </a:rPr>
            <a:t>9</a:t>
          </a:r>
          <a:r>
            <a:rPr kumimoji="1" lang="ja-JP" altLang="en-US" sz="1100">
              <a:latin typeface="ＭＳ ゴシック" pitchFamily="49" charset="-128"/>
              <a:ea typeface="ＭＳ ゴシック" pitchFamily="49" charset="-128"/>
            </a:rPr>
            <a:t>百万円の増となり、前年度から</a:t>
          </a:r>
          <a:r>
            <a:rPr kumimoji="1" lang="en-US" altLang="ja-JP" sz="1100">
              <a:latin typeface="ＭＳ ゴシック" pitchFamily="49" charset="-128"/>
              <a:ea typeface="ＭＳ ゴシック" pitchFamily="49" charset="-128"/>
            </a:rPr>
            <a:t>1.24</a:t>
          </a:r>
          <a:r>
            <a:rPr kumimoji="1" lang="ja-JP" altLang="en-US" sz="1100">
              <a:latin typeface="ＭＳ ゴシック" pitchFamily="49" charset="-128"/>
              <a:ea typeface="ＭＳ ゴシック" pitchFamily="49" charset="-128"/>
            </a:rPr>
            <a:t>ポイント増加して</a:t>
          </a:r>
          <a:r>
            <a:rPr kumimoji="1" lang="en-US" altLang="ja-JP" sz="1100">
              <a:latin typeface="ＭＳ ゴシック" pitchFamily="49" charset="-128"/>
              <a:ea typeface="ＭＳ ゴシック" pitchFamily="49" charset="-128"/>
            </a:rPr>
            <a:t>0.09</a:t>
          </a:r>
          <a:r>
            <a:rPr kumimoji="1" lang="ja-JP" altLang="en-US" sz="1100">
              <a:latin typeface="ＭＳ ゴシック" pitchFamily="49" charset="-128"/>
              <a:ea typeface="ＭＳ ゴシック" pitchFamily="49" charset="-128"/>
            </a:rPr>
            <a:t>％となった。今後も、着実な基金積立ての実施や事業見直しによって実質単年度収支黒字化の安定を図っていく。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秋田県潟上市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年度において、赤字額は全ての会計において発生せず、連結実質赤字比率はない。</a:t>
          </a:r>
        </a:p>
        <a:p>
          <a:r>
            <a:rPr kumimoji="1" lang="ja-JP" altLang="en-US" sz="1400">
              <a:latin typeface="ＭＳ ゴシック" pitchFamily="49" charset="-128"/>
              <a:ea typeface="ＭＳ ゴシック" pitchFamily="49" charset="-128"/>
            </a:rPr>
            <a:t>・国民健康保険事業特別会計について、</a:t>
          </a:r>
          <a:r>
            <a:rPr kumimoji="1" lang="ja-JP" altLang="en-US" sz="1400">
              <a:solidFill>
                <a:sysClr val="windowText" lastClr="000000"/>
              </a:solidFill>
              <a:latin typeface="ＭＳ ゴシック" pitchFamily="49" charset="-128"/>
              <a:ea typeface="ＭＳ ゴシック" pitchFamily="49" charset="-128"/>
            </a:rPr>
            <a:t>保険給付費等交付金</a:t>
          </a:r>
          <a:r>
            <a:rPr kumimoji="1" lang="en-US" altLang="ja-JP" sz="1400">
              <a:solidFill>
                <a:sysClr val="windowText" lastClr="000000"/>
              </a:solidFill>
              <a:latin typeface="ＭＳ ゴシック" pitchFamily="49" charset="-128"/>
              <a:ea typeface="ＭＳ ゴシック" pitchFamily="49" charset="-128"/>
            </a:rPr>
            <a:t>62</a:t>
          </a:r>
          <a:r>
            <a:rPr kumimoji="1" lang="ja-JP" altLang="en-US" sz="1400">
              <a:solidFill>
                <a:sysClr val="windowText" lastClr="000000"/>
              </a:solidFill>
              <a:latin typeface="ＭＳ ゴシック" pitchFamily="49" charset="-128"/>
              <a:ea typeface="ＭＳ ゴシック" pitchFamily="49" charset="-128"/>
            </a:rPr>
            <a:t>百万円の増加などにより歳入全体で</a:t>
          </a:r>
          <a:r>
            <a:rPr kumimoji="1" lang="en-US" altLang="ja-JP" sz="1400">
              <a:solidFill>
                <a:sysClr val="windowText" lastClr="000000"/>
              </a:solidFill>
              <a:latin typeface="ＭＳ ゴシック" pitchFamily="49" charset="-128"/>
              <a:ea typeface="ＭＳ ゴシック" pitchFamily="49" charset="-128"/>
            </a:rPr>
            <a:t>90</a:t>
          </a:r>
          <a:r>
            <a:rPr kumimoji="1" lang="ja-JP" altLang="en-US" sz="1400">
              <a:solidFill>
                <a:sysClr val="windowText" lastClr="000000"/>
              </a:solidFill>
              <a:latin typeface="ＭＳ ゴシック" pitchFamily="49" charset="-128"/>
              <a:ea typeface="ＭＳ ゴシック" pitchFamily="49" charset="-128"/>
            </a:rPr>
            <a:t>百万円増加し、</a:t>
          </a:r>
          <a:r>
            <a:rPr kumimoji="1" lang="ja-JP" altLang="en-US" sz="1400">
              <a:latin typeface="ＭＳ ゴシック" pitchFamily="49" charset="-128"/>
              <a:ea typeface="ＭＳ ゴシック" pitchFamily="49" charset="-128"/>
            </a:rPr>
            <a:t>歳出においては人件費増に伴う総務費</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百万円増額、保険給付費</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百万円の増加により全体で</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百万円増加したことで、前年度から</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ポイント増加して</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・介護保険事業特別会計について、繰越金</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百万円の増加や基金繰入金</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百万円の増加などにより歳入全体で</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百万円増加し、歳出においても給付費準備基金積立金</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百万円の増加や地域支援事業</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百万円の増加などにより全体で</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百万円増加した。歳入よりも歳出の増加幅が大きかったことから、前年度から</a:t>
          </a:r>
          <a:r>
            <a:rPr kumimoji="1" lang="en-US" altLang="ja-JP" sz="1400">
              <a:latin typeface="ＭＳ ゴシック" pitchFamily="49" charset="-128"/>
              <a:ea typeface="ＭＳ ゴシック" pitchFamily="49" charset="-128"/>
            </a:rPr>
            <a:t>0.23</a:t>
          </a:r>
          <a:r>
            <a:rPr kumimoji="1" lang="ja-JP" altLang="en-US" sz="1400">
              <a:latin typeface="ＭＳ ゴシック" pitchFamily="49" charset="-128"/>
              <a:ea typeface="ＭＳ ゴシック" pitchFamily="49" charset="-128"/>
            </a:rPr>
            <a:t>ポイント減少して</a:t>
          </a:r>
          <a:r>
            <a:rPr kumimoji="1" lang="en-US" altLang="ja-JP" sz="1400">
              <a:latin typeface="ＭＳ ゴシック" pitchFamily="49" charset="-128"/>
              <a:ea typeface="ＭＳ ゴシック" pitchFamily="49" charset="-128"/>
            </a:rPr>
            <a:t>2.29</a:t>
          </a:r>
          <a:r>
            <a:rPr kumimoji="1" lang="ja-JP" altLang="en-US" sz="1400">
              <a:latin typeface="ＭＳ ゴシック" pitchFamily="49" charset="-128"/>
              <a:ea typeface="ＭＳ ゴシック" pitchFamily="49" charset="-128"/>
            </a:rPr>
            <a:t>％となった。　</a:t>
          </a:r>
        </a:p>
        <a:p>
          <a:r>
            <a:rPr kumimoji="1" lang="ja-JP" altLang="en-US" sz="1400">
              <a:latin typeface="ＭＳ ゴシック" pitchFamily="49" charset="-128"/>
              <a:ea typeface="ＭＳ ゴシック" pitchFamily="49" charset="-128"/>
            </a:rPr>
            <a:t>・今後も、歳入額に見合った事業展開を図り、引き続き赤字額が発生しないよう健全な財政運営に努めていく。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18801390</v>
      </c>
      <c r="BO4" s="449"/>
      <c r="BP4" s="449"/>
      <c r="BQ4" s="449"/>
      <c r="BR4" s="449"/>
      <c r="BS4" s="449"/>
      <c r="BT4" s="449"/>
      <c r="BU4" s="450"/>
      <c r="BV4" s="448">
        <v>17753062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8.4</v>
      </c>
      <c r="CU4" s="589"/>
      <c r="CV4" s="589"/>
      <c r="CW4" s="589"/>
      <c r="CX4" s="589"/>
      <c r="CY4" s="589"/>
      <c r="CZ4" s="589"/>
      <c r="DA4" s="590"/>
      <c r="DB4" s="588">
        <v>8.6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17888665</v>
      </c>
      <c r="BO5" s="420"/>
      <c r="BP5" s="420"/>
      <c r="BQ5" s="420"/>
      <c r="BR5" s="420"/>
      <c r="BS5" s="420"/>
      <c r="BT5" s="420"/>
      <c r="BU5" s="421"/>
      <c r="BV5" s="419">
        <v>16841289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99.7</v>
      </c>
      <c r="CU5" s="417"/>
      <c r="CV5" s="417"/>
      <c r="CW5" s="417"/>
      <c r="CX5" s="417"/>
      <c r="CY5" s="417"/>
      <c r="CZ5" s="417"/>
      <c r="DA5" s="418"/>
      <c r="DB5" s="416">
        <v>100.3</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912725</v>
      </c>
      <c r="BO6" s="420"/>
      <c r="BP6" s="420"/>
      <c r="BQ6" s="420"/>
      <c r="BR6" s="420"/>
      <c r="BS6" s="420"/>
      <c r="BT6" s="420"/>
      <c r="BU6" s="421"/>
      <c r="BV6" s="419">
        <v>911773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99.9</v>
      </c>
      <c r="CU6" s="563"/>
      <c r="CV6" s="563"/>
      <c r="CW6" s="563"/>
      <c r="CX6" s="563"/>
      <c r="CY6" s="563"/>
      <c r="CZ6" s="563"/>
      <c r="DA6" s="564"/>
      <c r="DB6" s="562">
        <v>100.4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75329</v>
      </c>
      <c r="BO7" s="420"/>
      <c r="BP7" s="420"/>
      <c r="BQ7" s="420"/>
      <c r="BR7" s="420"/>
      <c r="BS7" s="420"/>
      <c r="BT7" s="420"/>
      <c r="BU7" s="421"/>
      <c r="BV7" s="419">
        <v>52238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10023346</v>
      </c>
      <c r="CU7" s="420"/>
      <c r="CV7" s="420"/>
      <c r="CW7" s="420"/>
      <c r="CX7" s="420"/>
      <c r="CY7" s="420"/>
      <c r="CZ7" s="420"/>
      <c r="DA7" s="421"/>
      <c r="DB7" s="419">
        <v>9970065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837396</v>
      </c>
      <c r="BO8" s="420"/>
      <c r="BP8" s="420"/>
      <c r="BQ8" s="420"/>
      <c r="BR8" s="420"/>
      <c r="BS8" s="420"/>
      <c r="BT8" s="420"/>
      <c r="BU8" s="421"/>
      <c r="BV8" s="419">
        <v>859535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0.35</v>
      </c>
      <c r="CU8" s="523"/>
      <c r="CV8" s="523"/>
      <c r="CW8" s="523"/>
      <c r="CX8" s="523"/>
      <c r="CY8" s="523"/>
      <c r="CZ8" s="523"/>
      <c r="DA8" s="524"/>
      <c r="DB8" s="522">
        <v>0.35</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31720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-22139</v>
      </c>
      <c r="BO9" s="420"/>
      <c r="BP9" s="420"/>
      <c r="BQ9" s="420"/>
      <c r="BR9" s="420"/>
      <c r="BS9" s="420"/>
      <c r="BT9" s="420"/>
      <c r="BU9" s="421"/>
      <c r="BV9" s="419">
        <v>-117717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12.8</v>
      </c>
      <c r="CU9" s="417"/>
      <c r="CV9" s="417"/>
      <c r="CW9" s="417"/>
      <c r="CX9" s="417"/>
      <c r="CY9" s="417"/>
      <c r="CZ9" s="417"/>
      <c r="DA9" s="418"/>
      <c r="DB9" s="416">
        <v>13.6</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33083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830732</v>
      </c>
      <c r="BO10" s="420"/>
      <c r="BP10" s="420"/>
      <c r="BQ10" s="420"/>
      <c r="BR10" s="420"/>
      <c r="BS10" s="420"/>
      <c r="BT10" s="420"/>
      <c r="BU10" s="421"/>
      <c r="BV10" s="419">
        <v>783261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31271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800000</v>
      </c>
      <c r="BO12" s="420"/>
      <c r="BP12" s="420"/>
      <c r="BQ12" s="420"/>
      <c r="BR12" s="420"/>
      <c r="BS12" s="420"/>
      <c r="BT12" s="420"/>
      <c r="BU12" s="421"/>
      <c r="BV12" s="419">
        <v>780000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31127</v>
      </c>
      <c r="S13" s="507"/>
      <c r="T13" s="507"/>
      <c r="U13" s="507"/>
      <c r="V13" s="508"/>
      <c r="W13" s="509" t="s">
        <v>131</v>
      </c>
      <c r="X13" s="405"/>
      <c r="Y13" s="405"/>
      <c r="Z13" s="405"/>
      <c r="AA13" s="405"/>
      <c r="AB13" s="406"/>
      <c r="AC13" s="372">
        <v>826</v>
      </c>
      <c r="AD13" s="373"/>
      <c r="AE13" s="373"/>
      <c r="AF13" s="373"/>
      <c r="AG13" s="374"/>
      <c r="AH13" s="372">
        <v>933</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8593</v>
      </c>
      <c r="BO13" s="420"/>
      <c r="BP13" s="420"/>
      <c r="BQ13" s="420"/>
      <c r="BR13" s="420"/>
      <c r="BS13" s="420"/>
      <c r="BT13" s="420"/>
      <c r="BU13" s="421"/>
      <c r="BV13" s="419">
        <v>-114456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6.3</v>
      </c>
      <c r="CU13" s="417"/>
      <c r="CV13" s="417"/>
      <c r="CW13" s="417"/>
      <c r="CX13" s="417"/>
      <c r="CY13" s="417"/>
      <c r="CZ13" s="417"/>
      <c r="DA13" s="418"/>
      <c r="DB13" s="416">
        <v>6.6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31624</v>
      </c>
      <c r="S14" s="507"/>
      <c r="T14" s="507"/>
      <c r="U14" s="507"/>
      <c r="V14" s="508"/>
      <c r="W14" s="510"/>
      <c r="X14" s="408"/>
      <c r="Y14" s="408"/>
      <c r="Z14" s="408"/>
      <c r="AA14" s="408"/>
      <c r="AB14" s="409"/>
      <c r="AC14" s="499">
        <v>5.7</v>
      </c>
      <c r="AD14" s="500"/>
      <c r="AE14" s="500"/>
      <c r="AF14" s="500"/>
      <c r="AG14" s="501"/>
      <c r="AH14" s="499">
        <v>6.2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26.9</v>
      </c>
      <c r="CU14" s="517"/>
      <c r="CV14" s="517"/>
      <c r="CW14" s="517"/>
      <c r="CX14" s="517"/>
      <c r="CY14" s="517"/>
      <c r="CZ14" s="517"/>
      <c r="DA14" s="518"/>
      <c r="DB14" s="516">
        <v>32.299999999999997</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31494</v>
      </c>
      <c r="S15" s="507"/>
      <c r="T15" s="507"/>
      <c r="U15" s="507"/>
      <c r="V15" s="508"/>
      <c r="W15" s="509" t="s">
        <v>137</v>
      </c>
      <c r="X15" s="405"/>
      <c r="Y15" s="405"/>
      <c r="Z15" s="405"/>
      <c r="AA15" s="405"/>
      <c r="AB15" s="406"/>
      <c r="AC15" s="372">
        <v>3707</v>
      </c>
      <c r="AD15" s="373"/>
      <c r="AE15" s="373"/>
      <c r="AF15" s="373"/>
      <c r="AG15" s="374"/>
      <c r="AH15" s="372">
        <v>4068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3237667</v>
      </c>
      <c r="BO15" s="449"/>
      <c r="BP15" s="449"/>
      <c r="BQ15" s="449"/>
      <c r="BR15" s="449"/>
      <c r="BS15" s="449"/>
      <c r="BT15" s="449"/>
      <c r="BU15" s="450"/>
      <c r="BV15" s="448">
        <v>3295246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25.7</v>
      </c>
      <c r="AD16" s="500"/>
      <c r="AE16" s="500"/>
      <c r="AF16" s="500"/>
      <c r="AG16" s="501"/>
      <c r="AH16" s="499">
        <v>26.9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9230430</v>
      </c>
      <c r="BO16" s="420"/>
      <c r="BP16" s="420"/>
      <c r="BQ16" s="420"/>
      <c r="BR16" s="420"/>
      <c r="BS16" s="420"/>
      <c r="BT16" s="420"/>
      <c r="BU16" s="421"/>
      <c r="BV16" s="419">
        <v>9140967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9868</v>
      </c>
      <c r="AD17" s="373"/>
      <c r="AE17" s="373"/>
      <c r="AF17" s="373"/>
      <c r="AG17" s="374"/>
      <c r="AH17" s="372">
        <v>10137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4006796</v>
      </c>
      <c r="BO17" s="420"/>
      <c r="BP17" s="420"/>
      <c r="BQ17" s="420"/>
      <c r="BR17" s="420"/>
      <c r="BS17" s="420"/>
      <c r="BT17" s="420"/>
      <c r="BU17" s="421"/>
      <c r="BV17" s="419">
        <v>4079896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97.72</v>
      </c>
      <c r="M18" s="472"/>
      <c r="N18" s="472"/>
      <c r="O18" s="472"/>
      <c r="P18" s="472"/>
      <c r="Q18" s="472"/>
      <c r="R18" s="473"/>
      <c r="S18" s="473"/>
      <c r="T18" s="473"/>
      <c r="U18" s="473"/>
      <c r="V18" s="474"/>
      <c r="W18" s="490"/>
      <c r="X18" s="491"/>
      <c r="Y18" s="491"/>
      <c r="Z18" s="491"/>
      <c r="AA18" s="491"/>
      <c r="AB18" s="515"/>
      <c r="AC18" s="389">
        <v>68.5</v>
      </c>
      <c r="AD18" s="390"/>
      <c r="AE18" s="390"/>
      <c r="AF18" s="390"/>
      <c r="AG18" s="475"/>
      <c r="AH18" s="389">
        <v>67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10077674</v>
      </c>
      <c r="BO18" s="420"/>
      <c r="BP18" s="420"/>
      <c r="BQ18" s="420"/>
      <c r="BR18" s="420"/>
      <c r="BS18" s="420"/>
      <c r="BT18" s="420"/>
      <c r="BU18" s="421"/>
      <c r="BV18" s="419">
        <v>9863754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325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13267142</v>
      </c>
      <c r="BO19" s="420"/>
      <c r="BP19" s="420"/>
      <c r="BQ19" s="420"/>
      <c r="BR19" s="420"/>
      <c r="BS19" s="420"/>
      <c r="BT19" s="420"/>
      <c r="BU19" s="421"/>
      <c r="BV19" s="419">
        <v>13088183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12287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15536894</v>
      </c>
      <c r="BO22" s="449"/>
      <c r="BP22" s="449"/>
      <c r="BQ22" s="449"/>
      <c r="BR22" s="449"/>
      <c r="BS22" s="449"/>
      <c r="BT22" s="449"/>
      <c r="BU22" s="450"/>
      <c r="BV22" s="448">
        <v>16372649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4439414</v>
      </c>
      <c r="BO23" s="420"/>
      <c r="BP23" s="420"/>
      <c r="BQ23" s="420"/>
      <c r="BR23" s="420"/>
      <c r="BS23" s="420"/>
      <c r="BT23" s="420"/>
      <c r="BU23" s="421"/>
      <c r="BV23" s="419">
        <v>4579139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8600</v>
      </c>
      <c r="R24" s="373"/>
      <c r="S24" s="373"/>
      <c r="T24" s="373"/>
      <c r="U24" s="373"/>
      <c r="V24" s="374"/>
      <c r="W24" s="462"/>
      <c r="X24" s="399"/>
      <c r="Y24" s="400"/>
      <c r="Z24" s="375" t="s">
        <v>162</v>
      </c>
      <c r="AA24" s="376"/>
      <c r="AB24" s="376"/>
      <c r="AC24" s="376"/>
      <c r="AD24" s="376"/>
      <c r="AE24" s="376"/>
      <c r="AF24" s="376"/>
      <c r="AG24" s="377"/>
      <c r="AH24" s="372">
        <v>263</v>
      </c>
      <c r="AI24" s="373"/>
      <c r="AJ24" s="373"/>
      <c r="AK24" s="373"/>
      <c r="AL24" s="374"/>
      <c r="AM24" s="372">
        <v>778480</v>
      </c>
      <c r="AN24" s="373"/>
      <c r="AO24" s="373"/>
      <c r="AP24" s="373"/>
      <c r="AQ24" s="373"/>
      <c r="AR24" s="374"/>
      <c r="AS24" s="372">
        <v>2960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11191504</v>
      </c>
      <c r="BO24" s="420"/>
      <c r="BP24" s="420"/>
      <c r="BQ24" s="420"/>
      <c r="BR24" s="420"/>
      <c r="BS24" s="420"/>
      <c r="BT24" s="420"/>
      <c r="BU24" s="421"/>
      <c r="BV24" s="419">
        <v>11566141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6500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2038470</v>
      </c>
      <c r="BO25" s="449"/>
      <c r="BP25" s="449"/>
      <c r="BQ25" s="449"/>
      <c r="BR25" s="449"/>
      <c r="BS25" s="449"/>
      <c r="BT25" s="449"/>
      <c r="BU25" s="450"/>
      <c r="BV25" s="448">
        <v>2647483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5650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15612</v>
      </c>
      <c r="AN26" s="373"/>
      <c r="AO26" s="373"/>
      <c r="AP26" s="373"/>
      <c r="AQ26" s="373"/>
      <c r="AR26" s="374"/>
      <c r="AS26" s="372">
        <v>2602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4200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2067932</v>
      </c>
      <c r="BO28" s="449"/>
      <c r="BP28" s="449"/>
      <c r="BQ28" s="449"/>
      <c r="BR28" s="449"/>
      <c r="BS28" s="449"/>
      <c r="BT28" s="449"/>
      <c r="BU28" s="450"/>
      <c r="BV28" s="448">
        <v>2037200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16</v>
      </c>
      <c r="M29" s="373"/>
      <c r="N29" s="373"/>
      <c r="O29" s="373"/>
      <c r="P29" s="374"/>
      <c r="Q29" s="372">
        <v>3600</v>
      </c>
      <c r="R29" s="373"/>
      <c r="S29" s="373"/>
      <c r="T29" s="373"/>
      <c r="U29" s="373"/>
      <c r="V29" s="374"/>
      <c r="W29" s="463"/>
      <c r="X29" s="464"/>
      <c r="Y29" s="465"/>
      <c r="Z29" s="375" t="s">
        <v>177</v>
      </c>
      <c r="AA29" s="376"/>
      <c r="AB29" s="376"/>
      <c r="AC29" s="376"/>
      <c r="AD29" s="376"/>
      <c r="AE29" s="376"/>
      <c r="AF29" s="376"/>
      <c r="AG29" s="377"/>
      <c r="AH29" s="372">
        <v>263</v>
      </c>
      <c r="AI29" s="373"/>
      <c r="AJ29" s="373"/>
      <c r="AK29" s="373"/>
      <c r="AL29" s="374"/>
      <c r="AM29" s="372">
        <v>778480</v>
      </c>
      <c r="AN29" s="373"/>
      <c r="AO29" s="373"/>
      <c r="AP29" s="373"/>
      <c r="AQ29" s="373"/>
      <c r="AR29" s="374"/>
      <c r="AS29" s="372">
        <v>2960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161857</v>
      </c>
      <c r="BO29" s="420"/>
      <c r="BP29" s="420"/>
      <c r="BQ29" s="420"/>
      <c r="BR29" s="420"/>
      <c r="BS29" s="420"/>
      <c r="BT29" s="420"/>
      <c r="BU29" s="421"/>
      <c r="BV29" s="419">
        <v>109971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773281</v>
      </c>
      <c r="BO30" s="454"/>
      <c r="BP30" s="454"/>
      <c r="BQ30" s="454"/>
      <c r="BR30" s="454"/>
      <c r="BS30" s="454"/>
      <c r="BT30" s="454"/>
      <c r="BU30" s="455"/>
      <c r="BV30" s="453">
        <v>720545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男鹿地区消防一部事務組合（一般会計）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昭和総合開発株式会社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介護保険事業特別会計（保険事業勘定）</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潟上市下水道事業会計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湖東地区行政一部事務組合（一般会計）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男鹿地区衛生処理一部事務組合（一般会計）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介護保険事業特別会計（サービス事業勘定）</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秋田県市町村総合事務組合（一般会計）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秋田県市町村総合事務組合（交通災害共済事業等特別会計）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秋田県市町村会館管理組合（一般会計）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秋田県後期高齢者医療広域連合（一般会計）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秋田県後期高齢者医療広域連合（後期高齢者医療特別会計）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（解散）井川町・潟上市共有財産管理組合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jTyrgNwbfK1ol2nrdp9rPf4WmQgwg945xshjh+s9XnEF5VSzAsjOs+lIOsB8Oj1uW7QY955cdAvmz/nJIT4UQ==" saltValue="xe4Un+BgToG7g1EKxO7R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theme="2"/>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9.56</v>
      </c>
      <c r="G34" s="33">
        <v>10.68</v>
      </c>
      <c r="H34" s="33">
        <v>9.81</v>
      </c>
      <c r="I34" s="33">
        <v>8.6199999999999992</v>
      </c>
      <c r="J34" s="34">
        <v>8.35</v>
      </c>
      <c r="K34" s="22"/>
      <c r="L34" s="22"/>
      <c r="M34" s="22"/>
      <c r="N34" s="22"/>
      <c r="O34" s="22"/>
      <c r="P34" s="22"/>
    </row>
    <row r="35" spans="1:16" ht="39" customHeight="1" x14ac:dyDescent="0.2">
      <c r="A35" s="22"/>
      <c r="B35" s="35"/>
      <c r="C35" s="1145" t="s">
        <v>533</v>
      </c>
      <c r="D35" s="1146"/>
      <c r="E35" s="1147"/>
      <c r="F35" s="36">
        <v>4.83</v>
      </c>
      <c r="G35" s="37">
        <v>4.8899999999999997</v>
      </c>
      <c r="H35" s="37">
        <v>5.54</v>
      </c>
      <c r="I35" s="37">
        <v>5.79</v>
      </c>
      <c r="J35" s="38">
        <v>6.8</v>
      </c>
      <c r="K35" s="22"/>
      <c r="L35" s="22"/>
      <c r="M35" s="22"/>
      <c r="N35" s="22"/>
      <c r="O35" s="22"/>
      <c r="P35" s="22"/>
    </row>
    <row r="36" spans="1:16" ht="39" customHeight="1" x14ac:dyDescent="0.2">
      <c r="A36" s="22"/>
      <c r="B36" s="35"/>
      <c r="C36" s="1145" t="s">
        <v>534</v>
      </c>
      <c r="D36" s="1146"/>
      <c r="E36" s="1147"/>
      <c r="F36" s="36">
        <v>2.04</v>
      </c>
      <c r="G36" s="37">
        <v>1.46</v>
      </c>
      <c r="H36" s="37">
        <v>1.87</v>
      </c>
      <c r="I36" s="37">
        <v>2.52</v>
      </c>
      <c r="J36" s="38">
        <v>2.29</v>
      </c>
      <c r="K36" s="22"/>
      <c r="L36" s="22"/>
      <c r="M36" s="22"/>
      <c r="N36" s="22"/>
      <c r="O36" s="22"/>
      <c r="P36" s="22"/>
    </row>
    <row r="37" spans="1:16" ht="39" customHeight="1" x14ac:dyDescent="0.2">
      <c r="A37" s="22"/>
      <c r="B37" s="35"/>
      <c r="C37" s="1145" t="s">
        <v>535</v>
      </c>
      <c r="D37" s="1146"/>
      <c r="E37" s="1147"/>
      <c r="F37" s="36">
        <v>0.85</v>
      </c>
      <c r="G37" s="37">
        <v>1.17</v>
      </c>
      <c r="H37" s="37">
        <v>1.47</v>
      </c>
      <c r="I37" s="37">
        <v>1.52</v>
      </c>
      <c r="J37" s="38">
        <v>1.63</v>
      </c>
      <c r="K37" s="22"/>
      <c r="L37" s="22"/>
      <c r="M37" s="22"/>
      <c r="N37" s="22"/>
      <c r="O37" s="22"/>
      <c r="P37" s="22"/>
    </row>
    <row r="38" spans="1:16" ht="39" customHeight="1" x14ac:dyDescent="0.2">
      <c r="A38" s="22"/>
      <c r="B38" s="35"/>
      <c r="C38" s="1145" t="s">
        <v>536</v>
      </c>
      <c r="D38" s="1146"/>
      <c r="E38" s="1147"/>
      <c r="F38" s="36">
        <v>3.96</v>
      </c>
      <c r="G38" s="37">
        <v>1.84</v>
      </c>
      <c r="H38" s="37">
        <v>0.48</v>
      </c>
      <c r="I38" s="37">
        <v>0.75</v>
      </c>
      <c r="J38" s="38">
        <v>1.05</v>
      </c>
      <c r="K38" s="22"/>
      <c r="L38" s="22"/>
      <c r="M38" s="22"/>
      <c r="N38" s="22"/>
      <c r="O38" s="22"/>
      <c r="P38" s="22"/>
    </row>
    <row r="39" spans="1:16" ht="39" customHeight="1" x14ac:dyDescent="0.2">
      <c r="A39" s="22"/>
      <c r="B39" s="35"/>
      <c r="C39" s="1145" t="s">
        <v>537</v>
      </c>
      <c r="D39" s="1146"/>
      <c r="E39" s="1147"/>
      <c r="F39" s="36">
        <v>0.01</v>
      </c>
      <c r="G39" s="37">
        <v>0.01</v>
      </c>
      <c r="H39" s="37">
        <v>0.01</v>
      </c>
      <c r="I39" s="37">
        <v>0.01</v>
      </c>
      <c r="J39" s="38">
        <v>0</v>
      </c>
      <c r="K39" s="22"/>
      <c r="L39" s="22"/>
      <c r="M39" s="22"/>
      <c r="N39" s="22"/>
      <c r="O39" s="22"/>
      <c r="P39" s="22"/>
    </row>
    <row r="40" spans="1:16" ht="39" customHeight="1" x14ac:dyDescent="0.2">
      <c r="A40" s="22"/>
      <c r="B40" s="35"/>
      <c r="C40" s="1145" t="s">
        <v>538</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roXfYee3Q9gMoRm/qa0S6JoTPGgw5trKQ2cFrIudK45fj6fKGFzgNj46S/nWRA63vx9WHW8Mt3RnNv81sXlZg==" saltValue="SX5NfSCOg89WqIYkpCEl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2"/>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1854</v>
      </c>
      <c r="L45" s="60">
        <v>1860</v>
      </c>
      <c r="M45" s="60">
        <v>1831</v>
      </c>
      <c r="N45" s="60">
        <v>1790</v>
      </c>
      <c r="O45" s="61">
        <v>1707</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431</v>
      </c>
      <c r="L48" s="64">
        <v>394</v>
      </c>
      <c r="M48" s="64">
        <v>341</v>
      </c>
      <c r="N48" s="64">
        <v>339</v>
      </c>
      <c r="O48" s="65">
        <v>285</v>
      </c>
      <c r="P48" s="48"/>
      <c r="Q48" s="48"/>
      <c r="R48" s="48"/>
      <c r="S48" s="48"/>
      <c r="T48" s="48"/>
      <c r="U48" s="48"/>
    </row>
    <row r="49" spans="1:21" ht="30.75" customHeight="1" x14ac:dyDescent="0.2">
      <c r="A49" s="48"/>
      <c r="B49" s="1178"/>
      <c r="C49" s="1179"/>
      <c r="D49" s="62"/>
      <c r="E49" s="1155" t="s">
        <v>14</v>
      </c>
      <c r="F49" s="1155"/>
      <c r="G49" s="1155"/>
      <c r="H49" s="1155"/>
      <c r="I49" s="1155"/>
      <c r="J49" s="1156"/>
      <c r="K49" s="63">
        <v>63</v>
      </c>
      <c r="L49" s="64">
        <v>66</v>
      </c>
      <c r="M49" s="64">
        <v>64</v>
      </c>
      <c r="N49" s="64">
        <v>59</v>
      </c>
      <c r="O49" s="65">
        <v>51</v>
      </c>
      <c r="P49" s="48"/>
      <c r="Q49" s="48"/>
      <c r="R49" s="48"/>
      <c r="S49" s="48"/>
      <c r="T49" s="48"/>
      <c r="U49" s="48"/>
    </row>
    <row r="50" spans="1:21" ht="30.75" customHeight="1" x14ac:dyDescent="0.2">
      <c r="A50" s="48"/>
      <c r="B50" s="1178"/>
      <c r="C50" s="1179"/>
      <c r="D50" s="62"/>
      <c r="E50" s="1155" t="s">
        <v>15</v>
      </c>
      <c r="F50" s="1155"/>
      <c r="G50" s="1155"/>
      <c r="H50" s="1155"/>
      <c r="I50" s="1155"/>
      <c r="J50" s="1156"/>
      <c r="K50" s="63">
        <v>9</v>
      </c>
      <c r="L50" s="64">
        <v>9</v>
      </c>
      <c r="M50" s="64">
        <v>9</v>
      </c>
      <c r="N50" s="64">
        <v>9</v>
      </c>
      <c r="O50" s="65">
        <v>6</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1802</v>
      </c>
      <c r="L52" s="64">
        <v>1759</v>
      </c>
      <c r="M52" s="64">
        <v>1709</v>
      </c>
      <c r="N52" s="64">
        <v>1650</v>
      </c>
      <c r="O52" s="65">
        <v>1545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555</v>
      </c>
      <c r="L53" s="69">
        <v>570</v>
      </c>
      <c r="M53" s="69">
        <v>536</v>
      </c>
      <c r="N53" s="69">
        <v>547</v>
      </c>
      <c r="O53" s="70">
        <v>504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Jpr5IxrjFRvFsJ7iDwCqwjru64pFM6UhwaYgNP2Jqk7m71wKblN27+z6BoTVm+73UXm2l3RwoJ6U4yN14lu6Q==" saltValue="3TTSDUSw0OZZLmgFR9Ha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theme="2"/>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19035</v>
      </c>
      <c r="J41" s="344">
        <v>18759</v>
      </c>
      <c r="K41" s="344">
        <v>17510</v>
      </c>
      <c r="L41" s="344">
        <v>16373</v>
      </c>
      <c r="M41" s="345">
        <v>15537</v>
      </c>
    </row>
    <row r="42" spans="2:13" ht="27.75" customHeight="1" x14ac:dyDescent="0.2">
      <c r="B42" s="1186"/>
      <c r="C42" s="1187"/>
      <c r="D42" s="106"/>
      <c r="E42" s="1190" t="s">
        <v>32</v>
      </c>
      <c r="F42" s="1190"/>
      <c r="G42" s="1190"/>
      <c r="H42" s="1191"/>
      <c r="I42" s="346">
        <v>43</v>
      </c>
      <c r="J42" s="347">
        <v>34</v>
      </c>
      <c r="K42" s="347">
        <v>25</v>
      </c>
      <c r="L42" s="347">
        <v>16</v>
      </c>
      <c r="M42" s="348">
        <v>9</v>
      </c>
    </row>
    <row r="43" spans="2:13" ht="27.75" customHeight="1" x14ac:dyDescent="0.2">
      <c r="B43" s="1186"/>
      <c r="C43" s="1187"/>
      <c r="D43" s="106"/>
      <c r="E43" s="1190" t="s">
        <v>33</v>
      </c>
      <c r="F43" s="1190"/>
      <c r="G43" s="1190"/>
      <c r="H43" s="1191"/>
      <c r="I43" s="346">
        <v>4797</v>
      </c>
      <c r="J43" s="347">
        <v>4218</v>
      </c>
      <c r="K43" s="347">
        <v>3947</v>
      </c>
      <c r="L43" s="347">
        <v>3602</v>
      </c>
      <c r="M43" s="348">
        <v>3146</v>
      </c>
    </row>
    <row r="44" spans="2:13" ht="27.75" customHeight="1" x14ac:dyDescent="0.2">
      <c r="B44" s="1186"/>
      <c r="C44" s="1187"/>
      <c r="D44" s="106"/>
      <c r="E44" s="1190" t="s">
        <v>34</v>
      </c>
      <c r="F44" s="1190"/>
      <c r="G44" s="1190"/>
      <c r="H44" s="1191"/>
      <c r="I44" s="346">
        <v>224</v>
      </c>
      <c r="J44" s="347">
        <v>184</v>
      </c>
      <c r="K44" s="347">
        <v>138</v>
      </c>
      <c r="L44" s="347">
        <v>121</v>
      </c>
      <c r="M44" s="348">
        <v>113</v>
      </c>
    </row>
    <row r="45" spans="2:13" ht="27.75" customHeight="1" x14ac:dyDescent="0.2">
      <c r="B45" s="1186"/>
      <c r="C45" s="1187"/>
      <c r="D45" s="106"/>
      <c r="E45" s="1190" t="s">
        <v>35</v>
      </c>
      <c r="F45" s="1190"/>
      <c r="G45" s="1190"/>
      <c r="H45" s="1191"/>
      <c r="I45" s="346">
        <v>1448</v>
      </c>
      <c r="J45" s="347">
        <v>1400</v>
      </c>
      <c r="K45" s="347">
        <v>1532</v>
      </c>
      <c r="L45" s="347">
        <v>1588</v>
      </c>
      <c r="M45" s="348">
        <v>1731</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1777</v>
      </c>
      <c r="J50" s="347">
        <v>2815</v>
      </c>
      <c r="K50" s="347">
        <v>3502</v>
      </c>
      <c r="L50" s="347">
        <v>3652</v>
      </c>
      <c r="M50" s="348">
        <v>4008</v>
      </c>
    </row>
    <row r="51" spans="2:13" ht="27.75" customHeight="1" x14ac:dyDescent="0.2">
      <c r="B51" s="1186"/>
      <c r="C51" s="1187"/>
      <c r="D51" s="106"/>
      <c r="E51" s="1190" t="s">
        <v>42</v>
      </c>
      <c r="F51" s="1190"/>
      <c r="G51" s="1190"/>
      <c r="H51" s="1191"/>
      <c r="I51" s="346">
        <v>59</v>
      </c>
      <c r="J51" s="347">
        <v>50</v>
      </c>
      <c r="K51" s="347">
        <v>42</v>
      </c>
      <c r="L51" s="347">
        <v>35</v>
      </c>
      <c r="M51" s="348">
        <v>28</v>
      </c>
    </row>
    <row r="52" spans="2:13" ht="27.75" customHeight="1" x14ac:dyDescent="0.2">
      <c r="B52" s="1188"/>
      <c r="C52" s="1189"/>
      <c r="D52" s="106"/>
      <c r="E52" s="1190" t="s">
        <v>43</v>
      </c>
      <c r="F52" s="1190"/>
      <c r="G52" s="1190"/>
      <c r="H52" s="1191"/>
      <c r="I52" s="346">
        <v>18481</v>
      </c>
      <c r="J52" s="347">
        <v>17830</v>
      </c>
      <c r="K52" s="347">
        <v>16601</v>
      </c>
      <c r="L52" s="347">
        <v>15316</v>
      </c>
      <c r="M52" s="348">
        <v>14214</v>
      </c>
    </row>
    <row r="53" spans="2:13" ht="27.75" customHeight="1" thickBot="1" x14ac:dyDescent="0.25">
      <c r="B53" s="1192" t="s">
        <v>19</v>
      </c>
      <c r="C53" s="1193"/>
      <c r="D53" s="110"/>
      <c r="E53" s="1194" t="s">
        <v>44</v>
      </c>
      <c r="F53" s="1194"/>
      <c r="G53" s="1194"/>
      <c r="H53" s="1195"/>
      <c r="I53" s="349">
        <v>5229</v>
      </c>
      <c r="J53" s="350">
        <v>3900</v>
      </c>
      <c r="K53" s="350">
        <v>3006</v>
      </c>
      <c r="L53" s="350">
        <v>2697</v>
      </c>
      <c r="M53" s="351">
        <v>2286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0HoM83eiIawhwP/YEvLR756SS8PrmNPd/MMHP8KObzYunuYOfHHtRoVYYvJLsZZEertTo7FEkbfDmta1v7NSEQ==" saltValue="jQcI5u0pNIUIyFhtxmUP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2034</v>
      </c>
      <c r="G55" s="352">
        <v>2037</v>
      </c>
      <c r="H55" s="353">
        <v>2068</v>
      </c>
    </row>
    <row r="56" spans="2:8" ht="52.5" customHeight="1" x14ac:dyDescent="0.2">
      <c r="B56" s="122"/>
      <c r="C56" s="1213" t="s">
        <v>47</v>
      </c>
      <c r="D56" s="1213"/>
      <c r="E56" s="1214"/>
      <c r="F56" s="354">
        <v>110</v>
      </c>
      <c r="G56" s="354">
        <v>110</v>
      </c>
      <c r="H56" s="355">
        <v>162</v>
      </c>
    </row>
    <row r="57" spans="2:8" ht="53.25" customHeight="1" x14ac:dyDescent="0.2">
      <c r="B57" s="122"/>
      <c r="C57" s="1215" t="s">
        <v>48</v>
      </c>
      <c r="D57" s="1215"/>
      <c r="E57" s="1216"/>
      <c r="F57" s="356">
        <v>735</v>
      </c>
      <c r="G57" s="356">
        <v>721</v>
      </c>
      <c r="H57" s="357">
        <v>773</v>
      </c>
    </row>
    <row r="58" spans="2:8" ht="45.75" customHeight="1" x14ac:dyDescent="0.2">
      <c r="B58" s="123"/>
      <c r="C58" s="1203" t="s">
        <v>547</v>
      </c>
      <c r="D58" s="1204"/>
      <c r="E58" s="1205"/>
      <c r="F58" s="358">
        <v>198</v>
      </c>
      <c r="G58" s="358">
        <v>274</v>
      </c>
      <c r="H58" s="359">
        <v>455</v>
      </c>
    </row>
    <row r="59" spans="2:8" ht="45.75" customHeight="1" x14ac:dyDescent="0.2">
      <c r="B59" s="123"/>
      <c r="C59" s="1203" t="s">
        <v>548</v>
      </c>
      <c r="D59" s="1204"/>
      <c r="E59" s="1205"/>
      <c r="F59" s="358">
        <v>501</v>
      </c>
      <c r="G59" s="358">
        <v>321</v>
      </c>
      <c r="H59" s="359">
        <v>142</v>
      </c>
    </row>
    <row r="60" spans="2:8" ht="45.75" customHeight="1" x14ac:dyDescent="0.2">
      <c r="B60" s="123"/>
      <c r="C60" s="1203" t="s">
        <v>549</v>
      </c>
      <c r="D60" s="1204"/>
      <c r="E60" s="1205"/>
      <c r="F60" s="358" t="s">
        <v>552</v>
      </c>
      <c r="G60" s="358">
        <v>60</v>
      </c>
      <c r="H60" s="359">
        <v>113</v>
      </c>
    </row>
    <row r="61" spans="2:8" ht="45.75" customHeight="1" x14ac:dyDescent="0.2">
      <c r="B61" s="123"/>
      <c r="C61" s="1203" t="s">
        <v>550</v>
      </c>
      <c r="D61" s="1204"/>
      <c r="E61" s="1205"/>
      <c r="F61" s="358" t="s">
        <v>552</v>
      </c>
      <c r="G61" s="358">
        <v>21</v>
      </c>
      <c r="H61" s="359">
        <v>32</v>
      </c>
    </row>
    <row r="62" spans="2:8" ht="45.75" customHeight="1" thickBot="1" x14ac:dyDescent="0.25">
      <c r="B62" s="124"/>
      <c r="C62" s="1206" t="s">
        <v>551</v>
      </c>
      <c r="D62" s="1207"/>
      <c r="E62" s="1208"/>
      <c r="F62" s="360">
        <v>14</v>
      </c>
      <c r="G62" s="360">
        <v>21</v>
      </c>
      <c r="H62" s="361">
        <v>32</v>
      </c>
    </row>
    <row r="63" spans="2:8" ht="52.5" customHeight="1" thickBot="1" x14ac:dyDescent="0.25">
      <c r="B63" s="125"/>
      <c r="C63" s="1209" t="s">
        <v>49</v>
      </c>
      <c r="D63" s="1209"/>
      <c r="E63" s="1210"/>
      <c r="F63" s="362">
        <v>2879</v>
      </c>
      <c r="G63" s="362">
        <v>2868</v>
      </c>
      <c r="H63" s="363">
        <v>3003</v>
      </c>
    </row>
    <row r="64" spans="2:8" ht="13" x14ac:dyDescent="0.2"/>
  </sheetData>
  <sheetProtection algorithmName="SHA-512" hashValue="bp+i+twCPVuphELModZeiL02GPx0kftP6Xa4pJMXGsTohRVHKDOB4CRyX8JnU2Sr7XOe19OLi46D9NhmYWNiWQ==" saltValue="HjFEsnZWr4b7F4I77AWP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88749</v>
      </c>
      <c r="E3" s="144"/>
      <c r="F3" s="145">
        <v>84962</v>
      </c>
      <c r="G3" s="146"/>
      <c r="H3" s="147"/>
    </row>
    <row r="4" spans="1:8" x14ac:dyDescent="0.2">
      <c r="A4" s="148"/>
      <c r="B4" s="149"/>
      <c r="C4" s="150"/>
      <c r="D4" s="151">
        <v>63746</v>
      </c>
      <c r="E4" s="152"/>
      <c r="F4" s="153">
        <v>42793</v>
      </c>
      <c r="G4" s="154"/>
      <c r="H4" s="155"/>
    </row>
    <row r="5" spans="1:8" x14ac:dyDescent="0.2">
      <c r="A5" s="136" t="s">
        <v>519</v>
      </c>
      <c r="B5" s="141"/>
      <c r="C5" s="142"/>
      <c r="D5" s="143">
        <v>54008</v>
      </c>
      <c r="E5" s="144"/>
      <c r="F5" s="145">
        <v>71279</v>
      </c>
      <c r="G5" s="146"/>
      <c r="H5" s="147"/>
    </row>
    <row r="6" spans="1:8" x14ac:dyDescent="0.2">
      <c r="A6" s="148"/>
      <c r="B6" s="149"/>
      <c r="C6" s="150"/>
      <c r="D6" s="151">
        <v>39774</v>
      </c>
      <c r="E6" s="152"/>
      <c r="F6" s="153">
        <v>36731</v>
      </c>
      <c r="G6" s="154"/>
      <c r="H6" s="155"/>
    </row>
    <row r="7" spans="1:8" x14ac:dyDescent="0.2">
      <c r="A7" s="136" t="s">
        <v>520</v>
      </c>
      <c r="B7" s="141"/>
      <c r="C7" s="142"/>
      <c r="D7" s="143">
        <v>31265</v>
      </c>
      <c r="E7" s="144"/>
      <c r="F7" s="145">
        <v>74994</v>
      </c>
      <c r="G7" s="146"/>
      <c r="H7" s="147"/>
    </row>
    <row r="8" spans="1:8" x14ac:dyDescent="0.2">
      <c r="A8" s="148"/>
      <c r="B8" s="149"/>
      <c r="C8" s="150"/>
      <c r="D8" s="151">
        <v>18213</v>
      </c>
      <c r="E8" s="152"/>
      <c r="F8" s="153">
        <v>36188</v>
      </c>
      <c r="G8" s="154"/>
      <c r="H8" s="155"/>
    </row>
    <row r="9" spans="1:8" x14ac:dyDescent="0.2">
      <c r="A9" s="136" t="s">
        <v>521</v>
      </c>
      <c r="B9" s="141"/>
      <c r="C9" s="142"/>
      <c r="D9" s="143">
        <v>33194</v>
      </c>
      <c r="E9" s="144"/>
      <c r="F9" s="145">
        <v>71849</v>
      </c>
      <c r="G9" s="146"/>
      <c r="H9" s="147"/>
    </row>
    <row r="10" spans="1:8" x14ac:dyDescent="0.2">
      <c r="A10" s="148"/>
      <c r="B10" s="149"/>
      <c r="C10" s="150"/>
      <c r="D10" s="151">
        <v>15332</v>
      </c>
      <c r="E10" s="152"/>
      <c r="F10" s="153">
        <v>36144</v>
      </c>
      <c r="G10" s="154"/>
      <c r="H10" s="155"/>
    </row>
    <row r="11" spans="1:8" x14ac:dyDescent="0.2">
      <c r="A11" s="136" t="s">
        <v>522</v>
      </c>
      <c r="B11" s="141"/>
      <c r="C11" s="142"/>
      <c r="D11" s="143">
        <v>54356</v>
      </c>
      <c r="E11" s="144"/>
      <c r="F11" s="145">
        <v>82962</v>
      </c>
      <c r="G11" s="146"/>
      <c r="H11" s="147"/>
    </row>
    <row r="12" spans="1:8" x14ac:dyDescent="0.2">
      <c r="A12" s="148"/>
      <c r="B12" s="149"/>
      <c r="C12" s="156"/>
      <c r="D12" s="151">
        <v>38623</v>
      </c>
      <c r="E12" s="152"/>
      <c r="F12" s="153">
        <v>42835</v>
      </c>
      <c r="G12" s="154"/>
      <c r="H12" s="155"/>
    </row>
    <row r="13" spans="1:8" x14ac:dyDescent="0.2">
      <c r="A13" s="136"/>
      <c r="B13" s="141"/>
      <c r="C13" s="157"/>
      <c r="D13" s="158">
        <v>52314</v>
      </c>
      <c r="E13" s="159"/>
      <c r="F13" s="160">
        <v>77209</v>
      </c>
      <c r="G13" s="161"/>
      <c r="H13" s="147"/>
    </row>
    <row r="14" spans="1:8" x14ac:dyDescent="0.2">
      <c r="A14" s="148"/>
      <c r="B14" s="149"/>
      <c r="C14" s="150"/>
      <c r="D14" s="151">
        <v>35138</v>
      </c>
      <c r="E14" s="152"/>
      <c r="F14" s="153">
        <v>38938</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9.57</v>
      </c>
      <c r="C19" s="162">
        <f>ROUND(VALUE(SUBSTITUTE(実質収支比率等に係る経年分析!G$48,"▲","-")),2)</f>
        <v>10.68</v>
      </c>
      <c r="D19" s="162">
        <f>ROUND(VALUE(SUBSTITUTE(実質収支比率等に係る経年分析!H$48,"▲","-")),2)</f>
        <v>9.82</v>
      </c>
      <c r="E19" s="162">
        <f>ROUND(VALUE(SUBSTITUTE(実質収支比率等に係る経年分析!I$48,"▲","-")),2)</f>
        <v>8.6199999999999992</v>
      </c>
      <c r="F19" s="162">
        <f>ROUND(VALUE(SUBSTITUTE(実質収支比率等に係る経年分析!J$48,"▲","-")),2)</f>
        <v>8.35</v>
      </c>
    </row>
    <row r="20" spans="1:11" x14ac:dyDescent="0.2">
      <c r="A20" s="162" t="s">
        <v>53</v>
      </c>
      <c r="B20" s="162">
        <f>ROUND(VALUE(SUBSTITUTE(実質収支比率等に係る経年分析!F$47,"▲","-")),2)</f>
        <v>11.15</v>
      </c>
      <c r="C20" s="162">
        <f>ROUND(VALUE(SUBSTITUTE(実質収支比率等に係る経年分析!G$47,"▲","-")),2)</f>
        <v>15.68</v>
      </c>
      <c r="D20" s="162">
        <f>ROUND(VALUE(SUBSTITUTE(実質収支比率等に係る経年分析!H$47,"▲","-")),2)</f>
        <v>20.43</v>
      </c>
      <c r="E20" s="162">
        <f>ROUND(VALUE(SUBSTITUTE(実質収支比率等に係る経年分析!I$47,"▲","-")),2)</f>
        <v>20.43</v>
      </c>
      <c r="F20" s="162">
        <f>ROUND(VALUE(SUBSTITUTE(実質収支比率等に係る経年分析!J$47,"▲","-")),2)</f>
        <v>20.63</v>
      </c>
    </row>
    <row r="21" spans="1:11" x14ac:dyDescent="0.2">
      <c r="A21" s="162" t="s">
        <v>54</v>
      </c>
      <c r="B21" s="162">
        <f>IF(ISNUMBER(VALUE(SUBSTITUTE(実質収支比率等に係る経年分析!F$49,"▲","-"))),ROUND(VALUE(SUBSTITUTE(実質収支比率等に係る経年分析!F$49,"▲","-")),2),NA())</f>
        <v>-1.35</v>
      </c>
      <c r="C21" s="162">
        <f>IF(ISNUMBER(VALUE(SUBSTITUTE(実質収支比率等に係る経年分析!G$49,"▲","-"))),ROUND(VALUE(SUBSTITUTE(実質収支比率等に係る経年分析!G$49,"▲","-")),2),NA())</f>
        <v>6.51</v>
      </c>
      <c r="D21" s="162">
        <f>IF(ISNUMBER(VALUE(SUBSTITUTE(実質収支比率等に係る経年分析!H$49,"▲","-"))),ROUND(VALUE(SUBSTITUTE(実質収支比率等に係る経年分析!H$49,"▲","-")),2),NA())</f>
        <v>3.44</v>
      </c>
      <c r="E21" s="162">
        <f>IF(ISNUMBER(VALUE(SUBSTITUTE(実質収支比率等に係る経年分析!I$49,"▲","-"))),ROUND(VALUE(SUBSTITUTE(実質収支比率等に係る経年分析!I$49,"▲","-")),2),NA())</f>
        <v>-1.1499999999999999</v>
      </c>
      <c r="F21" s="162">
        <f>IF(ISNUMBER(VALUE(SUBSTITUTE(実質収支比率等に係る経年分析!J$49,"▲","-"))),ROUND(VALUE(SUBSTITUTE(実質収支比率等に係る経年分析!J$49,"▲","-")),2),NA())</f>
        <v>0.09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介護保険事業特別会計（サービス事業勘定）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3.96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1.84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1.05</v>
      </c>
    </row>
    <row r="33" spans="1:16" x14ac:dyDescent="0.2">
      <c r="A33" s="163" t="str">
        <f>IF(連結実質赤字比率に係る赤字・黒字の構成分析!C$37="",NA(),連結実質赤字比率に係る赤字・黒字の構成分析!C$37)</f>
        <v>潟上市下水道事業会計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1.52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1.63</v>
      </c>
    </row>
    <row r="34" spans="1:16" x14ac:dyDescent="0.2">
      <c r="A34" s="163" t="str">
        <f>IF(連結実質赤字比率に係る赤字・黒字の構成分析!C$36="",NA(),連結実質赤字比率に係る赤字・黒字の構成分析!C$36)</f>
        <v>介護保険事業特別会計（保険事業勘定）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2.29</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4.83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4.8899999999999997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5.54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5.79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9.56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10.68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9.81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8.6199999999999992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8.35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1802</v>
      </c>
      <c r="E42" s="164"/>
      <c r="F42" s="164"/>
      <c r="G42" s="164">
        <f>'実質公債費比率（分子）の構造'!L$52</f>
        <v>1759</v>
      </c>
      <c r="H42" s="164"/>
      <c r="I42" s="164"/>
      <c r="J42" s="164">
        <f>'実質公債費比率（分子）の構造'!M$52</f>
        <v>1709</v>
      </c>
      <c r="K42" s="164"/>
      <c r="L42" s="164"/>
      <c r="M42" s="164">
        <f>'実質公債費比率（分子）の構造'!N$52</f>
        <v>1650</v>
      </c>
      <c r="N42" s="164"/>
      <c r="O42" s="164"/>
      <c r="P42" s="164">
        <f>'実質公債費比率（分子）の構造'!O$52</f>
        <v>1545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9</v>
      </c>
      <c r="C44" s="164"/>
      <c r="D44" s="164"/>
      <c r="E44" s="164">
        <f>'実質公債費比率（分子）の構造'!L$50</f>
        <v>9</v>
      </c>
      <c r="F44" s="164"/>
      <c r="G44" s="164"/>
      <c r="H44" s="164">
        <f>'実質公債費比率（分子）の構造'!M$50</f>
        <v>9</v>
      </c>
      <c r="I44" s="164"/>
      <c r="J44" s="164"/>
      <c r="K44" s="164">
        <f>'実質公債費比率（分子）の構造'!N$50</f>
        <v>9</v>
      </c>
      <c r="L44" s="164"/>
      <c r="M44" s="164"/>
      <c r="N44" s="164">
        <f>'実質公債費比率（分子）の構造'!O$50</f>
        <v>6</v>
      </c>
      <c r="O44" s="164"/>
      <c r="P44" s="164"/>
    </row>
    <row r="45" spans="1:16" x14ac:dyDescent="0.2">
      <c r="A45" s="164" t="s">
        <v>63</v>
      </c>
      <c r="B45" s="164">
        <f>'実質公債費比率（分子）の構造'!K$49</f>
        <v>63</v>
      </c>
      <c r="C45" s="164"/>
      <c r="D45" s="164"/>
      <c r="E45" s="164">
        <f>'実質公債費比率（分子）の構造'!L$49</f>
        <v>66</v>
      </c>
      <c r="F45" s="164"/>
      <c r="G45" s="164"/>
      <c r="H45" s="164">
        <f>'実質公債費比率（分子）の構造'!M$49</f>
        <v>64</v>
      </c>
      <c r="I45" s="164"/>
      <c r="J45" s="164"/>
      <c r="K45" s="164">
        <f>'実質公債費比率（分子）の構造'!N$49</f>
        <v>59</v>
      </c>
      <c r="L45" s="164"/>
      <c r="M45" s="164"/>
      <c r="N45" s="164">
        <f>'実質公債費比率（分子）の構造'!O$49</f>
        <v>51</v>
      </c>
      <c r="O45" s="164"/>
      <c r="P45" s="164"/>
    </row>
    <row r="46" spans="1:16" x14ac:dyDescent="0.2">
      <c r="A46" s="164" t="s">
        <v>64</v>
      </c>
      <c r="B46" s="164">
        <f>'実質公債費比率（分子）の構造'!K$48</f>
        <v>431</v>
      </c>
      <c r="C46" s="164"/>
      <c r="D46" s="164"/>
      <c r="E46" s="164">
        <f>'実質公債費比率（分子）の構造'!L$48</f>
        <v>394</v>
      </c>
      <c r="F46" s="164"/>
      <c r="G46" s="164"/>
      <c r="H46" s="164">
        <f>'実質公債費比率（分子）の構造'!M$48</f>
        <v>341</v>
      </c>
      <c r="I46" s="164"/>
      <c r="J46" s="164"/>
      <c r="K46" s="164">
        <f>'実質公債費比率（分子）の構造'!N$48</f>
        <v>339</v>
      </c>
      <c r="L46" s="164"/>
      <c r="M46" s="164"/>
      <c r="N46" s="164">
        <f>'実質公債費比率（分子）の構造'!O$48</f>
        <v>285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1854</v>
      </c>
      <c r="C49" s="164"/>
      <c r="D49" s="164"/>
      <c r="E49" s="164">
        <f>'実質公債費比率（分子）の構造'!L$45</f>
        <v>1860</v>
      </c>
      <c r="F49" s="164"/>
      <c r="G49" s="164"/>
      <c r="H49" s="164">
        <f>'実質公債費比率（分子）の構造'!M$45</f>
        <v>1831</v>
      </c>
      <c r="I49" s="164"/>
      <c r="J49" s="164"/>
      <c r="K49" s="164">
        <f>'実質公債費比率（分子）の構造'!N$45</f>
        <v>1790</v>
      </c>
      <c r="L49" s="164"/>
      <c r="M49" s="164"/>
      <c r="N49" s="164">
        <f>'実質公債費比率（分子）の構造'!O$45</f>
        <v>1707</v>
      </c>
      <c r="O49" s="164"/>
      <c r="P49" s="164"/>
    </row>
    <row r="50" spans="1:16" x14ac:dyDescent="0.2">
      <c r="A50" s="164" t="s">
        <v>67</v>
      </c>
      <c r="B50" s="164" t="e">
        <f>NA()</f>
        <v>#N/A</v>
      </c>
      <c r="C50" s="164">
        <f>IF(ISNUMBER('実質公債費比率（分子）の構造'!K$53),'実質公債費比率（分子）の構造'!K$53,NA())</f>
        <v>555</v>
      </c>
      <c r="D50" s="164" t="e">
        <f>NA()</f>
        <v>#N/A</v>
      </c>
      <c r="E50" s="164" t="e">
        <f>NA()</f>
        <v>#N/A</v>
      </c>
      <c r="F50" s="164">
        <f>IF(ISNUMBER('実質公債費比率（分子）の構造'!L$53),'実質公債費比率（分子）の構造'!L$53,NA())</f>
        <v>570</v>
      </c>
      <c r="G50" s="164" t="e">
        <f>NA()</f>
        <v>#N/A</v>
      </c>
      <c r="H50" s="164" t="e">
        <f>NA()</f>
        <v>#N/A</v>
      </c>
      <c r="I50" s="164">
        <f>IF(ISNUMBER('実質公債費比率（分子）の構造'!M$53),'実質公債費比率（分子）の構造'!M$53,NA())</f>
        <v>536</v>
      </c>
      <c r="J50" s="164" t="e">
        <f>NA()</f>
        <v>#N/A</v>
      </c>
      <c r="K50" s="164" t="e">
        <f>NA()</f>
        <v>#N/A</v>
      </c>
      <c r="L50" s="164">
        <f>IF(ISNUMBER('実質公債費比率（分子）の構造'!N$53),'実質公債費比率（分子）の構造'!N$53,NA())</f>
        <v>547</v>
      </c>
      <c r="M50" s="164" t="e">
        <f>NA()</f>
        <v>#N/A</v>
      </c>
      <c r="N50" s="164" t="e">
        <f>NA()</f>
        <v>#N/A</v>
      </c>
      <c r="O50" s="164">
        <f>IF(ISNUMBER('実質公債費比率（分子）の構造'!O$53),'実質公債費比率（分子）の構造'!O$53,NA())</f>
        <v>504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18481</v>
      </c>
      <c r="E56" s="163"/>
      <c r="F56" s="163"/>
      <c r="G56" s="163">
        <f>'将来負担比率（分子）の構造'!J$52</f>
        <v>17830</v>
      </c>
      <c r="H56" s="163"/>
      <c r="I56" s="163"/>
      <c r="J56" s="163">
        <f>'将来負担比率（分子）の構造'!K$52</f>
        <v>16601</v>
      </c>
      <c r="K56" s="163"/>
      <c r="L56" s="163"/>
      <c r="M56" s="163">
        <f>'将来負担比率（分子）の構造'!L$52</f>
        <v>15316</v>
      </c>
      <c r="N56" s="163"/>
      <c r="O56" s="163"/>
      <c r="P56" s="163">
        <f>'将来負担比率（分子）の構造'!M$52</f>
        <v>14214</v>
      </c>
    </row>
    <row r="57" spans="1:16" x14ac:dyDescent="0.2">
      <c r="A57" s="163" t="s">
        <v>42</v>
      </c>
      <c r="B57" s="163"/>
      <c r="C57" s="163"/>
      <c r="D57" s="163">
        <f>'将来負担比率（分子）の構造'!I$51</f>
        <v>59</v>
      </c>
      <c r="E57" s="163"/>
      <c r="F57" s="163"/>
      <c r="G57" s="163">
        <f>'将来負担比率（分子）の構造'!J$51</f>
        <v>50</v>
      </c>
      <c r="H57" s="163"/>
      <c r="I57" s="163"/>
      <c r="J57" s="163">
        <f>'将来負担比率（分子）の構造'!K$51</f>
        <v>42</v>
      </c>
      <c r="K57" s="163"/>
      <c r="L57" s="163"/>
      <c r="M57" s="163">
        <f>'将来負担比率（分子）の構造'!L$51</f>
        <v>35</v>
      </c>
      <c r="N57" s="163"/>
      <c r="O57" s="163"/>
      <c r="P57" s="163">
        <f>'将来負担比率（分子）の構造'!M$51</f>
        <v>28</v>
      </c>
    </row>
    <row r="58" spans="1:16" x14ac:dyDescent="0.2">
      <c r="A58" s="163" t="s">
        <v>41</v>
      </c>
      <c r="B58" s="163"/>
      <c r="C58" s="163"/>
      <c r="D58" s="163">
        <f>'将来負担比率（分子）の構造'!I$50</f>
        <v>1777</v>
      </c>
      <c r="E58" s="163"/>
      <c r="F58" s="163"/>
      <c r="G58" s="163">
        <f>'将来負担比率（分子）の構造'!J$50</f>
        <v>2815</v>
      </c>
      <c r="H58" s="163"/>
      <c r="I58" s="163"/>
      <c r="J58" s="163">
        <f>'将来負担比率（分子）の構造'!K$50</f>
        <v>3502</v>
      </c>
      <c r="K58" s="163"/>
      <c r="L58" s="163"/>
      <c r="M58" s="163">
        <f>'将来負担比率（分子）の構造'!L$50</f>
        <v>3652</v>
      </c>
      <c r="N58" s="163"/>
      <c r="O58" s="163"/>
      <c r="P58" s="163">
        <f>'将来負担比率（分子）の構造'!M$50</f>
        <v>4008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1448</v>
      </c>
      <c r="C62" s="163"/>
      <c r="D62" s="163"/>
      <c r="E62" s="163">
        <f>'将来負担比率（分子）の構造'!J$45</f>
        <v>1400</v>
      </c>
      <c r="F62" s="163"/>
      <c r="G62" s="163"/>
      <c r="H62" s="163">
        <f>'将来負担比率（分子）の構造'!K$45</f>
        <v>1532</v>
      </c>
      <c r="I62" s="163"/>
      <c r="J62" s="163"/>
      <c r="K62" s="163">
        <f>'将来負担比率（分子）の構造'!L$45</f>
        <v>1588</v>
      </c>
      <c r="L62" s="163"/>
      <c r="M62" s="163"/>
      <c r="N62" s="163">
        <f>'将来負担比率（分子）の構造'!M$45</f>
        <v>1731</v>
      </c>
      <c r="O62" s="163"/>
      <c r="P62" s="163"/>
    </row>
    <row r="63" spans="1:16" x14ac:dyDescent="0.2">
      <c r="A63" s="163" t="s">
        <v>34</v>
      </c>
      <c r="B63" s="163">
        <f>'将来負担比率（分子）の構造'!I$44</f>
        <v>224</v>
      </c>
      <c r="C63" s="163"/>
      <c r="D63" s="163"/>
      <c r="E63" s="163">
        <f>'将来負担比率（分子）の構造'!J$44</f>
        <v>184</v>
      </c>
      <c r="F63" s="163"/>
      <c r="G63" s="163"/>
      <c r="H63" s="163">
        <f>'将来負担比率（分子）の構造'!K$44</f>
        <v>138</v>
      </c>
      <c r="I63" s="163"/>
      <c r="J63" s="163"/>
      <c r="K63" s="163">
        <f>'将来負担比率（分子）の構造'!L$44</f>
        <v>121</v>
      </c>
      <c r="L63" s="163"/>
      <c r="M63" s="163"/>
      <c r="N63" s="163">
        <f>'将来負担比率（分子）の構造'!M$44</f>
        <v>113</v>
      </c>
      <c r="O63" s="163"/>
      <c r="P63" s="163"/>
    </row>
    <row r="64" spans="1:16" x14ac:dyDescent="0.2">
      <c r="A64" s="163" t="s">
        <v>33</v>
      </c>
      <c r="B64" s="163">
        <f>'将来負担比率（分子）の構造'!I$43</f>
        <v>4797</v>
      </c>
      <c r="C64" s="163"/>
      <c r="D64" s="163"/>
      <c r="E64" s="163">
        <f>'将来負担比率（分子）の構造'!J$43</f>
        <v>4218</v>
      </c>
      <c r="F64" s="163"/>
      <c r="G64" s="163"/>
      <c r="H64" s="163">
        <f>'将来負担比率（分子）の構造'!K$43</f>
        <v>3947</v>
      </c>
      <c r="I64" s="163"/>
      <c r="J64" s="163"/>
      <c r="K64" s="163">
        <f>'将来負担比率（分子）の構造'!L$43</f>
        <v>3602</v>
      </c>
      <c r="L64" s="163"/>
      <c r="M64" s="163"/>
      <c r="N64" s="163">
        <f>'将来負担比率（分子）の構造'!M$43</f>
        <v>3146</v>
      </c>
      <c r="O64" s="163"/>
      <c r="P64" s="163"/>
    </row>
    <row r="65" spans="1:16" x14ac:dyDescent="0.2">
      <c r="A65" s="163" t="s">
        <v>32</v>
      </c>
      <c r="B65" s="163">
        <f>'将来負担比率（分子）の構造'!I$42</f>
        <v>43</v>
      </c>
      <c r="C65" s="163"/>
      <c r="D65" s="163"/>
      <c r="E65" s="163">
        <f>'将来負担比率（分子）の構造'!J$42</f>
        <v>34</v>
      </c>
      <c r="F65" s="163"/>
      <c r="G65" s="163"/>
      <c r="H65" s="163">
        <f>'将来負担比率（分子）の構造'!K$42</f>
        <v>25</v>
      </c>
      <c r="I65" s="163"/>
      <c r="J65" s="163"/>
      <c r="K65" s="163">
        <f>'将来負担比率（分子）の構造'!L$42</f>
        <v>16</v>
      </c>
      <c r="L65" s="163"/>
      <c r="M65" s="163"/>
      <c r="N65" s="163">
        <f>'将来負担比率（分子）の構造'!M$42</f>
        <v>9</v>
      </c>
      <c r="O65" s="163"/>
      <c r="P65" s="163"/>
    </row>
    <row r="66" spans="1:16" x14ac:dyDescent="0.2">
      <c r="A66" s="163" t="s">
        <v>31</v>
      </c>
      <c r="B66" s="163">
        <f>'将来負担比率（分子）の構造'!I$41</f>
        <v>19035</v>
      </c>
      <c r="C66" s="163"/>
      <c r="D66" s="163"/>
      <c r="E66" s="163">
        <f>'将来負担比率（分子）の構造'!J$41</f>
        <v>18759</v>
      </c>
      <c r="F66" s="163"/>
      <c r="G66" s="163"/>
      <c r="H66" s="163">
        <f>'将来負担比率（分子）の構造'!K$41</f>
        <v>17510</v>
      </c>
      <c r="I66" s="163"/>
      <c r="J66" s="163"/>
      <c r="K66" s="163">
        <f>'将来負担比率（分子）の構造'!L$41</f>
        <v>16373</v>
      </c>
      <c r="L66" s="163"/>
      <c r="M66" s="163"/>
      <c r="N66" s="163">
        <f>'将来負担比率（分子）の構造'!M$41</f>
        <v>15537</v>
      </c>
      <c r="O66" s="163"/>
      <c r="P66" s="163"/>
    </row>
    <row r="67" spans="1:16" x14ac:dyDescent="0.2">
      <c r="A67" s="163" t="s">
        <v>71</v>
      </c>
      <c r="B67" s="163" t="e">
        <f>NA()</f>
        <v>#N/A</v>
      </c>
      <c r="C67" s="163">
        <f>IF(ISNUMBER('将来負担比率（分子）の構造'!I$53), IF('将来負担比率（分子）の構造'!I$53 &lt; 0, 0, '将来負担比率（分子）の構造'!I$53), NA())</f>
        <v>5229</v>
      </c>
      <c r="D67" s="163" t="e">
        <f>NA()</f>
        <v>#N/A</v>
      </c>
      <c r="E67" s="163" t="e">
        <f>NA()</f>
        <v>#N/A</v>
      </c>
      <c r="F67" s="163">
        <f>IF(ISNUMBER('将来負担比率（分子）の構造'!J$53), IF('将来負担比率（分子）の構造'!J$53 &lt; 0, 0, '将来負担比率（分子）の構造'!J$53), NA())</f>
        <v>3900</v>
      </c>
      <c r="G67" s="163" t="e">
        <f>NA()</f>
        <v>#N/A</v>
      </c>
      <c r="H67" s="163" t="e">
        <f>NA()</f>
        <v>#N/A</v>
      </c>
      <c r="I67" s="163">
        <f>IF(ISNUMBER('将来負担比率（分子）の構造'!K$53), IF('将来負担比率（分子）の構造'!K$53 &lt; 0, 0, '将来負担比率（分子）の構造'!K$53), NA())</f>
        <v>3006</v>
      </c>
      <c r="J67" s="163" t="e">
        <f>NA()</f>
        <v>#N/A</v>
      </c>
      <c r="K67" s="163" t="e">
        <f>NA()</f>
        <v>#N/A</v>
      </c>
      <c r="L67" s="163">
        <f>IF(ISNUMBER('将来負担比率（分子）の構造'!L$53), IF('将来負担比率（分子）の構造'!L$53 &lt; 0, 0, '将来負担比率（分子）の構造'!L$53), NA())</f>
        <v>2697</v>
      </c>
      <c r="M67" s="163" t="e">
        <f>NA()</f>
        <v>#N/A</v>
      </c>
      <c r="N67" s="163" t="e">
        <f>NA()</f>
        <v>#N/A</v>
      </c>
      <c r="O67" s="163">
        <f>IF(ISNUMBER('将来負担比率（分子）の構造'!M$53), IF('将来負担比率（分子）の構造'!M$53 &lt; 0, 0, '将来負担比率（分子）の構造'!M$53), NA())</f>
        <v>2286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2034</v>
      </c>
      <c r="C72" s="167">
        <f>基金残高に係る経年分析!G55</f>
        <v>2037</v>
      </c>
      <c r="D72" s="167">
        <f>基金残高に係る経年分析!H55</f>
        <v>2068</v>
      </c>
    </row>
    <row r="73" spans="1:16" x14ac:dyDescent="0.2">
      <c r="A73" s="166" t="s">
        <v>74</v>
      </c>
      <c r="B73" s="167">
        <f>基金残高に係る経年分析!F56</f>
        <v>110</v>
      </c>
      <c r="C73" s="167">
        <f>基金残高に係る経年分析!G56</f>
        <v>110</v>
      </c>
      <c r="D73" s="167">
        <f>基金残高に係る経年分析!H56</f>
        <v>162</v>
      </c>
    </row>
    <row r="74" spans="1:16" x14ac:dyDescent="0.2">
      <c r="A74" s="166" t="s">
        <v>75</v>
      </c>
      <c r="B74" s="167">
        <f>基金残高に係る経年分析!F57</f>
        <v>735</v>
      </c>
      <c r="C74" s="167">
        <f>基金残高に係る経年分析!G57</f>
        <v>721</v>
      </c>
      <c r="D74" s="167">
        <f>基金残高に係る経年分析!H57</f>
        <v>773</v>
      </c>
    </row>
  </sheetData>
  <sheetProtection algorithmName="SHA-512" hashValue="CW29C/IPMbKX9FiJ+VaT7h2iwwbJEJsko4Iy1+NFiJTvJfVKSezvJE5LXxRvNx0MtTNwNIVVsxFtIFPq65ybpg==" saltValue="AGILVwblAfmYBzyK66Lg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2897447</v>
      </c>
      <c r="S5" s="677"/>
      <c r="T5" s="677"/>
      <c r="U5" s="677"/>
      <c r="V5" s="677"/>
      <c r="W5" s="677"/>
      <c r="X5" s="677"/>
      <c r="Y5" s="702"/>
      <c r="Z5" s="715">
        <v>15.4</v>
      </c>
      <c r="AA5" s="715"/>
      <c r="AB5" s="715"/>
      <c r="AC5" s="715"/>
      <c r="AD5" s="716">
        <v>2897447</v>
      </c>
      <c r="AE5" s="716"/>
      <c r="AF5" s="716"/>
      <c r="AG5" s="716"/>
      <c r="AH5" s="716"/>
      <c r="AI5" s="716"/>
      <c r="AJ5" s="716"/>
      <c r="AK5" s="716"/>
      <c r="AL5" s="703">
        <v>28.7</v>
      </c>
      <c r="AM5" s="685"/>
      <c r="AN5" s="685"/>
      <c r="AO5" s="704"/>
      <c r="AP5" s="679" t="s">
        <v>216</v>
      </c>
      <c r="AQ5" s="680"/>
      <c r="AR5" s="680"/>
      <c r="AS5" s="680"/>
      <c r="AT5" s="680"/>
      <c r="AU5" s="680"/>
      <c r="AV5" s="680"/>
      <c r="AW5" s="680"/>
      <c r="AX5" s="680"/>
      <c r="AY5" s="680"/>
      <c r="AZ5" s="680"/>
      <c r="BA5" s="680"/>
      <c r="BB5" s="680"/>
      <c r="BC5" s="680"/>
      <c r="BD5" s="680"/>
      <c r="BE5" s="680"/>
      <c r="BF5" s="681"/>
      <c r="BG5" s="621">
        <v>2897447</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147323</v>
      </c>
      <c r="S6" s="622"/>
      <c r="T6" s="622"/>
      <c r="U6" s="622"/>
      <c r="V6" s="622"/>
      <c r="W6" s="622"/>
      <c r="X6" s="622"/>
      <c r="Y6" s="623"/>
      <c r="Z6" s="659">
        <v>0.8</v>
      </c>
      <c r="AA6" s="659"/>
      <c r="AB6" s="659"/>
      <c r="AC6" s="659"/>
      <c r="AD6" s="660">
        <v>147323</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2897447</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164019</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164019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1022</v>
      </c>
      <c r="S7" s="622"/>
      <c r="T7" s="622"/>
      <c r="U7" s="622"/>
      <c r="V7" s="622"/>
      <c r="W7" s="622"/>
      <c r="X7" s="622"/>
      <c r="Y7" s="623"/>
      <c r="Z7" s="659">
        <v>0</v>
      </c>
      <c r="AA7" s="659"/>
      <c r="AB7" s="659"/>
      <c r="AC7" s="659"/>
      <c r="AD7" s="660">
        <v>1022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1250008</v>
      </c>
      <c r="BH7" s="622"/>
      <c r="BI7" s="622"/>
      <c r="BJ7" s="622"/>
      <c r="BK7" s="622"/>
      <c r="BL7" s="622"/>
      <c r="BM7" s="622"/>
      <c r="BN7" s="623"/>
      <c r="BO7" s="659">
        <v>43.1</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3005044</v>
      </c>
      <c r="CS7" s="622"/>
      <c r="CT7" s="622"/>
      <c r="CU7" s="622"/>
      <c r="CV7" s="622"/>
      <c r="CW7" s="622"/>
      <c r="CX7" s="622"/>
      <c r="CY7" s="623"/>
      <c r="CZ7" s="659">
        <v>16.8</v>
      </c>
      <c r="DA7" s="659"/>
      <c r="DB7" s="659"/>
      <c r="DC7" s="659"/>
      <c r="DD7" s="627">
        <v>65283</v>
      </c>
      <c r="DE7" s="622"/>
      <c r="DF7" s="622"/>
      <c r="DG7" s="622"/>
      <c r="DH7" s="622"/>
      <c r="DI7" s="622"/>
      <c r="DJ7" s="622"/>
      <c r="DK7" s="622"/>
      <c r="DL7" s="622"/>
      <c r="DM7" s="622"/>
      <c r="DN7" s="622"/>
      <c r="DO7" s="622"/>
      <c r="DP7" s="623"/>
      <c r="DQ7" s="627">
        <v>2417863</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12524</v>
      </c>
      <c r="S8" s="622"/>
      <c r="T8" s="622"/>
      <c r="U8" s="622"/>
      <c r="V8" s="622"/>
      <c r="W8" s="622"/>
      <c r="X8" s="622"/>
      <c r="Y8" s="623"/>
      <c r="Z8" s="659">
        <v>0.1</v>
      </c>
      <c r="AA8" s="659"/>
      <c r="AB8" s="659"/>
      <c r="AC8" s="659"/>
      <c r="AD8" s="660">
        <v>12524</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47304</v>
      </c>
      <c r="BH8" s="622"/>
      <c r="BI8" s="622"/>
      <c r="BJ8" s="622"/>
      <c r="BK8" s="622"/>
      <c r="BL8" s="622"/>
      <c r="BM8" s="622"/>
      <c r="BN8" s="623"/>
      <c r="BO8" s="659">
        <v>1.6</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6663322</v>
      </c>
      <c r="CS8" s="622"/>
      <c r="CT8" s="622"/>
      <c r="CU8" s="622"/>
      <c r="CV8" s="622"/>
      <c r="CW8" s="622"/>
      <c r="CX8" s="622"/>
      <c r="CY8" s="623"/>
      <c r="CZ8" s="659">
        <v>37.200000000000003</v>
      </c>
      <c r="DA8" s="659"/>
      <c r="DB8" s="659"/>
      <c r="DC8" s="659"/>
      <c r="DD8" s="627">
        <v>126944</v>
      </c>
      <c r="DE8" s="622"/>
      <c r="DF8" s="622"/>
      <c r="DG8" s="622"/>
      <c r="DH8" s="622"/>
      <c r="DI8" s="622"/>
      <c r="DJ8" s="622"/>
      <c r="DK8" s="622"/>
      <c r="DL8" s="622"/>
      <c r="DM8" s="622"/>
      <c r="DN8" s="622"/>
      <c r="DO8" s="622"/>
      <c r="DP8" s="623"/>
      <c r="DQ8" s="627">
        <v>3787924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19421</v>
      </c>
      <c r="S9" s="622"/>
      <c r="T9" s="622"/>
      <c r="U9" s="622"/>
      <c r="V9" s="622"/>
      <c r="W9" s="622"/>
      <c r="X9" s="622"/>
      <c r="Y9" s="623"/>
      <c r="Z9" s="659">
        <v>0.1</v>
      </c>
      <c r="AA9" s="659"/>
      <c r="AB9" s="659"/>
      <c r="AC9" s="659"/>
      <c r="AD9" s="660">
        <v>19421</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1054863</v>
      </c>
      <c r="BH9" s="622"/>
      <c r="BI9" s="622"/>
      <c r="BJ9" s="622"/>
      <c r="BK9" s="622"/>
      <c r="BL9" s="622"/>
      <c r="BM9" s="622"/>
      <c r="BN9" s="623"/>
      <c r="BO9" s="659">
        <v>36.4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1069053</v>
      </c>
      <c r="CS9" s="622"/>
      <c r="CT9" s="622"/>
      <c r="CU9" s="622"/>
      <c r="CV9" s="622"/>
      <c r="CW9" s="622"/>
      <c r="CX9" s="622"/>
      <c r="CY9" s="623"/>
      <c r="CZ9" s="659">
        <v>6</v>
      </c>
      <c r="DA9" s="659"/>
      <c r="DB9" s="659"/>
      <c r="DC9" s="659"/>
      <c r="DD9" s="627">
        <v>408</v>
      </c>
      <c r="DE9" s="622"/>
      <c r="DF9" s="622"/>
      <c r="DG9" s="622"/>
      <c r="DH9" s="622"/>
      <c r="DI9" s="622"/>
      <c r="DJ9" s="622"/>
      <c r="DK9" s="622"/>
      <c r="DL9" s="622"/>
      <c r="DM9" s="622"/>
      <c r="DN9" s="622"/>
      <c r="DO9" s="622"/>
      <c r="DP9" s="623"/>
      <c r="DQ9" s="627">
        <v>895200</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57685</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2818</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2568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770268</v>
      </c>
      <c r="S11" s="622"/>
      <c r="T11" s="622"/>
      <c r="U11" s="622"/>
      <c r="V11" s="622"/>
      <c r="W11" s="622"/>
      <c r="X11" s="622"/>
      <c r="Y11" s="623"/>
      <c r="Z11" s="624">
        <v>4.0999999999999996</v>
      </c>
      <c r="AA11" s="625"/>
      <c r="AB11" s="625"/>
      <c r="AC11" s="626"/>
      <c r="AD11" s="627">
        <v>770268</v>
      </c>
      <c r="AE11" s="622"/>
      <c r="AF11" s="622"/>
      <c r="AG11" s="622"/>
      <c r="AH11" s="622"/>
      <c r="AI11" s="622"/>
      <c r="AJ11" s="622"/>
      <c r="AK11" s="623"/>
      <c r="AL11" s="624">
        <v>7.6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90156</v>
      </c>
      <c r="BH11" s="622"/>
      <c r="BI11" s="622"/>
      <c r="BJ11" s="622"/>
      <c r="BK11" s="622"/>
      <c r="BL11" s="622"/>
      <c r="BM11" s="622"/>
      <c r="BN11" s="623"/>
      <c r="BO11" s="659">
        <v>3.1</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320824</v>
      </c>
      <c r="CS11" s="622"/>
      <c r="CT11" s="622"/>
      <c r="CU11" s="622"/>
      <c r="CV11" s="622"/>
      <c r="CW11" s="622"/>
      <c r="CX11" s="622"/>
      <c r="CY11" s="623"/>
      <c r="CZ11" s="659">
        <v>1.8</v>
      </c>
      <c r="DA11" s="659"/>
      <c r="DB11" s="659"/>
      <c r="DC11" s="659"/>
      <c r="DD11" s="627">
        <v>55996</v>
      </c>
      <c r="DE11" s="622"/>
      <c r="DF11" s="622"/>
      <c r="DG11" s="622"/>
      <c r="DH11" s="622"/>
      <c r="DI11" s="622"/>
      <c r="DJ11" s="622"/>
      <c r="DK11" s="622"/>
      <c r="DL11" s="622"/>
      <c r="DM11" s="622"/>
      <c r="DN11" s="622"/>
      <c r="DO11" s="622"/>
      <c r="DP11" s="623"/>
      <c r="DQ11" s="627">
        <v>145614</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1296024</v>
      </c>
      <c r="BH12" s="622"/>
      <c r="BI12" s="622"/>
      <c r="BJ12" s="622"/>
      <c r="BK12" s="622"/>
      <c r="BL12" s="622"/>
      <c r="BM12" s="622"/>
      <c r="BN12" s="623"/>
      <c r="BO12" s="659">
        <v>44.7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393048</v>
      </c>
      <c r="CS12" s="622"/>
      <c r="CT12" s="622"/>
      <c r="CU12" s="622"/>
      <c r="CV12" s="622"/>
      <c r="CW12" s="622"/>
      <c r="CX12" s="622"/>
      <c r="CY12" s="623"/>
      <c r="CZ12" s="659">
        <v>2.2000000000000002</v>
      </c>
      <c r="DA12" s="659"/>
      <c r="DB12" s="659"/>
      <c r="DC12" s="659"/>
      <c r="DD12" s="627">
        <v>34151</v>
      </c>
      <c r="DE12" s="622"/>
      <c r="DF12" s="622"/>
      <c r="DG12" s="622"/>
      <c r="DH12" s="622"/>
      <c r="DI12" s="622"/>
      <c r="DJ12" s="622"/>
      <c r="DK12" s="622"/>
      <c r="DL12" s="622"/>
      <c r="DM12" s="622"/>
      <c r="DN12" s="622"/>
      <c r="DO12" s="622"/>
      <c r="DP12" s="623"/>
      <c r="DQ12" s="627">
        <v>140218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1293571</v>
      </c>
      <c r="BH13" s="622"/>
      <c r="BI13" s="622"/>
      <c r="BJ13" s="622"/>
      <c r="BK13" s="622"/>
      <c r="BL13" s="622"/>
      <c r="BM13" s="622"/>
      <c r="BN13" s="623"/>
      <c r="BO13" s="659">
        <v>44.6</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1651837</v>
      </c>
      <c r="CS13" s="622"/>
      <c r="CT13" s="622"/>
      <c r="CU13" s="622"/>
      <c r="CV13" s="622"/>
      <c r="CW13" s="622"/>
      <c r="CX13" s="622"/>
      <c r="CY13" s="623"/>
      <c r="CZ13" s="659">
        <v>9.1999999999999993</v>
      </c>
      <c r="DA13" s="659"/>
      <c r="DB13" s="659"/>
      <c r="DC13" s="659"/>
      <c r="DD13" s="627">
        <v>767630</v>
      </c>
      <c r="DE13" s="622"/>
      <c r="DF13" s="622"/>
      <c r="DG13" s="622"/>
      <c r="DH13" s="622"/>
      <c r="DI13" s="622"/>
      <c r="DJ13" s="622"/>
      <c r="DK13" s="622"/>
      <c r="DL13" s="622"/>
      <c r="DM13" s="622"/>
      <c r="DN13" s="622"/>
      <c r="DO13" s="622"/>
      <c r="DP13" s="623"/>
      <c r="DQ13" s="627">
        <v>894222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125345</v>
      </c>
      <c r="BH14" s="622"/>
      <c r="BI14" s="622"/>
      <c r="BJ14" s="622"/>
      <c r="BK14" s="622"/>
      <c r="BL14" s="622"/>
      <c r="BM14" s="622"/>
      <c r="BN14" s="623"/>
      <c r="BO14" s="659">
        <v>4.3</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1009040</v>
      </c>
      <c r="CS14" s="622"/>
      <c r="CT14" s="622"/>
      <c r="CU14" s="622"/>
      <c r="CV14" s="622"/>
      <c r="CW14" s="622"/>
      <c r="CX14" s="622"/>
      <c r="CY14" s="623"/>
      <c r="CZ14" s="659">
        <v>5.6</v>
      </c>
      <c r="DA14" s="659"/>
      <c r="DB14" s="659"/>
      <c r="DC14" s="659"/>
      <c r="DD14" s="627">
        <v>27246</v>
      </c>
      <c r="DE14" s="622"/>
      <c r="DF14" s="622"/>
      <c r="DG14" s="622"/>
      <c r="DH14" s="622"/>
      <c r="DI14" s="622"/>
      <c r="DJ14" s="622"/>
      <c r="DK14" s="622"/>
      <c r="DL14" s="622"/>
      <c r="DM14" s="622"/>
      <c r="DN14" s="622"/>
      <c r="DO14" s="622"/>
      <c r="DP14" s="623"/>
      <c r="DQ14" s="627">
        <v>997894</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10885</v>
      </c>
      <c r="S15" s="622"/>
      <c r="T15" s="622"/>
      <c r="U15" s="622"/>
      <c r="V15" s="622"/>
      <c r="W15" s="622"/>
      <c r="X15" s="622"/>
      <c r="Y15" s="623"/>
      <c r="Z15" s="659">
        <v>0.1</v>
      </c>
      <c r="AA15" s="659"/>
      <c r="AB15" s="659"/>
      <c r="AC15" s="659"/>
      <c r="AD15" s="660">
        <v>10885</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226002</v>
      </c>
      <c r="BH15" s="622"/>
      <c r="BI15" s="622"/>
      <c r="BJ15" s="622"/>
      <c r="BK15" s="622"/>
      <c r="BL15" s="622"/>
      <c r="BM15" s="622"/>
      <c r="BN15" s="623"/>
      <c r="BO15" s="659">
        <v>7.8</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1823757</v>
      </c>
      <c r="CS15" s="622"/>
      <c r="CT15" s="622"/>
      <c r="CU15" s="622"/>
      <c r="CV15" s="622"/>
      <c r="CW15" s="622"/>
      <c r="CX15" s="622"/>
      <c r="CY15" s="623"/>
      <c r="CZ15" s="659">
        <v>10.199999999999999</v>
      </c>
      <c r="DA15" s="659"/>
      <c r="DB15" s="659"/>
      <c r="DC15" s="659"/>
      <c r="DD15" s="627">
        <v>622117</v>
      </c>
      <c r="DE15" s="622"/>
      <c r="DF15" s="622"/>
      <c r="DG15" s="622"/>
      <c r="DH15" s="622"/>
      <c r="DI15" s="622"/>
      <c r="DJ15" s="622"/>
      <c r="DK15" s="622"/>
      <c r="DL15" s="622"/>
      <c r="DM15" s="622"/>
      <c r="DN15" s="622"/>
      <c r="DO15" s="622"/>
      <c r="DP15" s="623"/>
      <c r="DQ15" s="627">
        <v>1202178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37906</v>
      </c>
      <c r="S16" s="622"/>
      <c r="T16" s="622"/>
      <c r="U16" s="622"/>
      <c r="V16" s="622"/>
      <c r="W16" s="622"/>
      <c r="X16" s="622"/>
      <c r="Y16" s="623"/>
      <c r="Z16" s="659">
        <v>0.2</v>
      </c>
      <c r="AA16" s="659"/>
      <c r="AB16" s="659"/>
      <c r="AC16" s="659"/>
      <c r="AD16" s="660">
        <v>37906</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68</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79126</v>
      </c>
      <c r="CS16" s="622"/>
      <c r="CT16" s="622"/>
      <c r="CU16" s="622"/>
      <c r="CV16" s="622"/>
      <c r="CW16" s="622"/>
      <c r="CX16" s="622"/>
      <c r="CY16" s="623"/>
      <c r="CZ16" s="659">
        <v>0.4</v>
      </c>
      <c r="DA16" s="659"/>
      <c r="DB16" s="659"/>
      <c r="DC16" s="659"/>
      <c r="DD16" s="627" t="s">
        <v>122</v>
      </c>
      <c r="DE16" s="622"/>
      <c r="DF16" s="622"/>
      <c r="DG16" s="622"/>
      <c r="DH16" s="622"/>
      <c r="DI16" s="622"/>
      <c r="DJ16" s="622"/>
      <c r="DK16" s="622"/>
      <c r="DL16" s="622"/>
      <c r="DM16" s="622"/>
      <c r="DN16" s="622"/>
      <c r="DO16" s="622"/>
      <c r="DP16" s="623"/>
      <c r="DQ16" s="627">
        <v>6133</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168777</v>
      </c>
      <c r="S17" s="622"/>
      <c r="T17" s="622"/>
      <c r="U17" s="622"/>
      <c r="V17" s="622"/>
      <c r="W17" s="622"/>
      <c r="X17" s="622"/>
      <c r="Y17" s="623"/>
      <c r="Z17" s="659">
        <v>0.9</v>
      </c>
      <c r="AA17" s="659"/>
      <c r="AB17" s="659"/>
      <c r="AC17" s="659"/>
      <c r="AD17" s="660">
        <v>168777</v>
      </c>
      <c r="AE17" s="660"/>
      <c r="AF17" s="660"/>
      <c r="AG17" s="660"/>
      <c r="AH17" s="660"/>
      <c r="AI17" s="660"/>
      <c r="AJ17" s="660"/>
      <c r="AK17" s="660"/>
      <c r="AL17" s="624">
        <v>1.7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1706777</v>
      </c>
      <c r="CS17" s="622"/>
      <c r="CT17" s="622"/>
      <c r="CU17" s="622"/>
      <c r="CV17" s="622"/>
      <c r="CW17" s="622"/>
      <c r="CX17" s="622"/>
      <c r="CY17" s="623"/>
      <c r="CZ17" s="659">
        <v>9.5</v>
      </c>
      <c r="DA17" s="659"/>
      <c r="DB17" s="659"/>
      <c r="DC17" s="659"/>
      <c r="DD17" s="627" t="s">
        <v>122</v>
      </c>
      <c r="DE17" s="622"/>
      <c r="DF17" s="622"/>
      <c r="DG17" s="622"/>
      <c r="DH17" s="622"/>
      <c r="DI17" s="622"/>
      <c r="DJ17" s="622"/>
      <c r="DK17" s="622"/>
      <c r="DL17" s="622"/>
      <c r="DM17" s="622"/>
      <c r="DN17" s="622"/>
      <c r="DO17" s="622"/>
      <c r="DP17" s="623"/>
      <c r="DQ17" s="627">
        <v>1700584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39688</v>
      </c>
      <c r="S18" s="622"/>
      <c r="T18" s="622"/>
      <c r="U18" s="622"/>
      <c r="V18" s="622"/>
      <c r="W18" s="622"/>
      <c r="X18" s="622"/>
      <c r="Y18" s="623"/>
      <c r="Z18" s="659">
        <v>0.2</v>
      </c>
      <c r="AA18" s="659"/>
      <c r="AB18" s="659"/>
      <c r="AC18" s="659"/>
      <c r="AD18" s="660">
        <v>39688</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127998</v>
      </c>
      <c r="S19" s="622"/>
      <c r="T19" s="622"/>
      <c r="U19" s="622"/>
      <c r="V19" s="622"/>
      <c r="W19" s="622"/>
      <c r="X19" s="622"/>
      <c r="Y19" s="623"/>
      <c r="Z19" s="659">
        <v>0.7</v>
      </c>
      <c r="AA19" s="659"/>
      <c r="AB19" s="659"/>
      <c r="AC19" s="659"/>
      <c r="AD19" s="660">
        <v>127998</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1091</v>
      </c>
      <c r="S20" s="622"/>
      <c r="T20" s="622"/>
      <c r="U20" s="622"/>
      <c r="V20" s="622"/>
      <c r="W20" s="622"/>
      <c r="X20" s="622"/>
      <c r="Y20" s="623"/>
      <c r="Z20" s="659">
        <v>0</v>
      </c>
      <c r="AA20" s="659"/>
      <c r="AB20" s="659"/>
      <c r="AC20" s="659"/>
      <c r="AD20" s="660">
        <v>1091</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17888665</v>
      </c>
      <c r="CS20" s="622"/>
      <c r="CT20" s="622"/>
      <c r="CU20" s="622"/>
      <c r="CV20" s="622"/>
      <c r="CW20" s="622"/>
      <c r="CX20" s="622"/>
      <c r="CY20" s="623"/>
      <c r="CZ20" s="659">
        <v>100</v>
      </c>
      <c r="DA20" s="659"/>
      <c r="DB20" s="659"/>
      <c r="DC20" s="659"/>
      <c r="DD20" s="627">
        <v>1699775</v>
      </c>
      <c r="DE20" s="622"/>
      <c r="DF20" s="622"/>
      <c r="DG20" s="622"/>
      <c r="DH20" s="622"/>
      <c r="DI20" s="622"/>
      <c r="DJ20" s="622"/>
      <c r="DK20" s="622"/>
      <c r="DL20" s="622"/>
      <c r="DM20" s="622"/>
      <c r="DN20" s="622"/>
      <c r="DO20" s="622"/>
      <c r="DP20" s="623"/>
      <c r="DQ20" s="627">
        <v>12354417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6631647</v>
      </c>
      <c r="S21" s="622"/>
      <c r="T21" s="622"/>
      <c r="U21" s="622"/>
      <c r="V21" s="622"/>
      <c r="W21" s="622"/>
      <c r="X21" s="622"/>
      <c r="Y21" s="623"/>
      <c r="Z21" s="659">
        <v>35.299999999999997</v>
      </c>
      <c r="AA21" s="659"/>
      <c r="AB21" s="659"/>
      <c r="AC21" s="659"/>
      <c r="AD21" s="660">
        <v>5992763</v>
      </c>
      <c r="AE21" s="660"/>
      <c r="AF21" s="660"/>
      <c r="AG21" s="660"/>
      <c r="AH21" s="660"/>
      <c r="AI21" s="660"/>
      <c r="AJ21" s="660"/>
      <c r="AK21" s="660"/>
      <c r="AL21" s="624">
        <v>59.4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5992763</v>
      </c>
      <c r="S22" s="622"/>
      <c r="T22" s="622"/>
      <c r="U22" s="622"/>
      <c r="V22" s="622"/>
      <c r="W22" s="622"/>
      <c r="X22" s="622"/>
      <c r="Y22" s="623"/>
      <c r="Z22" s="659">
        <v>31.9</v>
      </c>
      <c r="AA22" s="659"/>
      <c r="AB22" s="659"/>
      <c r="AC22" s="659"/>
      <c r="AD22" s="660">
        <v>5992763</v>
      </c>
      <c r="AE22" s="660"/>
      <c r="AF22" s="660"/>
      <c r="AG22" s="660"/>
      <c r="AH22" s="660"/>
      <c r="AI22" s="660"/>
      <c r="AJ22" s="660"/>
      <c r="AK22" s="660"/>
      <c r="AL22" s="624">
        <v>59.4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638884</v>
      </c>
      <c r="S23" s="622"/>
      <c r="T23" s="622"/>
      <c r="U23" s="622"/>
      <c r="V23" s="622"/>
      <c r="W23" s="622"/>
      <c r="X23" s="622"/>
      <c r="Y23" s="623"/>
      <c r="Z23" s="659">
        <v>3.4</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8138476</v>
      </c>
      <c r="CS24" s="677"/>
      <c r="CT24" s="677"/>
      <c r="CU24" s="677"/>
      <c r="CV24" s="677"/>
      <c r="CW24" s="677"/>
      <c r="CX24" s="677"/>
      <c r="CY24" s="702"/>
      <c r="CZ24" s="703">
        <v>45.5</v>
      </c>
      <c r="DA24" s="685"/>
      <c r="DB24" s="685"/>
      <c r="DC24" s="705"/>
      <c r="DD24" s="701">
        <v>5714372</v>
      </c>
      <c r="DE24" s="677"/>
      <c r="DF24" s="677"/>
      <c r="DG24" s="677"/>
      <c r="DH24" s="677"/>
      <c r="DI24" s="677"/>
      <c r="DJ24" s="677"/>
      <c r="DK24" s="702"/>
      <c r="DL24" s="701">
        <v>5234714</v>
      </c>
      <c r="DM24" s="677"/>
      <c r="DN24" s="677"/>
      <c r="DO24" s="677"/>
      <c r="DP24" s="677"/>
      <c r="DQ24" s="677"/>
      <c r="DR24" s="677"/>
      <c r="DS24" s="677"/>
      <c r="DT24" s="677"/>
      <c r="DU24" s="677"/>
      <c r="DV24" s="702"/>
      <c r="DW24" s="703">
        <v>51.8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10697220</v>
      </c>
      <c r="S25" s="622"/>
      <c r="T25" s="622"/>
      <c r="U25" s="622"/>
      <c r="V25" s="622"/>
      <c r="W25" s="622"/>
      <c r="X25" s="622"/>
      <c r="Y25" s="623"/>
      <c r="Z25" s="659">
        <v>56.9</v>
      </c>
      <c r="AA25" s="659"/>
      <c r="AB25" s="659"/>
      <c r="AC25" s="659"/>
      <c r="AD25" s="660">
        <v>10058336</v>
      </c>
      <c r="AE25" s="660"/>
      <c r="AF25" s="660"/>
      <c r="AG25" s="660"/>
      <c r="AH25" s="660"/>
      <c r="AI25" s="660"/>
      <c r="AJ25" s="660"/>
      <c r="AK25" s="660"/>
      <c r="AL25" s="624">
        <v>99.8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2695058</v>
      </c>
      <c r="CS25" s="634"/>
      <c r="CT25" s="634"/>
      <c r="CU25" s="634"/>
      <c r="CV25" s="634"/>
      <c r="CW25" s="634"/>
      <c r="CX25" s="634"/>
      <c r="CY25" s="635"/>
      <c r="CZ25" s="624">
        <v>15.1</v>
      </c>
      <c r="DA25" s="636"/>
      <c r="DB25" s="636"/>
      <c r="DC25" s="637"/>
      <c r="DD25" s="627">
        <v>2511862</v>
      </c>
      <c r="DE25" s="634"/>
      <c r="DF25" s="634"/>
      <c r="DG25" s="634"/>
      <c r="DH25" s="634"/>
      <c r="DI25" s="634"/>
      <c r="DJ25" s="634"/>
      <c r="DK25" s="635"/>
      <c r="DL25" s="627">
        <v>2506389</v>
      </c>
      <c r="DM25" s="634"/>
      <c r="DN25" s="634"/>
      <c r="DO25" s="634"/>
      <c r="DP25" s="634"/>
      <c r="DQ25" s="634"/>
      <c r="DR25" s="634"/>
      <c r="DS25" s="634"/>
      <c r="DT25" s="634"/>
      <c r="DU25" s="634"/>
      <c r="DV25" s="635"/>
      <c r="DW25" s="624">
        <v>24.8</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1867</v>
      </c>
      <c r="S26" s="622"/>
      <c r="T26" s="622"/>
      <c r="U26" s="622"/>
      <c r="V26" s="622"/>
      <c r="W26" s="622"/>
      <c r="X26" s="622"/>
      <c r="Y26" s="623"/>
      <c r="Z26" s="659">
        <v>0</v>
      </c>
      <c r="AA26" s="659"/>
      <c r="AB26" s="659"/>
      <c r="AC26" s="659"/>
      <c r="AD26" s="660">
        <v>1867</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1514619</v>
      </c>
      <c r="CS26" s="622"/>
      <c r="CT26" s="622"/>
      <c r="CU26" s="622"/>
      <c r="CV26" s="622"/>
      <c r="CW26" s="622"/>
      <c r="CX26" s="622"/>
      <c r="CY26" s="623"/>
      <c r="CZ26" s="624">
        <v>8.5</v>
      </c>
      <c r="DA26" s="636"/>
      <c r="DB26" s="636"/>
      <c r="DC26" s="637"/>
      <c r="DD26" s="627">
        <v>1396393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12999</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2897447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3736641</v>
      </c>
      <c r="CS27" s="634"/>
      <c r="CT27" s="634"/>
      <c r="CU27" s="634"/>
      <c r="CV27" s="634"/>
      <c r="CW27" s="634"/>
      <c r="CX27" s="634"/>
      <c r="CY27" s="635"/>
      <c r="CZ27" s="624">
        <v>20.9</v>
      </c>
      <c r="DA27" s="636"/>
      <c r="DB27" s="636"/>
      <c r="DC27" s="637"/>
      <c r="DD27" s="627">
        <v>1501926</v>
      </c>
      <c r="DE27" s="634"/>
      <c r="DF27" s="634"/>
      <c r="DG27" s="634"/>
      <c r="DH27" s="634"/>
      <c r="DI27" s="634"/>
      <c r="DJ27" s="634"/>
      <c r="DK27" s="635"/>
      <c r="DL27" s="627">
        <v>1027741</v>
      </c>
      <c r="DM27" s="634"/>
      <c r="DN27" s="634"/>
      <c r="DO27" s="634"/>
      <c r="DP27" s="634"/>
      <c r="DQ27" s="634"/>
      <c r="DR27" s="634"/>
      <c r="DS27" s="634"/>
      <c r="DT27" s="634"/>
      <c r="DU27" s="634"/>
      <c r="DV27" s="635"/>
      <c r="DW27" s="624">
        <v>10.199999999999999</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103724</v>
      </c>
      <c r="S28" s="622"/>
      <c r="T28" s="622"/>
      <c r="U28" s="622"/>
      <c r="V28" s="622"/>
      <c r="W28" s="622"/>
      <c r="X28" s="622"/>
      <c r="Y28" s="623"/>
      <c r="Z28" s="659">
        <v>0.6</v>
      </c>
      <c r="AA28" s="659"/>
      <c r="AB28" s="659"/>
      <c r="AC28" s="659"/>
      <c r="AD28" s="660">
        <v>8663</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1706777</v>
      </c>
      <c r="CS28" s="622"/>
      <c r="CT28" s="622"/>
      <c r="CU28" s="622"/>
      <c r="CV28" s="622"/>
      <c r="CW28" s="622"/>
      <c r="CX28" s="622"/>
      <c r="CY28" s="623"/>
      <c r="CZ28" s="624">
        <v>9.5</v>
      </c>
      <c r="DA28" s="636"/>
      <c r="DB28" s="636"/>
      <c r="DC28" s="637"/>
      <c r="DD28" s="627">
        <v>1700584</v>
      </c>
      <c r="DE28" s="622"/>
      <c r="DF28" s="622"/>
      <c r="DG28" s="622"/>
      <c r="DH28" s="622"/>
      <c r="DI28" s="622"/>
      <c r="DJ28" s="622"/>
      <c r="DK28" s="623"/>
      <c r="DL28" s="627">
        <v>1700584</v>
      </c>
      <c r="DM28" s="622"/>
      <c r="DN28" s="622"/>
      <c r="DO28" s="622"/>
      <c r="DP28" s="622"/>
      <c r="DQ28" s="622"/>
      <c r="DR28" s="622"/>
      <c r="DS28" s="622"/>
      <c r="DT28" s="622"/>
      <c r="DU28" s="622"/>
      <c r="DV28" s="623"/>
      <c r="DW28" s="624">
        <v>16.8</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98930</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1706777</v>
      </c>
      <c r="CS29" s="634"/>
      <c r="CT29" s="634"/>
      <c r="CU29" s="634"/>
      <c r="CV29" s="634"/>
      <c r="CW29" s="634"/>
      <c r="CX29" s="634"/>
      <c r="CY29" s="635"/>
      <c r="CZ29" s="624">
        <v>9.5</v>
      </c>
      <c r="DA29" s="636"/>
      <c r="DB29" s="636"/>
      <c r="DC29" s="637"/>
      <c r="DD29" s="627">
        <v>1700584</v>
      </c>
      <c r="DE29" s="634"/>
      <c r="DF29" s="634"/>
      <c r="DG29" s="634"/>
      <c r="DH29" s="634"/>
      <c r="DI29" s="634"/>
      <c r="DJ29" s="634"/>
      <c r="DK29" s="635"/>
      <c r="DL29" s="627">
        <v>1700584</v>
      </c>
      <c r="DM29" s="634"/>
      <c r="DN29" s="634"/>
      <c r="DO29" s="634"/>
      <c r="DP29" s="634"/>
      <c r="DQ29" s="634"/>
      <c r="DR29" s="634"/>
      <c r="DS29" s="634"/>
      <c r="DT29" s="634"/>
      <c r="DU29" s="634"/>
      <c r="DV29" s="635"/>
      <c r="DW29" s="624">
        <v>16.8</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2934873</v>
      </c>
      <c r="S30" s="622"/>
      <c r="T30" s="622"/>
      <c r="U30" s="622"/>
      <c r="V30" s="622"/>
      <c r="W30" s="622"/>
      <c r="X30" s="622"/>
      <c r="Y30" s="623"/>
      <c r="Z30" s="659">
        <v>15.6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1625742</v>
      </c>
      <c r="CS30" s="622"/>
      <c r="CT30" s="622"/>
      <c r="CU30" s="622"/>
      <c r="CV30" s="622"/>
      <c r="CW30" s="622"/>
      <c r="CX30" s="622"/>
      <c r="CY30" s="623"/>
      <c r="CZ30" s="624">
        <v>9.1</v>
      </c>
      <c r="DA30" s="636"/>
      <c r="DB30" s="636"/>
      <c r="DC30" s="637"/>
      <c r="DD30" s="627">
        <v>1619549</v>
      </c>
      <c r="DE30" s="622"/>
      <c r="DF30" s="622"/>
      <c r="DG30" s="622"/>
      <c r="DH30" s="622"/>
      <c r="DI30" s="622"/>
      <c r="DJ30" s="622"/>
      <c r="DK30" s="623"/>
      <c r="DL30" s="627">
        <v>1619549</v>
      </c>
      <c r="DM30" s="622"/>
      <c r="DN30" s="622"/>
      <c r="DO30" s="622"/>
      <c r="DP30" s="622"/>
      <c r="DQ30" s="622"/>
      <c r="DR30" s="622"/>
      <c r="DS30" s="622"/>
      <c r="DT30" s="622"/>
      <c r="DU30" s="622"/>
      <c r="DV30" s="623"/>
      <c r="DW30" s="624">
        <v>16</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99.1</v>
      </c>
      <c r="BH31" s="684"/>
      <c r="BI31" s="684"/>
      <c r="BJ31" s="684"/>
      <c r="BK31" s="684"/>
      <c r="BL31" s="684"/>
      <c r="BM31" s="685">
        <v>96.8</v>
      </c>
      <c r="BN31" s="684"/>
      <c r="BO31" s="684"/>
      <c r="BP31" s="684"/>
      <c r="BQ31" s="686"/>
      <c r="BR31" s="683">
        <v>99.2</v>
      </c>
      <c r="BS31" s="684"/>
      <c r="BT31" s="684"/>
      <c r="BU31" s="684"/>
      <c r="BV31" s="684"/>
      <c r="BW31" s="684"/>
      <c r="BX31" s="685">
        <v>96.9</v>
      </c>
      <c r="BY31" s="684"/>
      <c r="BZ31" s="684"/>
      <c r="CA31" s="684"/>
      <c r="CB31" s="686"/>
      <c r="CD31" s="642"/>
      <c r="CE31" s="643"/>
      <c r="CF31" s="618" t="s">
        <v>300</v>
      </c>
      <c r="CG31" s="619"/>
      <c r="CH31" s="619"/>
      <c r="CI31" s="619"/>
      <c r="CJ31" s="619"/>
      <c r="CK31" s="619"/>
      <c r="CL31" s="619"/>
      <c r="CM31" s="619"/>
      <c r="CN31" s="619"/>
      <c r="CO31" s="619"/>
      <c r="CP31" s="619"/>
      <c r="CQ31" s="620"/>
      <c r="CR31" s="621">
        <v>81035</v>
      </c>
      <c r="CS31" s="634"/>
      <c r="CT31" s="634"/>
      <c r="CU31" s="634"/>
      <c r="CV31" s="634"/>
      <c r="CW31" s="634"/>
      <c r="CX31" s="634"/>
      <c r="CY31" s="635"/>
      <c r="CZ31" s="624">
        <v>0.5</v>
      </c>
      <c r="DA31" s="636"/>
      <c r="DB31" s="636"/>
      <c r="DC31" s="637"/>
      <c r="DD31" s="627">
        <v>81035</v>
      </c>
      <c r="DE31" s="634"/>
      <c r="DF31" s="634"/>
      <c r="DG31" s="634"/>
      <c r="DH31" s="634"/>
      <c r="DI31" s="634"/>
      <c r="DJ31" s="634"/>
      <c r="DK31" s="635"/>
      <c r="DL31" s="627">
        <v>81035</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1118153</v>
      </c>
      <c r="S32" s="622"/>
      <c r="T32" s="622"/>
      <c r="U32" s="622"/>
      <c r="V32" s="622"/>
      <c r="W32" s="622"/>
      <c r="X32" s="622"/>
      <c r="Y32" s="623"/>
      <c r="Z32" s="659">
        <v>5.9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98.9</v>
      </c>
      <c r="BH32" s="634"/>
      <c r="BI32" s="634"/>
      <c r="BJ32" s="634"/>
      <c r="BK32" s="634"/>
      <c r="BL32" s="634"/>
      <c r="BM32" s="625">
        <v>96.8</v>
      </c>
      <c r="BN32" s="634"/>
      <c r="BO32" s="634"/>
      <c r="BP32" s="634"/>
      <c r="BQ32" s="657"/>
      <c r="BR32" s="687">
        <v>99.1</v>
      </c>
      <c r="BS32" s="634"/>
      <c r="BT32" s="634"/>
      <c r="BU32" s="634"/>
      <c r="BV32" s="634"/>
      <c r="BW32" s="634"/>
      <c r="BX32" s="625">
        <v>97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19513</v>
      </c>
      <c r="S33" s="622"/>
      <c r="T33" s="622"/>
      <c r="U33" s="622"/>
      <c r="V33" s="622"/>
      <c r="W33" s="622"/>
      <c r="X33" s="622"/>
      <c r="Y33" s="623"/>
      <c r="Z33" s="659">
        <v>0.1</v>
      </c>
      <c r="AA33" s="659"/>
      <c r="AB33" s="659"/>
      <c r="AC33" s="659"/>
      <c r="AD33" s="660">
        <v>2497</v>
      </c>
      <c r="AE33" s="660"/>
      <c r="AF33" s="660"/>
      <c r="AG33" s="660"/>
      <c r="AH33" s="660"/>
      <c r="AI33" s="660"/>
      <c r="AJ33" s="660"/>
      <c r="AK33" s="660"/>
      <c r="AL33" s="624">
        <v>0</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99.2</v>
      </c>
      <c r="BH33" s="606"/>
      <c r="BI33" s="606"/>
      <c r="BJ33" s="606"/>
      <c r="BK33" s="606"/>
      <c r="BL33" s="606"/>
      <c r="BM33" s="652">
        <v>96.3</v>
      </c>
      <c r="BN33" s="606"/>
      <c r="BO33" s="606"/>
      <c r="BP33" s="606"/>
      <c r="BQ33" s="669"/>
      <c r="BR33" s="682">
        <v>99.2</v>
      </c>
      <c r="BS33" s="606"/>
      <c r="BT33" s="606"/>
      <c r="BU33" s="606"/>
      <c r="BV33" s="606"/>
      <c r="BW33" s="606"/>
      <c r="BX33" s="652">
        <v>96.2</v>
      </c>
      <c r="BY33" s="606"/>
      <c r="BZ33" s="606"/>
      <c r="CA33" s="606"/>
      <c r="CB33" s="669"/>
      <c r="CD33" s="618" t="s">
        <v>307</v>
      </c>
      <c r="CE33" s="619"/>
      <c r="CF33" s="619"/>
      <c r="CG33" s="619"/>
      <c r="CH33" s="619"/>
      <c r="CI33" s="619"/>
      <c r="CJ33" s="619"/>
      <c r="CK33" s="619"/>
      <c r="CL33" s="619"/>
      <c r="CM33" s="619"/>
      <c r="CN33" s="619"/>
      <c r="CO33" s="619"/>
      <c r="CP33" s="619"/>
      <c r="CQ33" s="620"/>
      <c r="CR33" s="621">
        <v>7971288</v>
      </c>
      <c r="CS33" s="634"/>
      <c r="CT33" s="634"/>
      <c r="CU33" s="634"/>
      <c r="CV33" s="634"/>
      <c r="CW33" s="634"/>
      <c r="CX33" s="634"/>
      <c r="CY33" s="635"/>
      <c r="CZ33" s="624">
        <v>44.6</v>
      </c>
      <c r="DA33" s="636"/>
      <c r="DB33" s="636"/>
      <c r="DC33" s="637"/>
      <c r="DD33" s="627">
        <v>6329640</v>
      </c>
      <c r="DE33" s="634"/>
      <c r="DF33" s="634"/>
      <c r="DG33" s="634"/>
      <c r="DH33" s="634"/>
      <c r="DI33" s="634"/>
      <c r="DJ33" s="634"/>
      <c r="DK33" s="635"/>
      <c r="DL33" s="627">
        <v>4842960</v>
      </c>
      <c r="DM33" s="634"/>
      <c r="DN33" s="634"/>
      <c r="DO33" s="634"/>
      <c r="DP33" s="634"/>
      <c r="DQ33" s="634"/>
      <c r="DR33" s="634"/>
      <c r="DS33" s="634"/>
      <c r="DT33" s="634"/>
      <c r="DU33" s="634"/>
      <c r="DV33" s="635"/>
      <c r="DW33" s="624">
        <v>47.9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556493</v>
      </c>
      <c r="S34" s="622"/>
      <c r="T34" s="622"/>
      <c r="U34" s="622"/>
      <c r="V34" s="622"/>
      <c r="W34" s="622"/>
      <c r="X34" s="622"/>
      <c r="Y34" s="623"/>
      <c r="Z34" s="659">
        <v>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2436540</v>
      </c>
      <c r="CS34" s="622"/>
      <c r="CT34" s="622"/>
      <c r="CU34" s="622"/>
      <c r="CV34" s="622"/>
      <c r="CW34" s="622"/>
      <c r="CX34" s="622"/>
      <c r="CY34" s="623"/>
      <c r="CZ34" s="624">
        <v>13.6</v>
      </c>
      <c r="DA34" s="636"/>
      <c r="DB34" s="636"/>
      <c r="DC34" s="637"/>
      <c r="DD34" s="627">
        <v>1861985</v>
      </c>
      <c r="DE34" s="622"/>
      <c r="DF34" s="622"/>
      <c r="DG34" s="622"/>
      <c r="DH34" s="622"/>
      <c r="DI34" s="622"/>
      <c r="DJ34" s="622"/>
      <c r="DK34" s="623"/>
      <c r="DL34" s="627">
        <v>1638399</v>
      </c>
      <c r="DM34" s="622"/>
      <c r="DN34" s="622"/>
      <c r="DO34" s="622"/>
      <c r="DP34" s="622"/>
      <c r="DQ34" s="622"/>
      <c r="DR34" s="622"/>
      <c r="DS34" s="622"/>
      <c r="DT34" s="622"/>
      <c r="DU34" s="622"/>
      <c r="DV34" s="623"/>
      <c r="DW34" s="624">
        <v>16.2</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1168947</v>
      </c>
      <c r="S35" s="622"/>
      <c r="T35" s="622"/>
      <c r="U35" s="622"/>
      <c r="V35" s="622"/>
      <c r="W35" s="622"/>
      <c r="X35" s="622"/>
      <c r="Y35" s="623"/>
      <c r="Z35" s="659">
        <v>6.2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474405</v>
      </c>
      <c r="CS35" s="634"/>
      <c r="CT35" s="634"/>
      <c r="CU35" s="634"/>
      <c r="CV35" s="634"/>
      <c r="CW35" s="634"/>
      <c r="CX35" s="634"/>
      <c r="CY35" s="635"/>
      <c r="CZ35" s="624">
        <v>2.7</v>
      </c>
      <c r="DA35" s="636"/>
      <c r="DB35" s="636"/>
      <c r="DC35" s="637"/>
      <c r="DD35" s="627">
        <v>401454</v>
      </c>
      <c r="DE35" s="634"/>
      <c r="DF35" s="634"/>
      <c r="DG35" s="634"/>
      <c r="DH35" s="634"/>
      <c r="DI35" s="634"/>
      <c r="DJ35" s="634"/>
      <c r="DK35" s="635"/>
      <c r="DL35" s="627">
        <v>328930</v>
      </c>
      <c r="DM35" s="634"/>
      <c r="DN35" s="634"/>
      <c r="DO35" s="634"/>
      <c r="DP35" s="634"/>
      <c r="DQ35" s="634"/>
      <c r="DR35" s="634"/>
      <c r="DS35" s="634"/>
      <c r="DT35" s="634"/>
      <c r="DU35" s="634"/>
      <c r="DV35" s="635"/>
      <c r="DW35" s="624">
        <v>3.3</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911773</v>
      </c>
      <c r="S36" s="622"/>
      <c r="T36" s="622"/>
      <c r="U36" s="622"/>
      <c r="V36" s="622"/>
      <c r="W36" s="622"/>
      <c r="X36" s="622"/>
      <c r="Y36" s="623"/>
      <c r="Z36" s="659">
        <v>4.8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1810778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105540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2229473</v>
      </c>
      <c r="CS36" s="622"/>
      <c r="CT36" s="622"/>
      <c r="CU36" s="622"/>
      <c r="CV36" s="622"/>
      <c r="CW36" s="622"/>
      <c r="CX36" s="622"/>
      <c r="CY36" s="623"/>
      <c r="CZ36" s="624">
        <v>12.5</v>
      </c>
      <c r="DA36" s="636"/>
      <c r="DB36" s="636"/>
      <c r="DC36" s="637"/>
      <c r="DD36" s="627">
        <v>1917386</v>
      </c>
      <c r="DE36" s="622"/>
      <c r="DF36" s="622"/>
      <c r="DG36" s="622"/>
      <c r="DH36" s="622"/>
      <c r="DI36" s="622"/>
      <c r="DJ36" s="622"/>
      <c r="DK36" s="623"/>
      <c r="DL36" s="627">
        <v>1672513</v>
      </c>
      <c r="DM36" s="622"/>
      <c r="DN36" s="622"/>
      <c r="DO36" s="622"/>
      <c r="DP36" s="622"/>
      <c r="DQ36" s="622"/>
      <c r="DR36" s="622"/>
      <c r="DS36" s="622"/>
      <c r="DT36" s="622"/>
      <c r="DU36" s="622"/>
      <c r="DV36" s="623"/>
      <c r="DW36" s="624">
        <v>16.5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386911</v>
      </c>
      <c r="S37" s="622"/>
      <c r="T37" s="622"/>
      <c r="U37" s="622"/>
      <c r="V37" s="622"/>
      <c r="W37" s="622"/>
      <c r="X37" s="622"/>
      <c r="Y37" s="623"/>
      <c r="Z37" s="659">
        <v>2.1</v>
      </c>
      <c r="AA37" s="659"/>
      <c r="AB37" s="659"/>
      <c r="AC37" s="659"/>
      <c r="AD37" s="660">
        <v>12062</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321086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44963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989822</v>
      </c>
      <c r="CS37" s="634"/>
      <c r="CT37" s="634"/>
      <c r="CU37" s="634"/>
      <c r="CV37" s="634"/>
      <c r="CW37" s="634"/>
      <c r="CX37" s="634"/>
      <c r="CY37" s="635"/>
      <c r="CZ37" s="624">
        <v>5.5</v>
      </c>
      <c r="DA37" s="636"/>
      <c r="DB37" s="636"/>
      <c r="DC37" s="637"/>
      <c r="DD37" s="627">
        <v>989822</v>
      </c>
      <c r="DE37" s="634"/>
      <c r="DF37" s="634"/>
      <c r="DG37" s="634"/>
      <c r="DH37" s="634"/>
      <c r="DI37" s="634"/>
      <c r="DJ37" s="634"/>
      <c r="DK37" s="635"/>
      <c r="DL37" s="627">
        <v>963549</v>
      </c>
      <c r="DM37" s="634"/>
      <c r="DN37" s="634"/>
      <c r="DO37" s="634"/>
      <c r="DP37" s="634"/>
      <c r="DQ37" s="634"/>
      <c r="DR37" s="634"/>
      <c r="DS37" s="634"/>
      <c r="DT37" s="634"/>
      <c r="DU37" s="634"/>
      <c r="DV37" s="635"/>
      <c r="DW37" s="624">
        <v>9.5</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789987</v>
      </c>
      <c r="S38" s="622"/>
      <c r="T38" s="622"/>
      <c r="U38" s="622"/>
      <c r="V38" s="622"/>
      <c r="W38" s="622"/>
      <c r="X38" s="622"/>
      <c r="Y38" s="623"/>
      <c r="Z38" s="659">
        <v>4.2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65172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3982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1424520</v>
      </c>
      <c r="CS38" s="622"/>
      <c r="CT38" s="622"/>
      <c r="CU38" s="622"/>
      <c r="CV38" s="622"/>
      <c r="CW38" s="622"/>
      <c r="CX38" s="622"/>
      <c r="CY38" s="623"/>
      <c r="CZ38" s="624">
        <v>8</v>
      </c>
      <c r="DA38" s="636"/>
      <c r="DB38" s="636"/>
      <c r="DC38" s="637"/>
      <c r="DD38" s="627">
        <v>1157629</v>
      </c>
      <c r="DE38" s="622"/>
      <c r="DF38" s="622"/>
      <c r="DG38" s="622"/>
      <c r="DH38" s="622"/>
      <c r="DI38" s="622"/>
      <c r="DJ38" s="622"/>
      <c r="DK38" s="623"/>
      <c r="DL38" s="627">
        <v>1157629</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5617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1248461</v>
      </c>
      <c r="CS39" s="634"/>
      <c r="CT39" s="634"/>
      <c r="CU39" s="634"/>
      <c r="CV39" s="634"/>
      <c r="CW39" s="634"/>
      <c r="CX39" s="634"/>
      <c r="CY39" s="635"/>
      <c r="CZ39" s="624">
        <v>7</v>
      </c>
      <c r="DA39" s="636"/>
      <c r="DB39" s="636"/>
      <c r="DC39" s="637"/>
      <c r="DD39" s="627">
        <v>945697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23787</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157889</v>
      </c>
      <c r="CS40" s="622"/>
      <c r="CT40" s="622"/>
      <c r="CU40" s="622"/>
      <c r="CV40" s="622"/>
      <c r="CW40" s="622"/>
      <c r="CX40" s="622"/>
      <c r="CY40" s="623"/>
      <c r="CZ40" s="624">
        <v>0.9</v>
      </c>
      <c r="DA40" s="636"/>
      <c r="DB40" s="636"/>
      <c r="DC40" s="637"/>
      <c r="DD40" s="627">
        <v>45489</v>
      </c>
      <c r="DE40" s="622"/>
      <c r="DF40" s="622"/>
      <c r="DG40" s="622"/>
      <c r="DH40" s="622"/>
      <c r="DI40" s="622"/>
      <c r="DJ40" s="622"/>
      <c r="DK40" s="623"/>
      <c r="DL40" s="627">
        <v>45489</v>
      </c>
      <c r="DM40" s="622"/>
      <c r="DN40" s="622"/>
      <c r="DO40" s="622"/>
      <c r="DP40" s="622"/>
      <c r="DQ40" s="622"/>
      <c r="DR40" s="622"/>
      <c r="DS40" s="622"/>
      <c r="DT40" s="622"/>
      <c r="DU40" s="622"/>
      <c r="DV40" s="623"/>
      <c r="DW40" s="624">
        <v>0.5</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18801390</v>
      </c>
      <c r="S41" s="646"/>
      <c r="T41" s="646"/>
      <c r="U41" s="646"/>
      <c r="V41" s="646"/>
      <c r="W41" s="646"/>
      <c r="X41" s="646"/>
      <c r="Y41" s="649"/>
      <c r="Z41" s="650">
        <v>100</v>
      </c>
      <c r="AA41" s="650"/>
      <c r="AB41" s="650"/>
      <c r="AC41" s="650"/>
      <c r="AD41" s="651">
        <v>10083425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293166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1131354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443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1778901</v>
      </c>
      <c r="CS42" s="634"/>
      <c r="CT42" s="634"/>
      <c r="CU42" s="634"/>
      <c r="CV42" s="634"/>
      <c r="CW42" s="634"/>
      <c r="CX42" s="634"/>
      <c r="CY42" s="635"/>
      <c r="CZ42" s="624">
        <v>9.9</v>
      </c>
      <c r="DA42" s="636"/>
      <c r="DB42" s="636"/>
      <c r="DC42" s="637"/>
      <c r="DD42" s="627">
        <v>310405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18000</v>
      </c>
      <c r="CS43" s="634"/>
      <c r="CT43" s="634"/>
      <c r="CU43" s="634"/>
      <c r="CV43" s="634"/>
      <c r="CW43" s="634"/>
      <c r="CX43" s="634"/>
      <c r="CY43" s="635"/>
      <c r="CZ43" s="624">
        <v>0.1</v>
      </c>
      <c r="DA43" s="636"/>
      <c r="DB43" s="636"/>
      <c r="DC43" s="637"/>
      <c r="DD43" s="627">
        <v>18000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1699775</v>
      </c>
      <c r="CS44" s="622"/>
      <c r="CT44" s="622"/>
      <c r="CU44" s="622"/>
      <c r="CV44" s="622"/>
      <c r="CW44" s="622"/>
      <c r="CX44" s="622"/>
      <c r="CY44" s="623"/>
      <c r="CZ44" s="624">
        <v>9.5</v>
      </c>
      <c r="DA44" s="625"/>
      <c r="DB44" s="625"/>
      <c r="DC44" s="626"/>
      <c r="DD44" s="627">
        <v>304272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458371</v>
      </c>
      <c r="CS45" s="634"/>
      <c r="CT45" s="634"/>
      <c r="CU45" s="634"/>
      <c r="CV45" s="634"/>
      <c r="CW45" s="634"/>
      <c r="CX45" s="634"/>
      <c r="CY45" s="635"/>
      <c r="CZ45" s="624">
        <v>2.6</v>
      </c>
      <c r="DA45" s="636"/>
      <c r="DB45" s="636"/>
      <c r="DC45" s="637"/>
      <c r="DD45" s="627">
        <v>17418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1207789</v>
      </c>
      <c r="CS46" s="622"/>
      <c r="CT46" s="622"/>
      <c r="CU46" s="622"/>
      <c r="CV46" s="622"/>
      <c r="CW46" s="622"/>
      <c r="CX46" s="622"/>
      <c r="CY46" s="623"/>
      <c r="CZ46" s="624">
        <v>6.8</v>
      </c>
      <c r="DA46" s="625"/>
      <c r="DB46" s="625"/>
      <c r="DC46" s="626"/>
      <c r="DD46" s="627">
        <v>286026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79126</v>
      </c>
      <c r="CS47" s="634"/>
      <c r="CT47" s="634"/>
      <c r="CU47" s="634"/>
      <c r="CV47" s="634"/>
      <c r="CW47" s="634"/>
      <c r="CX47" s="634"/>
      <c r="CY47" s="635"/>
      <c r="CZ47" s="624">
        <v>0.4</v>
      </c>
      <c r="DA47" s="636"/>
      <c r="DB47" s="636"/>
      <c r="DC47" s="637"/>
      <c r="DD47" s="627">
        <v>6133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17888665</v>
      </c>
      <c r="CS49" s="606"/>
      <c r="CT49" s="606"/>
      <c r="CU49" s="606"/>
      <c r="CV49" s="606"/>
      <c r="CW49" s="606"/>
      <c r="CX49" s="606"/>
      <c r="CY49" s="607"/>
      <c r="CZ49" s="608">
        <v>100</v>
      </c>
      <c r="DA49" s="609"/>
      <c r="DB49" s="609"/>
      <c r="DC49" s="610"/>
      <c r="DD49" s="611">
        <v>12354417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HtelxQXcWgoje5TBur36A+xTWhLNCDRHtdh3p/6HvlQ1VWSyHPGvuAcT9HBGOYS6NT18GytxjjxaA/1OAqPuw==" saltValue="cs/s+YZBP1wpNJOFfeJf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pageSetUpPr fitToPage="1"/>
  </sheetPr>
  <dimension ref="A1:EA135"/>
  <sheetViews>
    <sheetView view="pageBreakPreview" zoomScaleNormal="70" zoomScaleSheetLayoutView="10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18844.3</v>
      </c>
      <c r="R7" s="1103"/>
      <c r="S7" s="1103"/>
      <c r="T7" s="1103"/>
      <c r="U7" s="1103"/>
      <c r="V7" s="1103">
        <v>17931.599999999999</v>
      </c>
      <c r="W7" s="1103"/>
      <c r="X7" s="1103"/>
      <c r="Y7" s="1103"/>
      <c r="Z7" s="1103"/>
      <c r="AA7" s="1103">
        <f>Q7-V7</f>
        <v>912.70000000000073</v>
      </c>
      <c r="AB7" s="1103"/>
      <c r="AC7" s="1103"/>
      <c r="AD7" s="1103"/>
      <c r="AE7" s="1104"/>
      <c r="AF7" s="1105">
        <v>837</v>
      </c>
      <c r="AG7" s="1106"/>
      <c r="AH7" s="1106"/>
      <c r="AI7" s="1106"/>
      <c r="AJ7" s="1107"/>
      <c r="AK7" s="1108">
        <v>79.900000000000006</v>
      </c>
      <c r="AL7" s="1109"/>
      <c r="AM7" s="1109"/>
      <c r="AN7" s="1109"/>
      <c r="AO7" s="1109"/>
      <c r="AP7" s="1109">
        <v>15536.8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-2</v>
      </c>
      <c r="CI7" s="1097"/>
      <c r="CJ7" s="1097"/>
      <c r="CK7" s="1097"/>
      <c r="CL7" s="1098"/>
      <c r="CM7" s="1096">
        <v>58</v>
      </c>
      <c r="CN7" s="1097"/>
      <c r="CO7" s="1097"/>
      <c r="CP7" s="1097"/>
      <c r="CQ7" s="1098"/>
      <c r="CR7" s="1096">
        <v>35</v>
      </c>
      <c r="CS7" s="1097"/>
      <c r="CT7" s="1097"/>
      <c r="CU7" s="1097"/>
      <c r="CV7" s="1098"/>
      <c r="CW7" s="1096" t="s">
        <v>569</v>
      </c>
      <c r="CX7" s="1097"/>
      <c r="CY7" s="1097"/>
      <c r="CZ7" s="1097"/>
      <c r="DA7" s="1098"/>
      <c r="DB7" s="1096" t="s">
        <v>569</v>
      </c>
      <c r="DC7" s="1097"/>
      <c r="DD7" s="1097"/>
      <c r="DE7" s="1097"/>
      <c r="DF7" s="1098"/>
      <c r="DG7" s="1096" t="s">
        <v>570</v>
      </c>
      <c r="DH7" s="1097"/>
      <c r="DI7" s="1097"/>
      <c r="DJ7" s="1097"/>
      <c r="DK7" s="1098"/>
      <c r="DL7" s="1096" t="s">
        <v>569</v>
      </c>
      <c r="DM7" s="1097"/>
      <c r="DN7" s="1097"/>
      <c r="DO7" s="1097"/>
      <c r="DP7" s="1098"/>
      <c r="DQ7" s="1096" t="s">
        <v>571</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18801</v>
      </c>
      <c r="R23" s="1061"/>
      <c r="S23" s="1061"/>
      <c r="T23" s="1061"/>
      <c r="U23" s="1061"/>
      <c r="V23" s="1061">
        <v>17889</v>
      </c>
      <c r="W23" s="1061"/>
      <c r="X23" s="1061"/>
      <c r="Y23" s="1061"/>
      <c r="Z23" s="1061"/>
      <c r="AA23" s="1061">
        <v>912</v>
      </c>
      <c r="AB23" s="1061"/>
      <c r="AC23" s="1061"/>
      <c r="AD23" s="1061"/>
      <c r="AE23" s="1068"/>
      <c r="AF23" s="1069">
        <v>837</v>
      </c>
      <c r="AG23" s="1061"/>
      <c r="AH23" s="1061"/>
      <c r="AI23" s="1061"/>
      <c r="AJ23" s="1070"/>
      <c r="AK23" s="1071"/>
      <c r="AL23" s="1072"/>
      <c r="AM23" s="1072"/>
      <c r="AN23" s="1072"/>
      <c r="AO23" s="1072"/>
      <c r="AP23" s="1061">
        <v>15537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3412.1</v>
      </c>
      <c r="R28" s="1051"/>
      <c r="S28" s="1051"/>
      <c r="T28" s="1051"/>
      <c r="U28" s="1051"/>
      <c r="V28" s="1051">
        <v>3306.6</v>
      </c>
      <c r="W28" s="1051"/>
      <c r="X28" s="1051"/>
      <c r="Y28" s="1051"/>
      <c r="Z28" s="1051"/>
      <c r="AA28" s="1051">
        <f>Q28-V28</f>
        <v>105.5</v>
      </c>
      <c r="AB28" s="1051"/>
      <c r="AC28" s="1051"/>
      <c r="AD28" s="1051"/>
      <c r="AE28" s="1052"/>
      <c r="AF28" s="1053">
        <v>106</v>
      </c>
      <c r="AG28" s="1051"/>
      <c r="AH28" s="1051"/>
      <c r="AI28" s="1051"/>
      <c r="AJ28" s="1054"/>
      <c r="AK28" s="1042">
        <v>293.10000000000002</v>
      </c>
      <c r="AL28" s="1043"/>
      <c r="AM28" s="1043"/>
      <c r="AN28" s="1043"/>
      <c r="AO28" s="1043"/>
      <c r="AP28" s="1043" t="s">
        <v>569</v>
      </c>
      <c r="AQ28" s="1043"/>
      <c r="AR28" s="1043"/>
      <c r="AS28" s="1043"/>
      <c r="AT28" s="1043"/>
      <c r="AU28" s="1043" t="s">
        <v>569</v>
      </c>
      <c r="AV28" s="1043"/>
      <c r="AW28" s="1043"/>
      <c r="AX28" s="1043"/>
      <c r="AY28" s="1043"/>
      <c r="AZ28" s="1044" t="s">
        <v>546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4184.5</v>
      </c>
      <c r="R29" s="1039"/>
      <c r="S29" s="1039"/>
      <c r="T29" s="1039"/>
      <c r="U29" s="1039"/>
      <c r="V29" s="1039">
        <v>3954.5</v>
      </c>
      <c r="W29" s="1039"/>
      <c r="X29" s="1039"/>
      <c r="Y29" s="1039"/>
      <c r="Z29" s="1039"/>
      <c r="AA29" s="1039">
        <f>Q29-V29</f>
        <v>230</v>
      </c>
      <c r="AB29" s="1039"/>
      <c r="AC29" s="1039"/>
      <c r="AD29" s="1039"/>
      <c r="AE29" s="1040"/>
      <c r="AF29" s="1035">
        <v>230</v>
      </c>
      <c r="AG29" s="1036"/>
      <c r="AH29" s="1036"/>
      <c r="AI29" s="1036"/>
      <c r="AJ29" s="1037"/>
      <c r="AK29" s="980">
        <f>578+10.3</f>
        <v>588.29999999999995</v>
      </c>
      <c r="AL29" s="971"/>
      <c r="AM29" s="971"/>
      <c r="AN29" s="971"/>
      <c r="AO29" s="971"/>
      <c r="AP29" s="971" t="s">
        <v>569</v>
      </c>
      <c r="AQ29" s="971"/>
      <c r="AR29" s="971"/>
      <c r="AS29" s="971"/>
      <c r="AT29" s="971"/>
      <c r="AU29" s="971" t="s">
        <v>569</v>
      </c>
      <c r="AV29" s="971"/>
      <c r="AW29" s="971"/>
      <c r="AX29" s="971"/>
      <c r="AY29" s="971"/>
      <c r="AZ29" s="1041" t="s">
        <v>546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428.7</v>
      </c>
      <c r="R30" s="1039"/>
      <c r="S30" s="1039"/>
      <c r="T30" s="1039"/>
      <c r="U30" s="1039"/>
      <c r="V30" s="1039">
        <v>428.2</v>
      </c>
      <c r="W30" s="1039"/>
      <c r="X30" s="1039"/>
      <c r="Y30" s="1039"/>
      <c r="Z30" s="1039"/>
      <c r="AA30" s="1039">
        <f>Q30-V30</f>
        <v>0.5</v>
      </c>
      <c r="AB30" s="1039"/>
      <c r="AC30" s="1039"/>
      <c r="AD30" s="1039"/>
      <c r="AE30" s="1040"/>
      <c r="AF30" s="1035">
        <v>1</v>
      </c>
      <c r="AG30" s="1036"/>
      <c r="AH30" s="1036"/>
      <c r="AI30" s="1036"/>
      <c r="AJ30" s="1037"/>
      <c r="AK30" s="980">
        <v>141.80000000000001</v>
      </c>
      <c r="AL30" s="971"/>
      <c r="AM30" s="971"/>
      <c r="AN30" s="971"/>
      <c r="AO30" s="971"/>
      <c r="AP30" s="971" t="s">
        <v>569</v>
      </c>
      <c r="AQ30" s="971"/>
      <c r="AR30" s="971"/>
      <c r="AS30" s="971"/>
      <c r="AT30" s="971"/>
      <c r="AU30" s="971" t="s">
        <v>570</v>
      </c>
      <c r="AV30" s="971"/>
      <c r="AW30" s="971"/>
      <c r="AX30" s="971"/>
      <c r="AY30" s="971"/>
      <c r="AZ30" s="1041" t="s">
        <v>546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10</v>
      </c>
      <c r="R31" s="1039"/>
      <c r="S31" s="1039"/>
      <c r="T31" s="1039"/>
      <c r="U31" s="1039"/>
      <c r="V31" s="1039">
        <v>10</v>
      </c>
      <c r="W31" s="1039"/>
      <c r="X31" s="1039"/>
      <c r="Y31" s="1039"/>
      <c r="Z31" s="1039"/>
      <c r="AA31" s="1039" t="s">
        <v>562</v>
      </c>
      <c r="AB31" s="1039"/>
      <c r="AC31" s="1039"/>
      <c r="AD31" s="1039"/>
      <c r="AE31" s="1040"/>
      <c r="AF31" s="1035" t="s">
        <v>122</v>
      </c>
      <c r="AG31" s="1036"/>
      <c r="AH31" s="1036"/>
      <c r="AI31" s="1036"/>
      <c r="AJ31" s="1037"/>
      <c r="AK31" s="980" t="s">
        <v>569</v>
      </c>
      <c r="AL31" s="971"/>
      <c r="AM31" s="971"/>
      <c r="AN31" s="971"/>
      <c r="AO31" s="971"/>
      <c r="AP31" s="971" t="s">
        <v>569</v>
      </c>
      <c r="AQ31" s="971"/>
      <c r="AR31" s="971"/>
      <c r="AS31" s="971"/>
      <c r="AT31" s="971"/>
      <c r="AU31" s="971" t="s">
        <v>569</v>
      </c>
      <c r="AV31" s="971"/>
      <c r="AW31" s="971"/>
      <c r="AX31" s="971"/>
      <c r="AY31" s="971"/>
      <c r="AZ31" s="1041" t="s">
        <v>546</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606.4</v>
      </c>
      <c r="R32" s="1039"/>
      <c r="S32" s="1039"/>
      <c r="T32" s="1039"/>
      <c r="U32" s="1039"/>
      <c r="V32" s="1039">
        <v>614.1</v>
      </c>
      <c r="W32" s="1039"/>
      <c r="X32" s="1039"/>
      <c r="Y32" s="1039"/>
      <c r="Z32" s="1039"/>
      <c r="AA32" s="1039">
        <f t="shared" ref="AA32:AA33" si="0">Q32-V32</f>
        <v>-7.7000000000000455</v>
      </c>
      <c r="AB32" s="1039"/>
      <c r="AC32" s="1039"/>
      <c r="AD32" s="1039"/>
      <c r="AE32" s="1040"/>
      <c r="AF32" s="1035">
        <v>681.7</v>
      </c>
      <c r="AG32" s="1036"/>
      <c r="AH32" s="1036"/>
      <c r="AI32" s="1036"/>
      <c r="AJ32" s="1037"/>
      <c r="AK32" s="980">
        <v>65.2</v>
      </c>
      <c r="AL32" s="971"/>
      <c r="AM32" s="971"/>
      <c r="AN32" s="971"/>
      <c r="AO32" s="971"/>
      <c r="AP32" s="971">
        <v>3205.6</v>
      </c>
      <c r="AQ32" s="971"/>
      <c r="AR32" s="971"/>
      <c r="AS32" s="971"/>
      <c r="AT32" s="971"/>
      <c r="AU32" s="971">
        <v>106</v>
      </c>
      <c r="AV32" s="971"/>
      <c r="AW32" s="971"/>
      <c r="AX32" s="971"/>
      <c r="AY32" s="971"/>
      <c r="AZ32" s="1041" t="s">
        <v>546</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927.6</v>
      </c>
      <c r="R33" s="1039"/>
      <c r="S33" s="1039"/>
      <c r="T33" s="1039"/>
      <c r="U33" s="1039"/>
      <c r="V33" s="1039">
        <v>913.5</v>
      </c>
      <c r="W33" s="1039"/>
      <c r="X33" s="1039"/>
      <c r="Y33" s="1039"/>
      <c r="Z33" s="1039"/>
      <c r="AA33" s="1039">
        <f t="shared" si="0"/>
        <v>14.100000000000023</v>
      </c>
      <c r="AB33" s="1039"/>
      <c r="AC33" s="1039"/>
      <c r="AD33" s="1039"/>
      <c r="AE33" s="1040"/>
      <c r="AF33" s="1035">
        <v>163</v>
      </c>
      <c r="AG33" s="1036"/>
      <c r="AH33" s="1036"/>
      <c r="AI33" s="1036"/>
      <c r="AJ33" s="1037"/>
      <c r="AK33" s="980">
        <v>321</v>
      </c>
      <c r="AL33" s="971"/>
      <c r="AM33" s="971"/>
      <c r="AN33" s="971"/>
      <c r="AO33" s="971"/>
      <c r="AP33" s="971">
        <v>5127</v>
      </c>
      <c r="AQ33" s="971"/>
      <c r="AR33" s="971"/>
      <c r="AS33" s="971"/>
      <c r="AT33" s="971"/>
      <c r="AU33" s="971">
        <v>3040</v>
      </c>
      <c r="AV33" s="971"/>
      <c r="AW33" s="971"/>
      <c r="AX33" s="971"/>
      <c r="AY33" s="971"/>
      <c r="AZ33" s="1041" t="s">
        <v>546</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1181</v>
      </c>
      <c r="AG63" s="959"/>
      <c r="AH63" s="959"/>
      <c r="AI63" s="959"/>
      <c r="AJ63" s="1022"/>
      <c r="AK63" s="1023"/>
      <c r="AL63" s="963"/>
      <c r="AM63" s="963"/>
      <c r="AN63" s="963"/>
      <c r="AO63" s="963"/>
      <c r="AP63" s="959">
        <v>8333</v>
      </c>
      <c r="AQ63" s="959"/>
      <c r="AR63" s="959"/>
      <c r="AS63" s="959"/>
      <c r="AT63" s="959"/>
      <c r="AU63" s="959">
        <v>3146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554</v>
      </c>
      <c r="C68" s="986"/>
      <c r="D68" s="986"/>
      <c r="E68" s="986"/>
      <c r="F68" s="986"/>
      <c r="G68" s="986"/>
      <c r="H68" s="986"/>
      <c r="I68" s="986"/>
      <c r="J68" s="986"/>
      <c r="K68" s="986"/>
      <c r="L68" s="986"/>
      <c r="M68" s="986"/>
      <c r="N68" s="986"/>
      <c r="O68" s="986"/>
      <c r="P68" s="987"/>
      <c r="Q68" s="988">
        <v>1491</v>
      </c>
      <c r="R68" s="982"/>
      <c r="S68" s="982"/>
      <c r="T68" s="982"/>
      <c r="U68" s="982"/>
      <c r="V68" s="982">
        <v>1440</v>
      </c>
      <c r="W68" s="982"/>
      <c r="X68" s="982"/>
      <c r="Y68" s="982"/>
      <c r="Z68" s="982"/>
      <c r="AA68" s="982">
        <v>51</v>
      </c>
      <c r="AB68" s="982"/>
      <c r="AC68" s="982"/>
      <c r="AD68" s="982"/>
      <c r="AE68" s="982"/>
      <c r="AF68" s="982">
        <v>41</v>
      </c>
      <c r="AG68" s="982"/>
      <c r="AH68" s="982"/>
      <c r="AI68" s="982"/>
      <c r="AJ68" s="982"/>
      <c r="AK68" s="982" t="s">
        <v>565</v>
      </c>
      <c r="AL68" s="982"/>
      <c r="AM68" s="982"/>
      <c r="AN68" s="982"/>
      <c r="AO68" s="982"/>
      <c r="AP68" s="982">
        <v>127</v>
      </c>
      <c r="AQ68" s="982"/>
      <c r="AR68" s="982"/>
      <c r="AS68" s="982"/>
      <c r="AT68" s="982"/>
      <c r="AU68" s="982">
        <v>50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555</v>
      </c>
      <c r="C69" s="975"/>
      <c r="D69" s="975"/>
      <c r="E69" s="975"/>
      <c r="F69" s="975"/>
      <c r="G69" s="975"/>
      <c r="H69" s="975"/>
      <c r="I69" s="975"/>
      <c r="J69" s="975"/>
      <c r="K69" s="975"/>
      <c r="L69" s="975"/>
      <c r="M69" s="975"/>
      <c r="N69" s="975"/>
      <c r="O69" s="975"/>
      <c r="P69" s="976"/>
      <c r="Q69" s="977">
        <v>872</v>
      </c>
      <c r="R69" s="971"/>
      <c r="S69" s="971"/>
      <c r="T69" s="971"/>
      <c r="U69" s="971"/>
      <c r="V69" s="971">
        <v>844</v>
      </c>
      <c r="W69" s="971"/>
      <c r="X69" s="971"/>
      <c r="Y69" s="971"/>
      <c r="Z69" s="971"/>
      <c r="AA69" s="971">
        <v>28</v>
      </c>
      <c r="AB69" s="971"/>
      <c r="AC69" s="971"/>
      <c r="AD69" s="971"/>
      <c r="AE69" s="971"/>
      <c r="AF69" s="971">
        <v>28</v>
      </c>
      <c r="AG69" s="971"/>
      <c r="AH69" s="971"/>
      <c r="AI69" s="971"/>
      <c r="AJ69" s="971"/>
      <c r="AK69" s="971" t="s">
        <v>565</v>
      </c>
      <c r="AL69" s="971"/>
      <c r="AM69" s="971"/>
      <c r="AN69" s="971"/>
      <c r="AO69" s="971"/>
      <c r="AP69" s="971">
        <v>349</v>
      </c>
      <c r="AQ69" s="971"/>
      <c r="AR69" s="971"/>
      <c r="AS69" s="971"/>
      <c r="AT69" s="971"/>
      <c r="AU69" s="971">
        <v>63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556</v>
      </c>
      <c r="C70" s="975"/>
      <c r="D70" s="975"/>
      <c r="E70" s="975"/>
      <c r="F70" s="975"/>
      <c r="G70" s="975"/>
      <c r="H70" s="975"/>
      <c r="I70" s="975"/>
      <c r="J70" s="975"/>
      <c r="K70" s="975"/>
      <c r="L70" s="975"/>
      <c r="M70" s="975"/>
      <c r="N70" s="975"/>
      <c r="O70" s="975"/>
      <c r="P70" s="976"/>
      <c r="Q70" s="977">
        <v>238</v>
      </c>
      <c r="R70" s="971"/>
      <c r="S70" s="971"/>
      <c r="T70" s="971"/>
      <c r="U70" s="971"/>
      <c r="V70" s="971">
        <v>231</v>
      </c>
      <c r="W70" s="971"/>
      <c r="X70" s="971"/>
      <c r="Y70" s="971"/>
      <c r="Z70" s="971"/>
      <c r="AA70" s="971">
        <v>7</v>
      </c>
      <c r="AB70" s="971"/>
      <c r="AC70" s="971"/>
      <c r="AD70" s="971"/>
      <c r="AE70" s="971"/>
      <c r="AF70" s="971">
        <v>7</v>
      </c>
      <c r="AG70" s="971"/>
      <c r="AH70" s="971"/>
      <c r="AI70" s="971"/>
      <c r="AJ70" s="971"/>
      <c r="AK70" s="971" t="s">
        <v>565</v>
      </c>
      <c r="AL70" s="971"/>
      <c r="AM70" s="971"/>
      <c r="AN70" s="971"/>
      <c r="AO70" s="971"/>
      <c r="AP70" s="971" t="s">
        <v>565</v>
      </c>
      <c r="AQ70" s="971"/>
      <c r="AR70" s="971"/>
      <c r="AS70" s="971"/>
      <c r="AT70" s="971"/>
      <c r="AU70" s="971" t="s">
        <v>564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557</v>
      </c>
      <c r="C71" s="975"/>
      <c r="D71" s="975"/>
      <c r="E71" s="975"/>
      <c r="F71" s="975"/>
      <c r="G71" s="975"/>
      <c r="H71" s="975"/>
      <c r="I71" s="975"/>
      <c r="J71" s="975"/>
      <c r="K71" s="975"/>
      <c r="L71" s="975"/>
      <c r="M71" s="975"/>
      <c r="N71" s="975"/>
      <c r="O71" s="975"/>
      <c r="P71" s="976"/>
      <c r="Q71" s="977">
        <v>7342</v>
      </c>
      <c r="R71" s="971"/>
      <c r="S71" s="971"/>
      <c r="T71" s="971"/>
      <c r="U71" s="971"/>
      <c r="V71" s="971">
        <v>7213</v>
      </c>
      <c r="W71" s="971"/>
      <c r="X71" s="971"/>
      <c r="Y71" s="971"/>
      <c r="Z71" s="971"/>
      <c r="AA71" s="971">
        <v>129</v>
      </c>
      <c r="AB71" s="971"/>
      <c r="AC71" s="971"/>
      <c r="AD71" s="971"/>
      <c r="AE71" s="971"/>
      <c r="AF71" s="971">
        <v>129</v>
      </c>
      <c r="AG71" s="971"/>
      <c r="AH71" s="971"/>
      <c r="AI71" s="971"/>
      <c r="AJ71" s="971"/>
      <c r="AK71" s="971">
        <v>2723</v>
      </c>
      <c r="AL71" s="971"/>
      <c r="AM71" s="971"/>
      <c r="AN71" s="971"/>
      <c r="AO71" s="971"/>
      <c r="AP71" s="971" t="s">
        <v>564</v>
      </c>
      <c r="AQ71" s="971"/>
      <c r="AR71" s="971"/>
      <c r="AS71" s="971"/>
      <c r="AT71" s="971"/>
      <c r="AU71" s="971" t="s">
        <v>564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558</v>
      </c>
      <c r="C72" s="975"/>
      <c r="D72" s="975"/>
      <c r="E72" s="975"/>
      <c r="F72" s="975"/>
      <c r="G72" s="975"/>
      <c r="H72" s="975"/>
      <c r="I72" s="975"/>
      <c r="J72" s="975"/>
      <c r="K72" s="975"/>
      <c r="L72" s="975"/>
      <c r="M72" s="975"/>
      <c r="N72" s="975"/>
      <c r="O72" s="975"/>
      <c r="P72" s="976"/>
      <c r="Q72" s="977">
        <v>75</v>
      </c>
      <c r="R72" s="971"/>
      <c r="S72" s="971"/>
      <c r="T72" s="971"/>
      <c r="U72" s="971"/>
      <c r="V72" s="971">
        <v>71</v>
      </c>
      <c r="W72" s="971"/>
      <c r="X72" s="971"/>
      <c r="Y72" s="971"/>
      <c r="Z72" s="971"/>
      <c r="AA72" s="971">
        <v>4</v>
      </c>
      <c r="AB72" s="971"/>
      <c r="AC72" s="971"/>
      <c r="AD72" s="971"/>
      <c r="AE72" s="971"/>
      <c r="AF72" s="971">
        <v>4</v>
      </c>
      <c r="AG72" s="971"/>
      <c r="AH72" s="971"/>
      <c r="AI72" s="971"/>
      <c r="AJ72" s="971"/>
      <c r="AK72" s="971">
        <v>5</v>
      </c>
      <c r="AL72" s="971"/>
      <c r="AM72" s="971"/>
      <c r="AN72" s="971"/>
      <c r="AO72" s="971"/>
      <c r="AP72" s="971" t="s">
        <v>564</v>
      </c>
      <c r="AQ72" s="971"/>
      <c r="AR72" s="971"/>
      <c r="AS72" s="971"/>
      <c r="AT72" s="971"/>
      <c r="AU72" s="971" t="s">
        <v>564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559</v>
      </c>
      <c r="C73" s="975"/>
      <c r="D73" s="975"/>
      <c r="E73" s="975"/>
      <c r="F73" s="975"/>
      <c r="G73" s="975"/>
      <c r="H73" s="975"/>
      <c r="I73" s="975"/>
      <c r="J73" s="975"/>
      <c r="K73" s="975"/>
      <c r="L73" s="975"/>
      <c r="M73" s="975"/>
      <c r="N73" s="975"/>
      <c r="O73" s="975"/>
      <c r="P73" s="976"/>
      <c r="Q73" s="977">
        <v>117</v>
      </c>
      <c r="R73" s="971"/>
      <c r="S73" s="971"/>
      <c r="T73" s="971"/>
      <c r="U73" s="971"/>
      <c r="V73" s="971">
        <v>94</v>
      </c>
      <c r="W73" s="971"/>
      <c r="X73" s="971"/>
      <c r="Y73" s="971"/>
      <c r="Z73" s="971"/>
      <c r="AA73" s="971">
        <v>23</v>
      </c>
      <c r="AB73" s="971"/>
      <c r="AC73" s="971"/>
      <c r="AD73" s="971"/>
      <c r="AE73" s="971"/>
      <c r="AF73" s="971">
        <v>23</v>
      </c>
      <c r="AG73" s="971"/>
      <c r="AH73" s="971"/>
      <c r="AI73" s="971"/>
      <c r="AJ73" s="971"/>
      <c r="AK73" s="971" t="s">
        <v>564</v>
      </c>
      <c r="AL73" s="971"/>
      <c r="AM73" s="971"/>
      <c r="AN73" s="971"/>
      <c r="AO73" s="971"/>
      <c r="AP73" s="971" t="s">
        <v>567</v>
      </c>
      <c r="AQ73" s="971"/>
      <c r="AR73" s="971"/>
      <c r="AS73" s="971"/>
      <c r="AT73" s="971"/>
      <c r="AU73" s="971" t="s">
        <v>566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560</v>
      </c>
      <c r="C74" s="975"/>
      <c r="D74" s="975"/>
      <c r="E74" s="975"/>
      <c r="F74" s="975"/>
      <c r="G74" s="975"/>
      <c r="H74" s="975"/>
      <c r="I74" s="975"/>
      <c r="J74" s="975"/>
      <c r="K74" s="975"/>
      <c r="L74" s="975"/>
      <c r="M74" s="975"/>
      <c r="N74" s="975"/>
      <c r="O74" s="975"/>
      <c r="P74" s="976"/>
      <c r="Q74" s="977">
        <v>800</v>
      </c>
      <c r="R74" s="971"/>
      <c r="S74" s="971"/>
      <c r="T74" s="971"/>
      <c r="U74" s="971"/>
      <c r="V74" s="971">
        <v>761</v>
      </c>
      <c r="W74" s="971"/>
      <c r="X74" s="971"/>
      <c r="Y74" s="971"/>
      <c r="Z74" s="971"/>
      <c r="AA74" s="971">
        <v>39</v>
      </c>
      <c r="AB74" s="971"/>
      <c r="AC74" s="971"/>
      <c r="AD74" s="971"/>
      <c r="AE74" s="971"/>
      <c r="AF74" s="971">
        <v>39</v>
      </c>
      <c r="AG74" s="971"/>
      <c r="AH74" s="971"/>
      <c r="AI74" s="971"/>
      <c r="AJ74" s="971"/>
      <c r="AK74" s="971" t="s">
        <v>564</v>
      </c>
      <c r="AL74" s="971"/>
      <c r="AM74" s="971"/>
      <c r="AN74" s="971"/>
      <c r="AO74" s="971"/>
      <c r="AP74" s="971" t="s">
        <v>567</v>
      </c>
      <c r="AQ74" s="971"/>
      <c r="AR74" s="971"/>
      <c r="AS74" s="971"/>
      <c r="AT74" s="971"/>
      <c r="AU74" s="971" t="s">
        <v>566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561</v>
      </c>
      <c r="C75" s="975"/>
      <c r="D75" s="975"/>
      <c r="E75" s="975"/>
      <c r="F75" s="975"/>
      <c r="G75" s="975"/>
      <c r="H75" s="975"/>
      <c r="I75" s="975"/>
      <c r="J75" s="975"/>
      <c r="K75" s="975"/>
      <c r="L75" s="975"/>
      <c r="M75" s="975"/>
      <c r="N75" s="975"/>
      <c r="O75" s="975"/>
      <c r="P75" s="976"/>
      <c r="Q75" s="978">
        <v>156266</v>
      </c>
      <c r="R75" s="979"/>
      <c r="S75" s="979"/>
      <c r="T75" s="979"/>
      <c r="U75" s="980"/>
      <c r="V75" s="981">
        <v>153668</v>
      </c>
      <c r="W75" s="979"/>
      <c r="X75" s="979"/>
      <c r="Y75" s="979"/>
      <c r="Z75" s="980"/>
      <c r="AA75" s="981">
        <v>2598</v>
      </c>
      <c r="AB75" s="979"/>
      <c r="AC75" s="979"/>
      <c r="AD75" s="979"/>
      <c r="AE75" s="980"/>
      <c r="AF75" s="981">
        <v>2598</v>
      </c>
      <c r="AG75" s="979"/>
      <c r="AH75" s="979"/>
      <c r="AI75" s="979"/>
      <c r="AJ75" s="980"/>
      <c r="AK75" s="981">
        <v>1803</v>
      </c>
      <c r="AL75" s="979"/>
      <c r="AM75" s="979"/>
      <c r="AN75" s="979"/>
      <c r="AO75" s="980"/>
      <c r="AP75" s="981" t="s">
        <v>564</v>
      </c>
      <c r="AQ75" s="979"/>
      <c r="AR75" s="979"/>
      <c r="AS75" s="979"/>
      <c r="AT75" s="980"/>
      <c r="AU75" s="981" t="s">
        <v>567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563</v>
      </c>
      <c r="C76" s="975"/>
      <c r="D76" s="975"/>
      <c r="E76" s="975"/>
      <c r="F76" s="975"/>
      <c r="G76" s="975"/>
      <c r="H76" s="975"/>
      <c r="I76" s="975"/>
      <c r="J76" s="975"/>
      <c r="K76" s="975"/>
      <c r="L76" s="975"/>
      <c r="M76" s="975"/>
      <c r="N76" s="975"/>
      <c r="O76" s="975"/>
      <c r="P76" s="976"/>
      <c r="Q76" s="978">
        <v>14</v>
      </c>
      <c r="R76" s="979"/>
      <c r="S76" s="979"/>
      <c r="T76" s="979"/>
      <c r="U76" s="980"/>
      <c r="V76" s="981">
        <v>14</v>
      </c>
      <c r="W76" s="979"/>
      <c r="X76" s="979"/>
      <c r="Y76" s="979"/>
      <c r="Z76" s="980"/>
      <c r="AA76" s="981">
        <v>0.2</v>
      </c>
      <c r="AB76" s="979"/>
      <c r="AC76" s="979"/>
      <c r="AD76" s="979"/>
      <c r="AE76" s="980"/>
      <c r="AF76" s="981">
        <v>0.2</v>
      </c>
      <c r="AG76" s="979"/>
      <c r="AH76" s="979"/>
      <c r="AI76" s="979"/>
      <c r="AJ76" s="980"/>
      <c r="AK76" s="981" t="s">
        <v>564</v>
      </c>
      <c r="AL76" s="979"/>
      <c r="AM76" s="979"/>
      <c r="AN76" s="979"/>
      <c r="AO76" s="980"/>
      <c r="AP76" s="981" t="s">
        <v>564</v>
      </c>
      <c r="AQ76" s="979"/>
      <c r="AR76" s="979"/>
      <c r="AS76" s="979"/>
      <c r="AT76" s="980"/>
      <c r="AU76" s="981" t="s">
        <v>568</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2869</v>
      </c>
      <c r="AG88" s="959"/>
      <c r="AH88" s="959"/>
      <c r="AI88" s="959"/>
      <c r="AJ88" s="959"/>
      <c r="AK88" s="963"/>
      <c r="AL88" s="963"/>
      <c r="AM88" s="963"/>
      <c r="AN88" s="963"/>
      <c r="AO88" s="963"/>
      <c r="AP88" s="959">
        <v>476</v>
      </c>
      <c r="AQ88" s="959"/>
      <c r="AR88" s="959"/>
      <c r="AS88" s="959"/>
      <c r="AT88" s="959"/>
      <c r="AU88" s="959">
        <v>113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35</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1830896</v>
      </c>
      <c r="AB110" s="889"/>
      <c r="AC110" s="889"/>
      <c r="AD110" s="889"/>
      <c r="AE110" s="890"/>
      <c r="AF110" s="891">
        <v>1789911</v>
      </c>
      <c r="AG110" s="889"/>
      <c r="AH110" s="889"/>
      <c r="AI110" s="889"/>
      <c r="AJ110" s="890"/>
      <c r="AK110" s="891">
        <v>1706777</v>
      </c>
      <c r="AL110" s="889"/>
      <c r="AM110" s="889"/>
      <c r="AN110" s="889"/>
      <c r="AO110" s="890"/>
      <c r="AP110" s="892">
        <v>20.100000000000001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17509623</v>
      </c>
      <c r="BR110" s="842"/>
      <c r="BS110" s="842"/>
      <c r="BT110" s="842"/>
      <c r="BU110" s="842"/>
      <c r="BV110" s="842">
        <v>16372649</v>
      </c>
      <c r="BW110" s="842"/>
      <c r="BX110" s="842"/>
      <c r="BY110" s="842"/>
      <c r="BZ110" s="842"/>
      <c r="CA110" s="842">
        <v>15536894</v>
      </c>
      <c r="CB110" s="842"/>
      <c r="CC110" s="842"/>
      <c r="CD110" s="842"/>
      <c r="CE110" s="842"/>
      <c r="CF110" s="866">
        <v>183.1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24777</v>
      </c>
      <c r="BR111" s="817"/>
      <c r="BS111" s="817"/>
      <c r="BT111" s="817"/>
      <c r="BU111" s="817"/>
      <c r="BV111" s="817">
        <v>15502</v>
      </c>
      <c r="BW111" s="817"/>
      <c r="BX111" s="817"/>
      <c r="BY111" s="817"/>
      <c r="BZ111" s="817"/>
      <c r="CA111" s="817">
        <v>9127</v>
      </c>
      <c r="CB111" s="817"/>
      <c r="CC111" s="817"/>
      <c r="CD111" s="817"/>
      <c r="CE111" s="817"/>
      <c r="CF111" s="875">
        <v>0.1</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3947251</v>
      </c>
      <c r="BR112" s="817"/>
      <c r="BS112" s="817"/>
      <c r="BT112" s="817"/>
      <c r="BU112" s="817"/>
      <c r="BV112" s="817">
        <v>3602053</v>
      </c>
      <c r="BW112" s="817"/>
      <c r="BX112" s="817"/>
      <c r="BY112" s="817"/>
      <c r="BZ112" s="817"/>
      <c r="CA112" s="817">
        <v>3146132</v>
      </c>
      <c r="CB112" s="817"/>
      <c r="CC112" s="817"/>
      <c r="CD112" s="817"/>
      <c r="CE112" s="817"/>
      <c r="CF112" s="875">
        <v>37.1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341371</v>
      </c>
      <c r="AB113" s="919"/>
      <c r="AC113" s="919"/>
      <c r="AD113" s="919"/>
      <c r="AE113" s="920"/>
      <c r="AF113" s="921">
        <v>339360</v>
      </c>
      <c r="AG113" s="919"/>
      <c r="AH113" s="919"/>
      <c r="AI113" s="919"/>
      <c r="AJ113" s="920"/>
      <c r="AK113" s="921">
        <v>285367</v>
      </c>
      <c r="AL113" s="919"/>
      <c r="AM113" s="919"/>
      <c r="AN113" s="919"/>
      <c r="AO113" s="920"/>
      <c r="AP113" s="922">
        <v>3.4</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138082</v>
      </c>
      <c r="BR113" s="817"/>
      <c r="BS113" s="817"/>
      <c r="BT113" s="817"/>
      <c r="BU113" s="817"/>
      <c r="BV113" s="817">
        <v>121091</v>
      </c>
      <c r="BW113" s="817"/>
      <c r="BX113" s="817"/>
      <c r="BY113" s="817"/>
      <c r="BZ113" s="817"/>
      <c r="CA113" s="817">
        <v>113100</v>
      </c>
      <c r="CB113" s="817"/>
      <c r="CC113" s="817"/>
      <c r="CD113" s="817"/>
      <c r="CE113" s="817"/>
      <c r="CF113" s="875">
        <v>1.3</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63860</v>
      </c>
      <c r="AB114" s="780"/>
      <c r="AC114" s="780"/>
      <c r="AD114" s="780"/>
      <c r="AE114" s="781"/>
      <c r="AF114" s="782">
        <v>59325</v>
      </c>
      <c r="AG114" s="780"/>
      <c r="AH114" s="780"/>
      <c r="AI114" s="780"/>
      <c r="AJ114" s="781"/>
      <c r="AK114" s="782">
        <v>51170</v>
      </c>
      <c r="AL114" s="780"/>
      <c r="AM114" s="780"/>
      <c r="AN114" s="780"/>
      <c r="AO114" s="781"/>
      <c r="AP114" s="824">
        <v>0.6</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1531838</v>
      </c>
      <c r="BR114" s="817"/>
      <c r="BS114" s="817"/>
      <c r="BT114" s="817"/>
      <c r="BU114" s="817"/>
      <c r="BV114" s="817">
        <v>1587990</v>
      </c>
      <c r="BW114" s="817"/>
      <c r="BX114" s="817"/>
      <c r="BY114" s="817"/>
      <c r="BZ114" s="817"/>
      <c r="CA114" s="817">
        <v>1731279</v>
      </c>
      <c r="CB114" s="817"/>
      <c r="CC114" s="817"/>
      <c r="CD114" s="817"/>
      <c r="CE114" s="817"/>
      <c r="CF114" s="875">
        <v>20.399999999999999</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9284</v>
      </c>
      <c r="AB115" s="919"/>
      <c r="AC115" s="919"/>
      <c r="AD115" s="919"/>
      <c r="AE115" s="920"/>
      <c r="AF115" s="921">
        <v>9280</v>
      </c>
      <c r="AG115" s="919"/>
      <c r="AH115" s="919"/>
      <c r="AI115" s="919"/>
      <c r="AJ115" s="920"/>
      <c r="AK115" s="921">
        <v>6381</v>
      </c>
      <c r="AL115" s="919"/>
      <c r="AM115" s="919"/>
      <c r="AN115" s="919"/>
      <c r="AO115" s="920"/>
      <c r="AP115" s="922">
        <v>0.1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20500</v>
      </c>
      <c r="DH116" s="780"/>
      <c r="DI116" s="780"/>
      <c r="DJ116" s="780"/>
      <c r="DK116" s="781"/>
      <c r="DL116" s="782">
        <v>11700</v>
      </c>
      <c r="DM116" s="780"/>
      <c r="DN116" s="780"/>
      <c r="DO116" s="780"/>
      <c r="DP116" s="781"/>
      <c r="DQ116" s="782">
        <v>5800</v>
      </c>
      <c r="DR116" s="780"/>
      <c r="DS116" s="780"/>
      <c r="DT116" s="780"/>
      <c r="DU116" s="781"/>
      <c r="DV116" s="824">
        <v>0.1</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2245411</v>
      </c>
      <c r="AB117" s="903"/>
      <c r="AC117" s="903"/>
      <c r="AD117" s="903"/>
      <c r="AE117" s="904"/>
      <c r="AF117" s="905">
        <v>2197876</v>
      </c>
      <c r="AG117" s="903"/>
      <c r="AH117" s="903"/>
      <c r="AI117" s="903"/>
      <c r="AJ117" s="904"/>
      <c r="AK117" s="905">
        <v>2049695</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23151571</v>
      </c>
      <c r="BR119" s="845"/>
      <c r="BS119" s="845"/>
      <c r="BT119" s="845"/>
      <c r="BU119" s="845"/>
      <c r="BV119" s="845">
        <v>21699285</v>
      </c>
      <c r="BW119" s="845"/>
      <c r="BX119" s="845"/>
      <c r="BY119" s="845"/>
      <c r="BZ119" s="845"/>
      <c r="CA119" s="845">
        <v>20536532</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4277</v>
      </c>
      <c r="DH119" s="764"/>
      <c r="DI119" s="764"/>
      <c r="DJ119" s="764"/>
      <c r="DK119" s="765"/>
      <c r="DL119" s="766">
        <v>3802</v>
      </c>
      <c r="DM119" s="764"/>
      <c r="DN119" s="764"/>
      <c r="DO119" s="764"/>
      <c r="DP119" s="765"/>
      <c r="DQ119" s="766">
        <v>3327</v>
      </c>
      <c r="DR119" s="764"/>
      <c r="DS119" s="764"/>
      <c r="DT119" s="764"/>
      <c r="DU119" s="765"/>
      <c r="DV119" s="848">
        <v>0</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3502092</v>
      </c>
      <c r="BR120" s="842"/>
      <c r="BS120" s="842"/>
      <c r="BT120" s="842"/>
      <c r="BU120" s="842"/>
      <c r="BV120" s="842">
        <v>3652443</v>
      </c>
      <c r="BW120" s="842"/>
      <c r="BX120" s="842"/>
      <c r="BY120" s="842"/>
      <c r="BZ120" s="842"/>
      <c r="CA120" s="842">
        <v>4008194</v>
      </c>
      <c r="CB120" s="842"/>
      <c r="CC120" s="842"/>
      <c r="CD120" s="842"/>
      <c r="CE120" s="842"/>
      <c r="CF120" s="866">
        <v>47.2</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3826897</v>
      </c>
      <c r="DH120" s="842"/>
      <c r="DI120" s="842"/>
      <c r="DJ120" s="842"/>
      <c r="DK120" s="842"/>
      <c r="DL120" s="842">
        <v>3474514</v>
      </c>
      <c r="DM120" s="842"/>
      <c r="DN120" s="842"/>
      <c r="DO120" s="842"/>
      <c r="DP120" s="842"/>
      <c r="DQ120" s="842">
        <v>3040344</v>
      </c>
      <c r="DR120" s="842"/>
      <c r="DS120" s="842"/>
      <c r="DT120" s="842"/>
      <c r="DU120" s="842"/>
      <c r="DV120" s="843">
        <v>35.799999999999997</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42093</v>
      </c>
      <c r="BR121" s="817"/>
      <c r="BS121" s="817"/>
      <c r="BT121" s="817"/>
      <c r="BU121" s="817"/>
      <c r="BV121" s="817">
        <v>34639</v>
      </c>
      <c r="BW121" s="817"/>
      <c r="BX121" s="817"/>
      <c r="BY121" s="817"/>
      <c r="BZ121" s="817"/>
      <c r="CA121" s="817">
        <v>28446</v>
      </c>
      <c r="CB121" s="817"/>
      <c r="CC121" s="817"/>
      <c r="CD121" s="817"/>
      <c r="CE121" s="817"/>
      <c r="CF121" s="875">
        <v>0.3</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120354</v>
      </c>
      <c r="DH121" s="817"/>
      <c r="DI121" s="817"/>
      <c r="DJ121" s="817"/>
      <c r="DK121" s="817"/>
      <c r="DL121" s="817">
        <v>127539</v>
      </c>
      <c r="DM121" s="817"/>
      <c r="DN121" s="817"/>
      <c r="DO121" s="817"/>
      <c r="DP121" s="817"/>
      <c r="DQ121" s="817">
        <v>105788</v>
      </c>
      <c r="DR121" s="817"/>
      <c r="DS121" s="817"/>
      <c r="DT121" s="817"/>
      <c r="DU121" s="817"/>
      <c r="DV121" s="794">
        <v>1.2</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16601418</v>
      </c>
      <c r="BR122" s="845"/>
      <c r="BS122" s="845"/>
      <c r="BT122" s="845"/>
      <c r="BU122" s="845"/>
      <c r="BV122" s="845">
        <v>15315699</v>
      </c>
      <c r="BW122" s="845"/>
      <c r="BX122" s="845"/>
      <c r="BY122" s="845"/>
      <c r="BZ122" s="845"/>
      <c r="CA122" s="845">
        <v>14213543</v>
      </c>
      <c r="CB122" s="845"/>
      <c r="CC122" s="845"/>
      <c r="CD122" s="845"/>
      <c r="CE122" s="845"/>
      <c r="CF122" s="846">
        <v>167.5</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20145603</v>
      </c>
      <c r="BR123" s="833"/>
      <c r="BS123" s="833"/>
      <c r="BT123" s="833"/>
      <c r="BU123" s="833"/>
      <c r="BV123" s="833">
        <v>19002781</v>
      </c>
      <c r="BW123" s="833"/>
      <c r="BX123" s="833"/>
      <c r="BY123" s="833"/>
      <c r="BZ123" s="833"/>
      <c r="CA123" s="833">
        <v>18250183</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36.4</v>
      </c>
      <c r="BR124" s="831"/>
      <c r="BS124" s="831"/>
      <c r="BT124" s="831"/>
      <c r="BU124" s="831"/>
      <c r="BV124" s="831">
        <v>32.299999999999997</v>
      </c>
      <c r="BW124" s="831"/>
      <c r="BX124" s="831"/>
      <c r="BY124" s="831"/>
      <c r="BZ124" s="831"/>
      <c r="CA124" s="831">
        <v>26.9</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9284</v>
      </c>
      <c r="AB127" s="780"/>
      <c r="AC127" s="780"/>
      <c r="AD127" s="780"/>
      <c r="AE127" s="781"/>
      <c r="AF127" s="782">
        <v>9280</v>
      </c>
      <c r="AG127" s="780"/>
      <c r="AH127" s="780"/>
      <c r="AI127" s="780"/>
      <c r="AJ127" s="781"/>
      <c r="AK127" s="782">
        <v>6381</v>
      </c>
      <c r="AL127" s="780"/>
      <c r="AM127" s="780"/>
      <c r="AN127" s="780"/>
      <c r="AO127" s="781"/>
      <c r="AP127" s="824">
        <v>0.1</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8505</v>
      </c>
      <c r="AB128" s="801"/>
      <c r="AC128" s="801"/>
      <c r="AD128" s="801"/>
      <c r="AE128" s="802"/>
      <c r="AF128" s="803">
        <v>7729</v>
      </c>
      <c r="AG128" s="801"/>
      <c r="AH128" s="801"/>
      <c r="AI128" s="801"/>
      <c r="AJ128" s="802"/>
      <c r="AK128" s="803">
        <v>6468</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13.33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9955352</v>
      </c>
      <c r="AB129" s="780"/>
      <c r="AC129" s="780"/>
      <c r="AD129" s="780"/>
      <c r="AE129" s="781"/>
      <c r="AF129" s="782">
        <v>9970065</v>
      </c>
      <c r="AG129" s="780"/>
      <c r="AH129" s="780"/>
      <c r="AI129" s="780"/>
      <c r="AJ129" s="781"/>
      <c r="AK129" s="782">
        <v>10023346</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18.329999999999998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1700150</v>
      </c>
      <c r="AB130" s="780"/>
      <c r="AC130" s="780"/>
      <c r="AD130" s="780"/>
      <c r="AE130" s="781"/>
      <c r="AF130" s="782">
        <v>1642509</v>
      </c>
      <c r="AG130" s="780"/>
      <c r="AH130" s="780"/>
      <c r="AI130" s="780"/>
      <c r="AJ130" s="781"/>
      <c r="AK130" s="782">
        <v>1539675</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6.3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8255202</v>
      </c>
      <c r="AB131" s="764"/>
      <c r="AC131" s="764"/>
      <c r="AD131" s="764"/>
      <c r="AE131" s="765"/>
      <c r="AF131" s="766">
        <v>8327556</v>
      </c>
      <c r="AG131" s="764"/>
      <c r="AH131" s="764"/>
      <c r="AI131" s="764"/>
      <c r="AJ131" s="765"/>
      <c r="AK131" s="766">
        <v>8483671</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26.9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6.5020335060000001</v>
      </c>
      <c r="AB132" s="745"/>
      <c r="AC132" s="745"/>
      <c r="AD132" s="745"/>
      <c r="AE132" s="746"/>
      <c r="AF132" s="747">
        <v>6.5762151580000001</v>
      </c>
      <c r="AG132" s="745"/>
      <c r="AH132" s="745"/>
      <c r="AI132" s="745"/>
      <c r="AJ132" s="746"/>
      <c r="AK132" s="747">
        <v>5.9355437049999997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6.7</v>
      </c>
      <c r="AB133" s="724"/>
      <c r="AC133" s="724"/>
      <c r="AD133" s="724"/>
      <c r="AE133" s="725"/>
      <c r="AF133" s="723">
        <v>6.6</v>
      </c>
      <c r="AG133" s="724"/>
      <c r="AH133" s="724"/>
      <c r="AI133" s="724"/>
      <c r="AJ133" s="725"/>
      <c r="AK133" s="723">
        <v>6.3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FwDPw3hb+7p+Z30WRZF9c6+z79Jg4McwrCOvo73cV+AqavsztaPZLkeRckb7Igq+kRZCctisU6LQ+JsOOMsZw==" saltValue="1tcQRR7n7D8FJGqDTWlY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8xoK/JQ2sFscJUA0pHfHCvMVkVqcGyYyjyFbHobebCD2gHU6RexEPURMqgOC5VmRhaUBDGNI0QGQoikOC2k/RA==" saltValue="BvcRDM6y4Lg0FWll6nRZ8w==" spinCount="100000" sheet="1" objects="1" scenarios="1"/>
  <dataConsolidate/>
  <phoneticPr fontId="2"/>
  <printOptions horizontalCentered="1" verticalCentered="1"/>
  <pageMargins left="0" right="0" top="0" bottom="0" header="0" footer="0"/>
  <pageSetup paperSize="8" scale="6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ry1UBtcPDxbOk3F8SODR6cJiW46ChUJxbrirbGDYTLE1w8R2HaU+xGUanqgBQOz5qN6sjqYPVEpUyD5J+sBeQ==" saltValue="TRdAx0dMUt/GVgx9Bjzm3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2695058</v>
      </c>
      <c r="AP9" s="269">
        <v>86184</v>
      </c>
      <c r="AQ9" s="270">
        <v>99044</v>
      </c>
      <c r="AR9" s="271">
        <v>-13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740250</v>
      </c>
      <c r="AP10" s="272">
        <v>23672</v>
      </c>
      <c r="AQ10" s="273">
        <v>12597</v>
      </c>
      <c r="AR10" s="274">
        <v>87.9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1194</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18</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131548</v>
      </c>
      <c r="AP13" s="272">
        <v>4207</v>
      </c>
      <c r="AQ13" s="273">
        <v>3890</v>
      </c>
      <c r="AR13" s="274">
        <v>8.1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18000</v>
      </c>
      <c r="AP14" s="272">
        <v>576</v>
      </c>
      <c r="AQ14" s="273">
        <v>1837</v>
      </c>
      <c r="AR14" s="274">
        <v>-68.599999999999994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-72518</v>
      </c>
      <c r="AP15" s="272">
        <v>-2319</v>
      </c>
      <c r="AQ15" s="273">
        <v>-6318</v>
      </c>
      <c r="AR15" s="274">
        <v>-63.3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3512338</v>
      </c>
      <c r="AP16" s="272">
        <v>112319</v>
      </c>
      <c r="AQ16" s="273">
        <v>112262</v>
      </c>
      <c r="AR16" s="274">
        <v>0.1</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8.41</v>
      </c>
      <c r="AP21" s="286">
        <v>9.26</v>
      </c>
      <c r="AQ21" s="287">
        <v>-0.85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94.3</v>
      </c>
      <c r="AP22" s="291">
        <v>97.3</v>
      </c>
      <c r="AQ22" s="292">
        <v>-3</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1706777</v>
      </c>
      <c r="AP32" s="300">
        <v>54580</v>
      </c>
      <c r="AQ32" s="301">
        <v>60713</v>
      </c>
      <c r="AR32" s="302">
        <v>-10.1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285367</v>
      </c>
      <c r="AP35" s="300">
        <v>9126</v>
      </c>
      <c r="AQ35" s="301">
        <v>14168</v>
      </c>
      <c r="AR35" s="302">
        <v>-35.6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51170</v>
      </c>
      <c r="AP36" s="300">
        <v>1636</v>
      </c>
      <c r="AQ36" s="301">
        <v>2586</v>
      </c>
      <c r="AR36" s="302">
        <v>-36.700000000000003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6381</v>
      </c>
      <c r="AP37" s="300">
        <v>204</v>
      </c>
      <c r="AQ37" s="301">
        <v>189</v>
      </c>
      <c r="AR37" s="302">
        <v>7.9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8</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-6468</v>
      </c>
      <c r="AP39" s="300">
        <v>-207</v>
      </c>
      <c r="AQ39" s="301">
        <v>-5399</v>
      </c>
      <c r="AR39" s="302">
        <v>-96.2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-1539675</v>
      </c>
      <c r="AP40" s="300">
        <v>-49237</v>
      </c>
      <c r="AQ40" s="301">
        <v>-49527</v>
      </c>
      <c r="AR40" s="302">
        <v>-0.6</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503552</v>
      </c>
      <c r="AP41" s="300">
        <v>16103</v>
      </c>
      <c r="AQ41" s="301">
        <v>22738</v>
      </c>
      <c r="AR41" s="302">
        <v>-29.2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2865435</v>
      </c>
      <c r="AN51" s="322">
        <v>88749</v>
      </c>
      <c r="AO51" s="323">
        <v>78.5</v>
      </c>
      <c r="AP51" s="324">
        <v>84962</v>
      </c>
      <c r="AQ51" s="325">
        <v>7.2</v>
      </c>
      <c r="AR51" s="326">
        <v>71.3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2058167</v>
      </c>
      <c r="AN52" s="330">
        <v>63746</v>
      </c>
      <c r="AO52" s="331">
        <v>148.30000000000001</v>
      </c>
      <c r="AP52" s="332">
        <v>42793</v>
      </c>
      <c r="AQ52" s="333">
        <v>2.2000000000000002</v>
      </c>
      <c r="AR52" s="334">
        <v>146.1</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1737317</v>
      </c>
      <c r="AN53" s="322">
        <v>54008</v>
      </c>
      <c r="AO53" s="323">
        <v>-39.1</v>
      </c>
      <c r="AP53" s="324">
        <v>71279</v>
      </c>
      <c r="AQ53" s="325">
        <v>-16.100000000000001</v>
      </c>
      <c r="AR53" s="326">
        <v>-23</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1279448</v>
      </c>
      <c r="AN54" s="330">
        <v>39774</v>
      </c>
      <c r="AO54" s="331">
        <v>-37.6</v>
      </c>
      <c r="AP54" s="332">
        <v>36731</v>
      </c>
      <c r="AQ54" s="333">
        <v>-14.2</v>
      </c>
      <c r="AR54" s="334">
        <v>-23.4</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995337</v>
      </c>
      <c r="AN55" s="322">
        <v>31265</v>
      </c>
      <c r="AO55" s="323">
        <v>-42.1</v>
      </c>
      <c r="AP55" s="324">
        <v>74994</v>
      </c>
      <c r="AQ55" s="325">
        <v>5.2</v>
      </c>
      <c r="AR55" s="326">
        <v>-47.3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579822</v>
      </c>
      <c r="AN56" s="330">
        <v>18213</v>
      </c>
      <c r="AO56" s="331">
        <v>-54.2</v>
      </c>
      <c r="AP56" s="332">
        <v>36188</v>
      </c>
      <c r="AQ56" s="333">
        <v>-1.5</v>
      </c>
      <c r="AR56" s="334">
        <v>-52.7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1049731</v>
      </c>
      <c r="AN57" s="322">
        <v>33194</v>
      </c>
      <c r="AO57" s="323">
        <v>6.2</v>
      </c>
      <c r="AP57" s="324">
        <v>71849</v>
      </c>
      <c r="AQ57" s="325">
        <v>-4.2</v>
      </c>
      <c r="AR57" s="326">
        <v>10.4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484853</v>
      </c>
      <c r="AN58" s="330">
        <v>15332</v>
      </c>
      <c r="AO58" s="331">
        <v>-15.8</v>
      </c>
      <c r="AP58" s="332">
        <v>36144</v>
      </c>
      <c r="AQ58" s="333">
        <v>-0.1</v>
      </c>
      <c r="AR58" s="334">
        <v>-15.7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1699775</v>
      </c>
      <c r="AN59" s="322">
        <v>54356</v>
      </c>
      <c r="AO59" s="323">
        <v>63.8</v>
      </c>
      <c r="AP59" s="324">
        <v>82962</v>
      </c>
      <c r="AQ59" s="325">
        <v>15.5</v>
      </c>
      <c r="AR59" s="326">
        <v>48.3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1207789</v>
      </c>
      <c r="AN60" s="330">
        <v>38623</v>
      </c>
      <c r="AO60" s="331">
        <v>151.9</v>
      </c>
      <c r="AP60" s="332">
        <v>42835</v>
      </c>
      <c r="AQ60" s="333">
        <v>18.5</v>
      </c>
      <c r="AR60" s="334">
        <v>133.4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1669519</v>
      </c>
      <c r="AN61" s="337">
        <v>52314</v>
      </c>
      <c r="AO61" s="338">
        <v>13.5</v>
      </c>
      <c r="AP61" s="339">
        <v>77209</v>
      </c>
      <c r="AQ61" s="340">
        <v>1.5</v>
      </c>
      <c r="AR61" s="326">
        <v>12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1122016</v>
      </c>
      <c r="AN62" s="330">
        <v>35138</v>
      </c>
      <c r="AO62" s="331">
        <v>38.5</v>
      </c>
      <c r="AP62" s="332">
        <v>38938</v>
      </c>
      <c r="AQ62" s="333">
        <v>1</v>
      </c>
      <c r="AR62" s="334">
        <v>37.5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WaofaxXQv73dWK0R6GCg3PZtD7DvnQISpgSAgjthvepkoDksoTeVJL9HmclQIrYe7gcUzglfCblOHjUbCHza0A==" saltValue="9pXEqD6lG+GhjMJA5slt/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3XTrj6KEy1fSsuUeK3qOK8Z7p4JyP6we7yrtSRhzyj//tL8O8iROU/W4NLkSgeFnR2w8ZM1DJ+2l4lDLSEJnQw==" saltValue="AkrNou0OqOdrldOxS8RONg==" spinCount="100000" sheet="1" objects="1" scenarios="1"/>
  <dataConsolidate/>
  <phoneticPr fontId="2"/>
  <printOptions horizontalCentered="1" verticalCentered="1"/>
  <pageMargins left="0" right="0" top="0.19685039370078741" bottom="0" header="0.39370078740157483" footer="0"/>
  <pageSetup paperSize="8" scale="56"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o46Xi176XZkRlUEJjgrFEroI74aqyrjhpr75tl9b1zpyEaqNULRuYuIrHfLAuNCT9ZyTB9yFmHX3cBeCetBCwg==" saltValue="ePr1bA8sVzzaF/IKugaEH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theme="2"/>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11.15</v>
      </c>
      <c r="G47" s="12">
        <v>15.68</v>
      </c>
      <c r="H47" s="12">
        <v>20.43</v>
      </c>
      <c r="I47" s="12">
        <v>20.43</v>
      </c>
      <c r="J47" s="13">
        <v>20.63</v>
      </c>
    </row>
    <row r="48" spans="2:10" ht="57.75" customHeight="1" x14ac:dyDescent="0.2">
      <c r="B48" s="14"/>
      <c r="C48" s="1141" t="s">
        <v>4</v>
      </c>
      <c r="D48" s="1141"/>
      <c r="E48" s="1142"/>
      <c r="F48" s="15">
        <v>9.57</v>
      </c>
      <c r="G48" s="16">
        <v>10.68</v>
      </c>
      <c r="H48" s="16">
        <v>9.82</v>
      </c>
      <c r="I48" s="16">
        <v>8.6199999999999992</v>
      </c>
      <c r="J48" s="17">
        <v>8.35</v>
      </c>
    </row>
    <row r="49" spans="2:10" ht="57.75" customHeight="1" thickBot="1" x14ac:dyDescent="0.25">
      <c r="B49" s="18"/>
      <c r="C49" s="1143" t="s">
        <v>5</v>
      </c>
      <c r="D49" s="1143"/>
      <c r="E49" s="1144"/>
      <c r="F49" s="19" t="s">
        <v>530</v>
      </c>
      <c r="G49" s="20">
        <v>6.51</v>
      </c>
      <c r="H49" s="20">
        <v>3.44</v>
      </c>
      <c r="I49" s="20" t="s">
        <v>531</v>
      </c>
      <c r="J49" s="21">
        <v>0.09</v>
      </c>
    </row>
    <row r="50" spans="2:10" ht="13" x14ac:dyDescent="0.2"/>
  </sheetData>
  <sheetProtection algorithmName="SHA-512" hashValue="N7WtA2Visoa04WZgZISgtY5lalZSViIuwGHKD5Ah6w7O/4OztFjPhuNh69dXYm4p10VuV6ZBbDDOMSskcglK3A==" saltValue="aabDoGi5VT5qAuT9AXwl4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白石　幸太郎</cp:lastModifiedBy>
  <cp:lastPrinted>2026-03-16T02:12:28Z</cp:lastPrinted>
  <dcterms:created xsi:type="dcterms:W3CDTF">2026-02-23T04:42:41Z</dcterms:created>
  <dcterms:modified xsi:type="dcterms:W3CDTF">2026-03-18T08:00:57Z</dcterms:modified>
  <cp:category/>
</cp:coreProperties>
</file>