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80597E6F-1576-4A20-ACA0-E0B86D71FD9F}"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C35"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s="1"/>
  <c r="CO35" i="10" s="1"/>
  <c r="CO36" i="10" s="1"/>
</calcChain>
</file>

<file path=xl/sharedStrings.xml><?xml version="1.0" encoding="utf-8"?>
<sst xmlns="http://schemas.openxmlformats.org/spreadsheetml/2006/main" count="1119" uniqueCount="565">
  <si>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</si>
  <si>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</si>
  <si>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</si>
  <si>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</si>
  <si>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</si>
  <si>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</si>
  <si>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</si>
  <si>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</si>
  <si>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</si>
  <si>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</si>
  <si>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</si>
  <si>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</si>
  <si>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</si>
  <si>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</si>
  <si>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</si>
  <si>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</si>
  <si>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</si>
  <si>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</si>
  <si>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</si>
  <si>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</si>
  <si>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</si>
  <si>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</si>
  <si>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</si>
  <si>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</si>
  <si>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</si>
  <si>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</si>
  <si>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</si>
  <si>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</si>
  <si>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</si>
  <si>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</si>
  <si>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</si>
  <si>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</si>
  <si>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</si>
  <si>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</si>
  <si>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</si>
  <si>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</si>
  <si>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</si>
  <si>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</si>
  <si>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</si>
  <si>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</si>
  <si>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</si>
  <si>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</si>
  <si>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</si>
  <si>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</si>
  <si>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</si>
  <si>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</si>
  <si>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</si>
  <si>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</si>
  <si>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</si>
  <si>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</si>
  <si>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</si>
  <si>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</si>
  <si>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</si>
  <si>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</si>
  <si>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</si>
  <si>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</si>
  <si>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</si>
  <si>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</si>
  <si>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</si>
  <si>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</si>
  <si>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</si>
  <si>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</si>
  <si>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</si>
  <si>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</si>
  <si>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</si>
  <si>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</si>
  <si>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</si>
  <si>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</si>
  <si>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</si>
  <si>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</si>
  <si>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</si>
  <si>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</si>
  <si>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</si>
  <si>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</si>
  <si>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</si>
  <si>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</si>
  <si>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</si>
  <si>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</si>
  <si>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</si>
  <si>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</si>
  <si>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</si>
  <si>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</si>
  <si>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</si>
  <si>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</si>
  <si>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</si>
  <si>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</si>
  <si>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</si>
  <si>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</si>
  <si>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</si>
  <si>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</si>
  <si>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</si>
  <si>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</si>
  <si>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</si>
  <si>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</si>
  <si>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東成瀬村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</si>
  <si>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</si>
  <si>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</si>
  <si>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</si>
  <si>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</si>
  <si>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</si>
  <si>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</si>
  <si>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</si>
  <si>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</si>
  <si>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</si>
  <si>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</si>
  <si>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</si>
  <si>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</si>
  <si>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</si>
  <si>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</si>
  <si>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</si>
  <si>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</si>
  <si>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</si>
  <si>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</si>
  <si>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</si>
  <si>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</si>
  <si>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</si>
  <si>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</si>
  <si>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</si>
  <si>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</si>
  <si>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</si>
  <si>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</si>
  <si>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</si>
  <si>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</si>
  <si>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</si>
  <si>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</si>
  <si>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</si>
  <si>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</si>
  <si>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</si>
  <si>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</si>
  <si>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</si>
  <si>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</si>
  <si>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</si>
  <si>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</si>
  <si>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</si>
  <si>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</si>
  <si>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</si>
  <si>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</si>
  <si>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</si>
  <si>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</si>
  <si>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</si>
  <si>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</si>
  <si>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</si>
  <si>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</si>
  <si>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</si>
  <si>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</si>
  <si>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</si>
  <si>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</si>
  <si>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</si>
  <si>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</si>
  <si>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</si>
  <si>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</si>
  <si>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</si>
  <si>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</si>
  <si>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</si>
  <si>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</si>
  <si>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</si>
  <si>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</si>
  <si>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</si>
  <si>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</si>
  <si>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</si>
  <si>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</si>
  <si>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</si>
  <si>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</si>
  <si>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</si>
  <si>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</si>
  <si>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</si>
  <si>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</si>
  <si>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</si>
  <si>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</si>
  <si>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</si>
  <si>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</si>
  <si>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</si>
  <si>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</si>
  <si>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</si>
  <si>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</si>
  <si>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</si>
  <si>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</si>
  <si>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</si>
  <si>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</si>
  <si>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</si>
  <si>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</si>
  <si>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</si>
  <si>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</si>
  <si>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</si>
  <si>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</si>
  <si>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</si>
  <si>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</si>
  <si>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</si>
  <si>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</si>
  <si>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</si>
  <si>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</si>
  <si>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</si>
  <si>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</si>
  <si>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</si>
  <si>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</si>
  <si>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</si>
  <si>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</si>
  <si>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</si>
  <si>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</si>
  <si>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</si>
  <si>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</si>
  <si>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</si>
  <si>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</si>
  <si>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秋田県東成瀬村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</si>
  <si>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</si>
  <si>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</si>
  <si>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</si>
  <si>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</si>
  <si>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</si>
  <si>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</si>
  <si>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</si>
  <si>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</si>
  <si>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</si>
  <si>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</si>
  <si>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</si>
  <si>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</si>
  <si>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</si>
  <si>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</si>
  <si>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</si>
  <si>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</si>
  <si>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</si>
  <si>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</si>
  <si>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</si>
  <si>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</si>
  <si>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</si>
  <si>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</si>
  <si>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</si>
  <si>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</si>
  <si>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</si>
  <si>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</si>
  <si>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</si>
  <si>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</si>
  <si>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</si>
  <si>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</si>
  <si>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</si>
  <si>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</si>
  <si>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</si>
  <si>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</si>
  <si>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</si>
  <si>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</si>
  <si>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</si>
  <si>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</si>
  <si>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</si>
  <si>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</si>
  <si>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</si>
  <si>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</si>
  <si>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</si>
  <si>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</si>
  <si>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</si>
  <si>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</si>
  <si>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</si>
  <si>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</si>
  <si>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</si>
  <si>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</si>
  <si>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</si>
  <si>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</si>
  <si>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</si>
  <si>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</si>
  <si>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</si>
  <si>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</si>
  <si>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</si>
  <si>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</si>
  <si>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</si>
  <si>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</si>
  <si>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</si>
  <si>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</si>
  <si>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</si>
  <si>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</si>
  <si>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</si>
  <si>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</si>
  <si>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</si>
  <si>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</si>
  <si>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</si>
  <si>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</si>
  <si>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</si>
  <si>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</si>
  <si>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</si>
  <si>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</si>
  <si>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</si>
  <si>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</si>
  <si>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</si>
  <si>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</si>
  <si>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</si>
  <si>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</si>
  <si>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</si>
  <si>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</si>
  <si>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</si>
  <si>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</si>
  <si>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</si>
  <si>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</si>
  <si>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</si>
  <si>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</si>
  <si>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</si>
  <si>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</si>
  <si>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</si>
  <si>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</si>
  <si>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</si>
  <si>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</si>
  <si>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</si>
  <si>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</si>
  <si>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</si>
  <si>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</si>
  <si>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</si>
  <si>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</si>
  <si>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</si>
  <si>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</si>
  <si>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</si>
  <si>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</si>
  <si>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</si>
  <si>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</si>
  <si>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</si>
  <si>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</si>
  <si>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</si>
  <si>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</si>
  <si>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</si>
  <si>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</si>
  <si>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</si>
  <si>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</si>
  <si>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</si>
  <si>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</si>
  <si>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</si>
  <si>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</si>
  <si>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</si>
  <si>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</si>
  <si>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</si>
  <si>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</si>
  <si>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</si>
  <si>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</si>
  <si>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</si>
  <si>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</si>
  <si>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</si>
  <si>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</si>
  <si>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</si>
  <si>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</si>
  <si>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</si>
  <si>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</si>
  <si>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</si>
  <si>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</si>
  <si>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</si>
  <si>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</si>
  <si>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</si>
  <si>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</si>
  <si>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</si>
  <si>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</si>
  <si>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</si>
  <si>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</si>
  <si>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</si>
  <si>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</si>
  <si>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</si>
  <si>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</si>
  <si>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</si>
  <si>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</si>
  <si>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</si>
  <si>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</si>
  <si>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秋田県東成瀬村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</si>
  <si>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</si>
  <si>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</si>
  <si>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</si>
  <si>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</si>
  <si>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</si>
  <si>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</si>
  <si>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</si>
  <si>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</si>
  <si>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</si>
  <si>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</si>
  <si>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</si>
  <si>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</si>
  <si>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</si>
  <si>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</si>
  <si>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</si>
  <si>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</si>
  <si>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</si>
  <si>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</si>
  <si>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</si>
  <si>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</si>
  <si>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</si>
  <si>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</si>
  <si>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</si>
  <si>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</si>
  <si>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</si>
  <si>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</si>
  <si>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</si>
  <si>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</si>
  <si>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</si>
  <si>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</si>
  <si>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</si>
  <si>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</si>
  <si>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</si>
  <si>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</si>
  <si>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</si>
  <si>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</si>
  <si>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</si>
  <si>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</si>
  <si>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</si>
  <si>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</si>
  <si>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</si>
  <si>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</si>
  <si>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</si>
  <si>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</si>
  <si>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</si>
  <si>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</si>
  <si>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</si>
  <si>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</si>
  <si>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</si>
  <si>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</si>
  <si>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</si>
  <si>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</si>
  <si>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</si>
  <si>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</si>
  <si>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</si>
  <si>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</si>
  <si>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</si>
  <si>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</si>
  <si>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</si>
  <si>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</si>
  <si>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</si>
  <si>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</si>
  <si>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</si>
  <si>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</si>
  <si>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</si>
  <si>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</si>
  <si>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</si>
  <si>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</si>
  <si>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</si>
  <si>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</si>
  <si>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</si>
  <si>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</si>
  <si>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</si>
  <si>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</si>
  <si>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</si>
  <si>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</si>
  <si>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</si>
  <si>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</si>
  <si>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</si>
  <si>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</si>
  <si>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</si>
  <si>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</si>
  <si>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</si>
  <si>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</si>
  <si>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</si>
  <si>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</si>
  <si>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</si>
  <si>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</si>
  <si>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</si>
  <si>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</si>
  <si>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</si>
  <si>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</si>
  <si>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</si>
  <si>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</si>
  <si>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</si>
  <si>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</si>
  <si>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</si>
  <si>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</si>
  <si>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</si>
  <si>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</si>
  <si>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</si>
  <si>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</si>
  <si>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</si>
  <si>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</si>
  <si>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</si>
  <si>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</si>
  <si>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</si>
  <si>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</si>
  <si>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</si>
  <si>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</si>
  <si>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</si>
  <si>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</si>
  <si>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</si>
  <si>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</si>
  <si>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</si>
  <si>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</si>
  <si>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</si>
  <si>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</si>
  <si>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</si>
  <si>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</si>
  <si>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</si>
  <si>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</si>
  <si>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</si>
  <si>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</si>
  <si>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</si>
  <si>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</si>
  <si>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</si>
  <si>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</si>
  <si>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</si>
  <si>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</si>
  <si>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</si>
  <si>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</si>
  <si>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</si>
  <si>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</si>
  <si>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</si>
  <si>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</si>
  <si>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</si>
  <si>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</si>
  <si>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</si>
  <si>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</si>
  <si>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</si>
  <si>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</si>
  <si>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</si>
  <si>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</si>
  <si>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</si>
  <si>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</si>
  <si>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</si>
  <si>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</si>
  <si>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</si>
  <si>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</si>
  <si>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</si>
  <si>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</si>
  <si>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</si>
  <si>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</si>
  <si>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</si>
  <si>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</si>
  <si>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</si>
  <si>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</si>
  <si>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</si>
  <si>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</si>
  <si>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</si>
  <si>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</si>
  <si>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</si>
  <si>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</si>
  <si>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</si>
  <si>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</si>
  <si>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</si>
  <si>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</si>
  <si>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</si>
  <si>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</si>
  <si>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</si>
  <si>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</si>
  <si>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</si>
  <si>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</si>
  <si>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</si>
  <si>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4.05</t>
  </si>
  <si>
    <t>一般会計</t>
  </si>
  <si>
    <t>介護保険特別会計（保険事業勘定）</t>
  </si>
  <si>
    <t>簡易水道事業会計</t>
  </si>
  <si>
    <t>国民健康保険特別会計（直営診療施設勘定）</t>
  </si>
  <si>
    <t>国民健康保険特別会計（事業勘定）</t>
  </si>
  <si>
    <t>後期高齢者医療特別会計</t>
  </si>
  <si>
    <t>下水道事業会計</t>
  </si>
  <si>
    <t>その他会計（赤字）</t>
  </si>
  <si>
    <t>その他会計（黒字）</t>
  </si>
  <si>
    <t>R02</t>
    <phoneticPr fontId="5"/>
  </si>
  <si>
    <t>R03</t>
    <phoneticPr fontId="5"/>
  </si>
  <si>
    <t>R04</t>
    <phoneticPr fontId="5"/>
  </si>
  <si>
    <t>R05</t>
    <phoneticPr fontId="5"/>
  </si>
  <si>
    <t>R06</t>
    <phoneticPr fontId="5"/>
  </si>
  <si>
    <t>秋田栗駒リゾート</t>
    <rPh sb="0" eb="2">
      <t>アキタ</t>
    </rPh>
    <rPh sb="2" eb="4">
      <t>クリコマ</t>
    </rPh>
    <phoneticPr fontId="10"/>
  </si>
  <si>
    <t>栗駒開発</t>
    <rPh sb="0" eb="2">
      <t>クリコマ</t>
    </rPh>
    <rPh sb="2" eb="4">
      <t>カイハツ</t>
    </rPh>
    <phoneticPr fontId="10"/>
  </si>
  <si>
    <t>栗駒ハイランド</t>
    <rPh sb="0" eb="2">
      <t>クリコマ</t>
    </rPh>
    <phoneticPr fontId="10"/>
  </si>
  <si>
    <t>○</t>
    <phoneticPr fontId="2"/>
  </si>
  <si>
    <t>地域福祉基金</t>
    <rPh sb="0" eb="2">
      <t>チイキ</t>
    </rPh>
    <rPh sb="2" eb="4">
      <t>フクシ</t>
    </rPh>
    <rPh sb="4" eb="6">
      <t>キキン</t>
    </rPh>
    <phoneticPr fontId="5"/>
  </si>
  <si>
    <t>さわやかなるせ仙人の郷基金</t>
    <rPh sb="7" eb="9">
      <t>センニン</t>
    </rPh>
    <rPh sb="10" eb="11">
      <t>サト</t>
    </rPh>
    <rPh sb="11" eb="13">
      <t>キキン</t>
    </rPh>
    <phoneticPr fontId="5"/>
  </si>
  <si>
    <t>公共施設等総合管理基金</t>
    <rPh sb="0" eb="2">
      <t>コウキョウ</t>
    </rPh>
    <rPh sb="2" eb="4">
      <t>シセツ</t>
    </rPh>
    <rPh sb="4" eb="5">
      <t>トウ</t>
    </rPh>
    <rPh sb="5" eb="7">
      <t>ソウゴウ</t>
    </rPh>
    <rPh sb="7" eb="9">
      <t>カンリ</t>
    </rPh>
    <rPh sb="9" eb="11">
      <t>キキン</t>
    </rPh>
    <phoneticPr fontId="5"/>
  </si>
  <si>
    <t>森林環境譲与税基金</t>
    <rPh sb="0" eb="2">
      <t>シンリン</t>
    </rPh>
    <rPh sb="2" eb="4">
      <t>カンキョウ</t>
    </rPh>
    <rPh sb="4" eb="6">
      <t>ジョウヨ</t>
    </rPh>
    <rPh sb="6" eb="7">
      <t>ゼイ</t>
    </rPh>
    <rPh sb="7" eb="9">
      <t>キキン</t>
    </rPh>
    <phoneticPr fontId="5"/>
  </si>
  <si>
    <t>電源立地地域対策交付金事業基金</t>
    <rPh sb="0" eb="2">
      <t>デンゲン</t>
    </rPh>
    <rPh sb="2" eb="4">
      <t>リッチ</t>
    </rPh>
    <rPh sb="4" eb="6">
      <t>チイキ</t>
    </rPh>
    <rPh sb="6" eb="8">
      <t>タイサク</t>
    </rPh>
    <rPh sb="8" eb="11">
      <t>コウフキン</t>
    </rPh>
    <rPh sb="11" eb="13">
      <t>ジギョウ</t>
    </rPh>
    <rPh sb="13" eb="15">
      <t>キキン</t>
    </rPh>
    <phoneticPr fontId="5"/>
  </si>
  <si>
    <t>-</t>
    <phoneticPr fontId="2"/>
  </si>
  <si>
    <t>湯沢雄勝広域市町村圏組合（一般会計）</t>
    <rPh sb="0" eb="2">
      <t>ユザワ</t>
    </rPh>
    <rPh sb="2" eb="4">
      <t>オガチ</t>
    </rPh>
    <rPh sb="4" eb="6">
      <t>コウイキ</t>
    </rPh>
    <rPh sb="6" eb="9">
      <t>シチョウソン</t>
    </rPh>
    <rPh sb="9" eb="10">
      <t>ケン</t>
    </rPh>
    <rPh sb="10" eb="12">
      <t>クミア</t>
    </rPh>
    <rPh sb="13" eb="15">
      <t>イッパン</t>
    </rPh>
    <rPh sb="15" eb="17">
      <t>カイケイ</t>
    </rPh>
    <phoneticPr fontId="2"/>
  </si>
  <si>
    <t>湯沢雄勝広域市町村圏組合（湯沢雄勝ふるさと市町村圏基金特別会計）</t>
    <rPh sb="0" eb="2">
      <t>ユザワ</t>
    </rPh>
    <rPh sb="2" eb="4">
      <t>オガチ</t>
    </rPh>
    <rPh sb="4" eb="6">
      <t>コウイキ</t>
    </rPh>
    <rPh sb="6" eb="9">
      <t>シチョウソン</t>
    </rPh>
    <rPh sb="9" eb="10">
      <t>ケン</t>
    </rPh>
    <rPh sb="10" eb="12">
      <t>クミア</t>
    </rPh>
    <rPh sb="13" eb="15">
      <t>ユザワ</t>
    </rPh>
    <rPh sb="15" eb="17">
      <t>オガチ</t>
    </rPh>
    <rPh sb="21" eb="24">
      <t>シチョウソン</t>
    </rPh>
    <rPh sb="24" eb="25">
      <t>ケン</t>
    </rPh>
    <rPh sb="25" eb="27">
      <t>キキン</t>
    </rPh>
    <rPh sb="27" eb="29">
      <t>トクベツ</t>
    </rPh>
    <rPh sb="29" eb="31">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</si>
  <si>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</si>
  <si>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</si>
  <si>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秋田県市町村会館管理組合（一般会計）</t>
    <rPh sb="0" eb="3">
      <t>アキタケン</t>
    </rPh>
    <rPh sb="3" eb="6">
      <t>シチョウソン</t>
    </rPh>
    <rPh sb="6" eb="8">
      <t>カイカン</t>
    </rPh>
    <rPh sb="8" eb="10">
      <t>カンリ</t>
    </rPh>
    <rPh sb="10" eb="12">
      <t>クミア</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</si>
  <si>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</si>
  <si>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秋田県後期高齢者医療広域連合（後期高齢医療特別会計）</t>
    <rPh sb="0" eb="3">
      <t>アキタケン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</si>
  <si>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秋田県町村電算システム共同事業組合</t>
    <rPh sb="0" eb="3">
      <t>アキタケン</t>
    </rPh>
    <rPh sb="3" eb="5">
      <t>チョウソン</t>
    </rPh>
    <rPh sb="5" eb="7">
      <t>デンサン</t>
    </rPh>
    <rPh sb="11" eb="15">
      <t>キョウドウジギョウ</t>
    </rPh>
    <rPh sb="15" eb="17">
      <t>クミアイ</t>
    </rPh>
    <phoneticPr fontId="2"/>
  </si>
  <si>
    <t>-</t>
    <phoneticPr fontId="2"/>
  </si>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</sst>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22F2-434D-9529-61A8067778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143916</c:v>
                </c:pt>
                <c:pt idx="1">
                  <c:v>159305</c:v>
                </c:pt>
                <c:pt idx="2">
                  <c:v>219597</c:v>
                </c:pt>
                <c:pt idx="3">
                  <c:v>239227</c:v>
                </c:pt>
                <c:pt idx="4">
                  <c:v>227554</c:v>
                </c:pt>
              </c:numCache>
            </c:numRef>
          </c:val>
          <c:smooth val="0"/>
          <c:extLst>
            <c:ext xmlns:c16="http://schemas.microsoft.com/office/drawing/2014/chart" uri="{C3380CC4-5D6E-409C-BE32-E72D297353CC}">
              <c16:uniqueId val="{00000001-22F2-434D-9529-61A8067778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0.55000000000000004</c:v>
                </c:pt>
                <c:pt idx="1">
                  <c:v>2.68</c:v>
                </c:pt>
                <c:pt idx="2">
                  <c:v>3.36</c:v>
                </c:pt>
                <c:pt idx="3">
                  <c:v>3.71</c:v>
                </c:pt>
                <c:pt idx="4">
                  <c:v>3.67</c:v>
                </c:pt>
              </c:numCache>
            </c:numRef>
          </c:val>
          <c:extLst>
            <c:ext xmlns:c16="http://schemas.microsoft.com/office/drawing/2014/chart" uri="{C3380CC4-5D6E-409C-BE32-E72D297353CC}">
              <c16:uniqueId val="{00000000-6DFB-4AB6-A9FD-A3BCDC3E23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55.02</c:v>
                </c:pt>
                <c:pt idx="1">
                  <c:v>58.16</c:v>
                </c:pt>
                <c:pt idx="2">
                  <c:v>72.8</c:v>
                </c:pt>
                <c:pt idx="3">
                  <c:v>81.209999999999994</c:v>
                </c:pt>
                <c:pt idx="4">
                  <c:v>90.33</c:v>
                </c:pt>
              </c:numCache>
            </c:numRef>
          </c:val>
          <c:extLst>
            <c:ext xmlns:c16="http://schemas.microsoft.com/office/drawing/2014/chart" uri="{C3380CC4-5D6E-409C-BE32-E72D297353CC}">
              <c16:uniqueId val="{00000001-6DFB-4AB6-A9FD-A3BCDC3E23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-4.05</c:v>
                </c:pt>
                <c:pt idx="1">
                  <c:v>16.899999999999999</c:v>
                </c:pt>
                <c:pt idx="2">
                  <c:v>16.18</c:v>
                </c:pt>
                <c:pt idx="3">
                  <c:v>13.1</c:v>
                </c:pt>
                <c:pt idx="4">
                  <c:v>10.15</c:v>
                </c:pt>
              </c:numCache>
            </c:numRef>
          </c:val>
          <c:smooth val="0"/>
          <c:extLst>
            <c:ext xmlns:c16="http://schemas.microsoft.com/office/drawing/2014/chart" uri="{C3380CC4-5D6E-409C-BE32-E72D297353CC}">
              <c16:uniqueId val="{00000002-6DFB-4AB6-A9FD-A3BCDC3E23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0.11</c:v>
                </c:pt>
                <c:pt idx="4">
                  <c:v>#N/A</c:v>
                </c:pt>
                <c:pt idx="5">
                  <c:v>0.11</c:v>
                </c:pt>
                <c:pt idx="6">
                  <c:v>#N/A</c:v>
                </c:pt>
                <c:pt idx="7">
                  <c:v>1.85</c:v>
                </c:pt>
                <c:pt idx="8">
                  <c:v>0</c:v>
                </c:pt>
                <c:pt idx="9">
                  <c:v>0</c:v>
                </c:pt>
              </c:numCache>
            </c:numRef>
          </c:val>
          <c:extLst>
            <c:ext xmlns:c16="http://schemas.microsoft.com/office/drawing/2014/chart" uri="{C3380CC4-5D6E-409C-BE32-E72D297353CC}">
              <c16:uniqueId val="{00000000-8D58-4953-9FC5-F0AEF5927F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58-4953-9FC5-F0AEF5927F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58-4953-9FC5-F0AEF5927F48}"/>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8D58-4953-9FC5-F0AEF5927F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7.0000000000000007E-2</c:v>
                </c:pt>
                <c:pt idx="6">
                  <c:v>#N/A</c:v>
                </c:pt>
                <c:pt idx="7">
                  <c:v>7.0000000000000007E-2</c:v>
                </c:pt>
                <c:pt idx="8">
                  <c:v>#N/A</c:v>
                </c:pt>
                <c:pt idx="9">
                  <c:v>0.12</c:v>
                </c:pt>
              </c:numCache>
            </c:numRef>
          </c:val>
          <c:extLst>
            <c:ext xmlns:c16="http://schemas.microsoft.com/office/drawing/2014/chart" uri="{C3380CC4-5D6E-409C-BE32-E72D297353CC}">
              <c16:uniqueId val="{00000004-8D58-4953-9FC5-F0AEF5927F48}"/>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0.33</c:v>
                </c:pt>
                <c:pt idx="4">
                  <c:v>#N/A</c:v>
                </c:pt>
                <c:pt idx="5">
                  <c:v>0.03</c:v>
                </c:pt>
                <c:pt idx="6">
                  <c:v>#N/A</c:v>
                </c:pt>
                <c:pt idx="7">
                  <c:v>0.03</c:v>
                </c:pt>
                <c:pt idx="8">
                  <c:v>#N/A</c:v>
                </c:pt>
                <c:pt idx="9">
                  <c:v>0.12</c:v>
                </c:pt>
              </c:numCache>
            </c:numRef>
          </c:val>
          <c:extLst>
            <c:ext xmlns:c16="http://schemas.microsoft.com/office/drawing/2014/chart" uri="{C3380CC4-5D6E-409C-BE32-E72D297353CC}">
              <c16:uniqueId val="{00000005-8D58-4953-9FC5-F0AEF5927F48}"/>
            </c:ext>
          </c:extLst>
        </c:ser>
        <c:ser>
          <c:idx val="6"/>
          <c:order val="6"/>
          <c:tx>
            <c:strRef>
              <c:f>データシート!$A$33</c:f>
              <c:strCache>
                <c:ptCount val="1"/>
                <c:pt idx="0">
                  <c:v>国民健康保険特別会計（直営診療施設勘定）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0.27</c:v>
                </c:pt>
                <c:pt idx="2">
                  <c:v>#N/A</c:v>
                </c:pt>
                <c:pt idx="3">
                  <c:v>0.23</c:v>
                </c:pt>
                <c:pt idx="4">
                  <c:v>#N/A</c:v>
                </c:pt>
                <c:pt idx="5">
                  <c:v>0.28000000000000003</c:v>
                </c:pt>
                <c:pt idx="6">
                  <c:v>#N/A</c:v>
                </c:pt>
                <c:pt idx="7">
                  <c:v>0.28000000000000003</c:v>
                </c:pt>
                <c:pt idx="8">
                  <c:v>#N/A</c:v>
                </c:pt>
                <c:pt idx="9">
                  <c:v>0.28000000000000003</c:v>
                </c:pt>
              </c:numCache>
            </c:numRef>
          </c:val>
          <c:extLst>
            <c:ext xmlns:c16="http://schemas.microsoft.com/office/drawing/2014/chart" uri="{C3380CC4-5D6E-409C-BE32-E72D297353CC}">
              <c16:uniqueId val="{00000006-8D58-4953-9FC5-F0AEF5927F48}"/>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1.0900000000000001</c:v>
                </c:pt>
              </c:numCache>
            </c:numRef>
          </c:val>
          <c:extLst>
            <c:ext xmlns:c16="http://schemas.microsoft.com/office/drawing/2014/chart" uri="{C3380CC4-5D6E-409C-BE32-E72D297353CC}">
              <c16:uniqueId val="{00000007-8D58-4953-9FC5-F0AEF5927F48}"/>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0.38</c:v>
                </c:pt>
                <c:pt idx="2">
                  <c:v>#N/A</c:v>
                </c:pt>
                <c:pt idx="3">
                  <c:v>0.92</c:v>
                </c:pt>
                <c:pt idx="4">
                  <c:v>#N/A</c:v>
                </c:pt>
                <c:pt idx="5">
                  <c:v>0.01</c:v>
                </c:pt>
                <c:pt idx="6">
                  <c:v>#N/A</c:v>
                </c:pt>
                <c:pt idx="7">
                  <c:v>7.0000000000000007E-2</c:v>
                </c:pt>
                <c:pt idx="8">
                  <c:v>#N/A</c:v>
                </c:pt>
                <c:pt idx="9">
                  <c:v>1.21</c:v>
                </c:pt>
              </c:numCache>
            </c:numRef>
          </c:val>
          <c:extLst>
            <c:ext xmlns:c16="http://schemas.microsoft.com/office/drawing/2014/chart" uri="{C3380CC4-5D6E-409C-BE32-E72D297353CC}">
              <c16:uniqueId val="{00000008-8D58-4953-9FC5-F0AEF5927F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0.54</c:v>
                </c:pt>
                <c:pt idx="2">
                  <c:v>#N/A</c:v>
                </c:pt>
                <c:pt idx="3">
                  <c:v>2.67</c:v>
                </c:pt>
                <c:pt idx="4">
                  <c:v>#N/A</c:v>
                </c:pt>
                <c:pt idx="5">
                  <c:v>3.35</c:v>
                </c:pt>
                <c:pt idx="6">
                  <c:v>#N/A</c:v>
                </c:pt>
                <c:pt idx="7">
                  <c:v>3.7</c:v>
                </c:pt>
                <c:pt idx="8">
                  <c:v>#N/A</c:v>
                </c:pt>
                <c:pt idx="9">
                  <c:v>3.67</c:v>
                </c:pt>
              </c:numCache>
            </c:numRef>
          </c:val>
          <c:extLst>
            <c:ext xmlns:c16="http://schemas.microsoft.com/office/drawing/2014/chart" uri="{C3380CC4-5D6E-409C-BE32-E72D297353CC}">
              <c16:uniqueId val="{00000009-8D58-4953-9FC5-F0AEF5927F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614</c:v>
                </c:pt>
                <c:pt idx="5">
                  <c:v>644</c:v>
                </c:pt>
                <c:pt idx="8">
                  <c:v>587</c:v>
                </c:pt>
                <c:pt idx="11">
                  <c:v>545</c:v>
                </c:pt>
                <c:pt idx="14">
                  <c:v>506</c:v>
                </c:pt>
              </c:numCache>
            </c:numRef>
          </c:val>
          <c:extLst>
            <c:ext xmlns:c16="http://schemas.microsoft.com/office/drawing/2014/chart" uri="{C3380CC4-5D6E-409C-BE32-E72D297353CC}">
              <c16:uniqueId val="{00000000-D32F-4FE6-AC4C-93EC0FB944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2F-4FE6-AC4C-93EC0FB944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1</c:v>
                </c:pt>
                <c:pt idx="9">
                  <c:v>2</c:v>
                </c:pt>
                <c:pt idx="12">
                  <c:v>3</c:v>
                </c:pt>
              </c:numCache>
            </c:numRef>
          </c:val>
          <c:extLst>
            <c:ext xmlns:c16="http://schemas.microsoft.com/office/drawing/2014/chart" uri="{C3380CC4-5D6E-409C-BE32-E72D297353CC}">
              <c16:uniqueId val="{00000002-D32F-4FE6-AC4C-93EC0FB944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11</c:v>
                </c:pt>
                <c:pt idx="6">
                  <c:v>9</c:v>
                </c:pt>
                <c:pt idx="9">
                  <c:v>6</c:v>
                </c:pt>
                <c:pt idx="12">
                  <c:v>6</c:v>
                </c:pt>
              </c:numCache>
            </c:numRef>
          </c:val>
          <c:extLst>
            <c:ext xmlns:c16="http://schemas.microsoft.com/office/drawing/2014/chart" uri="{C3380CC4-5D6E-409C-BE32-E72D297353CC}">
              <c16:uniqueId val="{00000003-D32F-4FE6-AC4C-93EC0FB944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131</c:v>
                </c:pt>
                <c:pt idx="3">
                  <c:v>135</c:v>
                </c:pt>
                <c:pt idx="6">
                  <c:v>158</c:v>
                </c:pt>
                <c:pt idx="9">
                  <c:v>144</c:v>
                </c:pt>
                <c:pt idx="12">
                  <c:v>132</c:v>
                </c:pt>
              </c:numCache>
            </c:numRef>
          </c:val>
          <c:extLst>
            <c:ext xmlns:c16="http://schemas.microsoft.com/office/drawing/2014/chart" uri="{C3380CC4-5D6E-409C-BE32-E72D297353CC}">
              <c16:uniqueId val="{00000004-D32F-4FE6-AC4C-93EC0FB944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2F-4FE6-AC4C-93EC0FB944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2F-4FE6-AC4C-93EC0FB944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742</c:v>
                </c:pt>
                <c:pt idx="3">
                  <c:v>755</c:v>
                </c:pt>
                <c:pt idx="6">
                  <c:v>659</c:v>
                </c:pt>
                <c:pt idx="9">
                  <c:v>592</c:v>
                </c:pt>
                <c:pt idx="12">
                  <c:v>513</c:v>
                </c:pt>
              </c:numCache>
            </c:numRef>
          </c:val>
          <c:extLst>
            <c:ext xmlns:c16="http://schemas.microsoft.com/office/drawing/2014/chart" uri="{C3380CC4-5D6E-409C-BE32-E72D297353CC}">
              <c16:uniqueId val="{00000007-D32F-4FE6-AC4C-93EC0FB944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268</c:v>
                </c:pt>
                <c:pt idx="2">
                  <c:v>#N/A</c:v>
                </c:pt>
                <c:pt idx="3">
                  <c:v>#N/A</c:v>
                </c:pt>
                <c:pt idx="4">
                  <c:v>257</c:v>
                </c:pt>
                <c:pt idx="5">
                  <c:v>#N/A</c:v>
                </c:pt>
                <c:pt idx="6">
                  <c:v>#N/A</c:v>
                </c:pt>
                <c:pt idx="7">
                  <c:v>240</c:v>
                </c:pt>
                <c:pt idx="8">
                  <c:v>#N/A</c:v>
                </c:pt>
                <c:pt idx="9">
                  <c:v>#N/A</c:v>
                </c:pt>
                <c:pt idx="10">
                  <c:v>199</c:v>
                </c:pt>
                <c:pt idx="11">
                  <c:v>#N/A</c:v>
                </c:pt>
                <c:pt idx="12">
                  <c:v>#N/A</c:v>
                </c:pt>
                <c:pt idx="13">
                  <c:v>148</c:v>
                </c:pt>
                <c:pt idx="14">
                  <c:v>#N/A</c:v>
                </c:pt>
              </c:numCache>
            </c:numRef>
          </c:val>
          <c:smooth val="0"/>
          <c:extLst>
            <c:ext xmlns:c16="http://schemas.microsoft.com/office/drawing/2014/chart" uri="{C3380CC4-5D6E-409C-BE32-E72D297353CC}">
              <c16:uniqueId val="{00000008-D32F-4FE6-AC4C-93EC0FB944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4782</c:v>
                </c:pt>
                <c:pt idx="5">
                  <c:v>4465</c:v>
                </c:pt>
                <c:pt idx="8">
                  <c:v>4224</c:v>
                </c:pt>
                <c:pt idx="11">
                  <c:v>4019</c:v>
                </c:pt>
                <c:pt idx="14">
                  <c:v>3790</c:v>
                </c:pt>
              </c:numCache>
            </c:numRef>
          </c:val>
          <c:extLst>
            <c:ext xmlns:c16="http://schemas.microsoft.com/office/drawing/2014/chart" uri="{C3380CC4-5D6E-409C-BE32-E72D297353CC}">
              <c16:uniqueId val="{00000000-A13F-4066-8B47-AEFF9C76A6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13F-4066-8B47-AEFF9C76A6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1544</c:v>
                </c:pt>
                <c:pt idx="5">
                  <c:v>1672</c:v>
                </c:pt>
                <c:pt idx="8">
                  <c:v>2001</c:v>
                </c:pt>
                <c:pt idx="11">
                  <c:v>2189</c:v>
                </c:pt>
                <c:pt idx="14">
                  <c:v>2437</c:v>
                </c:pt>
              </c:numCache>
            </c:numRef>
          </c:val>
          <c:extLst>
            <c:ext xmlns:c16="http://schemas.microsoft.com/office/drawing/2014/chart" uri="{C3380CC4-5D6E-409C-BE32-E72D297353CC}">
              <c16:uniqueId val="{00000002-A13F-4066-8B47-AEFF9C76A6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3F-4066-8B47-AEFF9C76A6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3F-4066-8B47-AEFF9C76A6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90</c:v>
                </c:pt>
                <c:pt idx="3">
                  <c:v>90</c:v>
                </c:pt>
                <c:pt idx="6">
                  <c:v>30</c:v>
                </c:pt>
                <c:pt idx="9">
                  <c:v>90</c:v>
                </c:pt>
                <c:pt idx="12">
                  <c:v>90</c:v>
                </c:pt>
              </c:numCache>
            </c:numRef>
          </c:val>
          <c:extLst>
            <c:ext xmlns:c16="http://schemas.microsoft.com/office/drawing/2014/chart" uri="{C3380CC4-5D6E-409C-BE32-E72D297353CC}">
              <c16:uniqueId val="{00000005-A13F-4066-8B47-AEFF9C76A6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313</c:v>
                </c:pt>
                <c:pt idx="3">
                  <c:v>274</c:v>
                </c:pt>
                <c:pt idx="6">
                  <c:v>296</c:v>
                </c:pt>
                <c:pt idx="9">
                  <c:v>295</c:v>
                </c:pt>
                <c:pt idx="12">
                  <c:v>326</c:v>
                </c:pt>
              </c:numCache>
            </c:numRef>
          </c:val>
          <c:extLst>
            <c:ext xmlns:c16="http://schemas.microsoft.com/office/drawing/2014/chart" uri="{C3380CC4-5D6E-409C-BE32-E72D297353CC}">
              <c16:uniqueId val="{00000006-A13F-4066-8B47-AEFF9C76A6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c:v>
                </c:pt>
                <c:pt idx="3">
                  <c:v>41</c:v>
                </c:pt>
                <c:pt idx="6">
                  <c:v>33</c:v>
                </c:pt>
                <c:pt idx="9">
                  <c:v>27</c:v>
                </c:pt>
                <c:pt idx="12">
                  <c:v>22</c:v>
                </c:pt>
              </c:numCache>
            </c:numRef>
          </c:val>
          <c:extLst>
            <c:ext xmlns:c16="http://schemas.microsoft.com/office/drawing/2014/chart" uri="{C3380CC4-5D6E-409C-BE32-E72D297353CC}">
              <c16:uniqueId val="{00000007-A13F-4066-8B47-AEFF9C76A6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1976</c:v>
                </c:pt>
                <c:pt idx="3">
                  <c:v>1981</c:v>
                </c:pt>
                <c:pt idx="6">
                  <c:v>2133</c:v>
                </c:pt>
                <c:pt idx="9">
                  <c:v>2127</c:v>
                </c:pt>
                <c:pt idx="12">
                  <c:v>2096</c:v>
                </c:pt>
              </c:numCache>
            </c:numRef>
          </c:val>
          <c:extLst>
            <c:ext xmlns:c16="http://schemas.microsoft.com/office/drawing/2014/chart" uri="{C3380CC4-5D6E-409C-BE32-E72D297353CC}">
              <c16:uniqueId val="{00000008-A13F-4066-8B47-AEFF9C76A6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13F-4066-8B47-AEFF9C76A6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4564</c:v>
                </c:pt>
                <c:pt idx="3">
                  <c:v>4043</c:v>
                </c:pt>
                <c:pt idx="6">
                  <c:v>3706</c:v>
                </c:pt>
                <c:pt idx="9">
                  <c:v>3408</c:v>
                </c:pt>
                <c:pt idx="12">
                  <c:v>3277</c:v>
                </c:pt>
              </c:numCache>
            </c:numRef>
          </c:val>
          <c:extLst>
            <c:ext xmlns:c16="http://schemas.microsoft.com/office/drawing/2014/chart" uri="{C3380CC4-5D6E-409C-BE32-E72D297353CC}">
              <c16:uniqueId val="{0000000A-A13F-4066-8B47-AEFF9C76A6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675</c:v>
                </c:pt>
                <c:pt idx="2">
                  <c:v>#N/A</c:v>
                </c:pt>
                <c:pt idx="3">
                  <c:v>#N/A</c:v>
                </c:pt>
                <c:pt idx="4">
                  <c:v>292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3F-4066-8B47-AEFF9C76A6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1644</c:v>
                </c:pt>
                <c:pt idx="1">
                  <c:v>1816</c:v>
                </c:pt>
                <c:pt idx="2">
                  <c:v>2016</c:v>
                </c:pt>
              </c:numCache>
            </c:numRef>
          </c:val>
          <c:extLst>
            <c:ext xmlns:c16="http://schemas.microsoft.com/office/drawing/2014/chart" uri="{C3380CC4-5D6E-409C-BE32-E72D297353CC}">
              <c16:uniqueId val="{00000000-328B-43F5-B692-4E48B2EC14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c:v>
                </c:pt>
                <c:pt idx="1">
                  <c:v>57</c:v>
                </c:pt>
                <c:pt idx="2">
                  <c:v>67</c:v>
                </c:pt>
              </c:numCache>
            </c:numRef>
          </c:val>
          <c:extLst>
            <c:ext xmlns:c16="http://schemas.microsoft.com/office/drawing/2014/chart" uri="{C3380CC4-5D6E-409C-BE32-E72D297353CC}">
              <c16:uniqueId val="{00000001-328B-43F5-B692-4E48B2EC14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168</c:v>
                </c:pt>
                <c:pt idx="1">
                  <c:v>208</c:v>
                </c:pt>
                <c:pt idx="2">
                  <c:v>251</c:v>
                </c:pt>
              </c:numCache>
            </c:numRef>
          </c:val>
          <c:extLst>
            <c:ext xmlns:c16="http://schemas.microsoft.com/office/drawing/2014/chart" uri="{C3380CC4-5D6E-409C-BE32-E72D297353CC}">
              <c16:uniqueId val="{00000002-328B-43F5-B692-4E48B2EC14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等額は減少しており今後もこの傾向は続くことが予想される。簡易水道事業特別会計における公債費は令和３年度にピークを越え、今後は減少していくことが見込まれている。これによる準元利償還金の減少が予想さ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本村では、満期一括償還の地方債を発行していないため、減債基金残高と減債基金積立相当額に該当する数値はありません。</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将来負担比率は、前年に続きに比率なしとなった。</a:t>
          </a:r>
        </a:p>
        <a:p>
          <a:r>
            <a:rPr kumimoji="1" lang="ja-JP" altLang="en-US" sz="1400">
              <a:latin typeface="ＭＳ ゴシック" pitchFamily="49" charset="-128"/>
              <a:ea typeface="ＭＳ ゴシック" pitchFamily="49" charset="-128"/>
            </a:rPr>
            <a:t>　地方債の現在高は、繰上償還と地方債新規発行の抑制により前年度から減少している。</a:t>
          </a:r>
        </a:p>
        <a:p>
          <a:r>
            <a:rPr kumimoji="1" lang="ja-JP" altLang="en-US" sz="1400">
              <a:latin typeface="ＭＳ ゴシック" pitchFamily="49" charset="-128"/>
              <a:ea typeface="ＭＳ ゴシック" pitchFamily="49" charset="-128"/>
            </a:rPr>
            <a:t>　また充当可能財源等においても財政調整基金などの基金残高が増加したため、将来負担比率の分子が大幅に減少している。</a:t>
          </a:r>
        </a:p>
        <a:p>
          <a:r>
            <a:rPr kumimoji="1" lang="ja-JP" altLang="en-US" sz="1400">
              <a:latin typeface="ＭＳ ゴシック" pitchFamily="49" charset="-128"/>
              <a:ea typeface="ＭＳ ゴシック" pitchFamily="49" charset="-128"/>
            </a:rPr>
            <a:t>　今後は地方税、普通交付税の動向を注視しながら一定の基金残高の確保に努める。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秋田県東成瀬村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普通交付税増加に伴う財政調整基金積立金の増、定額を積み立てている公共施設等総合管理基金の増、ふるさと納税の増収によるさわやかなるせ仙人の郷基金の増により基金全体としては増加している。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物価・人件費高騰や新たな財政需要に備え計画的に積み立てを行う。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ふるさと納税基金では、寄附者の要望に沿った事業を実施し計画的に一般会計繰入れを行う。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地域福祉基金・・・高齢者福祉推進事業の財源に充てるもの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さわやかなるせ仙人の郷基金・・・ふるさと納税を基金として積み立てるものであり、寄附者から指定を受けた事業へ充当するもの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公共施設等総合管理基金・・・公共施設の計画的な更新、除去事業に充当するもの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森林環境譲与税基金・・・村内の森林整備及びその促進に関する施策へ充当するもの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電源立地地域対策交付金事業基金・・・電源立地地域対策交付金に関する事業へ充当するもの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地域福祉基金は前年度と同水準で積み立てを行ったことにより増となっている。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さわやかなるせ仙人の郷基金は、毎年度指定されている事業に対して充当を行っているが、歳入のふるさと納税が伸びたことにより基金全体として増加している。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公共施設等総合管理基金は、前年度と同水準で積み立てを行ったことにより増となっている。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森林環境譲与税基金は、森林環境譲与税を全額積み立て、これを財源とした事業への充当を行った差分が残高として残り、基金として増加している。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電源立地地域対策交付金事業基金は電源立地地域対策交付金を財源として積立てながら、基金の目的とした事業への充当を行い、全体では減少している。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地域福祉基金は後年度の財政需要に備え、継続して一定額を積み立て、必要に応じ取崩しを行う。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さわやかなるせ仙人の郷基金は、今後も増加することが見込まれており、寄附者の要望に沿った事業を展開しながら適切な運用に努める。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公共施設等総合管理基金については、公共施設等に係る後年度の財政需要に備え計画的に積立てを行う。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森林環境譲与税基金については、今後も安定的な財源が確保されていることから、積極的に活用を図る。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電源立地地域対策交付金事業基金は、引き続き東成瀬小学校村単講師及び学校教育支援員人件費に充当し、令和１０年度までに全額を取崩す。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は、地方債の償還額増加、簡易水道事業特別会計内での事業費増加に伴う一般会計繰出金の増加に対応するため、財政調整基金繰入金の取り崩しが続き、残高が減少していた。しかし令和３年度以降は普通交付税の大幅な増加に伴い基金全体の残高が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令和７年度までは普通交付税が現在の水準で交付されることが見込まれることから、後年度の財政需要に備え、標準財政規模の１割を下回らないよう管理していく。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今後の施設老朽化に対応した地方債の増額や財政指数改善に向けた地方債の繰上償還が見込まれることから、定額で基金の積立てを行っている。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実質公債費比率やその他主要財政指標の状況を踏まえながら、適切な時期に減債基金を取り崩し、繰上償還を実施する。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
2,185
203.69
4,487,451
4,386,665
82,009
2,231,785
3,231,928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財政力指数は、前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となっている。近年は成瀬ダム建設事業に伴い村民税及び固定資産税が増加傾向であったが、令和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年度は個人住民税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及び地方特例交付金（定額減税減収補てん交付金分）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増加したものの、固定資産税は減少している。今後は、成瀬ダム建設事業終了により大幅な村税の減少が見込まれる。このことから、ふるさと納税をはじめとしたその他の歳入確保に取り組むとともに、既存事業の見直しなど歳出の抑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847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149013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90170</xdr:rowOff>
    </xdr:from>
    <xdr:to>
      <xdr:col>23</xdr:col>
      <xdr:colOff>184150</xdr:colOff>
      <xdr:row>45</xdr:row>
      <xdr:rowOff>20320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157497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イントの減少したものの、類似団体平均を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ポイント上回っている。分子では、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学校給食業務の委託による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物件費の増加や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給与改定による人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増加があったものの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地方債の償還終了による公債費の減少等により減少している。分母においては村税や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交付金などの増加要素があったものの、公債費の減少による交付税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算入額の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減により減少となった。これにより比率全体としては減少となっている。今後も事業の見直しや繰上償還による経常的経費の削減を行い、比率の改善に努める。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63</xdr:row>
      <xdr:rowOff>143256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61218"/>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15240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446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880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67</xdr:row>
      <xdr:rowOff>51054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60430"/>
          <a:ext cx="8890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254</xdr:rowOff>
    </xdr:from>
    <xdr:to>
      <xdr:col>7</xdr:col>
      <xdr:colOff>31750</xdr:colOff>
      <xdr:row>67</xdr:row>
      <xdr:rowOff>101854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86631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人口一人当たりの人件費・物件費等決算額は前年度対比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108,239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639,023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円となっている。人件費については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、職員数の増により増加している。物件費については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委託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費の増により増加している。また、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下水道・簡易水道事業会計の法適用に伴い、繰出金から補助費へ移行したことにより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人件費や物件費の高騰による歳出の増加が予想されるため、徹底した歳出の見直しを行い経費の削減に努める。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168694</xdr:rowOff>
    </xdr:from>
    <xdr:to>
      <xdr:col>23</xdr:col>
      <xdr:colOff>133350</xdr:colOff>
      <xdr:row>83</xdr:row>
      <xdr:rowOff>84305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7594"/>
          <a:ext cx="838200" cy="8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121221</xdr:rowOff>
    </xdr:from>
    <xdr:to>
      <xdr:col>19</xdr:col>
      <xdr:colOff>133350</xdr:colOff>
      <xdr:row>82</xdr:row>
      <xdr:rowOff>168694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80121"/>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99921</xdr:rowOff>
    </xdr:from>
    <xdr:to>
      <xdr:col>15</xdr:col>
      <xdr:colOff>82550</xdr:colOff>
      <xdr:row>82</xdr:row>
      <xdr:rowOff>121221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8821"/>
          <a:ext cx="889000" cy="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87681</xdr:rowOff>
    </xdr:from>
    <xdr:to>
      <xdr:col>11</xdr:col>
      <xdr:colOff>31750</xdr:colOff>
      <xdr:row>82</xdr:row>
      <xdr:rowOff>99921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6581"/>
          <a:ext cx="889000" cy="1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33505</xdr:rowOff>
    </xdr:from>
    <xdr:to>
      <xdr:col>23</xdr:col>
      <xdr:colOff>184150</xdr:colOff>
      <xdr:row>83</xdr:row>
      <xdr:rowOff>135105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5582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117894</xdr:rowOff>
    </xdr:from>
    <xdr:to>
      <xdr:col>19</xdr:col>
      <xdr:colOff>184150</xdr:colOff>
      <xdr:row>83</xdr:row>
      <xdr:rowOff>48044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32821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63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70421</xdr:rowOff>
    </xdr:from>
    <xdr:to>
      <xdr:col>15</xdr:col>
      <xdr:colOff>133350</xdr:colOff>
      <xdr:row>83</xdr:row>
      <xdr:rowOff>571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156798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1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49121</xdr:rowOff>
    </xdr:from>
    <xdr:to>
      <xdr:col>11</xdr:col>
      <xdr:colOff>82550</xdr:colOff>
      <xdr:row>82</xdr:row>
      <xdr:rowOff>150721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135498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9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36881</xdr:rowOff>
    </xdr:from>
    <xdr:to>
      <xdr:col>7</xdr:col>
      <xdr:colOff>31750</xdr:colOff>
      <xdr:row>82</xdr:row>
      <xdr:rowOff>138481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123258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8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ポイント下回った。主な要因は、給与改定の影響が大きい若年層の職員が少なく、給与費の増額が相対的に小さかったためである。　</a:t>
          </a:r>
        </a:p>
        <a:p>
          <a:r>
            <a:rPr kumimoji="1" lang="ja-JP" altLang="en-US" sz="1300">
              <a:latin typeface="ＭＳ Ｐゴシック" panose="020B0600070205080204" pitchFamily="50" charset="-128"/>
              <a:ea typeface="ＭＳ Ｐゴシック" panose="020B0600070205080204" pitchFamily="50" charset="-128"/>
            </a:rPr>
            <a:t>　今後も適正な定員管理と職員手当の点検を行うなどして、給与の適正化に努める。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85</xdr:row>
      <xdr:rowOff>58561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57539"/>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58561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2456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18345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人下回る</a:t>
          </a:r>
          <a:r>
            <a:rPr kumimoji="1" lang="en-US" altLang="ja-JP" sz="1300">
              <a:latin typeface="ＭＳ Ｐゴシック" panose="020B0600070205080204" pitchFamily="50" charset="-128"/>
              <a:ea typeface="ＭＳ Ｐゴシック" panose="020B0600070205080204" pitchFamily="50" charset="-128"/>
            </a:rPr>
            <a:t>17.14</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年度に策定した「東成瀬村まちづくり計画」において、職員定数を平成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年度末までに</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人とする目標を掲げて取り組んだ結果、目標以上の削減を達成している。</a:t>
          </a:r>
        </a:p>
        <a:p>
          <a:r>
            <a:rPr kumimoji="1" lang="ja-JP" altLang="en-US" sz="1300">
              <a:latin typeface="ＭＳ Ｐゴシック" panose="020B0600070205080204" pitchFamily="50" charset="-128"/>
              <a:ea typeface="ＭＳ Ｐゴシック" panose="020B0600070205080204" pitchFamily="50" charset="-128"/>
            </a:rPr>
            <a:t>　今後も新規採用者と退職者の状況を鑑み、適正な定員管理に努める。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31031</xdr:rowOff>
    </xdr:from>
    <xdr:to>
      <xdr:col>81</xdr:col>
      <xdr:colOff>44450</xdr:colOff>
      <xdr:row>60</xdr:row>
      <xdr:rowOff>48323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18031"/>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23188</xdr:rowOff>
    </xdr:from>
    <xdr:to>
      <xdr:col>77</xdr:col>
      <xdr:colOff>44450</xdr:colOff>
      <xdr:row>60</xdr:row>
      <xdr:rowOff>31031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10188"/>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23188</xdr:rowOff>
    </xdr:from>
    <xdr:to>
      <xdr:col>72</xdr:col>
      <xdr:colOff>203200</xdr:colOff>
      <xdr:row>60</xdr:row>
      <xdr:rowOff>44905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1018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31031</xdr:rowOff>
    </xdr:from>
    <xdr:to>
      <xdr:col>68</xdr:col>
      <xdr:colOff>152400</xdr:colOff>
      <xdr:row>60</xdr:row>
      <xdr:rowOff>44905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18031"/>
          <a:ext cx="8890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168973</xdr:rowOff>
    </xdr:from>
    <xdr:to>
      <xdr:col>81</xdr:col>
      <xdr:colOff>95250</xdr:colOff>
      <xdr:row>60</xdr:row>
      <xdr:rowOff>99123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90250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151681</xdr:rowOff>
    </xdr:from>
    <xdr:to>
      <xdr:col>77</xdr:col>
      <xdr:colOff>95250</xdr:colOff>
      <xdr:row>60</xdr:row>
      <xdr:rowOff>81831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92008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3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143838</xdr:rowOff>
    </xdr:from>
    <xdr:to>
      <xdr:col>73</xdr:col>
      <xdr:colOff>44450</xdr:colOff>
      <xdr:row>60</xdr:row>
      <xdr:rowOff>73988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84165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2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165555</xdr:rowOff>
    </xdr:from>
    <xdr:to>
      <xdr:col>68</xdr:col>
      <xdr:colOff>203200</xdr:colOff>
      <xdr:row>60</xdr:row>
      <xdr:rowOff>95705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105882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4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151681</xdr:rowOff>
    </xdr:from>
    <xdr:to>
      <xdr:col>64</xdr:col>
      <xdr:colOff>152400</xdr:colOff>
      <xdr:row>60</xdr:row>
      <xdr:rowOff>81831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92008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実質公債費比率は、令和５年度から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年において食肉加工センター・給食センターを整備し、地方債の発行が続いたことで平成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年から令和３年度まで８年連続して増加傾向で推移してきた。令和６年度は、平成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年度までに実施された村民体育館建設事業、地域交流センター建設事業に係る償還が含まれる令和３年度が、比率の算定から除かれたことにより大きく比率が低下した。</a:t>
          </a:r>
        </a:p>
        <a:p>
          <a:r>
            <a:rPr kumimoji="1" lang="ja-JP" altLang="en-US" sz="1300">
              <a:latin typeface="ＭＳ Ｐゴシック" panose="020B0600070205080204" pitchFamily="50" charset="-128"/>
              <a:ea typeface="ＭＳ Ｐゴシック" panose="020B0600070205080204" pitchFamily="50" charset="-128"/>
            </a:rPr>
            <a:t>　今後も継続的に繰上償還等の対策を講じ、比率の減少に努める。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59872</xdr:rowOff>
    </xdr:from>
    <xdr:to>
      <xdr:col>81</xdr:col>
      <xdr:colOff>44450</xdr:colOff>
      <xdr:row>43</xdr:row>
      <xdr:rowOff>40096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60772"/>
          <a:ext cx="8382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40096</xdr:rowOff>
    </xdr:from>
    <xdr:to>
      <xdr:col>77</xdr:col>
      <xdr:colOff>44450</xdr:colOff>
      <xdr:row>44</xdr:row>
      <xdr:rowOff>27215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412446"/>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27215</xdr:rowOff>
    </xdr:from>
    <xdr:to>
      <xdr:col>72</xdr:col>
      <xdr:colOff>203200</xdr:colOff>
      <xdr:row>44</xdr:row>
      <xdr:rowOff>41003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57101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6531</xdr:rowOff>
    </xdr:from>
    <xdr:to>
      <xdr:col>68</xdr:col>
      <xdr:colOff>152400</xdr:colOff>
      <xdr:row>44</xdr:row>
      <xdr:rowOff>41003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55033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160746</xdr:rowOff>
    </xdr:from>
    <xdr:to>
      <xdr:col>77</xdr:col>
      <xdr:colOff>95250</xdr:colOff>
      <xdr:row>43</xdr:row>
      <xdr:rowOff>90896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75673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4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161653</xdr:rowOff>
    </xdr:from>
    <xdr:to>
      <xdr:col>68</xdr:col>
      <xdr:colOff>203200</xdr:colOff>
      <xdr:row>44</xdr:row>
      <xdr:rowOff>91803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76580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2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127181</xdr:rowOff>
    </xdr:from>
    <xdr:to>
      <xdr:col>64</xdr:col>
      <xdr:colOff>152400</xdr:colOff>
      <xdr:row>44</xdr:row>
      <xdr:rowOff>57331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42108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将来負担比率は、前年度に続き、将来負担比率なしとなった。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繰上償還や大規模事業に係る地方債の償還終了などによる地方債残高の減少及び基金積立による充当可能財源等の増加により、分子全体では減少となった。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比率の維持にあたっては、簡易水道事業会計における料金見直しを行い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会計内での収支改善に努める。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146791</xdr:rowOff>
    </xdr:from>
    <xdr:to>
      <xdr:col>68</xdr:col>
      <xdr:colOff>152400</xdr:colOff>
      <xdr:row>19</xdr:row>
      <xdr:rowOff>50165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2718541"/>
          <a:ext cx="889000" cy="58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95991</xdr:rowOff>
    </xdr:from>
    <xdr:to>
      <xdr:col>68</xdr:col>
      <xdr:colOff>203200</xdr:colOff>
      <xdr:row>16</xdr:row>
      <xdr:rowOff>26141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10918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5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170815</xdr:rowOff>
    </xdr:from>
    <xdr:to>
      <xdr:col>64</xdr:col>
      <xdr:colOff>152400</xdr:colOff>
      <xdr:row>19</xdr:row>
      <xdr:rowOff>100965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85742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34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
2,185
203.69
4,487,451
4,386,665
82,009
2,231,785
3,231,928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％となっており、前年度比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ポイントの増加となった。これは職員給与改定や職員採用による職員数の増加が要因となっている。</a:t>
          </a:r>
        </a:p>
        <a:p>
          <a:r>
            <a:rPr kumimoji="1" lang="ja-JP" altLang="en-US" sz="1300">
              <a:latin typeface="ＭＳ Ｐゴシック" panose="020B0600070205080204" pitchFamily="50" charset="-128"/>
              <a:ea typeface="ＭＳ Ｐゴシック" panose="020B0600070205080204" pitchFamily="50" charset="-128"/>
            </a:rPr>
            <a:t>　今後も定員数との比較を行いながら、比率の維持に努めていく。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1270</xdr:rowOff>
    </xdr:from>
    <xdr:to>
      <xdr:col>24</xdr:col>
      <xdr:colOff>25400</xdr:colOff>
      <xdr:row>33</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6591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88900</xdr:rowOff>
    </xdr:from>
    <xdr:to>
      <xdr:col>19</xdr:col>
      <xdr:colOff>187325</xdr:colOff>
      <xdr:row>33</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57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88900</xdr:rowOff>
    </xdr:from>
    <xdr:to>
      <xdr:col>15</xdr:col>
      <xdr:colOff>98425</xdr:colOff>
      <xdr:row>33</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57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xdr:rowOff>
    </xdr:from>
    <xdr:to>
      <xdr:col>11</xdr:col>
      <xdr:colOff>9525</xdr:colOff>
      <xdr:row>34</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591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121920</xdr:rowOff>
    </xdr:from>
    <xdr:to>
      <xdr:col>20</xdr:col>
      <xdr:colOff>38100</xdr:colOff>
      <xdr:row>33</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7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38100</xdr:rowOff>
    </xdr:from>
    <xdr:to>
      <xdr:col>15</xdr:col>
      <xdr:colOff>149225</xdr:colOff>
      <xdr:row>32</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121920</xdr:rowOff>
    </xdr:from>
    <xdr:to>
      <xdr:col>11</xdr:col>
      <xdr:colOff>60325</xdr:colOff>
      <xdr:row>33</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物価や人件費高騰による委託料の増加もあり、経常的物件費は増加としている。</a:t>
          </a:r>
        </a:p>
        <a:p>
          <a:r>
            <a:rPr kumimoji="1" lang="ja-JP" altLang="en-US" sz="1300">
              <a:latin typeface="ＭＳ Ｐゴシック" panose="020B0600070205080204" pitchFamily="50" charset="-128"/>
              <a:ea typeface="ＭＳ Ｐゴシック" panose="020B0600070205080204" pitchFamily="50" charset="-128"/>
            </a:rPr>
            <a:t>　今後は事業の見直しや効率化等により物件費の削減に取り組んでいく。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74422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233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51562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04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501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60706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501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167149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87139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5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149352</xdr:rowOff>
    </xdr:from>
    <xdr:to>
      <xdr:col>74</xdr:col>
      <xdr:colOff>31750</xdr:colOff>
      <xdr:row>15</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64279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99060</xdr:rowOff>
    </xdr:from>
    <xdr:to>
      <xdr:col>69</xdr:col>
      <xdr:colOff>142875</xdr:colOff>
      <xdr:row>15</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xdr:rowOff>
    </xdr:from>
    <xdr:to>
      <xdr:col>65</xdr:col>
      <xdr:colOff>53975</xdr:colOff>
      <xdr:row>15</xdr:row>
      <xdr:rowOff>111506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96283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これは、対象者数の増加による自立支援給付費や児童手当の対象拡大により経常的扶助費が増加したためである。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751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842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令和６年度は前年度から</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ポイント低下した</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繰出金については公営企業会計の法適用化により繰出金が補助費に移行したことで大幅に減少している。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類似団体平均と比較すると高い水準にあることから、今後は、施設管理方法の見直しや効率化を図るとともに財源を模索し、比率の低下に努める。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60</xdr:row>
      <xdr:rowOff>20320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9584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20320</xdr:rowOff>
    </xdr:from>
    <xdr:to>
      <xdr:col>78</xdr:col>
      <xdr:colOff>69850</xdr:colOff>
      <xdr:row>60</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307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85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85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140970</xdr:rowOff>
    </xdr:from>
    <xdr:to>
      <xdr:col>78</xdr:col>
      <xdr:colOff>120650</xdr:colOff>
      <xdr:row>60</xdr:row>
      <xdr:rowOff>71120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55897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140970</xdr:rowOff>
    </xdr:from>
    <xdr:to>
      <xdr:col>74</xdr:col>
      <xdr:colOff>31750</xdr:colOff>
      <xdr:row>60</xdr:row>
      <xdr:rowOff>71120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55897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ポイント増加となる</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公営企業会計の法適用化により繰出金が補助費に移行したことや人件費・物件費の高騰による一部事務組合負担金の増加等により増加している。　今後は各事業の積極的な見直しも実施し、数値の改善に取り組んでいく。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37</xdr:row>
      <xdr:rowOff>24130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671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ポイント減少となる</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経常的公債費は、繰上償還や大規模事業に係る地方債の償還終了などにより</a:t>
          </a:r>
          <a:r>
            <a:rPr kumimoji="1" lang="en-US" altLang="ja-JP" sz="1300">
              <a:latin typeface="ＭＳ Ｐゴシック" panose="020B0600070205080204" pitchFamily="50" charset="-128"/>
              <a:ea typeface="ＭＳ Ｐゴシック" panose="020B0600070205080204" pitchFamily="50" charset="-128"/>
            </a:rPr>
            <a:t>7,876</a:t>
          </a:r>
          <a:r>
            <a:rPr kumimoji="1" lang="ja-JP" altLang="en-US" sz="1300">
              <a:latin typeface="ＭＳ Ｐゴシック" panose="020B0600070205080204" pitchFamily="50" charset="-128"/>
              <a:ea typeface="ＭＳ Ｐゴシック" panose="020B0600070205080204" pitchFamily="50" charset="-128"/>
            </a:rPr>
            <a:t>万円減となった。</a:t>
          </a:r>
        </a:p>
        <a:p>
          <a:r>
            <a:rPr kumimoji="1" lang="ja-JP" altLang="en-US" sz="1300">
              <a:latin typeface="ＭＳ Ｐゴシック" panose="020B0600070205080204" pitchFamily="50" charset="-128"/>
              <a:ea typeface="ＭＳ Ｐゴシック" panose="020B0600070205080204" pitchFamily="50" charset="-128"/>
            </a:rPr>
            <a:t>　比率は前年度から減少したものの、類似団体平均と比較すると依然として高い水準にあることから、地方債を伴う普通建設事業の抑制や見直しを行い、数値の改善に努める。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553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79</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4772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35561</xdr:rowOff>
    </xdr:from>
    <xdr:to>
      <xdr:col>15</xdr:col>
      <xdr:colOff>98425</xdr:colOff>
      <xdr:row>79</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58011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165100</xdr:rowOff>
    </xdr:from>
    <xdr:to>
      <xdr:col>11</xdr:col>
      <xdr:colOff>9525</xdr:colOff>
      <xdr:row>80</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7096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156211</xdr:rowOff>
    </xdr:from>
    <xdr:to>
      <xdr:col>15</xdr:col>
      <xdr:colOff>149225</xdr:colOff>
      <xdr:row>79</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114300</xdr:rowOff>
    </xdr:from>
    <xdr:to>
      <xdr:col>11</xdr:col>
      <xdr:colOff>60325</xdr:colOff>
      <xdr:row>80</xdr:row>
      <xdr:rowOff>44450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64770</xdr:rowOff>
    </xdr:from>
    <xdr:to>
      <xdr:col>6</xdr:col>
      <xdr:colOff>171450</xdr:colOff>
      <xdr:row>80</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151147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62.1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比率の分子については、人件費や物価の高騰により増加傾向にあるものの、特定財源を経常経費に充当したため一時的に減少している。</a:t>
          </a:r>
        </a:p>
        <a:p>
          <a:r>
            <a:rPr kumimoji="1" lang="ja-JP" altLang="en-US" sz="1300">
              <a:latin typeface="ＭＳ Ｐゴシック" panose="020B0600070205080204" pitchFamily="50" charset="-128"/>
              <a:ea typeface="ＭＳ Ｐゴシック" panose="020B0600070205080204" pitchFamily="50" charset="-128"/>
            </a:rPr>
            <a:t>　分母においては、公債費の減少による普通交付税額の減少などより減少傾向にある。令和７年度以降はこの比率を改善させることを念頭に、各事業の見直しや経費の削減に努める。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136144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1389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136144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0840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97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77</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9718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162831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121239</xdr:rowOff>
    </xdr:from>
    <xdr:to>
      <xdr:col>29</xdr:col>
      <xdr:colOff>127000</xdr:colOff>
      <xdr:row>18</xdr:row>
      <xdr:rowOff>10801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83514"/>
          <a:ext cx="647700" cy="61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10801</xdr:rowOff>
    </xdr:from>
    <xdr:to>
      <xdr:col>26</xdr:col>
      <xdr:colOff>50800</xdr:colOff>
      <xdr:row>18</xdr:row>
      <xdr:rowOff>24452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44526"/>
          <a:ext cx="698500" cy="1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15055</xdr:rowOff>
    </xdr:from>
    <xdr:to>
      <xdr:col>22</xdr:col>
      <xdr:colOff>114300</xdr:colOff>
      <xdr:row>18</xdr:row>
      <xdr:rowOff>24452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48780"/>
          <a:ext cx="698500" cy="9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15055</xdr:rowOff>
    </xdr:from>
    <xdr:to>
      <xdr:col>18</xdr:col>
      <xdr:colOff>177800</xdr:colOff>
      <xdr:row>18</xdr:row>
      <xdr:rowOff>20225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48780"/>
          <a:ext cx="698500" cy="5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70439</xdr:rowOff>
    </xdr:from>
    <xdr:to>
      <xdr:col>29</xdr:col>
      <xdr:colOff>177800</xdr:colOff>
      <xdr:row>18</xdr:row>
      <xdr:rowOff>589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32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42516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131451</xdr:rowOff>
    </xdr:from>
    <xdr:to>
      <xdr:col>26</xdr:col>
      <xdr:colOff>101600</xdr:colOff>
      <xdr:row>18</xdr:row>
      <xdr:rowOff>61601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93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46378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8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145102</xdr:rowOff>
    </xdr:from>
    <xdr:to>
      <xdr:col>22</xdr:col>
      <xdr:colOff>165100</xdr:colOff>
      <xdr:row>18</xdr:row>
      <xdr:rowOff>75252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7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60029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9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135705</xdr:rowOff>
    </xdr:from>
    <xdr:to>
      <xdr:col>19</xdr:col>
      <xdr:colOff>38100</xdr:colOff>
      <xdr:row>18</xdr:row>
      <xdr:rowOff>65855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9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140875</xdr:rowOff>
    </xdr:from>
    <xdr:to>
      <xdr:col>15</xdr:col>
      <xdr:colOff>101600</xdr:colOff>
      <xdr:row>18</xdr:row>
      <xdr:rowOff>71025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55802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283631</xdr:rowOff>
    </xdr:from>
    <xdr:to>
      <xdr:col>29</xdr:col>
      <xdr:colOff>127000</xdr:colOff>
      <xdr:row>36</xdr:row>
      <xdr:rowOff>48390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893981"/>
          <a:ext cx="647700" cy="107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181761</xdr:rowOff>
    </xdr:from>
    <xdr:to>
      <xdr:col>26</xdr:col>
      <xdr:colOff>50800</xdr:colOff>
      <xdr:row>35</xdr:row>
      <xdr:rowOff>283631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792111"/>
          <a:ext cx="698500" cy="10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147511</xdr:rowOff>
    </xdr:from>
    <xdr:to>
      <xdr:col>22</xdr:col>
      <xdr:colOff>114300</xdr:colOff>
      <xdr:row>35</xdr:row>
      <xdr:rowOff>181761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757861"/>
          <a:ext cx="698500" cy="34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146779</xdr:rowOff>
    </xdr:from>
    <xdr:to>
      <xdr:col>18</xdr:col>
      <xdr:colOff>177800</xdr:colOff>
      <xdr:row>35</xdr:row>
      <xdr:rowOff>147511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757129"/>
          <a:ext cx="698500" cy="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340490</xdr:rowOff>
    </xdr:from>
    <xdr:to>
      <xdr:col>29</xdr:col>
      <xdr:colOff>177800</xdr:colOff>
      <xdr:row>36</xdr:row>
      <xdr:rowOff>99190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50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185567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232831</xdr:rowOff>
    </xdr:from>
    <xdr:to>
      <xdr:col>26</xdr:col>
      <xdr:colOff>101600</xdr:colOff>
      <xdr:row>35</xdr:row>
      <xdr:rowOff>334431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43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12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130961</xdr:rowOff>
    </xdr:from>
    <xdr:to>
      <xdr:col>22</xdr:col>
      <xdr:colOff>165100</xdr:colOff>
      <xdr:row>35</xdr:row>
      <xdr:rowOff>232561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4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242738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51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96711</xdr:rowOff>
    </xdr:from>
    <xdr:to>
      <xdr:col>19</xdr:col>
      <xdr:colOff>38100</xdr:colOff>
      <xdr:row>35</xdr:row>
      <xdr:rowOff>198311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07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208488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47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95979</xdr:rowOff>
    </xdr:from>
    <xdr:to>
      <xdr:col>15</xdr:col>
      <xdr:colOff>101600</xdr:colOff>
      <xdr:row>35</xdr:row>
      <xdr:rowOff>197579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0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207756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7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
2,185
203.69
4,487,451
4,386,665
82,009
2,231,785
3,231,928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8070</xdr:rowOff>
    </xdr:from>
    <xdr:to>
      <xdr:col>24</xdr:col>
      <xdr:colOff>63500</xdr:colOff>
      <xdr:row>37</xdr:row>
      <xdr:rowOff>60397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1720"/>
          <a:ext cx="8382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60397</xdr:rowOff>
    </xdr:from>
    <xdr:to>
      <xdr:col>19</xdr:col>
      <xdr:colOff>177800</xdr:colOff>
      <xdr:row>37</xdr:row>
      <xdr:rowOff>81822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4047"/>
          <a:ext cx="889000" cy="2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49849</xdr:rowOff>
    </xdr:from>
    <xdr:to>
      <xdr:col>15</xdr:col>
      <xdr:colOff>50800</xdr:colOff>
      <xdr:row>37</xdr:row>
      <xdr:rowOff>81822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93499"/>
          <a:ext cx="889000" cy="3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49849</xdr:rowOff>
    </xdr:from>
    <xdr:to>
      <xdr:col>10</xdr:col>
      <xdr:colOff>114300</xdr:colOff>
      <xdr:row>37</xdr:row>
      <xdr:rowOff>52624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3499"/>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128720</xdr:rowOff>
    </xdr:from>
    <xdr:to>
      <xdr:col>24</xdr:col>
      <xdr:colOff>114300</xdr:colOff>
      <xdr:row>37</xdr:row>
      <xdr:rowOff>58870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107147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9597</xdr:rowOff>
    </xdr:from>
    <xdr:to>
      <xdr:col>20</xdr:col>
      <xdr:colOff>38100</xdr:colOff>
      <xdr:row>37</xdr:row>
      <xdr:rowOff>111197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102324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31022</xdr:rowOff>
    </xdr:from>
    <xdr:to>
      <xdr:col>15</xdr:col>
      <xdr:colOff>101600</xdr:colOff>
      <xdr:row>37</xdr:row>
      <xdr:rowOff>132622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123749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170499</xdr:rowOff>
    </xdr:from>
    <xdr:to>
      <xdr:col>10</xdr:col>
      <xdr:colOff>165100</xdr:colOff>
      <xdr:row>37</xdr:row>
      <xdr:rowOff>100649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91776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1824</xdr:rowOff>
    </xdr:from>
    <xdr:to>
      <xdr:col>6</xdr:col>
      <xdr:colOff>38100</xdr:colOff>
      <xdr:row>37</xdr:row>
      <xdr:rowOff>103424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94551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3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25305</xdr:rowOff>
    </xdr:from>
    <xdr:to>
      <xdr:col>24</xdr:col>
      <xdr:colOff>63500</xdr:colOff>
      <xdr:row>56</xdr:row>
      <xdr:rowOff>142122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6505"/>
          <a:ext cx="838200" cy="1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142122</xdr:rowOff>
    </xdr:from>
    <xdr:to>
      <xdr:col>19</xdr:col>
      <xdr:colOff>177800</xdr:colOff>
      <xdr:row>57</xdr:row>
      <xdr:rowOff>63508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3322"/>
          <a:ext cx="889000" cy="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63508</xdr:rowOff>
    </xdr:from>
    <xdr:to>
      <xdr:col>15</xdr:col>
      <xdr:colOff>50800</xdr:colOff>
      <xdr:row>57</xdr:row>
      <xdr:rowOff>126304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6158"/>
          <a:ext cx="889000" cy="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126304</xdr:rowOff>
    </xdr:from>
    <xdr:to>
      <xdr:col>10</xdr:col>
      <xdr:colOff>114300</xdr:colOff>
      <xdr:row>57</xdr:row>
      <xdr:rowOff>126529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8954"/>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145955</xdr:rowOff>
    </xdr:from>
    <xdr:to>
      <xdr:col>24</xdr:col>
      <xdr:colOff>114300</xdr:colOff>
      <xdr:row>56</xdr:row>
      <xdr:rowOff>76105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168832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91322</xdr:rowOff>
    </xdr:from>
    <xdr:to>
      <xdr:col>20</xdr:col>
      <xdr:colOff>38100</xdr:colOff>
      <xdr:row>57</xdr:row>
      <xdr:rowOff>21472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37999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6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12708</xdr:rowOff>
    </xdr:from>
    <xdr:to>
      <xdr:col>15</xdr:col>
      <xdr:colOff>101600</xdr:colOff>
      <xdr:row>57</xdr:row>
      <xdr:rowOff>114308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130835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6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75504</xdr:rowOff>
    </xdr:from>
    <xdr:to>
      <xdr:col>10</xdr:col>
      <xdr:colOff>165100</xdr:colOff>
      <xdr:row>58</xdr:row>
      <xdr:rowOff>5654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168231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75729</xdr:rowOff>
    </xdr:from>
    <xdr:to>
      <xdr:col>6</xdr:col>
      <xdr:colOff>38100</xdr:colOff>
      <xdr:row>58</xdr:row>
      <xdr:rowOff>5879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168456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77402</xdr:rowOff>
    </xdr:from>
    <xdr:to>
      <xdr:col>24</xdr:col>
      <xdr:colOff>63500</xdr:colOff>
      <xdr:row>74</xdr:row>
      <xdr:rowOff>168147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64702"/>
          <a:ext cx="838200" cy="9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85934</xdr:rowOff>
    </xdr:from>
    <xdr:to>
      <xdr:col>19</xdr:col>
      <xdr:colOff>177800</xdr:colOff>
      <xdr:row>74</xdr:row>
      <xdr:rowOff>168147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773234"/>
          <a:ext cx="889000" cy="8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60056</xdr:rowOff>
    </xdr:from>
    <xdr:to>
      <xdr:col>15</xdr:col>
      <xdr:colOff>50800</xdr:colOff>
      <xdr:row>74</xdr:row>
      <xdr:rowOff>85934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747356"/>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60056</xdr:rowOff>
    </xdr:from>
    <xdr:to>
      <xdr:col>10</xdr:col>
      <xdr:colOff>114300</xdr:colOff>
      <xdr:row>74</xdr:row>
      <xdr:rowOff>163374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747356"/>
          <a:ext cx="889000" cy="10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26602</xdr:rowOff>
    </xdr:from>
    <xdr:to>
      <xdr:col>24</xdr:col>
      <xdr:colOff>114300</xdr:colOff>
      <xdr:row>74</xdr:row>
      <xdr:rowOff>128202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7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49479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6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117347</xdr:rowOff>
    </xdr:from>
    <xdr:to>
      <xdr:col>20</xdr:col>
      <xdr:colOff>38100</xdr:colOff>
      <xdr:row>75</xdr:row>
      <xdr:rowOff>47497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8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64024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5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35134</xdr:rowOff>
    </xdr:from>
    <xdr:to>
      <xdr:col>15</xdr:col>
      <xdr:colOff>101600</xdr:colOff>
      <xdr:row>74</xdr:row>
      <xdr:rowOff>136734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7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153261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4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9256</xdr:rowOff>
    </xdr:from>
    <xdr:to>
      <xdr:col>10</xdr:col>
      <xdr:colOff>165100</xdr:colOff>
      <xdr:row>74</xdr:row>
      <xdr:rowOff>110856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69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127383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47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112574</xdr:rowOff>
    </xdr:from>
    <xdr:to>
      <xdr:col>6</xdr:col>
      <xdr:colOff>38100</xdr:colOff>
      <xdr:row>75</xdr:row>
      <xdr:rowOff>42724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79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59251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57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123284</xdr:rowOff>
    </xdr:from>
    <xdr:to>
      <xdr:col>24</xdr:col>
      <xdr:colOff>63500</xdr:colOff>
      <xdr:row>94</xdr:row>
      <xdr:rowOff>137283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39584"/>
          <a:ext cx="8382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137283</xdr:rowOff>
    </xdr:from>
    <xdr:to>
      <xdr:col>19</xdr:col>
      <xdr:colOff>177800</xdr:colOff>
      <xdr:row>94</xdr:row>
      <xdr:rowOff>152980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53583"/>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58874</xdr:rowOff>
    </xdr:from>
    <xdr:to>
      <xdr:col>15</xdr:col>
      <xdr:colOff>50800</xdr:colOff>
      <xdr:row>94</xdr:row>
      <xdr:rowOff>152980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75174"/>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58874</xdr:rowOff>
    </xdr:from>
    <xdr:to>
      <xdr:col>10</xdr:col>
      <xdr:colOff>114300</xdr:colOff>
      <xdr:row>95</xdr:row>
      <xdr:rowOff>148180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75174"/>
          <a:ext cx="889000" cy="26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72484</xdr:rowOff>
    </xdr:from>
    <xdr:to>
      <xdr:col>24</xdr:col>
      <xdr:colOff>114300</xdr:colOff>
      <xdr:row>95</xdr:row>
      <xdr:rowOff>2634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95361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4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86483</xdr:rowOff>
    </xdr:from>
    <xdr:to>
      <xdr:col>20</xdr:col>
      <xdr:colOff>38100</xdr:colOff>
      <xdr:row>95</xdr:row>
      <xdr:rowOff>16633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33160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102180</xdr:rowOff>
    </xdr:from>
    <xdr:to>
      <xdr:col>15</xdr:col>
      <xdr:colOff>101600</xdr:colOff>
      <xdr:row>95</xdr:row>
      <xdr:rowOff>32330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48857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9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8074</xdr:rowOff>
    </xdr:from>
    <xdr:to>
      <xdr:col>10</xdr:col>
      <xdr:colOff>165100</xdr:colOff>
      <xdr:row>94</xdr:row>
      <xdr:rowOff>109674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126201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9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97380</xdr:rowOff>
    </xdr:from>
    <xdr:to>
      <xdr:col>6</xdr:col>
      <xdr:colOff>38100</xdr:colOff>
      <xdr:row>96</xdr:row>
      <xdr:rowOff>27530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44057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6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141289</xdr:rowOff>
    </xdr:from>
    <xdr:to>
      <xdr:col>55</xdr:col>
      <xdr:colOff>0</xdr:colOff>
      <xdr:row>36</xdr:row>
      <xdr:rowOff>20602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70589"/>
          <a:ext cx="838200" cy="2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3098</xdr:rowOff>
    </xdr:from>
    <xdr:to>
      <xdr:col>50</xdr:col>
      <xdr:colOff>114300</xdr:colOff>
      <xdr:row>36</xdr:row>
      <xdr:rowOff>20602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75298"/>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168897</xdr:rowOff>
    </xdr:from>
    <xdr:to>
      <xdr:col>45</xdr:col>
      <xdr:colOff>177800</xdr:colOff>
      <xdr:row>36</xdr:row>
      <xdr:rowOff>3098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69647"/>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18583</xdr:rowOff>
    </xdr:from>
    <xdr:to>
      <xdr:col>41</xdr:col>
      <xdr:colOff>50800</xdr:colOff>
      <xdr:row>35</xdr:row>
      <xdr:rowOff>168897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19333"/>
          <a:ext cx="889000" cy="15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90489</xdr:rowOff>
    </xdr:from>
    <xdr:to>
      <xdr:col>55</xdr:col>
      <xdr:colOff>50800</xdr:colOff>
      <xdr:row>35</xdr:row>
      <xdr:rowOff>20639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113366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7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141252</xdr:rowOff>
    </xdr:from>
    <xdr:to>
      <xdr:col>50</xdr:col>
      <xdr:colOff>165100</xdr:colOff>
      <xdr:row>36</xdr:row>
      <xdr:rowOff>71402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4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87929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1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123748</xdr:rowOff>
    </xdr:from>
    <xdr:to>
      <xdr:col>46</xdr:col>
      <xdr:colOff>38100</xdr:colOff>
      <xdr:row>36</xdr:row>
      <xdr:rowOff>53898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70425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9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118097</xdr:rowOff>
    </xdr:from>
    <xdr:to>
      <xdr:col>41</xdr:col>
      <xdr:colOff>101600</xdr:colOff>
      <xdr:row>36</xdr:row>
      <xdr:rowOff>48247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64774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9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139233</xdr:rowOff>
    </xdr:from>
    <xdr:to>
      <xdr:col>36</xdr:col>
      <xdr:colOff>165100</xdr:colOff>
      <xdr:row>35</xdr:row>
      <xdr:rowOff>69383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60510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6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124754</xdr:rowOff>
    </xdr:from>
    <xdr:to>
      <xdr:col>55</xdr:col>
      <xdr:colOff>0</xdr:colOff>
      <xdr:row>58</xdr:row>
      <xdr:rowOff>129202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68854"/>
          <a:ext cx="838200" cy="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124754</xdr:rowOff>
    </xdr:from>
    <xdr:to>
      <xdr:col>50</xdr:col>
      <xdr:colOff>114300</xdr:colOff>
      <xdr:row>58</xdr:row>
      <xdr:rowOff>132234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68854"/>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132234</xdr:rowOff>
    </xdr:from>
    <xdr:to>
      <xdr:col>45</xdr:col>
      <xdr:colOff>177800</xdr:colOff>
      <xdr:row>58</xdr:row>
      <xdr:rowOff>155204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76334"/>
          <a:ext cx="8890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155204</xdr:rowOff>
    </xdr:from>
    <xdr:to>
      <xdr:col>41</xdr:col>
      <xdr:colOff>50800</xdr:colOff>
      <xdr:row>58</xdr:row>
      <xdr:rowOff>161068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99304"/>
          <a:ext cx="889000" cy="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78402</xdr:rowOff>
    </xdr:from>
    <xdr:to>
      <xdr:col>55</xdr:col>
      <xdr:colOff>50800</xdr:colOff>
      <xdr:row>59</xdr:row>
      <xdr:rowOff>8552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2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73954</xdr:rowOff>
    </xdr:from>
    <xdr:to>
      <xdr:col>50</xdr:col>
      <xdr:colOff>165100</xdr:colOff>
      <xdr:row>59</xdr:row>
      <xdr:rowOff>4104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166681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1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81434</xdr:rowOff>
    </xdr:from>
    <xdr:to>
      <xdr:col>46</xdr:col>
      <xdr:colOff>38100</xdr:colOff>
      <xdr:row>59</xdr:row>
      <xdr:rowOff>11584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2711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104404</xdr:rowOff>
    </xdr:from>
    <xdr:to>
      <xdr:col>41</xdr:col>
      <xdr:colOff>101600</xdr:colOff>
      <xdr:row>59</xdr:row>
      <xdr:rowOff>34554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4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25681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4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110268</xdr:rowOff>
    </xdr:from>
    <xdr:to>
      <xdr:col>36</xdr:col>
      <xdr:colOff>165100</xdr:colOff>
      <xdr:row>59</xdr:row>
      <xdr:rowOff>40418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31545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83414</xdr:rowOff>
    </xdr:from>
    <xdr:to>
      <xdr:col>55</xdr:col>
      <xdr:colOff>0</xdr:colOff>
      <xdr:row>78</xdr:row>
      <xdr:rowOff>139185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56514"/>
          <a:ext cx="838200" cy="5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83414</xdr:rowOff>
    </xdr:from>
    <xdr:to>
      <xdr:col>50</xdr:col>
      <xdr:colOff>114300</xdr:colOff>
      <xdr:row>78</xdr:row>
      <xdr:rowOff>111630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56514"/>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111630</xdr:rowOff>
    </xdr:from>
    <xdr:to>
      <xdr:col>45</xdr:col>
      <xdr:colOff>177800</xdr:colOff>
      <xdr:row>78</xdr:row>
      <xdr:rowOff>126247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84730"/>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35609</xdr:rowOff>
    </xdr:from>
    <xdr:to>
      <xdr:col>41</xdr:col>
      <xdr:colOff>50800</xdr:colOff>
      <xdr:row>78</xdr:row>
      <xdr:rowOff>126247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08709"/>
          <a:ext cx="889000" cy="9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88385</xdr:rowOff>
    </xdr:from>
    <xdr:to>
      <xdr:col>55</xdr:col>
      <xdr:colOff>50800</xdr:colOff>
      <xdr:row>79</xdr:row>
      <xdr:rowOff>18535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3312</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32614</xdr:rowOff>
    </xdr:from>
    <xdr:to>
      <xdr:col>50</xdr:col>
      <xdr:colOff>165100</xdr:colOff>
      <xdr:row>78</xdr:row>
      <xdr:rowOff>134214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125341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9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60830</xdr:rowOff>
    </xdr:from>
    <xdr:to>
      <xdr:col>46</xdr:col>
      <xdr:colOff>38100</xdr:colOff>
      <xdr:row>78</xdr:row>
      <xdr:rowOff>162430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3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2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75447</xdr:rowOff>
    </xdr:from>
    <xdr:to>
      <xdr:col>41</xdr:col>
      <xdr:colOff>101600</xdr:colOff>
      <xdr:row>79</xdr:row>
      <xdr:rowOff>5597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168174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156259</xdr:rowOff>
    </xdr:from>
    <xdr:to>
      <xdr:col>36</xdr:col>
      <xdr:colOff>165100</xdr:colOff>
      <xdr:row>78</xdr:row>
      <xdr:rowOff>86409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5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77536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160186</xdr:rowOff>
    </xdr:from>
    <xdr:to>
      <xdr:col>55</xdr:col>
      <xdr:colOff>0</xdr:colOff>
      <xdr:row>96</xdr:row>
      <xdr:rowOff>27574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47936"/>
          <a:ext cx="838200" cy="3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27574</xdr:rowOff>
    </xdr:from>
    <xdr:to>
      <xdr:col>50</xdr:col>
      <xdr:colOff>114300</xdr:colOff>
      <xdr:row>96</xdr:row>
      <xdr:rowOff>46625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86774"/>
          <a:ext cx="8890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46625</xdr:rowOff>
    </xdr:from>
    <xdr:to>
      <xdr:col>45</xdr:col>
      <xdr:colOff>177800</xdr:colOff>
      <xdr:row>96</xdr:row>
      <xdr:rowOff>148625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05825"/>
          <a:ext cx="889000" cy="10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148625</xdr:rowOff>
    </xdr:from>
    <xdr:to>
      <xdr:col>41</xdr:col>
      <xdr:colOff>50800</xdr:colOff>
      <xdr:row>97</xdr:row>
      <xdr:rowOff>101567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07825"/>
          <a:ext cx="889000" cy="1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109386</xdr:rowOff>
    </xdr:from>
    <xdr:to>
      <xdr:col>55</xdr:col>
      <xdr:colOff>50800</xdr:colOff>
      <xdr:row>96</xdr:row>
      <xdr:rowOff>39536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132263</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4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148224</xdr:rowOff>
    </xdr:from>
    <xdr:to>
      <xdr:col>50</xdr:col>
      <xdr:colOff>165100</xdr:colOff>
      <xdr:row>96</xdr:row>
      <xdr:rowOff>78374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94901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21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167275</xdr:rowOff>
    </xdr:from>
    <xdr:to>
      <xdr:col>46</xdr:col>
      <xdr:colOff>38100</xdr:colOff>
      <xdr:row>96</xdr:row>
      <xdr:rowOff>97425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113952</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23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97825</xdr:rowOff>
    </xdr:from>
    <xdr:to>
      <xdr:col>41</xdr:col>
      <xdr:colOff>101600</xdr:colOff>
      <xdr:row>97</xdr:row>
      <xdr:rowOff>27975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19102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6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50767</xdr:rowOff>
    </xdr:from>
    <xdr:to>
      <xdr:col>36</xdr:col>
      <xdr:colOff>165100</xdr:colOff>
      <xdr:row>97</xdr:row>
      <xdr:rowOff>152367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8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143494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150048</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665148"/>
          <a:ext cx="838200" cy="6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99248</xdr:rowOff>
    </xdr:from>
    <xdr:to>
      <xdr:col>85</xdr:col>
      <xdr:colOff>177800</xdr:colOff>
      <xdr:row>39</xdr:row>
      <xdr:rowOff>29398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1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19866</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3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162812</xdr:rowOff>
    </xdr:from>
    <xdr:to>
      <xdr:col>85</xdr:col>
      <xdr:colOff>127000</xdr:colOff>
      <xdr:row>75</xdr:row>
      <xdr:rowOff>135704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850112"/>
          <a:ext cx="838200" cy="14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149356</xdr:rowOff>
    </xdr:from>
    <xdr:to>
      <xdr:col>81</xdr:col>
      <xdr:colOff>50800</xdr:colOff>
      <xdr:row>74</xdr:row>
      <xdr:rowOff>162812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836656"/>
          <a:ext cx="889000" cy="1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5738</xdr:rowOff>
    </xdr:from>
    <xdr:to>
      <xdr:col>76</xdr:col>
      <xdr:colOff>114300</xdr:colOff>
      <xdr:row>74</xdr:row>
      <xdr:rowOff>149356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693038"/>
          <a:ext cx="889000" cy="1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5738</xdr:rowOff>
    </xdr:from>
    <xdr:to>
      <xdr:col>71</xdr:col>
      <xdr:colOff>177800</xdr:colOff>
      <xdr:row>74</xdr:row>
      <xdr:rowOff>61937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693038"/>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84904</xdr:rowOff>
    </xdr:from>
    <xdr:to>
      <xdr:col>85</xdr:col>
      <xdr:colOff>177800</xdr:colOff>
      <xdr:row>76</xdr:row>
      <xdr:rowOff>15053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107781</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9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112012</xdr:rowOff>
    </xdr:from>
    <xdr:to>
      <xdr:col>81</xdr:col>
      <xdr:colOff>101600</xdr:colOff>
      <xdr:row>75</xdr:row>
      <xdr:rowOff>42162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9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58689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57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98556</xdr:rowOff>
    </xdr:from>
    <xdr:to>
      <xdr:col>76</xdr:col>
      <xdr:colOff>165100</xdr:colOff>
      <xdr:row>75</xdr:row>
      <xdr:rowOff>28706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45233</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56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126388</xdr:rowOff>
    </xdr:from>
    <xdr:to>
      <xdr:col>72</xdr:col>
      <xdr:colOff>38100</xdr:colOff>
      <xdr:row>74</xdr:row>
      <xdr:rowOff>56538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6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73065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41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11137</xdr:rowOff>
    </xdr:from>
    <xdr:to>
      <xdr:col>67</xdr:col>
      <xdr:colOff>101600</xdr:colOff>
      <xdr:row>74</xdr:row>
      <xdr:rowOff>112737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6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129264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47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130697</xdr:rowOff>
    </xdr:from>
    <xdr:to>
      <xdr:col>85</xdr:col>
      <xdr:colOff>127000</xdr:colOff>
      <xdr:row>95</xdr:row>
      <xdr:rowOff>159820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418447"/>
          <a:ext cx="8382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23786</xdr:rowOff>
    </xdr:from>
    <xdr:to>
      <xdr:col>81</xdr:col>
      <xdr:colOff>50800</xdr:colOff>
      <xdr:row>95</xdr:row>
      <xdr:rowOff>159820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311536"/>
          <a:ext cx="889000" cy="13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18180</xdr:rowOff>
    </xdr:from>
    <xdr:to>
      <xdr:col>76</xdr:col>
      <xdr:colOff>114300</xdr:colOff>
      <xdr:row>95</xdr:row>
      <xdr:rowOff>23786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134480"/>
          <a:ext cx="889000" cy="17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18180</xdr:rowOff>
    </xdr:from>
    <xdr:to>
      <xdr:col>71</xdr:col>
      <xdr:colOff>177800</xdr:colOff>
      <xdr:row>96</xdr:row>
      <xdr:rowOff>50419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134480"/>
          <a:ext cx="889000" cy="37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79897</xdr:rowOff>
    </xdr:from>
    <xdr:to>
      <xdr:col>85</xdr:col>
      <xdr:colOff>177800</xdr:colOff>
      <xdr:row>96</xdr:row>
      <xdr:rowOff>10047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36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102774</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21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109020</xdr:rowOff>
    </xdr:from>
    <xdr:to>
      <xdr:col>81</xdr:col>
      <xdr:colOff>101600</xdr:colOff>
      <xdr:row>96</xdr:row>
      <xdr:rowOff>39170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3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55697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1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144436</xdr:rowOff>
    </xdr:from>
    <xdr:to>
      <xdr:col>76</xdr:col>
      <xdr:colOff>165100</xdr:colOff>
      <xdr:row>95</xdr:row>
      <xdr:rowOff>74586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2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91113</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03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138830</xdr:rowOff>
    </xdr:from>
    <xdr:to>
      <xdr:col>72</xdr:col>
      <xdr:colOff>38100</xdr:colOff>
      <xdr:row>94</xdr:row>
      <xdr:rowOff>68980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0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85507</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585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171069</xdr:rowOff>
    </xdr:from>
    <xdr:to>
      <xdr:col>67</xdr:col>
      <xdr:colOff>101600</xdr:colOff>
      <xdr:row>96</xdr:row>
      <xdr:rowOff>101219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117746</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3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121846</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636946"/>
          <a:ext cx="8382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134968</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0068"/>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134968</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50068"/>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71046</xdr:rowOff>
    </xdr:from>
    <xdr:to>
      <xdr:col>116</xdr:col>
      <xdr:colOff>114300</xdr:colOff>
      <xdr:row>39</xdr:row>
      <xdr:rowOff>1196</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157423</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01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84168</xdr:rowOff>
    </xdr:from>
    <xdr:to>
      <xdr:col>102</xdr:col>
      <xdr:colOff>165100</xdr:colOff>
      <xdr:row>39</xdr:row>
      <xdr:rowOff>14318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5445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9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102484</xdr:rowOff>
    </xdr:from>
    <xdr:to>
      <xdr:col>116</xdr:col>
      <xdr:colOff>63500</xdr:colOff>
      <xdr:row>50</xdr:row>
      <xdr:rowOff>120429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8674984"/>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79304</xdr:rowOff>
    </xdr:from>
    <xdr:to>
      <xdr:col>111</xdr:col>
      <xdr:colOff>177800</xdr:colOff>
      <xdr:row>50</xdr:row>
      <xdr:rowOff>120429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8651804"/>
          <a:ext cx="889000" cy="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168665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79304</xdr:rowOff>
    </xdr:from>
    <xdr:to>
      <xdr:col>107</xdr:col>
      <xdr:colOff>50800</xdr:colOff>
      <xdr:row>50</xdr:row>
      <xdr:rowOff>93523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8651804"/>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90505</xdr:rowOff>
    </xdr:from>
    <xdr:to>
      <xdr:col>102</xdr:col>
      <xdr:colOff>114300</xdr:colOff>
      <xdr:row>50</xdr:row>
      <xdr:rowOff>93523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866300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39186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156618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51684</xdr:rowOff>
    </xdr:from>
    <xdr:to>
      <xdr:col>116</xdr:col>
      <xdr:colOff>114300</xdr:colOff>
      <xdr:row>50</xdr:row>
      <xdr:rowOff>153284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86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4711</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857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69629</xdr:rowOff>
    </xdr:from>
    <xdr:to>
      <xdr:col>112</xdr:col>
      <xdr:colOff>38100</xdr:colOff>
      <xdr:row>50</xdr:row>
      <xdr:rowOff>171229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86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16306</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841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28504</xdr:rowOff>
    </xdr:from>
    <xdr:to>
      <xdr:col>107</xdr:col>
      <xdr:colOff>101600</xdr:colOff>
      <xdr:row>50</xdr:row>
      <xdr:rowOff>130104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86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146631</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83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42723</xdr:rowOff>
    </xdr:from>
    <xdr:to>
      <xdr:col>102</xdr:col>
      <xdr:colOff>165100</xdr:colOff>
      <xdr:row>50</xdr:row>
      <xdr:rowOff>144323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86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160850</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83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39705</xdr:rowOff>
    </xdr:from>
    <xdr:to>
      <xdr:col>98</xdr:col>
      <xdr:colOff>38100</xdr:colOff>
      <xdr:row>50</xdr:row>
      <xdr:rowOff>141305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86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157832</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83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127841</xdr:rowOff>
    </xdr:from>
    <xdr:to>
      <xdr:col>116</xdr:col>
      <xdr:colOff>62864</xdr:colOff>
      <xdr:row>78</xdr:row>
      <xdr:rowOff>115763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300791"/>
          <a:ext cx="1269" cy="118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119590</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115763</xdr:rowOff>
    </xdr:from>
    <xdr:to>
      <xdr:col>116</xdr:col>
      <xdr:colOff>152400</xdr:colOff>
      <xdr:row>78</xdr:row>
      <xdr:rowOff>115763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88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74518</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7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127841</xdr:rowOff>
    </xdr:from>
    <xdr:to>
      <xdr:col>116</xdr:col>
      <xdr:colOff>152400</xdr:colOff>
      <xdr:row>71</xdr:row>
      <xdr:rowOff>127841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30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115640</xdr:rowOff>
    </xdr:from>
    <xdr:to>
      <xdr:col>116</xdr:col>
      <xdr:colOff>63500</xdr:colOff>
      <xdr:row>75</xdr:row>
      <xdr:rowOff>161141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288590"/>
          <a:ext cx="838200" cy="73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129179</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16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106302</xdr:rowOff>
    </xdr:from>
    <xdr:to>
      <xdr:col>116</xdr:col>
      <xdr:colOff>114300</xdr:colOff>
      <xdr:row>76</xdr:row>
      <xdr:rowOff>36452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6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96200</xdr:rowOff>
    </xdr:from>
    <xdr:to>
      <xdr:col>111</xdr:col>
      <xdr:colOff>177800</xdr:colOff>
      <xdr:row>71</xdr:row>
      <xdr:rowOff>115640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097700"/>
          <a:ext cx="889000" cy="1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153575</xdr:rowOff>
    </xdr:from>
    <xdr:to>
      <xdr:col>112</xdr:col>
      <xdr:colOff>38100</xdr:colOff>
      <xdr:row>74</xdr:row>
      <xdr:rowOff>83725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74852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23795" y="1276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96200</xdr:rowOff>
    </xdr:from>
    <xdr:to>
      <xdr:col>107</xdr:col>
      <xdr:colOff>50800</xdr:colOff>
      <xdr:row>72</xdr:row>
      <xdr:rowOff>103010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097700"/>
          <a:ext cx="889000" cy="34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76841</xdr:rowOff>
    </xdr:from>
    <xdr:to>
      <xdr:col>107</xdr:col>
      <xdr:colOff>101600</xdr:colOff>
      <xdr:row>74</xdr:row>
      <xdr:rowOff>6991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59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169568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34795" y="1268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5645</xdr:rowOff>
    </xdr:from>
    <xdr:to>
      <xdr:col>102</xdr:col>
      <xdr:colOff>114300</xdr:colOff>
      <xdr:row>72</xdr:row>
      <xdr:rowOff>103010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350045"/>
          <a:ext cx="889000" cy="9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113008</xdr:rowOff>
    </xdr:from>
    <xdr:to>
      <xdr:col>102</xdr:col>
      <xdr:colOff>165100</xdr:colOff>
      <xdr:row>74</xdr:row>
      <xdr:rowOff>43158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2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34285</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45795" y="127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72803</xdr:rowOff>
    </xdr:from>
    <xdr:to>
      <xdr:col>98</xdr:col>
      <xdr:colOff>38100</xdr:colOff>
      <xdr:row>74</xdr:row>
      <xdr:rowOff>2953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58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165530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56795" y="1268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110341</xdr:rowOff>
    </xdr:from>
    <xdr:to>
      <xdr:col>116</xdr:col>
      <xdr:colOff>114300</xdr:colOff>
      <xdr:row>76</xdr:row>
      <xdr:rowOff>40491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88768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64840</xdr:rowOff>
    </xdr:from>
    <xdr:to>
      <xdr:col>112</xdr:col>
      <xdr:colOff>38100</xdr:colOff>
      <xdr:row>71</xdr:row>
      <xdr:rowOff>166440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23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11517</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01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45400</xdr:rowOff>
    </xdr:from>
    <xdr:to>
      <xdr:col>107</xdr:col>
      <xdr:colOff>101600</xdr:colOff>
      <xdr:row>70</xdr:row>
      <xdr:rowOff>147000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0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163527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795" y="1182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52210</xdr:rowOff>
    </xdr:from>
    <xdr:to>
      <xdr:col>102</xdr:col>
      <xdr:colOff>165100</xdr:colOff>
      <xdr:row>72</xdr:row>
      <xdr:rowOff>153810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3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170337</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17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126295</xdr:rowOff>
    </xdr:from>
    <xdr:to>
      <xdr:col>98</xdr:col>
      <xdr:colOff>38100</xdr:colOff>
      <xdr:row>72</xdr:row>
      <xdr:rowOff>56445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2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72972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0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歳出総額は、住民一人当たり約</a:t>
          </a:r>
          <a:r>
            <a:rPr kumimoji="1" lang="en-US" altLang="ja-JP" sz="1300">
              <a:latin typeface="ＭＳ Ｐゴシック" panose="020B0600070205080204" pitchFamily="50" charset="-128"/>
              <a:ea typeface="ＭＳ Ｐゴシック" panose="020B0600070205080204" pitchFamily="50" charset="-128"/>
            </a:rPr>
            <a:t>18,795</a:t>
          </a:r>
          <a:r>
            <a:rPr kumimoji="1" lang="ja-JP" altLang="en-US" sz="1300">
              <a:latin typeface="ＭＳ Ｐゴシック" panose="020B0600070205080204" pitchFamily="50" charset="-128"/>
              <a:ea typeface="ＭＳ Ｐゴシック" panose="020B0600070205080204" pitchFamily="50" charset="-128"/>
            </a:rPr>
            <a:t>千円となっている。最も大きな項目は物件費であり、前年度から</a:t>
          </a:r>
          <a:r>
            <a:rPr kumimoji="1" lang="en-US" altLang="ja-JP" sz="1300">
              <a:latin typeface="ＭＳ Ｐゴシック" panose="020B0600070205080204" pitchFamily="50" charset="-128"/>
              <a:ea typeface="ＭＳ Ｐゴシック" panose="020B0600070205080204" pitchFamily="50" charset="-128"/>
            </a:rPr>
            <a:t>71,541</a:t>
          </a:r>
          <a:r>
            <a:rPr kumimoji="1" lang="ja-JP" altLang="en-US" sz="1300">
              <a:latin typeface="ＭＳ Ｐゴシック" panose="020B0600070205080204" pitchFamily="50" charset="-128"/>
              <a:ea typeface="ＭＳ Ｐゴシック" panose="020B0600070205080204" pitchFamily="50" charset="-128"/>
            </a:rPr>
            <a:t>円の増となる</a:t>
          </a:r>
          <a:r>
            <a:rPr kumimoji="1" lang="en-US" altLang="ja-JP" sz="1300">
              <a:latin typeface="ＭＳ Ｐゴシック" panose="020B0600070205080204" pitchFamily="50" charset="-128"/>
              <a:ea typeface="ＭＳ Ｐゴシック" panose="020B0600070205080204" pitchFamily="50" charset="-128"/>
            </a:rPr>
            <a:t>360,058</a:t>
          </a:r>
          <a:r>
            <a:rPr kumimoji="1" lang="ja-JP" altLang="en-US" sz="1300">
              <a:latin typeface="ＭＳ Ｐゴシック" panose="020B0600070205080204" pitchFamily="50" charset="-128"/>
              <a:ea typeface="ＭＳ Ｐゴシック" panose="020B0600070205080204" pitchFamily="50" charset="-128"/>
            </a:rPr>
            <a:t>円となった。令和６年度は地域おこし協力隊を前年比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人増となる</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人に増員し、そのうち</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人に係る経費を委託料として支出していることから物件費が増加している。物件費については、今後も、人件費等の増加による委託費の増加が予想される。次いで大きい項目は補助費等である。これは簡易水道・下水道事業会計が法適用となり、繰出金として支出していた経費が負担金となったことにより大きく増加している。類似団体平均と比較して本村の数値が高い項目としては、物件費や補助費等のほか、公債費、積立金、維持補修費、普通建設事業費（うち更新整備）、貸付金である。公債費については、これまで実施した大規模ハード整備事業に係る地方債の償還が重なっているためであるが、近年実施している繰上償還や定時償還のピークを越えたことにより前年度から</a:t>
          </a:r>
          <a:r>
            <a:rPr kumimoji="1" lang="en-US" altLang="ja-JP" sz="1300">
              <a:latin typeface="ＭＳ Ｐゴシック" panose="020B0600070205080204" pitchFamily="50" charset="-128"/>
              <a:ea typeface="ＭＳ Ｐゴシック" panose="020B0600070205080204" pitchFamily="50" charset="-128"/>
            </a:rPr>
            <a:t>63,142</a:t>
          </a:r>
          <a:r>
            <a:rPr kumimoji="1" lang="ja-JP" altLang="en-US" sz="1300">
              <a:latin typeface="ＭＳ Ｐゴシック" panose="020B0600070205080204" pitchFamily="50" charset="-128"/>
              <a:ea typeface="ＭＳ Ｐゴシック" panose="020B0600070205080204" pitchFamily="50" charset="-128"/>
            </a:rPr>
            <a:t>円減少している。今後も繰上償還の実施と起債新規発行の抑制等により数値の減少を図る。積立金については、財政調整基金に積み立てたほか、ふるさと納税寄附額の増加に伴い、さわやかなるせ仙人の郷基金について積み立てを行った。また、後年度の公共施設の老朽化対策経費に対応するため、公共施設等総合管理基金に積み立てを行った。今後も魅力ある村づくりに向けて計画的な基金への積み立てを行っていく。維持補修費は総額が増加し、一人当たりの経費は</a:t>
          </a:r>
          <a:r>
            <a:rPr kumimoji="1" lang="en-US" altLang="ja-JP" sz="1300">
              <a:latin typeface="ＭＳ Ｐゴシック" panose="020B0600070205080204" pitchFamily="50" charset="-128"/>
              <a:ea typeface="ＭＳ Ｐゴシック" panose="020B0600070205080204" pitchFamily="50" charset="-128"/>
            </a:rPr>
            <a:t>9,924</a:t>
          </a:r>
          <a:r>
            <a:rPr kumimoji="1" lang="ja-JP" altLang="en-US" sz="1300">
              <a:latin typeface="ＭＳ Ｐゴシック" panose="020B0600070205080204" pitchFamily="50" charset="-128"/>
              <a:ea typeface="ＭＳ Ｐゴシック" panose="020B0600070205080204" pitchFamily="50" charset="-128"/>
            </a:rPr>
            <a:t>円増加の</a:t>
          </a:r>
          <a:r>
            <a:rPr kumimoji="1" lang="en-US" altLang="ja-JP" sz="1300">
              <a:latin typeface="ＭＳ Ｐゴシック" panose="020B0600070205080204" pitchFamily="50" charset="-128"/>
              <a:ea typeface="ＭＳ Ｐゴシック" panose="020B0600070205080204" pitchFamily="50" charset="-128"/>
            </a:rPr>
            <a:t>81,813</a:t>
          </a:r>
          <a:r>
            <a:rPr kumimoji="1" lang="ja-JP" altLang="en-US" sz="1300">
              <a:latin typeface="ＭＳ Ｐゴシック" panose="020B0600070205080204" pitchFamily="50" charset="-128"/>
              <a:ea typeface="ＭＳ Ｐゴシック" panose="020B0600070205080204" pitchFamily="50" charset="-128"/>
            </a:rPr>
            <a:t>円となっている。令和５年度が暖冬であったため除排雪費が増加している。今後も降雪量に関わらず一定水準額の確保が必要であることや物価高騰と人口減少により、一人当たりの経費は増加していくことが予想される。普通建設事業費（うち更新整備）については、スキー場圧雪車更新や小学校プール改修事業等より</a:t>
          </a:r>
          <a:r>
            <a:rPr kumimoji="1" lang="en-US" altLang="ja-JP" sz="1300">
              <a:latin typeface="ＭＳ Ｐゴシック" panose="020B0600070205080204" pitchFamily="50" charset="-128"/>
              <a:ea typeface="ＭＳ Ｐゴシック" panose="020B0600070205080204" pitchFamily="50" charset="-128"/>
            </a:rPr>
            <a:t>16,990</a:t>
          </a:r>
          <a:r>
            <a:rPr kumimoji="1" lang="ja-JP" altLang="en-US" sz="1300">
              <a:latin typeface="ＭＳ Ｐゴシック" panose="020B0600070205080204" pitchFamily="50" charset="-128"/>
              <a:ea typeface="ＭＳ Ｐゴシック" panose="020B0600070205080204" pitchFamily="50" charset="-128"/>
            </a:rPr>
            <a:t>円の増加となった。貸付金は、第三セクターへの貸付金である地域活性化資金が主な要因であり、引き続き第三セクターの経営改善による貸付金額の減少に努める。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
2,185
203.69
4,487,451
4,386,665
82,009
2,231,785
3,231,928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64948</xdr:rowOff>
    </xdr:from>
    <xdr:to>
      <xdr:col>24</xdr:col>
      <xdr:colOff>63500</xdr:colOff>
      <xdr:row>35</xdr:row>
      <xdr:rowOff>116657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065698"/>
          <a:ext cx="8382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116657</xdr:rowOff>
    </xdr:from>
    <xdr:to>
      <xdr:col>19</xdr:col>
      <xdr:colOff>177800</xdr:colOff>
      <xdr:row>35</xdr:row>
      <xdr:rowOff>132019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117407"/>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132019</xdr:rowOff>
    </xdr:from>
    <xdr:to>
      <xdr:col>15</xdr:col>
      <xdr:colOff>50800</xdr:colOff>
      <xdr:row>35</xdr:row>
      <xdr:rowOff>139311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132769"/>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139311</xdr:rowOff>
    </xdr:from>
    <xdr:to>
      <xdr:col>10</xdr:col>
      <xdr:colOff>114300</xdr:colOff>
      <xdr:row>35</xdr:row>
      <xdr:rowOff>139723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14006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14148</xdr:rowOff>
    </xdr:from>
    <xdr:to>
      <xdr:col>24</xdr:col>
      <xdr:colOff>114300</xdr:colOff>
      <xdr:row>35</xdr:row>
      <xdr:rowOff>115748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0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37025</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8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65857</xdr:rowOff>
    </xdr:from>
    <xdr:to>
      <xdr:col>20</xdr:col>
      <xdr:colOff>38100</xdr:colOff>
      <xdr:row>35</xdr:row>
      <xdr:rowOff>167457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06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12534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84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81219</xdr:rowOff>
    </xdr:from>
    <xdr:to>
      <xdr:col>15</xdr:col>
      <xdr:colOff>101600</xdr:colOff>
      <xdr:row>36</xdr:row>
      <xdr:rowOff>11369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0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27896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85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88511</xdr:rowOff>
    </xdr:from>
    <xdr:to>
      <xdr:col>10</xdr:col>
      <xdr:colOff>165100</xdr:colOff>
      <xdr:row>36</xdr:row>
      <xdr:rowOff>18661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0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35188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8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88923</xdr:rowOff>
    </xdr:from>
    <xdr:to>
      <xdr:col>6</xdr:col>
      <xdr:colOff>38100</xdr:colOff>
      <xdr:row>36</xdr:row>
      <xdr:rowOff>19073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0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35600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86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82433</xdr:rowOff>
    </xdr:from>
    <xdr:to>
      <xdr:col>24</xdr:col>
      <xdr:colOff>63500</xdr:colOff>
      <xdr:row>56</xdr:row>
      <xdr:rowOff>143875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83633"/>
          <a:ext cx="838200" cy="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143875</xdr:rowOff>
    </xdr:from>
    <xdr:to>
      <xdr:col>19</xdr:col>
      <xdr:colOff>177800</xdr:colOff>
      <xdr:row>56</xdr:row>
      <xdr:rowOff>170180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45075"/>
          <a:ext cx="889000" cy="2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124784</xdr:rowOff>
    </xdr:from>
    <xdr:to>
      <xdr:col>15</xdr:col>
      <xdr:colOff>50800</xdr:colOff>
      <xdr:row>56</xdr:row>
      <xdr:rowOff>170180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25984"/>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124784</xdr:rowOff>
    </xdr:from>
    <xdr:to>
      <xdr:col>10</xdr:col>
      <xdr:colOff>114300</xdr:colOff>
      <xdr:row>57</xdr:row>
      <xdr:rowOff>10285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25984"/>
          <a:ext cx="889000" cy="5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31633</xdr:rowOff>
    </xdr:from>
    <xdr:to>
      <xdr:col>24</xdr:col>
      <xdr:colOff>114300</xdr:colOff>
      <xdr:row>56</xdr:row>
      <xdr:rowOff>133233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54510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93075</xdr:rowOff>
    </xdr:from>
    <xdr:to>
      <xdr:col>20</xdr:col>
      <xdr:colOff>38100</xdr:colOff>
      <xdr:row>57</xdr:row>
      <xdr:rowOff>23225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39752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119380</xdr:rowOff>
    </xdr:from>
    <xdr:to>
      <xdr:col>15</xdr:col>
      <xdr:colOff>101600</xdr:colOff>
      <xdr:row>57</xdr:row>
      <xdr:rowOff>49530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66057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9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73984</xdr:rowOff>
    </xdr:from>
    <xdr:to>
      <xdr:col>10</xdr:col>
      <xdr:colOff>165100</xdr:colOff>
      <xdr:row>57</xdr:row>
      <xdr:rowOff>4134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20661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5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130935</xdr:rowOff>
    </xdr:from>
    <xdr:to>
      <xdr:col>6</xdr:col>
      <xdr:colOff>38100</xdr:colOff>
      <xdr:row>57</xdr:row>
      <xdr:rowOff>61085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77612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0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57175</xdr:rowOff>
    </xdr:from>
    <xdr:to>
      <xdr:col>24</xdr:col>
      <xdr:colOff>63500</xdr:colOff>
      <xdr:row>77</xdr:row>
      <xdr:rowOff>136020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58825"/>
          <a:ext cx="838200" cy="7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133888</xdr:rowOff>
    </xdr:from>
    <xdr:to>
      <xdr:col>19</xdr:col>
      <xdr:colOff>177800</xdr:colOff>
      <xdr:row>77</xdr:row>
      <xdr:rowOff>136020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335538"/>
          <a:ext cx="889000" cy="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131825</xdr:rowOff>
    </xdr:from>
    <xdr:to>
      <xdr:col>15</xdr:col>
      <xdr:colOff>50800</xdr:colOff>
      <xdr:row>77</xdr:row>
      <xdr:rowOff>133888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333475"/>
          <a:ext cx="88900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131825</xdr:rowOff>
    </xdr:from>
    <xdr:to>
      <xdr:col>10</xdr:col>
      <xdr:colOff>114300</xdr:colOff>
      <xdr:row>77</xdr:row>
      <xdr:rowOff>167281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33475"/>
          <a:ext cx="8890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xdr:rowOff>
    </xdr:from>
    <xdr:to>
      <xdr:col>24</xdr:col>
      <xdr:colOff>114300</xdr:colOff>
      <xdr:row>77</xdr:row>
      <xdr:rowOff>107975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2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156252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8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85220</xdr:rowOff>
    </xdr:from>
    <xdr:to>
      <xdr:col>20</xdr:col>
      <xdr:colOff>38100</xdr:colOff>
      <xdr:row>78</xdr:row>
      <xdr:rowOff>15370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8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6497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7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83088</xdr:rowOff>
    </xdr:from>
    <xdr:to>
      <xdr:col>15</xdr:col>
      <xdr:colOff>101600</xdr:colOff>
      <xdr:row>78</xdr:row>
      <xdr:rowOff>13238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7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81025</xdr:rowOff>
    </xdr:from>
    <xdr:to>
      <xdr:col>10</xdr:col>
      <xdr:colOff>165100</xdr:colOff>
      <xdr:row>78</xdr:row>
      <xdr:rowOff>11175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2302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116481</xdr:rowOff>
    </xdr:from>
    <xdr:to>
      <xdr:col>6</xdr:col>
      <xdr:colOff>38100</xdr:colOff>
      <xdr:row>78</xdr:row>
      <xdr:rowOff>46631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1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37758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1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156525</xdr:rowOff>
    </xdr:from>
    <xdr:to>
      <xdr:col>24</xdr:col>
      <xdr:colOff>63500</xdr:colOff>
      <xdr:row>97</xdr:row>
      <xdr:rowOff>2792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15725"/>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99803</xdr:rowOff>
    </xdr:from>
    <xdr:to>
      <xdr:col>19</xdr:col>
      <xdr:colOff>177800</xdr:colOff>
      <xdr:row>97</xdr:row>
      <xdr:rowOff>2792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59003"/>
          <a:ext cx="889000" cy="7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99803</xdr:rowOff>
    </xdr:from>
    <xdr:to>
      <xdr:col>15</xdr:col>
      <xdr:colOff>50800</xdr:colOff>
      <xdr:row>97</xdr:row>
      <xdr:rowOff>19630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59003"/>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19630</xdr:rowOff>
    </xdr:from>
    <xdr:to>
      <xdr:col>10</xdr:col>
      <xdr:colOff>114300</xdr:colOff>
      <xdr:row>97</xdr:row>
      <xdr:rowOff>78321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50280"/>
          <a:ext cx="889000" cy="5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105725</xdr:rowOff>
    </xdr:from>
    <xdr:to>
      <xdr:col>24</xdr:col>
      <xdr:colOff>114300</xdr:colOff>
      <xdr:row>97</xdr:row>
      <xdr:rowOff>35875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128602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1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123442</xdr:rowOff>
    </xdr:from>
    <xdr:to>
      <xdr:col>20</xdr:col>
      <xdr:colOff>38100</xdr:colOff>
      <xdr:row>97</xdr:row>
      <xdr:rowOff>53592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8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70119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5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49003</xdr:rowOff>
    </xdr:from>
    <xdr:to>
      <xdr:col>15</xdr:col>
      <xdr:colOff>101600</xdr:colOff>
      <xdr:row>96</xdr:row>
      <xdr:rowOff>150603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167130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2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140280</xdr:rowOff>
    </xdr:from>
    <xdr:to>
      <xdr:col>10</xdr:col>
      <xdr:colOff>165100</xdr:colOff>
      <xdr:row>97</xdr:row>
      <xdr:rowOff>70430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86957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27521</xdr:rowOff>
    </xdr:from>
    <xdr:to>
      <xdr:col>6</xdr:col>
      <xdr:colOff>38100</xdr:colOff>
      <xdr:row>97</xdr:row>
      <xdr:rowOff>129121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145648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3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104775</xdr:rowOff>
    </xdr:from>
    <xdr:to>
      <xdr:col>55</xdr:col>
      <xdr:colOff>0</xdr:colOff>
      <xdr:row>37</xdr:row>
      <xdr:rowOff>116078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8425"/>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78740</xdr:rowOff>
    </xdr:from>
    <xdr:to>
      <xdr:col>50</xdr:col>
      <xdr:colOff>114300</xdr:colOff>
      <xdr:row>37</xdr:row>
      <xdr:rowOff>116078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422390"/>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169164</xdr:rowOff>
    </xdr:from>
    <xdr:to>
      <xdr:col>45</xdr:col>
      <xdr:colOff>177800</xdr:colOff>
      <xdr:row>37</xdr:row>
      <xdr:rowOff>78740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41364"/>
          <a:ext cx="889000" cy="8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159893</xdr:rowOff>
    </xdr:from>
    <xdr:to>
      <xdr:col>41</xdr:col>
      <xdr:colOff>50800</xdr:colOff>
      <xdr:row>36</xdr:row>
      <xdr:rowOff>169164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32093"/>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53975</xdr:rowOff>
    </xdr:from>
    <xdr:to>
      <xdr:col>55</xdr:col>
      <xdr:colOff>50800</xdr:colOff>
      <xdr:row>37</xdr:row>
      <xdr:rowOff>155575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76852</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65278</xdr:rowOff>
    </xdr:from>
    <xdr:to>
      <xdr:col>50</xdr:col>
      <xdr:colOff>165100</xdr:colOff>
      <xdr:row>37</xdr:row>
      <xdr:rowOff>166878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11955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8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27940</xdr:rowOff>
    </xdr:from>
    <xdr:to>
      <xdr:col>46</xdr:col>
      <xdr:colOff>38100</xdr:colOff>
      <xdr:row>37</xdr:row>
      <xdr:rowOff>129540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146067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118364</xdr:rowOff>
    </xdr:from>
    <xdr:to>
      <xdr:col>41</xdr:col>
      <xdr:colOff>101600</xdr:colOff>
      <xdr:row>37</xdr:row>
      <xdr:rowOff>48514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65041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109093</xdr:rowOff>
    </xdr:from>
    <xdr:to>
      <xdr:col>36</xdr:col>
      <xdr:colOff>165100</xdr:colOff>
      <xdr:row>37</xdr:row>
      <xdr:rowOff>39243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55770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5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4102</xdr:rowOff>
    </xdr:from>
    <xdr:to>
      <xdr:col>55</xdr:col>
      <xdr:colOff>0</xdr:colOff>
      <xdr:row>59</xdr:row>
      <xdr:rowOff>9851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19652"/>
          <a:ext cx="838200" cy="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5450</xdr:rowOff>
    </xdr:from>
    <xdr:to>
      <xdr:col>50</xdr:col>
      <xdr:colOff>114300</xdr:colOff>
      <xdr:row>59</xdr:row>
      <xdr:rowOff>9851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1000"/>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5450</xdr:rowOff>
    </xdr:from>
    <xdr:to>
      <xdr:col>45</xdr:col>
      <xdr:colOff>177800</xdr:colOff>
      <xdr:row>59</xdr:row>
      <xdr:rowOff>8789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1000"/>
          <a:ext cx="8890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8789</xdr:rowOff>
    </xdr:from>
    <xdr:to>
      <xdr:col>41</xdr:col>
      <xdr:colOff>50800</xdr:colOff>
      <xdr:row>59</xdr:row>
      <xdr:rowOff>14843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4339"/>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124752</xdr:rowOff>
    </xdr:from>
    <xdr:to>
      <xdr:col>55</xdr:col>
      <xdr:colOff>50800</xdr:colOff>
      <xdr:row>59</xdr:row>
      <xdr:rowOff>54902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130501</xdr:rowOff>
    </xdr:from>
    <xdr:to>
      <xdr:col>50</xdr:col>
      <xdr:colOff>165100</xdr:colOff>
      <xdr:row>59</xdr:row>
      <xdr:rowOff>60651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51778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126100</xdr:rowOff>
    </xdr:from>
    <xdr:to>
      <xdr:col>46</xdr:col>
      <xdr:colOff>38100</xdr:colOff>
      <xdr:row>59</xdr:row>
      <xdr:rowOff>56250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47377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16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129439</xdr:rowOff>
    </xdr:from>
    <xdr:to>
      <xdr:col>41</xdr:col>
      <xdr:colOff>101600</xdr:colOff>
      <xdr:row>59</xdr:row>
      <xdr:rowOff>59589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50716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135493</xdr:rowOff>
    </xdr:from>
    <xdr:to>
      <xdr:col>36</xdr:col>
      <xdr:colOff>165100</xdr:colOff>
      <xdr:row>59</xdr:row>
      <xdr:rowOff>65643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56770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164674</xdr:rowOff>
    </xdr:from>
    <xdr:to>
      <xdr:col>55</xdr:col>
      <xdr:colOff>0</xdr:colOff>
      <xdr:row>75</xdr:row>
      <xdr:rowOff>61519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851974"/>
          <a:ext cx="838200" cy="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44877</xdr:rowOff>
    </xdr:from>
    <xdr:to>
      <xdr:col>50</xdr:col>
      <xdr:colOff>114300</xdr:colOff>
      <xdr:row>75</xdr:row>
      <xdr:rowOff>61519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03627"/>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44877</xdr:rowOff>
    </xdr:from>
    <xdr:to>
      <xdr:col>45</xdr:col>
      <xdr:colOff>177800</xdr:colOff>
      <xdr:row>76</xdr:row>
      <xdr:rowOff>24062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03627"/>
          <a:ext cx="889000" cy="1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24062</xdr:rowOff>
    </xdr:from>
    <xdr:to>
      <xdr:col>41</xdr:col>
      <xdr:colOff>50800</xdr:colOff>
      <xdr:row>76</xdr:row>
      <xdr:rowOff>69664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054262"/>
          <a:ext cx="889000" cy="4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113874</xdr:rowOff>
    </xdr:from>
    <xdr:to>
      <xdr:col>55</xdr:col>
      <xdr:colOff>50800</xdr:colOff>
      <xdr:row>75</xdr:row>
      <xdr:rowOff>44024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0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136751</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5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10719</xdr:rowOff>
    </xdr:from>
    <xdr:to>
      <xdr:col>50</xdr:col>
      <xdr:colOff>165100</xdr:colOff>
      <xdr:row>75</xdr:row>
      <xdr:rowOff>112319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128846</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64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165527</xdr:rowOff>
    </xdr:from>
    <xdr:to>
      <xdr:col>46</xdr:col>
      <xdr:colOff>38100</xdr:colOff>
      <xdr:row>75</xdr:row>
      <xdr:rowOff>95677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8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112204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144713</xdr:rowOff>
    </xdr:from>
    <xdr:to>
      <xdr:col>41</xdr:col>
      <xdr:colOff>101600</xdr:colOff>
      <xdr:row>76</xdr:row>
      <xdr:rowOff>74864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034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91390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77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18864</xdr:rowOff>
    </xdr:from>
    <xdr:to>
      <xdr:col>36</xdr:col>
      <xdr:colOff>165100</xdr:colOff>
      <xdr:row>76</xdr:row>
      <xdr:rowOff>120464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136992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2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120242</xdr:rowOff>
    </xdr:from>
    <xdr:to>
      <xdr:col>55</xdr:col>
      <xdr:colOff>0</xdr:colOff>
      <xdr:row>96</xdr:row>
      <xdr:rowOff>125234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79442"/>
          <a:ext cx="8382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125234</xdr:rowOff>
    </xdr:from>
    <xdr:to>
      <xdr:col>50</xdr:col>
      <xdr:colOff>114300</xdr:colOff>
      <xdr:row>96</xdr:row>
      <xdr:rowOff>139902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84434"/>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139902</xdr:rowOff>
    </xdr:from>
    <xdr:to>
      <xdr:col>45</xdr:col>
      <xdr:colOff>177800</xdr:colOff>
      <xdr:row>97</xdr:row>
      <xdr:rowOff>2997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99102"/>
          <a:ext cx="889000" cy="3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2997</xdr:rowOff>
    </xdr:from>
    <xdr:to>
      <xdr:col>41</xdr:col>
      <xdr:colOff>50800</xdr:colOff>
      <xdr:row>97</xdr:row>
      <xdr:rowOff>13433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33647"/>
          <a:ext cx="8890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69442</xdr:rowOff>
    </xdr:from>
    <xdr:to>
      <xdr:col>55</xdr:col>
      <xdr:colOff>50800</xdr:colOff>
      <xdr:row>96</xdr:row>
      <xdr:rowOff>171042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2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47869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74434</xdr:rowOff>
    </xdr:from>
    <xdr:to>
      <xdr:col>50</xdr:col>
      <xdr:colOff>165100</xdr:colOff>
      <xdr:row>97</xdr:row>
      <xdr:rowOff>4584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21111</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30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89102</xdr:rowOff>
    </xdr:from>
    <xdr:to>
      <xdr:col>46</xdr:col>
      <xdr:colOff>38100</xdr:colOff>
      <xdr:row>97</xdr:row>
      <xdr:rowOff>19252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10379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64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123647</xdr:rowOff>
    </xdr:from>
    <xdr:to>
      <xdr:col>41</xdr:col>
      <xdr:colOff>101600</xdr:colOff>
      <xdr:row>97</xdr:row>
      <xdr:rowOff>53797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44924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134083</xdr:rowOff>
    </xdr:from>
    <xdr:to>
      <xdr:col>36</xdr:col>
      <xdr:colOff>165100</xdr:colOff>
      <xdr:row>97</xdr:row>
      <xdr:rowOff>64233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55360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8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88974</xdr:rowOff>
    </xdr:from>
    <xdr:to>
      <xdr:col>85</xdr:col>
      <xdr:colOff>127000</xdr:colOff>
      <xdr:row>36</xdr:row>
      <xdr:rowOff>123614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61174"/>
          <a:ext cx="838200" cy="3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28075</xdr:rowOff>
    </xdr:from>
    <xdr:to>
      <xdr:col>81</xdr:col>
      <xdr:colOff>50800</xdr:colOff>
      <xdr:row>36</xdr:row>
      <xdr:rowOff>88974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00275"/>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102636</xdr:rowOff>
    </xdr:from>
    <xdr:to>
      <xdr:col>76</xdr:col>
      <xdr:colOff>114300</xdr:colOff>
      <xdr:row>36</xdr:row>
      <xdr:rowOff>28075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03386"/>
          <a:ext cx="889000" cy="9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102636</xdr:rowOff>
    </xdr:from>
    <xdr:to>
      <xdr:col>71</xdr:col>
      <xdr:colOff>177800</xdr:colOff>
      <xdr:row>36</xdr:row>
      <xdr:rowOff>169730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03386"/>
          <a:ext cx="889000" cy="2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72814</xdr:rowOff>
    </xdr:from>
    <xdr:to>
      <xdr:col>85</xdr:col>
      <xdr:colOff>177800</xdr:colOff>
      <xdr:row>37</xdr:row>
      <xdr:rowOff>2964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51241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38174</xdr:rowOff>
    </xdr:from>
    <xdr:to>
      <xdr:col>81</xdr:col>
      <xdr:colOff>101600</xdr:colOff>
      <xdr:row>36</xdr:row>
      <xdr:rowOff>139774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156301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98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148725</xdr:rowOff>
    </xdr:from>
    <xdr:to>
      <xdr:col>76</xdr:col>
      <xdr:colOff>165100</xdr:colOff>
      <xdr:row>36</xdr:row>
      <xdr:rowOff>78875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95402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51836</xdr:rowOff>
    </xdr:from>
    <xdr:to>
      <xdr:col>72</xdr:col>
      <xdr:colOff>38100</xdr:colOff>
      <xdr:row>35</xdr:row>
      <xdr:rowOff>153436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169963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118930</xdr:rowOff>
    </xdr:from>
    <xdr:to>
      <xdr:col>67</xdr:col>
      <xdr:colOff>101600</xdr:colOff>
      <xdr:row>37</xdr:row>
      <xdr:rowOff>49080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40207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8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23588</xdr:rowOff>
    </xdr:from>
    <xdr:to>
      <xdr:col>85</xdr:col>
      <xdr:colOff>127000</xdr:colOff>
      <xdr:row>57</xdr:row>
      <xdr:rowOff>77639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96238"/>
          <a:ext cx="8382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77639</xdr:rowOff>
    </xdr:from>
    <xdr:to>
      <xdr:col>81</xdr:col>
      <xdr:colOff>50800</xdr:colOff>
      <xdr:row>57</xdr:row>
      <xdr:rowOff>90188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50289"/>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81668</xdr:rowOff>
    </xdr:from>
    <xdr:to>
      <xdr:col>76</xdr:col>
      <xdr:colOff>114300</xdr:colOff>
      <xdr:row>57</xdr:row>
      <xdr:rowOff>90188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54318"/>
          <a:ext cx="889000" cy="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58142</xdr:rowOff>
    </xdr:from>
    <xdr:to>
      <xdr:col>71</xdr:col>
      <xdr:colOff>177800</xdr:colOff>
      <xdr:row>57</xdr:row>
      <xdr:rowOff>81668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30792"/>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144238</xdr:rowOff>
    </xdr:from>
    <xdr:to>
      <xdr:col>85</xdr:col>
      <xdr:colOff>177800</xdr:colOff>
      <xdr:row>57</xdr:row>
      <xdr:rowOff>74388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122665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2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26839</xdr:rowOff>
    </xdr:from>
    <xdr:to>
      <xdr:col>81</xdr:col>
      <xdr:colOff>101600</xdr:colOff>
      <xdr:row>57</xdr:row>
      <xdr:rowOff>128439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119566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9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39388</xdr:rowOff>
    </xdr:from>
    <xdr:to>
      <xdr:col>76</xdr:col>
      <xdr:colOff>165100</xdr:colOff>
      <xdr:row>57</xdr:row>
      <xdr:rowOff>140988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132115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0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30868</xdr:rowOff>
    </xdr:from>
    <xdr:to>
      <xdr:col>72</xdr:col>
      <xdr:colOff>38100</xdr:colOff>
      <xdr:row>57</xdr:row>
      <xdr:rowOff>132468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123595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89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7342</xdr:rowOff>
    </xdr:from>
    <xdr:to>
      <xdr:col>67</xdr:col>
      <xdr:colOff>101600</xdr:colOff>
      <xdr:row>57</xdr:row>
      <xdr:rowOff>108942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7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125469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5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150048</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23148"/>
          <a:ext cx="838200" cy="6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99248</xdr:rowOff>
    </xdr:from>
    <xdr:to>
      <xdr:col>85</xdr:col>
      <xdr:colOff>177800</xdr:colOff>
      <xdr:row>79</xdr:row>
      <xdr:rowOff>29398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7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19866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9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162812</xdr:rowOff>
    </xdr:from>
    <xdr:to>
      <xdr:col>85</xdr:col>
      <xdr:colOff>127000</xdr:colOff>
      <xdr:row>95</xdr:row>
      <xdr:rowOff>135703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279112"/>
          <a:ext cx="838200" cy="14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149357</xdr:rowOff>
    </xdr:from>
    <xdr:to>
      <xdr:col>81</xdr:col>
      <xdr:colOff>50800</xdr:colOff>
      <xdr:row>94</xdr:row>
      <xdr:rowOff>162812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265657"/>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5738</xdr:rowOff>
    </xdr:from>
    <xdr:to>
      <xdr:col>76</xdr:col>
      <xdr:colOff>114300</xdr:colOff>
      <xdr:row>94</xdr:row>
      <xdr:rowOff>149357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122038"/>
          <a:ext cx="889000" cy="14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5738</xdr:rowOff>
    </xdr:from>
    <xdr:to>
      <xdr:col>71</xdr:col>
      <xdr:colOff>177800</xdr:colOff>
      <xdr:row>94</xdr:row>
      <xdr:rowOff>61937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122038"/>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84903</xdr:rowOff>
    </xdr:from>
    <xdr:to>
      <xdr:col>85</xdr:col>
      <xdr:colOff>177800</xdr:colOff>
      <xdr:row>96</xdr:row>
      <xdr:rowOff>15053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107780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112012</xdr:rowOff>
    </xdr:from>
    <xdr:to>
      <xdr:col>81</xdr:col>
      <xdr:colOff>101600</xdr:colOff>
      <xdr:row>95</xdr:row>
      <xdr:rowOff>42162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58689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00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98557</xdr:rowOff>
    </xdr:from>
    <xdr:to>
      <xdr:col>76</xdr:col>
      <xdr:colOff>165100</xdr:colOff>
      <xdr:row>95</xdr:row>
      <xdr:rowOff>28707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45234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99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126388</xdr:rowOff>
    </xdr:from>
    <xdr:to>
      <xdr:col>72</xdr:col>
      <xdr:colOff>38100</xdr:colOff>
      <xdr:row>94</xdr:row>
      <xdr:rowOff>56538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0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73065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8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11137</xdr:rowOff>
    </xdr:from>
    <xdr:to>
      <xdr:col>67</xdr:col>
      <xdr:colOff>101600</xdr:colOff>
      <xdr:row>94</xdr:row>
      <xdr:rowOff>112737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1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129264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90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全体で最も大きな割合を占める総務費の住民一人当たりの金額は</a:t>
          </a:r>
          <a:r>
            <a:rPr kumimoji="1" lang="en-US" altLang="ja-JP" sz="1300">
              <a:latin typeface="ＭＳ Ｐゴシック" panose="020B0600070205080204" pitchFamily="50" charset="-128"/>
              <a:ea typeface="ＭＳ Ｐゴシック" panose="020B0600070205080204" pitchFamily="50" charset="-128"/>
            </a:rPr>
            <a:t>600,123</a:t>
          </a:r>
          <a:r>
            <a:rPr kumimoji="1" lang="ja-JP" altLang="en-US" sz="1300">
              <a:latin typeface="ＭＳ Ｐゴシック" panose="020B0600070205080204" pitchFamily="50" charset="-128"/>
              <a:ea typeface="ＭＳ Ｐゴシック" panose="020B0600070205080204" pitchFamily="50" charset="-128"/>
            </a:rPr>
            <a:t>円で、前年度に対し</a:t>
          </a:r>
          <a:r>
            <a:rPr kumimoji="1" lang="en-US" altLang="ja-JP" sz="1300">
              <a:latin typeface="ＭＳ Ｐゴシック" panose="020B0600070205080204" pitchFamily="50" charset="-128"/>
              <a:ea typeface="ＭＳ Ｐゴシック" panose="020B0600070205080204" pitchFamily="50" charset="-128"/>
            </a:rPr>
            <a:t>64,506</a:t>
          </a:r>
          <a:r>
            <a:rPr kumimoji="1" lang="ja-JP" altLang="en-US" sz="1300">
              <a:latin typeface="ＭＳ Ｐゴシック" panose="020B0600070205080204" pitchFamily="50" charset="-128"/>
              <a:ea typeface="ＭＳ Ｐゴシック" panose="020B0600070205080204" pitchFamily="50" charset="-128"/>
            </a:rPr>
            <a:t>円の増額となっている。主な増額要因としては、地域おこし協力隊に係る事業費が前年度比</a:t>
          </a:r>
          <a:r>
            <a:rPr kumimoji="1" lang="en-US" altLang="ja-JP" sz="1300">
              <a:latin typeface="ＭＳ Ｐゴシック" panose="020B0600070205080204" pitchFamily="50" charset="-128"/>
              <a:ea typeface="ＭＳ Ｐゴシック" panose="020B0600070205080204" pitchFamily="50" charset="-128"/>
            </a:rPr>
            <a:t>9,492</a:t>
          </a:r>
          <a:r>
            <a:rPr kumimoji="1" lang="ja-JP" altLang="en-US" sz="1300">
              <a:latin typeface="ＭＳ Ｐゴシック" panose="020B0600070205080204" pitchFamily="50" charset="-128"/>
              <a:ea typeface="ＭＳ Ｐゴシック" panose="020B0600070205080204" pitchFamily="50" charset="-128"/>
            </a:rPr>
            <a:t>万円増額の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5,472</a:t>
          </a:r>
          <a:r>
            <a:rPr kumimoji="1" lang="ja-JP" altLang="en-US" sz="1300">
              <a:latin typeface="ＭＳ Ｐゴシック" panose="020B0600070205080204" pitchFamily="50" charset="-128"/>
              <a:ea typeface="ＭＳ Ｐゴシック" panose="020B0600070205080204" pitchFamily="50" charset="-128"/>
            </a:rPr>
            <a:t>万円となったことである。次いで大きな割合を占めるものが公債費で、住民一人当たり</a:t>
          </a:r>
          <a:r>
            <a:rPr kumimoji="1" lang="en-US" altLang="ja-JP" sz="1300">
              <a:latin typeface="ＭＳ Ｐゴシック" panose="020B0600070205080204" pitchFamily="50" charset="-128"/>
              <a:ea typeface="ＭＳ Ｐゴシック" panose="020B0600070205080204" pitchFamily="50" charset="-128"/>
            </a:rPr>
            <a:t>226,748</a:t>
          </a:r>
          <a:r>
            <a:rPr kumimoji="1" lang="ja-JP" altLang="en-US" sz="1300">
              <a:latin typeface="ＭＳ Ｐゴシック" panose="020B0600070205080204" pitchFamily="50" charset="-128"/>
              <a:ea typeface="ＭＳ Ｐゴシック" panose="020B0600070205080204" pitchFamily="50" charset="-128"/>
            </a:rPr>
            <a:t>円となっている。公債費は総額が前年度から約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6,535</a:t>
          </a:r>
          <a:r>
            <a:rPr kumimoji="1" lang="ja-JP" altLang="en-US" sz="1300">
              <a:latin typeface="ＭＳ Ｐゴシック" panose="020B0600070205080204" pitchFamily="50" charset="-128"/>
              <a:ea typeface="ＭＳ Ｐゴシック" panose="020B0600070205080204" pitchFamily="50" charset="-128"/>
            </a:rPr>
            <a:t>万円減少し、住民一人当たりの金額は</a:t>
          </a:r>
          <a:r>
            <a:rPr kumimoji="1" lang="en-US" altLang="ja-JP" sz="1300">
              <a:latin typeface="ＭＳ Ｐゴシック" panose="020B0600070205080204" pitchFamily="50" charset="-128"/>
              <a:ea typeface="ＭＳ Ｐゴシック" panose="020B0600070205080204" pitchFamily="50" charset="-128"/>
            </a:rPr>
            <a:t>63,142</a:t>
          </a:r>
          <a:r>
            <a:rPr kumimoji="1" lang="ja-JP" altLang="en-US" sz="1300">
              <a:latin typeface="ＭＳ Ｐゴシック" panose="020B0600070205080204" pitchFamily="50" charset="-128"/>
              <a:ea typeface="ＭＳ Ｐゴシック" panose="020B0600070205080204" pitchFamily="50" charset="-128"/>
            </a:rPr>
            <a:t>円の大幅な減少となっている。元利償還金については定時償還のピークを脱しており、今後も数値の減少傾向が見込まれる。</a:t>
          </a:r>
        </a:p>
        <a:p>
          <a:r>
            <a:rPr kumimoji="1" lang="ja-JP" altLang="en-US" sz="1300">
              <a:latin typeface="ＭＳ Ｐゴシック" panose="020B0600070205080204" pitchFamily="50" charset="-128"/>
              <a:ea typeface="ＭＳ Ｐゴシック" panose="020B0600070205080204" pitchFamily="50" charset="-128"/>
            </a:rPr>
            <a:t>　商工費については前年度比</a:t>
          </a:r>
          <a:r>
            <a:rPr kumimoji="1" lang="en-US" altLang="ja-JP" sz="1300">
              <a:latin typeface="ＭＳ Ｐゴシック" panose="020B0600070205080204" pitchFamily="50" charset="-128"/>
              <a:ea typeface="ＭＳ Ｐゴシック" panose="020B0600070205080204" pitchFamily="50" charset="-128"/>
            </a:rPr>
            <a:t>17,925</a:t>
          </a:r>
          <a:r>
            <a:rPr kumimoji="1" lang="ja-JP" altLang="en-US" sz="1300">
              <a:latin typeface="ＭＳ Ｐゴシック" panose="020B0600070205080204" pitchFamily="50" charset="-128"/>
              <a:ea typeface="ＭＳ Ｐゴシック" panose="020B0600070205080204" pitchFamily="50" charset="-128"/>
            </a:rPr>
            <a:t>円増額となる</a:t>
          </a:r>
          <a:r>
            <a:rPr kumimoji="1" lang="en-US" altLang="ja-JP" sz="1300">
              <a:latin typeface="ＭＳ Ｐゴシック" panose="020B0600070205080204" pitchFamily="50" charset="-128"/>
              <a:ea typeface="ＭＳ Ｐゴシック" panose="020B0600070205080204" pitchFamily="50" charset="-128"/>
            </a:rPr>
            <a:t>193,445</a:t>
          </a:r>
          <a:r>
            <a:rPr kumimoji="1" lang="ja-JP" altLang="en-US" sz="1300">
              <a:latin typeface="ＭＳ Ｐゴシック" panose="020B0600070205080204" pitchFamily="50" charset="-128"/>
              <a:ea typeface="ＭＳ Ｐゴシック" panose="020B0600070205080204" pitchFamily="50" charset="-128"/>
            </a:rPr>
            <a:t>円となっている。これは栗駒山荘大規模改修工事、スキー場圧雪車更新等の事業量の増加によるものである。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教育費については前年度比</a:t>
          </a:r>
          <a:r>
            <a:rPr kumimoji="1" lang="en-US" altLang="ja-JP" sz="1300">
              <a:latin typeface="ＭＳ Ｐゴシック" panose="020B0600070205080204" pitchFamily="50" charset="-128"/>
              <a:ea typeface="ＭＳ Ｐゴシック" panose="020B0600070205080204" pitchFamily="50" charset="-128"/>
            </a:rPr>
            <a:t>16,551</a:t>
          </a:r>
          <a:r>
            <a:rPr kumimoji="1" lang="ja-JP" altLang="en-US" sz="1300">
              <a:latin typeface="ＭＳ Ｐゴシック" panose="020B0600070205080204" pitchFamily="50" charset="-128"/>
              <a:ea typeface="ＭＳ Ｐゴシック" panose="020B0600070205080204" pitchFamily="50" charset="-128"/>
            </a:rPr>
            <a:t>円増額となる</a:t>
          </a:r>
          <a:r>
            <a:rPr kumimoji="1" lang="en-US" altLang="ja-JP" sz="1300">
              <a:latin typeface="ＭＳ Ｐゴシック" panose="020B0600070205080204" pitchFamily="50" charset="-128"/>
              <a:ea typeface="ＭＳ Ｐゴシック" panose="020B0600070205080204" pitchFamily="50" charset="-128"/>
            </a:rPr>
            <a:t>128,055</a:t>
          </a:r>
          <a:r>
            <a:rPr kumimoji="1" lang="ja-JP" altLang="en-US" sz="1300">
              <a:latin typeface="ＭＳ Ｐゴシック" panose="020B0600070205080204" pitchFamily="50" charset="-128"/>
              <a:ea typeface="ＭＳ Ｐゴシック" panose="020B0600070205080204" pitchFamily="50" charset="-128"/>
            </a:rPr>
            <a:t>円となっている。これは小学校プール改修工事、学校給食調理業務に委託化による経費の増が要因となっている。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災害復旧費については令和６年７月の大雨災害対応に係る事業費が増加している。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から令和２年度まで財政調整基金残高は地方債の償還に係る取り崩しにより減少していた。令和３年度以降は普通交付税の大幅な増額により基金残高も増加に転じ、これにより実質単年度収支も黒字収支となっている。地方債元利償還のピークは脱しているため、今後は事業量を的確に把握しながら健全な財政運営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一般会計及び特別会計はすべて黒字が続いている。</a:t>
          </a:r>
        </a:p>
        <a:p>
          <a:r>
            <a:rPr kumimoji="1" lang="ja-JP" altLang="en-US" sz="1400">
              <a:latin typeface="ＭＳ ゴシック" pitchFamily="49" charset="-128"/>
              <a:ea typeface="ＭＳ ゴシック" pitchFamily="49" charset="-128"/>
            </a:rPr>
            <a:t>　令和６年度の一般会計は、前年度とほぼ同じ水準となった。</a:t>
          </a:r>
        </a:p>
        <a:p>
          <a:r>
            <a:rPr kumimoji="1" lang="ja-JP" altLang="en-US" sz="1400">
              <a:latin typeface="ＭＳ ゴシック" pitchFamily="49" charset="-128"/>
              <a:ea typeface="ＭＳ ゴシック" pitchFamily="49" charset="-128"/>
            </a:rPr>
            <a:t>　簡易水道事業会計、下水道事業会計では一般会計からの負担金に依存する額が大きいことから、利用料金見直しを前提とした収支改善に向けて取り組みを進める。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4487451</v>
      </c>
      <c r="BO4" s="371"/>
      <c r="BP4" s="371"/>
      <c r="BQ4" s="371"/>
      <c r="BR4" s="371"/>
      <c r="BS4" s="371"/>
      <c r="BT4" s="371"/>
      <c r="BU4" s="372"/>
      <c r="BV4" s="370">
        <v>4381416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3.7</v>
      </c>
      <c r="CU4" s="377"/>
      <c r="CV4" s="377"/>
      <c r="CW4" s="377"/>
      <c r="CX4" s="377"/>
      <c r="CY4" s="377"/>
      <c r="CZ4" s="377"/>
      <c r="DA4" s="378"/>
      <c r="DB4" s="376">
        <v>3.7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4386665</v>
      </c>
      <c r="BO5" s="408"/>
      <c r="BP5" s="408"/>
      <c r="BQ5" s="408"/>
      <c r="BR5" s="408"/>
      <c r="BS5" s="408"/>
      <c r="BT5" s="408"/>
      <c r="BU5" s="409"/>
      <c r="BV5" s="407">
        <v>4293730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84.3</v>
      </c>
      <c r="CU5" s="405"/>
      <c r="CV5" s="405"/>
      <c r="CW5" s="405"/>
      <c r="CX5" s="405"/>
      <c r="CY5" s="405"/>
      <c r="CZ5" s="405"/>
      <c r="DA5" s="406"/>
      <c r="DB5" s="404">
        <v>88.1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100786</v>
      </c>
      <c r="BO6" s="408"/>
      <c r="BP6" s="408"/>
      <c r="BQ6" s="408"/>
      <c r="BR6" s="408"/>
      <c r="BS6" s="408"/>
      <c r="BT6" s="408"/>
      <c r="BU6" s="409"/>
      <c r="BV6" s="407">
        <v>87686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84.4</v>
      </c>
      <c r="CU6" s="445"/>
      <c r="CV6" s="445"/>
      <c r="CW6" s="445"/>
      <c r="CX6" s="445"/>
      <c r="CY6" s="445"/>
      <c r="CZ6" s="445"/>
      <c r="DA6" s="446"/>
      <c r="DB6" s="444">
        <v>88.4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18777</v>
      </c>
      <c r="BO7" s="408"/>
      <c r="BP7" s="408"/>
      <c r="BQ7" s="408"/>
      <c r="BR7" s="408"/>
      <c r="BS7" s="408"/>
      <c r="BT7" s="408"/>
      <c r="BU7" s="409"/>
      <c r="BV7" s="407">
        <v>4810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2231785</v>
      </c>
      <c r="CU7" s="408"/>
      <c r="CV7" s="408"/>
      <c r="CW7" s="408"/>
      <c r="CX7" s="408"/>
      <c r="CY7" s="408"/>
      <c r="CZ7" s="408"/>
      <c r="DA7" s="409"/>
      <c r="DB7" s="407">
        <v>2236243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82009</v>
      </c>
      <c r="BO8" s="408"/>
      <c r="BP8" s="408"/>
      <c r="BQ8" s="408"/>
      <c r="BR8" s="408"/>
      <c r="BS8" s="408"/>
      <c r="BT8" s="408"/>
      <c r="BU8" s="409"/>
      <c r="BV8" s="407">
        <v>82876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0.13</v>
      </c>
      <c r="CU8" s="448"/>
      <c r="CV8" s="448"/>
      <c r="CW8" s="448"/>
      <c r="CX8" s="448"/>
      <c r="CY8" s="448"/>
      <c r="CZ8" s="448"/>
      <c r="DA8" s="449"/>
      <c r="DB8" s="447">
        <v>0.12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2704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-867</v>
      </c>
      <c r="BO9" s="408"/>
      <c r="BP9" s="408"/>
      <c r="BQ9" s="408"/>
      <c r="BR9" s="408"/>
      <c r="BS9" s="408"/>
      <c r="BT9" s="408"/>
      <c r="BU9" s="409"/>
      <c r="BV9" s="407">
        <v>7091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v>
      </c>
      <c r="CU9" s="405"/>
      <c r="CV9" s="405"/>
      <c r="CW9" s="405"/>
      <c r="CX9" s="405"/>
      <c r="CY9" s="405"/>
      <c r="CZ9" s="405"/>
      <c r="DA9" s="406"/>
      <c r="DB9" s="404">
        <v>21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2610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441999</v>
      </c>
      <c r="BO10" s="408"/>
      <c r="BP10" s="408"/>
      <c r="BQ10" s="408"/>
      <c r="BR10" s="408"/>
      <c r="BS10" s="408"/>
      <c r="BT10" s="408"/>
      <c r="BU10" s="409"/>
      <c r="BV10" s="407">
        <v>435999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27345</v>
      </c>
      <c r="BO11" s="408"/>
      <c r="BP11" s="408"/>
      <c r="BQ11" s="408"/>
      <c r="BR11" s="408"/>
      <c r="BS11" s="408"/>
      <c r="BT11" s="408"/>
      <c r="BU11" s="409"/>
      <c r="BV11" s="407">
        <v>113935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2334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242000</v>
      </c>
      <c r="BO12" s="408"/>
      <c r="BP12" s="408"/>
      <c r="BQ12" s="408"/>
      <c r="BR12" s="408"/>
      <c r="BS12" s="408"/>
      <c r="BT12" s="408"/>
      <c r="BU12" s="409"/>
      <c r="BV12" s="407">
        <v>264000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2185</v>
      </c>
      <c r="S13" s="492"/>
      <c r="T13" s="492"/>
      <c r="U13" s="492"/>
      <c r="V13" s="493"/>
      <c r="W13" s="423" t="s">
        <v>131</v>
      </c>
      <c r="X13" s="424"/>
      <c r="Y13" s="424"/>
      <c r="Z13" s="424"/>
      <c r="AA13" s="424"/>
      <c r="AB13" s="414"/>
      <c r="AC13" s="458">
        <v>148</v>
      </c>
      <c r="AD13" s="459"/>
      <c r="AE13" s="459"/>
      <c r="AF13" s="459"/>
      <c r="AG13" s="501"/>
      <c r="AH13" s="458">
        <v>197</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226477</v>
      </c>
      <c r="BO13" s="408"/>
      <c r="BP13" s="408"/>
      <c r="BQ13" s="408"/>
      <c r="BR13" s="408"/>
      <c r="BS13" s="408"/>
      <c r="BT13" s="408"/>
      <c r="BU13" s="409"/>
      <c r="BV13" s="407">
        <v>293025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11.5</v>
      </c>
      <c r="CU13" s="405"/>
      <c r="CV13" s="405"/>
      <c r="CW13" s="405"/>
      <c r="CX13" s="405"/>
      <c r="CY13" s="405"/>
      <c r="CZ13" s="405"/>
      <c r="DA13" s="406"/>
      <c r="DB13" s="404">
        <v>13.7</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2396</v>
      </c>
      <c r="S14" s="492"/>
      <c r="T14" s="492"/>
      <c r="U14" s="492"/>
      <c r="V14" s="493"/>
      <c r="W14" s="397"/>
      <c r="X14" s="398"/>
      <c r="Y14" s="398"/>
      <c r="Z14" s="398"/>
      <c r="AA14" s="398"/>
      <c r="AB14" s="387"/>
      <c r="AC14" s="494">
        <v>9.5</v>
      </c>
      <c r="AD14" s="495"/>
      <c r="AE14" s="495"/>
      <c r="AF14" s="495"/>
      <c r="AG14" s="496"/>
      <c r="AH14" s="494">
        <v>14.9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2250</v>
      </c>
      <c r="S15" s="492"/>
      <c r="T15" s="492"/>
      <c r="U15" s="492"/>
      <c r="V15" s="493"/>
      <c r="W15" s="423" t="s">
        <v>137</v>
      </c>
      <c r="X15" s="424"/>
      <c r="Y15" s="424"/>
      <c r="Z15" s="424"/>
      <c r="AA15" s="424"/>
      <c r="AB15" s="414"/>
      <c r="AC15" s="458">
        <v>742</v>
      </c>
      <c r="AD15" s="459"/>
      <c r="AE15" s="459"/>
      <c r="AF15" s="459"/>
      <c r="AG15" s="501"/>
      <c r="AH15" s="458">
        <v>441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289541</v>
      </c>
      <c r="BO15" s="371"/>
      <c r="BP15" s="371"/>
      <c r="BQ15" s="371"/>
      <c r="BR15" s="371"/>
      <c r="BS15" s="371"/>
      <c r="BT15" s="371"/>
      <c r="BU15" s="372"/>
      <c r="BV15" s="370">
        <v>271575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47.6</v>
      </c>
      <c r="AD16" s="495"/>
      <c r="AE16" s="495"/>
      <c r="AF16" s="495"/>
      <c r="AG16" s="496"/>
      <c r="AH16" s="494">
        <v>33.5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2166014</v>
      </c>
      <c r="BO16" s="408"/>
      <c r="BP16" s="408"/>
      <c r="BQ16" s="408"/>
      <c r="BR16" s="408"/>
      <c r="BS16" s="408"/>
      <c r="BT16" s="408"/>
      <c r="BU16" s="409"/>
      <c r="BV16" s="407">
        <v>2171733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668</v>
      </c>
      <c r="AD17" s="459"/>
      <c r="AE17" s="459"/>
      <c r="AF17" s="459"/>
      <c r="AG17" s="501"/>
      <c r="AH17" s="458">
        <v>680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351741</v>
      </c>
      <c r="BO17" s="408"/>
      <c r="BP17" s="408"/>
      <c r="BQ17" s="408"/>
      <c r="BR17" s="408"/>
      <c r="BS17" s="408"/>
      <c r="BT17" s="408"/>
      <c r="BU17" s="409"/>
      <c r="BV17" s="407">
        <v>328408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203.69</v>
      </c>
      <c r="M18" s="531"/>
      <c r="N18" s="531"/>
      <c r="O18" s="531"/>
      <c r="P18" s="531"/>
      <c r="Q18" s="531"/>
      <c r="R18" s="532"/>
      <c r="S18" s="532"/>
      <c r="T18" s="532"/>
      <c r="U18" s="532"/>
      <c r="V18" s="533"/>
      <c r="W18" s="425"/>
      <c r="X18" s="426"/>
      <c r="Y18" s="426"/>
      <c r="Z18" s="426"/>
      <c r="AA18" s="426"/>
      <c r="AB18" s="417"/>
      <c r="AC18" s="534">
        <v>42.9</v>
      </c>
      <c r="AD18" s="535"/>
      <c r="AE18" s="535"/>
      <c r="AF18" s="535"/>
      <c r="AG18" s="536"/>
      <c r="AH18" s="534">
        <v>51.6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1908267</v>
      </c>
      <c r="BO18" s="408"/>
      <c r="BP18" s="408"/>
      <c r="BQ18" s="408"/>
      <c r="BR18" s="408"/>
      <c r="BS18" s="408"/>
      <c r="BT18" s="408"/>
      <c r="BU18" s="409"/>
      <c r="BV18" s="407">
        <v>2011543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3311005</v>
      </c>
      <c r="BO19" s="408"/>
      <c r="BP19" s="408"/>
      <c r="BQ19" s="408"/>
      <c r="BR19" s="408"/>
      <c r="BS19" s="408"/>
      <c r="BT19" s="408"/>
      <c r="BU19" s="409"/>
      <c r="BV19" s="407">
        <v>3311380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1158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3231928</v>
      </c>
      <c r="BO22" s="371"/>
      <c r="BP22" s="371"/>
      <c r="BQ22" s="371"/>
      <c r="BR22" s="371"/>
      <c r="BS22" s="371"/>
      <c r="BT22" s="371"/>
      <c r="BU22" s="372"/>
      <c r="BV22" s="370">
        <v>3352279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3102766</v>
      </c>
      <c r="BO23" s="408"/>
      <c r="BP23" s="408"/>
      <c r="BQ23" s="408"/>
      <c r="BR23" s="408"/>
      <c r="BS23" s="408"/>
      <c r="BT23" s="408"/>
      <c r="BU23" s="409"/>
      <c r="BV23" s="407">
        <v>3146975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7300</v>
      </c>
      <c r="R24" s="459"/>
      <c r="S24" s="459"/>
      <c r="T24" s="459"/>
      <c r="U24" s="459"/>
      <c r="V24" s="501"/>
      <c r="W24" s="553"/>
      <c r="X24" s="554"/>
      <c r="Y24" s="555"/>
      <c r="Z24" s="457" t="s">
        <v>162</v>
      </c>
      <c r="AA24" s="437"/>
      <c r="AB24" s="437"/>
      <c r="AC24" s="437"/>
      <c r="AD24" s="437"/>
      <c r="AE24" s="437"/>
      <c r="AF24" s="437"/>
      <c r="AG24" s="438"/>
      <c r="AH24" s="458">
        <v>40</v>
      </c>
      <c r="AI24" s="459"/>
      <c r="AJ24" s="459"/>
      <c r="AK24" s="459"/>
      <c r="AL24" s="501"/>
      <c r="AM24" s="458">
        <v>125200</v>
      </c>
      <c r="AN24" s="459"/>
      <c r="AO24" s="459"/>
      <c r="AP24" s="459"/>
      <c r="AQ24" s="459"/>
      <c r="AR24" s="501"/>
      <c r="AS24" s="458">
        <v>3130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3115598</v>
      </c>
      <c r="BO24" s="408"/>
      <c r="BP24" s="408"/>
      <c r="BQ24" s="408"/>
      <c r="BR24" s="408"/>
      <c r="BS24" s="408"/>
      <c r="BT24" s="408"/>
      <c r="BU24" s="409"/>
      <c r="BV24" s="407">
        <v>3186226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498587</v>
      </c>
      <c r="BO25" s="371"/>
      <c r="BP25" s="371"/>
      <c r="BQ25" s="371"/>
      <c r="BR25" s="371"/>
      <c r="BS25" s="371"/>
      <c r="BT25" s="371"/>
      <c r="BU25" s="372"/>
      <c r="BV25" s="370">
        <v>515527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5130</v>
      </c>
      <c r="R26" s="459"/>
      <c r="S26" s="459"/>
      <c r="T26" s="459"/>
      <c r="U26" s="459"/>
      <c r="V26" s="501"/>
      <c r="W26" s="553"/>
      <c r="X26" s="554"/>
      <c r="Y26" s="555"/>
      <c r="Z26" s="457" t="s">
        <v>168</v>
      </c>
      <c r="AA26" s="559"/>
      <c r="AB26" s="559"/>
      <c r="AC26" s="559"/>
      <c r="AD26" s="559"/>
      <c r="AE26" s="559"/>
      <c r="AF26" s="559"/>
      <c r="AG26" s="560"/>
      <c r="AH26" s="458">
        <v>7</v>
      </c>
      <c r="AI26" s="459"/>
      <c r="AJ26" s="459"/>
      <c r="AK26" s="459"/>
      <c r="AL26" s="501"/>
      <c r="AM26" s="458">
        <v>17115</v>
      </c>
      <c r="AN26" s="459"/>
      <c r="AO26" s="459"/>
      <c r="AP26" s="459"/>
      <c r="AQ26" s="459"/>
      <c r="AR26" s="501"/>
      <c r="AS26" s="458">
        <v>2445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2550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35037</v>
      </c>
      <c r="BO27" s="527"/>
      <c r="BP27" s="527"/>
      <c r="BQ27" s="527"/>
      <c r="BR27" s="527"/>
      <c r="BS27" s="527"/>
      <c r="BT27" s="527"/>
      <c r="BU27" s="528"/>
      <c r="BV27" s="526">
        <v>35026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2210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2016000</v>
      </c>
      <c r="BO28" s="371"/>
      <c r="BP28" s="371"/>
      <c r="BQ28" s="371"/>
      <c r="BR28" s="371"/>
      <c r="BS28" s="371"/>
      <c r="BT28" s="371"/>
      <c r="BU28" s="372"/>
      <c r="BV28" s="370">
        <v>1816000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2110</v>
      </c>
      <c r="R29" s="459"/>
      <c r="S29" s="459"/>
      <c r="T29" s="459"/>
      <c r="U29" s="459"/>
      <c r="V29" s="501"/>
      <c r="W29" s="556"/>
      <c r="X29" s="557"/>
      <c r="Y29" s="558"/>
      <c r="Z29" s="457" t="s">
        <v>177</v>
      </c>
      <c r="AA29" s="437"/>
      <c r="AB29" s="437"/>
      <c r="AC29" s="437"/>
      <c r="AD29" s="437"/>
      <c r="AE29" s="437"/>
      <c r="AF29" s="437"/>
      <c r="AG29" s="438"/>
      <c r="AH29" s="458">
        <v>40</v>
      </c>
      <c r="AI29" s="459"/>
      <c r="AJ29" s="459"/>
      <c r="AK29" s="459"/>
      <c r="AL29" s="501"/>
      <c r="AM29" s="458">
        <v>125200</v>
      </c>
      <c r="AN29" s="459"/>
      <c r="AO29" s="459"/>
      <c r="AP29" s="459"/>
      <c r="AQ29" s="459"/>
      <c r="AR29" s="501"/>
      <c r="AS29" s="458">
        <v>3130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67000</v>
      </c>
      <c r="BO29" s="408"/>
      <c r="BP29" s="408"/>
      <c r="BQ29" s="408"/>
      <c r="BR29" s="408"/>
      <c r="BS29" s="408"/>
      <c r="BT29" s="408"/>
      <c r="BU29" s="409"/>
      <c r="BV29" s="407">
        <v>57000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250709</v>
      </c>
      <c r="BO30" s="527"/>
      <c r="BP30" s="527"/>
      <c r="BQ30" s="527"/>
      <c r="BR30" s="527"/>
      <c r="BS30" s="527"/>
      <c r="BT30" s="527"/>
      <c r="BU30" s="528"/>
      <c r="BV30" s="526">
        <v>207657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湯沢雄勝広域市町村圏組合（一般会計）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秋田栗駒リゾート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国民健康保険特別会計（直営診療施設勘定）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湯沢雄勝広域市町村圏組合（湯沢雄勝ふるさと市町村圏基金特別会計）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栗駒開発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秋田県市町村総合事務組合（一般会計）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栗駒ハイランド</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介護保険特別会計（保険事業勘定）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秋田県市町村総合事務組合（交通災害共済特別会計）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秋田県市町村会館管理組合（一般会計）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秋田県後期高齢者医療広域連合（一般会計）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秋田県後期高齢者医療広域連合（後期高齢医療特別会計）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秋田県町村電算システム共同事業組合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gO5Oc4sjv9gtH7QEstgS557ai/SzBePXJQLhWpS3qmQ8vGEkmlhmC1JBI00F/fgXiQjYuCzKIDkmlBNJnz54w==" saltValue="bDG7ZnVC4tLC+bbH9wZgF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0.54</v>
      </c>
      <c r="G34" s="33">
        <v>2.67</v>
      </c>
      <c r="H34" s="33">
        <v>3.35</v>
      </c>
      <c r="I34" s="33">
        <v>3.7</v>
      </c>
      <c r="J34" s="34">
        <v>3.67</v>
      </c>
      <c r="K34" s="22"/>
      <c r="L34" s="22"/>
      <c r="M34" s="22"/>
      <c r="N34" s="22"/>
      <c r="O34" s="22"/>
      <c r="P34" s="22"/>
    </row>
    <row r="35" spans="1:16" ht="39" customHeight="1" x14ac:dyDescent="0.2">
      <c r="A35" s="22"/>
      <c r="B35" s="35"/>
      <c r="C35" s="1145" t="s">
        <v>532</v>
      </c>
      <c r="D35" s="1146"/>
      <c r="E35" s="1147"/>
      <c r="F35" s="36">
        <v>0.38</v>
      </c>
      <c r="G35" s="37">
        <v>0.92</v>
      </c>
      <c r="H35" s="37">
        <v>0.01</v>
      </c>
      <c r="I35" s="37">
        <v>7.0000000000000007E-2</v>
      </c>
      <c r="J35" s="38">
        <v>1.21</v>
      </c>
      <c r="K35" s="22"/>
      <c r="L35" s="22"/>
      <c r="M35" s="22"/>
      <c r="N35" s="22"/>
      <c r="O35" s="22"/>
      <c r="P35" s="22"/>
    </row>
    <row r="36" spans="1:16" ht="39" customHeight="1" x14ac:dyDescent="0.2">
      <c r="A36" s="22"/>
      <c r="B36" s="35"/>
      <c r="C36" s="1145" t="s">
        <v>533</v>
      </c>
      <c r="D36" s="1146"/>
      <c r="E36" s="1147"/>
      <c r="F36" s="36" t="s">
        <v>487</v>
      </c>
      <c r="G36" s="37" t="s">
        <v>487</v>
      </c>
      <c r="H36" s="37" t="s">
        <v>487</v>
      </c>
      <c r="I36" s="37" t="s">
        <v>487</v>
      </c>
      <c r="J36" s="38">
        <v>1.0900000000000001</v>
      </c>
      <c r="K36" s="22"/>
      <c r="L36" s="22"/>
      <c r="M36" s="22"/>
      <c r="N36" s="22"/>
      <c r="O36" s="22"/>
      <c r="P36" s="22"/>
    </row>
    <row r="37" spans="1:16" ht="39" customHeight="1" x14ac:dyDescent="0.2">
      <c r="A37" s="22"/>
      <c r="B37" s="35"/>
      <c r="C37" s="1145" t="s">
        <v>534</v>
      </c>
      <c r="D37" s="1146"/>
      <c r="E37" s="1147"/>
      <c r="F37" s="36">
        <v>0.27</v>
      </c>
      <c r="G37" s="37">
        <v>0.23</v>
      </c>
      <c r="H37" s="37">
        <v>0.28000000000000003</v>
      </c>
      <c r="I37" s="37">
        <v>0.28000000000000003</v>
      </c>
      <c r="J37" s="38">
        <v>0.28000000000000003</v>
      </c>
      <c r="K37" s="22"/>
      <c r="L37" s="22"/>
      <c r="M37" s="22"/>
      <c r="N37" s="22"/>
      <c r="O37" s="22"/>
      <c r="P37" s="22"/>
    </row>
    <row r="38" spans="1:16" ht="39" customHeight="1" x14ac:dyDescent="0.2">
      <c r="A38" s="22"/>
      <c r="B38" s="35"/>
      <c r="C38" s="1145" t="s">
        <v>535</v>
      </c>
      <c r="D38" s="1146"/>
      <c r="E38" s="1147"/>
      <c r="F38" s="36">
        <v>0.23</v>
      </c>
      <c r="G38" s="37">
        <v>0.33</v>
      </c>
      <c r="H38" s="37">
        <v>0.03</v>
      </c>
      <c r="I38" s="37">
        <v>0.03</v>
      </c>
      <c r="J38" s="38">
        <v>0.12</v>
      </c>
      <c r="K38" s="22"/>
      <c r="L38" s="22"/>
      <c r="M38" s="22"/>
      <c r="N38" s="22"/>
      <c r="O38" s="22"/>
      <c r="P38" s="22"/>
    </row>
    <row r="39" spans="1:16" ht="39" customHeight="1" x14ac:dyDescent="0.2">
      <c r="A39" s="22"/>
      <c r="B39" s="35"/>
      <c r="C39" s="1145" t="s">
        <v>536</v>
      </c>
      <c r="D39" s="1146"/>
      <c r="E39" s="1147"/>
      <c r="F39" s="36">
        <v>0.08</v>
      </c>
      <c r="G39" s="37">
        <v>7.0000000000000007E-2</v>
      </c>
      <c r="H39" s="37">
        <v>7.0000000000000007E-2</v>
      </c>
      <c r="I39" s="37">
        <v>7.0000000000000007E-2</v>
      </c>
      <c r="J39" s="38">
        <v>0.12</v>
      </c>
      <c r="K39" s="22"/>
      <c r="L39" s="22"/>
      <c r="M39" s="22"/>
      <c r="N39" s="22"/>
      <c r="O39" s="22"/>
      <c r="P39" s="22"/>
    </row>
    <row r="40" spans="1:16" ht="39" customHeight="1" x14ac:dyDescent="0.2">
      <c r="A40" s="22"/>
      <c r="B40" s="35"/>
      <c r="C40" s="1145" t="s">
        <v>537</v>
      </c>
      <c r="D40" s="1146"/>
      <c r="E40" s="1147"/>
      <c r="F40" s="36" t="s">
        <v>487</v>
      </c>
      <c r="G40" s="37" t="s">
        <v>487</v>
      </c>
      <c r="H40" s="37" t="s">
        <v>487</v>
      </c>
      <c r="I40" s="37" t="s">
        <v>487</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v>0.12</v>
      </c>
      <c r="G43" s="42">
        <v>0.11</v>
      </c>
      <c r="H43" s="42">
        <v>0.11</v>
      </c>
      <c r="I43" s="42">
        <v>1.85</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bjbuoObPs9erSsZjEPzKLPPBxjOpIMFEfvpT9rz4DXKBmhTqGuyYiAHQgTpaWMq65S+CZhEgcIlTHUSrrXibg==" saltValue="ZKDB3vUXONJcfbC/GEDd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742</v>
      </c>
      <c r="L45" s="60">
        <v>755</v>
      </c>
      <c r="M45" s="60">
        <v>659</v>
      </c>
      <c r="N45" s="60">
        <v>592</v>
      </c>
      <c r="O45" s="61">
        <v>513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131</v>
      </c>
      <c r="L48" s="64">
        <v>135</v>
      </c>
      <c r="M48" s="64">
        <v>158</v>
      </c>
      <c r="N48" s="64">
        <v>144</v>
      </c>
      <c r="O48" s="65">
        <v>132</v>
      </c>
      <c r="P48" s="48"/>
      <c r="Q48" s="48"/>
      <c r="R48" s="48"/>
      <c r="S48" s="48"/>
      <c r="T48" s="48"/>
      <c r="U48" s="48"/>
    </row>
    <row r="49" spans="1:21" ht="30.75" customHeight="1" x14ac:dyDescent="0.2">
      <c r="A49" s="48"/>
      <c r="B49" s="1155"/>
      <c r="C49" s="1156"/>
      <c r="D49" s="62"/>
      <c r="E49" s="1161" t="s">
        <v>14</v>
      </c>
      <c r="F49" s="1161"/>
      <c r="G49" s="1161"/>
      <c r="H49" s="1161"/>
      <c r="I49" s="1161"/>
      <c r="J49" s="1162"/>
      <c r="K49" s="63">
        <v>8</v>
      </c>
      <c r="L49" s="64">
        <v>11</v>
      </c>
      <c r="M49" s="64">
        <v>9</v>
      </c>
      <c r="N49" s="64">
        <v>6</v>
      </c>
      <c r="O49" s="65">
        <v>6</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0</v>
      </c>
      <c r="M50" s="64">
        <v>1</v>
      </c>
      <c r="N50" s="64">
        <v>2</v>
      </c>
      <c r="O50" s="65">
        <v>3</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614</v>
      </c>
      <c r="L52" s="64">
        <v>644</v>
      </c>
      <c r="M52" s="64">
        <v>587</v>
      </c>
      <c r="N52" s="64">
        <v>545</v>
      </c>
      <c r="O52" s="65">
        <v>506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268</v>
      </c>
      <c r="L53" s="69">
        <v>257</v>
      </c>
      <c r="M53" s="69">
        <v>240</v>
      </c>
      <c r="N53" s="69">
        <v>199</v>
      </c>
      <c r="O53" s="70">
        <v>148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554</v>
      </c>
      <c r="L58" s="84" t="s">
        <v>554</v>
      </c>
      <c r="M58" s="84" t="s">
        <v>554</v>
      </c>
      <c r="N58" s="84" t="s">
        <v>554</v>
      </c>
      <c r="O58" s="85" t="s">
        <v>554</v>
      </c>
    </row>
    <row r="59" spans="1:21" ht="31.5" customHeight="1" x14ac:dyDescent="0.2">
      <c r="B59" s="1171"/>
      <c r="C59" s="1172"/>
      <c r="D59" s="1178" t="s">
        <v>26</v>
      </c>
      <c r="E59" s="1179"/>
      <c r="F59" s="1179"/>
      <c r="G59" s="1179"/>
      <c r="H59" s="1179"/>
      <c r="I59" s="1179"/>
      <c r="J59" s="1180"/>
      <c r="K59" s="86" t="s">
        <v>554</v>
      </c>
      <c r="L59" s="87" t="s">
        <v>554</v>
      </c>
      <c r="M59" s="87" t="s">
        <v>554</v>
      </c>
      <c r="N59" s="87" t="s">
        <v>554</v>
      </c>
      <c r="O59" s="88" t="s">
        <v>554</v>
      </c>
    </row>
    <row r="60" spans="1:21" ht="31.5" customHeight="1" thickBot="1" x14ac:dyDescent="0.25">
      <c r="B60" s="1173"/>
      <c r="C60" s="1174"/>
      <c r="D60" s="1181" t="s">
        <v>27</v>
      </c>
      <c r="E60" s="1182"/>
      <c r="F60" s="1182"/>
      <c r="G60" s="1182"/>
      <c r="H60" s="1182"/>
      <c r="I60" s="1182"/>
      <c r="J60" s="1183"/>
      <c r="K60" s="89" t="s">
        <v>554</v>
      </c>
      <c r="L60" s="90" t="s">
        <v>554</v>
      </c>
      <c r="M60" s="90" t="s">
        <v>554</v>
      </c>
      <c r="N60" s="90" t="s">
        <v>554</v>
      </c>
      <c r="O60" s="91" t="s">
        <v>554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STSBsTkp7C58HfcpWnDgPUtAtC3NDexpuHgsotdynp7tzoPak6LX6fUNsutxdA5ptDfcRIdPJb0smKWqqWB8Q==" saltValue="JEyLNs2Tk9nAL9eIX+i8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4564</v>
      </c>
      <c r="J41" s="344">
        <v>4043</v>
      </c>
      <c r="K41" s="344">
        <v>3706</v>
      </c>
      <c r="L41" s="344">
        <v>3408</v>
      </c>
      <c r="M41" s="345">
        <v>3277</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1976</v>
      </c>
      <c r="J43" s="347">
        <v>1981</v>
      </c>
      <c r="K43" s="347">
        <v>2133</v>
      </c>
      <c r="L43" s="347">
        <v>2127</v>
      </c>
      <c r="M43" s="348">
        <v>2096</v>
      </c>
    </row>
    <row r="44" spans="2:13" ht="27.75" customHeight="1" x14ac:dyDescent="0.2">
      <c r="B44" s="1186"/>
      <c r="C44" s="1187"/>
      <c r="D44" s="106"/>
      <c r="E44" s="1192" t="s">
        <v>34</v>
      </c>
      <c r="F44" s="1192"/>
      <c r="G44" s="1192"/>
      <c r="H44" s="1193"/>
      <c r="I44" s="346">
        <v>59</v>
      </c>
      <c r="J44" s="347">
        <v>41</v>
      </c>
      <c r="K44" s="347">
        <v>33</v>
      </c>
      <c r="L44" s="347">
        <v>27</v>
      </c>
      <c r="M44" s="348">
        <v>22</v>
      </c>
    </row>
    <row r="45" spans="2:13" ht="27.75" customHeight="1" x14ac:dyDescent="0.2">
      <c r="B45" s="1186"/>
      <c r="C45" s="1187"/>
      <c r="D45" s="106"/>
      <c r="E45" s="1192" t="s">
        <v>35</v>
      </c>
      <c r="F45" s="1192"/>
      <c r="G45" s="1192"/>
      <c r="H45" s="1193"/>
      <c r="I45" s="346">
        <v>313</v>
      </c>
      <c r="J45" s="347">
        <v>274</v>
      </c>
      <c r="K45" s="347">
        <v>296</v>
      </c>
      <c r="L45" s="347">
        <v>295</v>
      </c>
      <c r="M45" s="348">
        <v>326</v>
      </c>
    </row>
    <row r="46" spans="2:13" ht="27.75" customHeight="1" x14ac:dyDescent="0.2">
      <c r="B46" s="1186"/>
      <c r="C46" s="1187"/>
      <c r="D46" s="107"/>
      <c r="E46" s="1192" t="s">
        <v>36</v>
      </c>
      <c r="F46" s="1192"/>
      <c r="G46" s="1192"/>
      <c r="H46" s="1193"/>
      <c r="I46" s="346">
        <v>90</v>
      </c>
      <c r="J46" s="347">
        <v>90</v>
      </c>
      <c r="K46" s="347">
        <v>30</v>
      </c>
      <c r="L46" s="347">
        <v>90</v>
      </c>
      <c r="M46" s="348">
        <v>90</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1544</v>
      </c>
      <c r="J50" s="347">
        <v>1672</v>
      </c>
      <c r="K50" s="347">
        <v>2001</v>
      </c>
      <c r="L50" s="347">
        <v>2189</v>
      </c>
      <c r="M50" s="348">
        <v>2437</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4782</v>
      </c>
      <c r="J52" s="347">
        <v>4465</v>
      </c>
      <c r="K52" s="347">
        <v>4224</v>
      </c>
      <c r="L52" s="347">
        <v>4019</v>
      </c>
      <c r="M52" s="348">
        <v>3790</v>
      </c>
    </row>
    <row r="53" spans="2:13" ht="27.75" customHeight="1" thickBot="1" x14ac:dyDescent="0.25">
      <c r="B53" s="1199" t="s">
        <v>19</v>
      </c>
      <c r="C53" s="1200"/>
      <c r="D53" s="110"/>
      <c r="E53" s="1201" t="s">
        <v>44</v>
      </c>
      <c r="F53" s="1201"/>
      <c r="G53" s="1201"/>
      <c r="H53" s="1202"/>
      <c r="I53" s="349">
        <v>675</v>
      </c>
      <c r="J53" s="350">
        <v>292</v>
      </c>
      <c r="K53" s="350">
        <v>-28</v>
      </c>
      <c r="L53" s="350">
        <v>-260</v>
      </c>
      <c r="M53" s="351">
        <v>-417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08HywBCoCE7FtKyDOpSBfjYkqkha7VzJCqCil8+q/8OIrfs8IU2zowdotlbu28GLKIh30BlsZrSU7h0+KP5XQ==" saltValue="aq+EmfvsK8yldsyNwTga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1644</v>
      </c>
      <c r="G55" s="352">
        <v>1816</v>
      </c>
      <c r="H55" s="353">
        <v>2016</v>
      </c>
    </row>
    <row r="56" spans="2:8" ht="52.5" customHeight="1" x14ac:dyDescent="0.2">
      <c r="B56" s="122"/>
      <c r="C56" s="1213" t="s">
        <v>47</v>
      </c>
      <c r="D56" s="1213"/>
      <c r="E56" s="1214"/>
      <c r="F56" s="354">
        <v>66</v>
      </c>
      <c r="G56" s="354">
        <v>57</v>
      </c>
      <c r="H56" s="355">
        <v>67</v>
      </c>
    </row>
    <row r="57" spans="2:8" ht="53.25" customHeight="1" x14ac:dyDescent="0.2">
      <c r="B57" s="122"/>
      <c r="C57" s="1215" t="s">
        <v>48</v>
      </c>
      <c r="D57" s="1215"/>
      <c r="E57" s="1216"/>
      <c r="F57" s="356">
        <v>168</v>
      </c>
      <c r="G57" s="356">
        <v>208</v>
      </c>
      <c r="H57" s="357">
        <v>251</v>
      </c>
    </row>
    <row r="58" spans="2:8" ht="45.75" customHeight="1" x14ac:dyDescent="0.2">
      <c r="B58" s="123"/>
      <c r="C58" s="1203" t="s">
        <v>549</v>
      </c>
      <c r="D58" s="1204"/>
      <c r="E58" s="1205"/>
      <c r="F58" s="358">
        <v>76</v>
      </c>
      <c r="G58" s="358">
        <v>77</v>
      </c>
      <c r="H58" s="359">
        <v>78</v>
      </c>
    </row>
    <row r="59" spans="2:8" ht="45.75" customHeight="1" x14ac:dyDescent="0.2">
      <c r="B59" s="123"/>
      <c r="C59" s="1203" t="s">
        <v>550</v>
      </c>
      <c r="D59" s="1204"/>
      <c r="E59" s="1205"/>
      <c r="F59" s="358">
        <v>49</v>
      </c>
      <c r="G59" s="358">
        <v>53</v>
      </c>
      <c r="H59" s="359">
        <v>72</v>
      </c>
    </row>
    <row r="60" spans="2:8" ht="45.75" customHeight="1" x14ac:dyDescent="0.2">
      <c r="B60" s="123"/>
      <c r="C60" s="1203" t="s">
        <v>551</v>
      </c>
      <c r="D60" s="1204"/>
      <c r="E60" s="1205"/>
      <c r="F60" s="358">
        <v>20</v>
      </c>
      <c r="G60" s="358">
        <v>40</v>
      </c>
      <c r="H60" s="359">
        <v>60</v>
      </c>
    </row>
    <row r="61" spans="2:8" ht="45.75" customHeight="1" x14ac:dyDescent="0.2">
      <c r="B61" s="123"/>
      <c r="C61" s="1203" t="s">
        <v>552</v>
      </c>
      <c r="D61" s="1204"/>
      <c r="E61" s="1205"/>
      <c r="F61" s="358">
        <v>13</v>
      </c>
      <c r="G61" s="358">
        <v>15</v>
      </c>
      <c r="H61" s="359">
        <v>20</v>
      </c>
    </row>
    <row r="62" spans="2:8" ht="45.75" customHeight="1" thickBot="1" x14ac:dyDescent="0.25">
      <c r="B62" s="124"/>
      <c r="C62" s="1206" t="s">
        <v>553</v>
      </c>
      <c r="D62" s="1207"/>
      <c r="E62" s="1208"/>
      <c r="F62" s="360" t="s">
        <v>487</v>
      </c>
      <c r="G62" s="360">
        <v>13</v>
      </c>
      <c r="H62" s="361">
        <v>10</v>
      </c>
    </row>
    <row r="63" spans="2:8" ht="52.5" customHeight="1" thickBot="1" x14ac:dyDescent="0.25">
      <c r="B63" s="125"/>
      <c r="C63" s="1209" t="s">
        <v>49</v>
      </c>
      <c r="D63" s="1209"/>
      <c r="E63" s="1210"/>
      <c r="F63" s="362">
        <v>1878</v>
      </c>
      <c r="G63" s="362">
        <v>2081</v>
      </c>
      <c r="H63" s="363">
        <v>2334</v>
      </c>
    </row>
    <row r="64" spans="2:8" ht="13" x14ac:dyDescent="0.2"/>
  </sheetData>
  <sheetProtection algorithmName="SHA-512" hashValue="nZEBYZm7cfkyEsMpqHbWp/5NnEsHHZHVt1voC91p3M2eZPp1gA6H8ic0mQRnrMqgVSgcNi44UlKv0pq3ptrORg==" saltValue="wZ3ZdvCZup1u58lfDAMk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143916</v>
      </c>
      <c r="E3" s="144"/>
      <c r="F3" s="145">
        <v>263613</v>
      </c>
      <c r="G3" s="146"/>
      <c r="H3" s="147"/>
    </row>
    <row r="4" spans="1:8" x14ac:dyDescent="0.2">
      <c r="A4" s="148"/>
      <c r="B4" s="149"/>
      <c r="C4" s="150"/>
      <c r="D4" s="151">
        <v>95314</v>
      </c>
      <c r="E4" s="152"/>
      <c r="F4" s="153">
        <v>128823</v>
      </c>
      <c r="G4" s="154"/>
      <c r="H4" s="155"/>
    </row>
    <row r="5" spans="1:8" x14ac:dyDescent="0.2">
      <c r="A5" s="136" t="s">
        <v>519</v>
      </c>
      <c r="B5" s="141"/>
      <c r="C5" s="142"/>
      <c r="D5" s="143">
        <v>159305</v>
      </c>
      <c r="E5" s="144"/>
      <c r="F5" s="145">
        <v>330026</v>
      </c>
      <c r="G5" s="146"/>
      <c r="H5" s="147"/>
    </row>
    <row r="6" spans="1:8" x14ac:dyDescent="0.2">
      <c r="A6" s="148"/>
      <c r="B6" s="149"/>
      <c r="C6" s="150"/>
      <c r="D6" s="151">
        <v>96700</v>
      </c>
      <c r="E6" s="152"/>
      <c r="F6" s="153">
        <v>141075</v>
      </c>
      <c r="G6" s="154"/>
      <c r="H6" s="155"/>
    </row>
    <row r="7" spans="1:8" x14ac:dyDescent="0.2">
      <c r="A7" s="136" t="s">
        <v>520</v>
      </c>
      <c r="B7" s="141"/>
      <c r="C7" s="142"/>
      <c r="D7" s="143">
        <v>219597</v>
      </c>
      <c r="E7" s="144"/>
      <c r="F7" s="145">
        <v>278179</v>
      </c>
      <c r="G7" s="146"/>
      <c r="H7" s="147"/>
    </row>
    <row r="8" spans="1:8" x14ac:dyDescent="0.2">
      <c r="A8" s="148"/>
      <c r="B8" s="149"/>
      <c r="C8" s="150"/>
      <c r="D8" s="151">
        <v>167033</v>
      </c>
      <c r="E8" s="152"/>
      <c r="F8" s="153">
        <v>122182</v>
      </c>
      <c r="G8" s="154"/>
      <c r="H8" s="155"/>
    </row>
    <row r="9" spans="1:8" x14ac:dyDescent="0.2">
      <c r="A9" s="136" t="s">
        <v>521</v>
      </c>
      <c r="B9" s="141"/>
      <c r="C9" s="142"/>
      <c r="D9" s="143">
        <v>239227</v>
      </c>
      <c r="E9" s="144"/>
      <c r="F9" s="145">
        <v>283153</v>
      </c>
      <c r="G9" s="146"/>
      <c r="H9" s="147"/>
    </row>
    <row r="10" spans="1:8" x14ac:dyDescent="0.2">
      <c r="A10" s="148"/>
      <c r="B10" s="149"/>
      <c r="C10" s="150"/>
      <c r="D10" s="151">
        <v>174008</v>
      </c>
      <c r="E10" s="152"/>
      <c r="F10" s="153">
        <v>127593</v>
      </c>
      <c r="G10" s="154"/>
      <c r="H10" s="155"/>
    </row>
    <row r="11" spans="1:8" x14ac:dyDescent="0.2">
      <c r="A11" s="136" t="s">
        <v>522</v>
      </c>
      <c r="B11" s="141"/>
      <c r="C11" s="142"/>
      <c r="D11" s="143">
        <v>227554</v>
      </c>
      <c r="E11" s="144"/>
      <c r="F11" s="145">
        <v>262169</v>
      </c>
      <c r="G11" s="146"/>
      <c r="H11" s="147"/>
    </row>
    <row r="12" spans="1:8" x14ac:dyDescent="0.2">
      <c r="A12" s="148"/>
      <c r="B12" s="149"/>
      <c r="C12" s="156"/>
      <c r="D12" s="151">
        <v>156064</v>
      </c>
      <c r="E12" s="152"/>
      <c r="F12" s="153">
        <v>152658</v>
      </c>
      <c r="G12" s="154"/>
      <c r="H12" s="155"/>
    </row>
    <row r="13" spans="1:8" x14ac:dyDescent="0.2">
      <c r="A13" s="136"/>
      <c r="B13" s="141"/>
      <c r="C13" s="157"/>
      <c r="D13" s="158">
        <v>197920</v>
      </c>
      <c r="E13" s="159"/>
      <c r="F13" s="160">
        <v>283428</v>
      </c>
      <c r="G13" s="161"/>
      <c r="H13" s="147"/>
    </row>
    <row r="14" spans="1:8" x14ac:dyDescent="0.2">
      <c r="A14" s="148"/>
      <c r="B14" s="149"/>
      <c r="C14" s="150"/>
      <c r="D14" s="151">
        <v>137824</v>
      </c>
      <c r="E14" s="152"/>
      <c r="F14" s="153">
        <v>134466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0.55000000000000004</v>
      </c>
      <c r="C19" s="162">
        <f>ROUND(VALUE(SUBSTITUTE(実質収支比率等に係る経年分析!G$48,"▲","-")),2)</f>
        <v>2.68</v>
      </c>
      <c r="D19" s="162">
        <f>ROUND(VALUE(SUBSTITUTE(実質収支比率等に係る経年分析!H$48,"▲","-")),2)</f>
        <v>3.36</v>
      </c>
      <c r="E19" s="162">
        <f>ROUND(VALUE(SUBSTITUTE(実質収支比率等に係る経年分析!I$48,"▲","-")),2)</f>
        <v>3.71</v>
      </c>
      <c r="F19" s="162">
        <f>ROUND(VALUE(SUBSTITUTE(実質収支比率等に係る経年分析!J$48,"▲","-")),2)</f>
        <v>3.67</v>
      </c>
    </row>
    <row r="20" spans="1:11" x14ac:dyDescent="0.2">
      <c r="A20" s="162" t="s">
        <v>53</v>
      </c>
      <c r="B20" s="162">
        <f>ROUND(VALUE(SUBSTITUTE(実質収支比率等に係る経年分析!F$47,"▲","-")),2)</f>
        <v>55.02</v>
      </c>
      <c r="C20" s="162">
        <f>ROUND(VALUE(SUBSTITUTE(実質収支比率等に係る経年分析!G$47,"▲","-")),2)</f>
        <v>58.16</v>
      </c>
      <c r="D20" s="162">
        <f>ROUND(VALUE(SUBSTITUTE(実質収支比率等に係る経年分析!H$47,"▲","-")),2)</f>
        <v>72.8</v>
      </c>
      <c r="E20" s="162">
        <f>ROUND(VALUE(SUBSTITUTE(実質収支比率等に係る経年分析!I$47,"▲","-")),2)</f>
        <v>81.209999999999994</v>
      </c>
      <c r="F20" s="162">
        <f>ROUND(VALUE(SUBSTITUTE(実質収支比率等に係る経年分析!J$47,"▲","-")),2)</f>
        <v>90.33</v>
      </c>
    </row>
    <row r="21" spans="1:11" x14ac:dyDescent="0.2">
      <c r="A21" s="162" t="s">
        <v>54</v>
      </c>
      <c r="B21" s="162">
        <f>IF(ISNUMBER(VALUE(SUBSTITUTE(実質収支比率等に係る経年分析!F$49,"▲","-"))),ROUND(VALUE(SUBSTITUTE(実質収支比率等に係る経年分析!F$49,"▲","-")),2),NA())</f>
        <v>-4.05</v>
      </c>
      <c r="C21" s="162">
        <f>IF(ISNUMBER(VALUE(SUBSTITUTE(実質収支比率等に係る経年分析!G$49,"▲","-"))),ROUND(VALUE(SUBSTITUTE(実質収支比率等に係る経年分析!G$49,"▲","-")),2),NA())</f>
        <v>16.899999999999999</v>
      </c>
      <c r="D21" s="162">
        <f>IF(ISNUMBER(VALUE(SUBSTITUTE(実質収支比率等に係る経年分析!H$49,"▲","-"))),ROUND(VALUE(SUBSTITUTE(実質収支比率等に係る経年分析!H$49,"▲","-")),2),NA())</f>
        <v>16.18</v>
      </c>
      <c r="E21" s="162">
        <f>IF(ISNUMBER(VALUE(SUBSTITUTE(実質収支比率等に係る経年分析!I$49,"▲","-"))),ROUND(VALUE(SUBSTITUTE(実質収支比率等に係る経年分析!I$49,"▲","-")),2),NA())</f>
        <v>13.1</v>
      </c>
      <c r="F21" s="162">
        <f>IF(ISNUMBER(VALUE(SUBSTITUTE(実質収支比率等に係る経年分析!J$49,"▲","-"))),ROUND(VALUE(SUBSTITUTE(実質収支比率等に係る経年分析!J$49,"▲","-")),2),NA())</f>
        <v>10.15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1.85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下水道事業会計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2">
      <c r="A32" s="163" t="str">
        <f>IF(連結実質赤字比率に係る赤字・黒字の構成分析!C$38="",NA(),連結実質赤字比率に係る赤字・黒字の構成分析!C$38)</f>
        <v>国民健康保険特別会計（事業勘定）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2">
      <c r="A33" s="163" t="str">
        <f>IF(連結実質赤字比率に係る赤字・黒字の構成分析!C$37="",NA(),連結実質赤字比率に係る赤字・黒字の構成分析!C$37)</f>
        <v>国民健康保険特別会計（直営診療施設勘定）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0.28000000000000003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0.28000000000000003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2">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1.0900000000000001</v>
      </c>
    </row>
    <row r="35" spans="1:16" x14ac:dyDescent="0.2">
      <c r="A35" s="163" t="str">
        <f>IF(連結実質赤字比率に係る赤字・黒字の構成分析!C$35="",NA(),連結実質赤字比率に係る赤字・黒字の構成分析!C$35)</f>
        <v>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0.38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7.0000000000000007E-2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1.21</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3.67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614</v>
      </c>
      <c r="E42" s="164"/>
      <c r="F42" s="164"/>
      <c r="G42" s="164">
        <f>'実質公債費比率（分子）の構造'!L$52</f>
        <v>644</v>
      </c>
      <c r="H42" s="164"/>
      <c r="I42" s="164"/>
      <c r="J42" s="164">
        <f>'実質公債費比率（分子）の構造'!M$52</f>
        <v>587</v>
      </c>
      <c r="K42" s="164"/>
      <c r="L42" s="164"/>
      <c r="M42" s="164">
        <f>'実質公債費比率（分子）の構造'!N$52</f>
        <v>545</v>
      </c>
      <c r="N42" s="164"/>
      <c r="O42" s="164"/>
      <c r="P42" s="164">
        <f>'実質公債費比率（分子）の構造'!O$52</f>
        <v>506</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1</v>
      </c>
      <c r="C44" s="164"/>
      <c r="D44" s="164"/>
      <c r="E44" s="164">
        <f>'実質公債費比率（分子）の構造'!L$50</f>
        <v>0</v>
      </c>
      <c r="F44" s="164"/>
      <c r="G44" s="164"/>
      <c r="H44" s="164">
        <f>'実質公債費比率（分子）の構造'!M$50</f>
        <v>1</v>
      </c>
      <c r="I44" s="164"/>
      <c r="J44" s="164"/>
      <c r="K44" s="164">
        <f>'実質公債費比率（分子）の構造'!N$50</f>
        <v>2</v>
      </c>
      <c r="L44" s="164"/>
      <c r="M44" s="164"/>
      <c r="N44" s="164">
        <f>'実質公債費比率（分子）の構造'!O$50</f>
        <v>3</v>
      </c>
      <c r="O44" s="164"/>
      <c r="P44" s="164"/>
    </row>
    <row r="45" spans="1:16" x14ac:dyDescent="0.2">
      <c r="A45" s="164" t="s">
        <v>63</v>
      </c>
      <c r="B45" s="164">
        <f>'実質公債費比率（分子）の構造'!K$49</f>
        <v>8</v>
      </c>
      <c r="C45" s="164"/>
      <c r="D45" s="164"/>
      <c r="E45" s="164">
        <f>'実質公債費比率（分子）の構造'!L$49</f>
        <v>11</v>
      </c>
      <c r="F45" s="164"/>
      <c r="G45" s="164"/>
      <c r="H45" s="164">
        <f>'実質公債費比率（分子）の構造'!M$49</f>
        <v>9</v>
      </c>
      <c r="I45" s="164"/>
      <c r="J45" s="164"/>
      <c r="K45" s="164">
        <f>'実質公債費比率（分子）の構造'!N$49</f>
        <v>6</v>
      </c>
      <c r="L45" s="164"/>
      <c r="M45" s="164"/>
      <c r="N45" s="164">
        <f>'実質公債費比率（分子）の構造'!O$49</f>
        <v>6</v>
      </c>
      <c r="O45" s="164"/>
      <c r="P45" s="164"/>
    </row>
    <row r="46" spans="1:16" x14ac:dyDescent="0.2">
      <c r="A46" s="164" t="s">
        <v>64</v>
      </c>
      <c r="B46" s="164">
        <f>'実質公債費比率（分子）の構造'!K$48</f>
        <v>131</v>
      </c>
      <c r="C46" s="164"/>
      <c r="D46" s="164"/>
      <c r="E46" s="164">
        <f>'実質公債費比率（分子）の構造'!L$48</f>
        <v>135</v>
      </c>
      <c r="F46" s="164"/>
      <c r="G46" s="164"/>
      <c r="H46" s="164">
        <f>'実質公債費比率（分子）の構造'!M$48</f>
        <v>158</v>
      </c>
      <c r="I46" s="164"/>
      <c r="J46" s="164"/>
      <c r="K46" s="164">
        <f>'実質公債費比率（分子）の構造'!N$48</f>
        <v>144</v>
      </c>
      <c r="L46" s="164"/>
      <c r="M46" s="164"/>
      <c r="N46" s="164">
        <f>'実質公債費比率（分子）の構造'!O$48</f>
        <v>132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742</v>
      </c>
      <c r="C49" s="164"/>
      <c r="D49" s="164"/>
      <c r="E49" s="164">
        <f>'実質公債費比率（分子）の構造'!L$45</f>
        <v>755</v>
      </c>
      <c r="F49" s="164"/>
      <c r="G49" s="164"/>
      <c r="H49" s="164">
        <f>'実質公債費比率（分子）の構造'!M$45</f>
        <v>659</v>
      </c>
      <c r="I49" s="164"/>
      <c r="J49" s="164"/>
      <c r="K49" s="164">
        <f>'実質公債費比率（分子）の構造'!N$45</f>
        <v>592</v>
      </c>
      <c r="L49" s="164"/>
      <c r="M49" s="164"/>
      <c r="N49" s="164">
        <f>'実質公債費比率（分子）の構造'!O$45</f>
        <v>513</v>
      </c>
      <c r="O49" s="164"/>
      <c r="P49" s="164"/>
    </row>
    <row r="50" spans="1:16" x14ac:dyDescent="0.2">
      <c r="A50" s="164" t="s">
        <v>67</v>
      </c>
      <c r="B50" s="164" t="e">
        <f>NA()</f>
        <v>#N/A</v>
      </c>
      <c r="C50" s="164">
        <f>IF(ISNUMBER('実質公債費比率（分子）の構造'!K$53),'実質公債費比率（分子）の構造'!K$53,NA())</f>
        <v>268</v>
      </c>
      <c r="D50" s="164" t="e">
        <f>NA()</f>
        <v>#N/A</v>
      </c>
      <c r="E50" s="164" t="e">
        <f>NA()</f>
        <v>#N/A</v>
      </c>
      <c r="F50" s="164">
        <f>IF(ISNUMBER('実質公債費比率（分子）の構造'!L$53),'実質公債費比率（分子）の構造'!L$53,NA())</f>
        <v>257</v>
      </c>
      <c r="G50" s="164" t="e">
        <f>NA()</f>
        <v>#N/A</v>
      </c>
      <c r="H50" s="164" t="e">
        <f>NA()</f>
        <v>#N/A</v>
      </c>
      <c r="I50" s="164">
        <f>IF(ISNUMBER('実質公債費比率（分子）の構造'!M$53),'実質公債費比率（分子）の構造'!M$53,NA())</f>
        <v>240</v>
      </c>
      <c r="J50" s="164" t="e">
        <f>NA()</f>
        <v>#N/A</v>
      </c>
      <c r="K50" s="164" t="e">
        <f>NA()</f>
        <v>#N/A</v>
      </c>
      <c r="L50" s="164">
        <f>IF(ISNUMBER('実質公債費比率（分子）の構造'!N$53),'実質公債費比率（分子）の構造'!N$53,NA())</f>
        <v>199</v>
      </c>
      <c r="M50" s="164" t="e">
        <f>NA()</f>
        <v>#N/A</v>
      </c>
      <c r="N50" s="164" t="e">
        <f>NA()</f>
        <v>#N/A</v>
      </c>
      <c r="O50" s="164">
        <f>IF(ISNUMBER('実質公債費比率（分子）の構造'!O$53),'実質公債費比率（分子）の構造'!O$53,NA())</f>
        <v>148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4782</v>
      </c>
      <c r="E56" s="163"/>
      <c r="F56" s="163"/>
      <c r="G56" s="163">
        <f>'将来負担比率（分子）の構造'!J$52</f>
        <v>4465</v>
      </c>
      <c r="H56" s="163"/>
      <c r="I56" s="163"/>
      <c r="J56" s="163">
        <f>'将来負担比率（分子）の構造'!K$52</f>
        <v>4224</v>
      </c>
      <c r="K56" s="163"/>
      <c r="L56" s="163"/>
      <c r="M56" s="163">
        <f>'将来負担比率（分子）の構造'!L$52</f>
        <v>4019</v>
      </c>
      <c r="N56" s="163"/>
      <c r="O56" s="163"/>
      <c r="P56" s="163">
        <f>'将来負担比率（分子）の構造'!M$52</f>
        <v>3790</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1544</v>
      </c>
      <c r="E58" s="163"/>
      <c r="F58" s="163"/>
      <c r="G58" s="163">
        <f>'将来負担比率（分子）の構造'!J$50</f>
        <v>1672</v>
      </c>
      <c r="H58" s="163"/>
      <c r="I58" s="163"/>
      <c r="J58" s="163">
        <f>'将来負担比率（分子）の構造'!K$50</f>
        <v>2001</v>
      </c>
      <c r="K58" s="163"/>
      <c r="L58" s="163"/>
      <c r="M58" s="163">
        <f>'将来負担比率（分子）の構造'!L$50</f>
        <v>2189</v>
      </c>
      <c r="N58" s="163"/>
      <c r="O58" s="163"/>
      <c r="P58" s="163">
        <f>'将来負担比率（分子）の構造'!M$50</f>
        <v>2437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90</v>
      </c>
      <c r="C61" s="163"/>
      <c r="D61" s="163"/>
      <c r="E61" s="163">
        <f>'将来負担比率（分子）の構造'!J$46</f>
        <v>90</v>
      </c>
      <c r="F61" s="163"/>
      <c r="G61" s="163"/>
      <c r="H61" s="163">
        <f>'将来負担比率（分子）の構造'!K$46</f>
        <v>30</v>
      </c>
      <c r="I61" s="163"/>
      <c r="J61" s="163"/>
      <c r="K61" s="163">
        <f>'将来負担比率（分子）の構造'!L$46</f>
        <v>90</v>
      </c>
      <c r="L61" s="163"/>
      <c r="M61" s="163"/>
      <c r="N61" s="163">
        <f>'将来負担比率（分子）の構造'!M$46</f>
        <v>90</v>
      </c>
      <c r="O61" s="163"/>
      <c r="P61" s="163"/>
    </row>
    <row r="62" spans="1:16" x14ac:dyDescent="0.2">
      <c r="A62" s="163" t="s">
        <v>35</v>
      </c>
      <c r="B62" s="163">
        <f>'将来負担比率（分子）の構造'!I$45</f>
        <v>313</v>
      </c>
      <c r="C62" s="163"/>
      <c r="D62" s="163"/>
      <c r="E62" s="163">
        <f>'将来負担比率（分子）の構造'!J$45</f>
        <v>274</v>
      </c>
      <c r="F62" s="163"/>
      <c r="G62" s="163"/>
      <c r="H62" s="163">
        <f>'将来負担比率（分子）の構造'!K$45</f>
        <v>296</v>
      </c>
      <c r="I62" s="163"/>
      <c r="J62" s="163"/>
      <c r="K62" s="163">
        <f>'将来負担比率（分子）の構造'!L$45</f>
        <v>295</v>
      </c>
      <c r="L62" s="163"/>
      <c r="M62" s="163"/>
      <c r="N62" s="163">
        <f>'将来負担比率（分子）の構造'!M$45</f>
        <v>326</v>
      </c>
      <c r="O62" s="163"/>
      <c r="P62" s="163"/>
    </row>
    <row r="63" spans="1:16" x14ac:dyDescent="0.2">
      <c r="A63" s="163" t="s">
        <v>34</v>
      </c>
      <c r="B63" s="163">
        <f>'将来負担比率（分子）の構造'!I$44</f>
        <v>59</v>
      </c>
      <c r="C63" s="163"/>
      <c r="D63" s="163"/>
      <c r="E63" s="163">
        <f>'将来負担比率（分子）の構造'!J$44</f>
        <v>41</v>
      </c>
      <c r="F63" s="163"/>
      <c r="G63" s="163"/>
      <c r="H63" s="163">
        <f>'将来負担比率（分子）の構造'!K$44</f>
        <v>33</v>
      </c>
      <c r="I63" s="163"/>
      <c r="J63" s="163"/>
      <c r="K63" s="163">
        <f>'将来負担比率（分子）の構造'!L$44</f>
        <v>27</v>
      </c>
      <c r="L63" s="163"/>
      <c r="M63" s="163"/>
      <c r="N63" s="163">
        <f>'将来負担比率（分子）の構造'!M$44</f>
        <v>22</v>
      </c>
      <c r="O63" s="163"/>
      <c r="P63" s="163"/>
    </row>
    <row r="64" spans="1:16" x14ac:dyDescent="0.2">
      <c r="A64" s="163" t="s">
        <v>33</v>
      </c>
      <c r="B64" s="163">
        <f>'将来負担比率（分子）の構造'!I$43</f>
        <v>1976</v>
      </c>
      <c r="C64" s="163"/>
      <c r="D64" s="163"/>
      <c r="E64" s="163">
        <f>'将来負担比率（分子）の構造'!J$43</f>
        <v>1981</v>
      </c>
      <c r="F64" s="163"/>
      <c r="G64" s="163"/>
      <c r="H64" s="163">
        <f>'将来負担比率（分子）の構造'!K$43</f>
        <v>2133</v>
      </c>
      <c r="I64" s="163"/>
      <c r="J64" s="163"/>
      <c r="K64" s="163">
        <f>'将来負担比率（分子）の構造'!L$43</f>
        <v>2127</v>
      </c>
      <c r="L64" s="163"/>
      <c r="M64" s="163"/>
      <c r="N64" s="163">
        <f>'将来負担比率（分子）の構造'!M$43</f>
        <v>2096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4564</v>
      </c>
      <c r="C66" s="163"/>
      <c r="D66" s="163"/>
      <c r="E66" s="163">
        <f>'将来負担比率（分子）の構造'!J$41</f>
        <v>4043</v>
      </c>
      <c r="F66" s="163"/>
      <c r="G66" s="163"/>
      <c r="H66" s="163">
        <f>'将来負担比率（分子）の構造'!K$41</f>
        <v>3706</v>
      </c>
      <c r="I66" s="163"/>
      <c r="J66" s="163"/>
      <c r="K66" s="163">
        <f>'将来負担比率（分子）の構造'!L$41</f>
        <v>3408</v>
      </c>
      <c r="L66" s="163"/>
      <c r="M66" s="163"/>
      <c r="N66" s="163">
        <f>'将来負担比率（分子）の構造'!M$41</f>
        <v>3277</v>
      </c>
      <c r="O66" s="163"/>
      <c r="P66" s="163"/>
    </row>
    <row r="67" spans="1:16" x14ac:dyDescent="0.2">
      <c r="A67" s="163" t="s">
        <v>71</v>
      </c>
      <c r="B67" s="163" t="e">
        <f>NA()</f>
        <v>#N/A</v>
      </c>
      <c r="C67" s="163">
        <f>IF(ISNUMBER('将来負担比率（分子）の構造'!I$53), IF('将来負担比率（分子）の構造'!I$53 &lt; 0, 0, '将来負担比率（分子）の構造'!I$53), NA())</f>
        <v>675</v>
      </c>
      <c r="D67" s="163" t="e">
        <f>NA()</f>
        <v>#N/A</v>
      </c>
      <c r="E67" s="163" t="e">
        <f>NA()</f>
        <v>#N/A</v>
      </c>
      <c r="F67" s="163">
        <f>IF(ISNUMBER('将来負担比率（分子）の構造'!J$53), IF('将来負担比率（分子）の構造'!J$53 &lt; 0, 0, '将来負担比率（分子）の構造'!J$53), NA())</f>
        <v>292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1644</v>
      </c>
      <c r="C72" s="167">
        <f>基金残高に係る経年分析!G55</f>
        <v>1816</v>
      </c>
      <c r="D72" s="167">
        <f>基金残高に係る経年分析!H55</f>
        <v>2016</v>
      </c>
    </row>
    <row r="73" spans="1:16" x14ac:dyDescent="0.2">
      <c r="A73" s="166" t="s">
        <v>74</v>
      </c>
      <c r="B73" s="167">
        <f>基金残高に係る経年分析!F56</f>
        <v>66</v>
      </c>
      <c r="C73" s="167">
        <f>基金残高に係る経年分析!G56</f>
        <v>57</v>
      </c>
      <c r="D73" s="167">
        <f>基金残高に係る経年分析!H56</f>
        <v>67</v>
      </c>
    </row>
    <row r="74" spans="1:16" x14ac:dyDescent="0.2">
      <c r="A74" s="166" t="s">
        <v>75</v>
      </c>
      <c r="B74" s="167">
        <f>基金残高に係る経年分析!F57</f>
        <v>168</v>
      </c>
      <c r="C74" s="167">
        <f>基金残高に係る経年分析!G57</f>
        <v>208</v>
      </c>
      <c r="D74" s="167">
        <f>基金残高に係る経年分析!H57</f>
        <v>251</v>
      </c>
    </row>
  </sheetData>
  <sheetProtection algorithmName="SHA-512" hashValue="MIjsq/c4CQbSM4lJfBtDtoFfrALojGQEtzHQ5FrAOWKSrX1MomS0aulojqNfSzDPktZ25O2w/FL1RKLpOYJrmg==" saltValue="po/HZz/ozlzYhy7gw7W1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224455</v>
      </c>
      <c r="S5" s="613"/>
      <c r="T5" s="613"/>
      <c r="U5" s="613"/>
      <c r="V5" s="613"/>
      <c r="W5" s="613"/>
      <c r="X5" s="613"/>
      <c r="Y5" s="614"/>
      <c r="Z5" s="615">
        <v>5</v>
      </c>
      <c r="AA5" s="615"/>
      <c r="AB5" s="615"/>
      <c r="AC5" s="615"/>
      <c r="AD5" s="616">
        <v>224455</v>
      </c>
      <c r="AE5" s="616"/>
      <c r="AF5" s="616"/>
      <c r="AG5" s="616"/>
      <c r="AH5" s="616"/>
      <c r="AI5" s="616"/>
      <c r="AJ5" s="616"/>
      <c r="AK5" s="616"/>
      <c r="AL5" s="617">
        <v>9.9</v>
      </c>
      <c r="AM5" s="618"/>
      <c r="AN5" s="618"/>
      <c r="AO5" s="619"/>
      <c r="AP5" s="609" t="s">
        <v>216</v>
      </c>
      <c r="AQ5" s="610"/>
      <c r="AR5" s="610"/>
      <c r="AS5" s="610"/>
      <c r="AT5" s="610"/>
      <c r="AU5" s="610"/>
      <c r="AV5" s="610"/>
      <c r="AW5" s="610"/>
      <c r="AX5" s="610"/>
      <c r="AY5" s="610"/>
      <c r="AZ5" s="610"/>
      <c r="BA5" s="610"/>
      <c r="BB5" s="610"/>
      <c r="BC5" s="610"/>
      <c r="BD5" s="610"/>
      <c r="BE5" s="610"/>
      <c r="BF5" s="611"/>
      <c r="BG5" s="623">
        <v>215387</v>
      </c>
      <c r="BH5" s="624"/>
      <c r="BI5" s="624"/>
      <c r="BJ5" s="624"/>
      <c r="BK5" s="624"/>
      <c r="BL5" s="624"/>
      <c r="BM5" s="624"/>
      <c r="BN5" s="625"/>
      <c r="BO5" s="626">
        <v>96</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45371</v>
      </c>
      <c r="S6" s="624"/>
      <c r="T6" s="624"/>
      <c r="U6" s="624"/>
      <c r="V6" s="624"/>
      <c r="W6" s="624"/>
      <c r="X6" s="624"/>
      <c r="Y6" s="625"/>
      <c r="Z6" s="626">
        <v>1</v>
      </c>
      <c r="AA6" s="626"/>
      <c r="AB6" s="626"/>
      <c r="AC6" s="626"/>
      <c r="AD6" s="627">
        <v>45371</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215387</v>
      </c>
      <c r="BH6" s="624"/>
      <c r="BI6" s="624"/>
      <c r="BJ6" s="624"/>
      <c r="BK6" s="624"/>
      <c r="BL6" s="624"/>
      <c r="BM6" s="624"/>
      <c r="BN6" s="625"/>
      <c r="BO6" s="626">
        <v>96</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60147</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60147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57</v>
      </c>
      <c r="S7" s="624"/>
      <c r="T7" s="624"/>
      <c r="U7" s="624"/>
      <c r="V7" s="624"/>
      <c r="W7" s="624"/>
      <c r="X7" s="624"/>
      <c r="Y7" s="625"/>
      <c r="Z7" s="626">
        <v>0</v>
      </c>
      <c r="AA7" s="626"/>
      <c r="AB7" s="626"/>
      <c r="AC7" s="626"/>
      <c r="AD7" s="627">
        <v>57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90663</v>
      </c>
      <c r="BH7" s="624"/>
      <c r="BI7" s="624"/>
      <c r="BJ7" s="624"/>
      <c r="BK7" s="624"/>
      <c r="BL7" s="624"/>
      <c r="BM7" s="624"/>
      <c r="BN7" s="625"/>
      <c r="BO7" s="626">
        <v>40.4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1400686</v>
      </c>
      <c r="CS7" s="624"/>
      <c r="CT7" s="624"/>
      <c r="CU7" s="624"/>
      <c r="CV7" s="624"/>
      <c r="CW7" s="624"/>
      <c r="CX7" s="624"/>
      <c r="CY7" s="625"/>
      <c r="CZ7" s="626">
        <v>31.9</v>
      </c>
      <c r="DA7" s="626"/>
      <c r="DB7" s="626"/>
      <c r="DC7" s="626"/>
      <c r="DD7" s="632">
        <v>232</v>
      </c>
      <c r="DE7" s="624"/>
      <c r="DF7" s="624"/>
      <c r="DG7" s="624"/>
      <c r="DH7" s="624"/>
      <c r="DI7" s="624"/>
      <c r="DJ7" s="624"/>
      <c r="DK7" s="624"/>
      <c r="DL7" s="624"/>
      <c r="DM7" s="624"/>
      <c r="DN7" s="624"/>
      <c r="DO7" s="624"/>
      <c r="DP7" s="625"/>
      <c r="DQ7" s="632">
        <v>1257339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718</v>
      </c>
      <c r="S8" s="624"/>
      <c r="T8" s="624"/>
      <c r="U8" s="624"/>
      <c r="V8" s="624"/>
      <c r="W8" s="624"/>
      <c r="X8" s="624"/>
      <c r="Y8" s="625"/>
      <c r="Z8" s="626">
        <v>0</v>
      </c>
      <c r="AA8" s="626"/>
      <c r="AB8" s="626"/>
      <c r="AC8" s="626"/>
      <c r="AD8" s="627">
        <v>718</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3742</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523843</v>
      </c>
      <c r="CS8" s="624"/>
      <c r="CT8" s="624"/>
      <c r="CU8" s="624"/>
      <c r="CV8" s="624"/>
      <c r="CW8" s="624"/>
      <c r="CX8" s="624"/>
      <c r="CY8" s="625"/>
      <c r="CZ8" s="626">
        <v>11.9</v>
      </c>
      <c r="DA8" s="626"/>
      <c r="DB8" s="626"/>
      <c r="DC8" s="626"/>
      <c r="DD8" s="632" t="s">
        <v>122</v>
      </c>
      <c r="DE8" s="624"/>
      <c r="DF8" s="624"/>
      <c r="DG8" s="624"/>
      <c r="DH8" s="624"/>
      <c r="DI8" s="624"/>
      <c r="DJ8" s="624"/>
      <c r="DK8" s="624"/>
      <c r="DL8" s="624"/>
      <c r="DM8" s="624"/>
      <c r="DN8" s="624"/>
      <c r="DO8" s="624"/>
      <c r="DP8" s="625"/>
      <c r="DQ8" s="632">
        <v>329411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1124</v>
      </c>
      <c r="S9" s="624"/>
      <c r="T9" s="624"/>
      <c r="U9" s="624"/>
      <c r="V9" s="624"/>
      <c r="W9" s="624"/>
      <c r="X9" s="624"/>
      <c r="Y9" s="625"/>
      <c r="Z9" s="626">
        <v>0</v>
      </c>
      <c r="AA9" s="626"/>
      <c r="AB9" s="626"/>
      <c r="AC9" s="626"/>
      <c r="AD9" s="627">
        <v>1124</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65137</v>
      </c>
      <c r="BH9" s="624"/>
      <c r="BI9" s="624"/>
      <c r="BJ9" s="624"/>
      <c r="BK9" s="624"/>
      <c r="BL9" s="624"/>
      <c r="BM9" s="624"/>
      <c r="BN9" s="625"/>
      <c r="BO9" s="626">
        <v>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326406</v>
      </c>
      <c r="CS9" s="624"/>
      <c r="CT9" s="624"/>
      <c r="CU9" s="624"/>
      <c r="CV9" s="624"/>
      <c r="CW9" s="624"/>
      <c r="CX9" s="624"/>
      <c r="CY9" s="625"/>
      <c r="CZ9" s="626">
        <v>7.4</v>
      </c>
      <c r="DA9" s="626"/>
      <c r="DB9" s="626"/>
      <c r="DC9" s="626"/>
      <c r="DD9" s="632">
        <v>293</v>
      </c>
      <c r="DE9" s="624"/>
      <c r="DF9" s="624"/>
      <c r="DG9" s="624"/>
      <c r="DH9" s="624"/>
      <c r="DI9" s="624"/>
      <c r="DJ9" s="624"/>
      <c r="DK9" s="624"/>
      <c r="DL9" s="624"/>
      <c r="DM9" s="624"/>
      <c r="DN9" s="624"/>
      <c r="DO9" s="624"/>
      <c r="DP9" s="625"/>
      <c r="DQ9" s="632">
        <v>302532</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10494</v>
      </c>
      <c r="BH10" s="624"/>
      <c r="BI10" s="624"/>
      <c r="BJ10" s="624"/>
      <c r="BK10" s="624"/>
      <c r="BL10" s="624"/>
      <c r="BM10" s="624"/>
      <c r="BN10" s="625"/>
      <c r="BO10" s="626">
        <v>4.7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5194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94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69302</v>
      </c>
      <c r="S11" s="624"/>
      <c r="T11" s="624"/>
      <c r="U11" s="624"/>
      <c r="V11" s="624"/>
      <c r="W11" s="624"/>
      <c r="X11" s="624"/>
      <c r="Y11" s="625"/>
      <c r="Z11" s="628">
        <v>1.5</v>
      </c>
      <c r="AA11" s="629"/>
      <c r="AB11" s="629"/>
      <c r="AC11" s="635"/>
      <c r="AD11" s="632">
        <v>69302</v>
      </c>
      <c r="AE11" s="624"/>
      <c r="AF11" s="624"/>
      <c r="AG11" s="624"/>
      <c r="AH11" s="624"/>
      <c r="AI11" s="624"/>
      <c r="AJ11" s="624"/>
      <c r="AK11" s="625"/>
      <c r="AL11" s="628">
        <v>3.1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11290</v>
      </c>
      <c r="BH11" s="624"/>
      <c r="BI11" s="624"/>
      <c r="BJ11" s="624"/>
      <c r="BK11" s="624"/>
      <c r="BL11" s="624"/>
      <c r="BM11" s="624"/>
      <c r="BN11" s="625"/>
      <c r="BO11" s="626">
        <v>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247173</v>
      </c>
      <c r="CS11" s="624"/>
      <c r="CT11" s="624"/>
      <c r="CU11" s="624"/>
      <c r="CV11" s="624"/>
      <c r="CW11" s="624"/>
      <c r="CX11" s="624"/>
      <c r="CY11" s="625"/>
      <c r="CZ11" s="626">
        <v>5.6</v>
      </c>
      <c r="DA11" s="626"/>
      <c r="DB11" s="626"/>
      <c r="DC11" s="626"/>
      <c r="DD11" s="632">
        <v>88309</v>
      </c>
      <c r="DE11" s="624"/>
      <c r="DF11" s="624"/>
      <c r="DG11" s="624"/>
      <c r="DH11" s="624"/>
      <c r="DI11" s="624"/>
      <c r="DJ11" s="624"/>
      <c r="DK11" s="624"/>
      <c r="DL11" s="624"/>
      <c r="DM11" s="624"/>
      <c r="DN11" s="624"/>
      <c r="DO11" s="624"/>
      <c r="DP11" s="625"/>
      <c r="DQ11" s="632">
        <v>105288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92818</v>
      </c>
      <c r="BH12" s="624"/>
      <c r="BI12" s="624"/>
      <c r="BJ12" s="624"/>
      <c r="BK12" s="624"/>
      <c r="BL12" s="624"/>
      <c r="BM12" s="624"/>
      <c r="BN12" s="625"/>
      <c r="BO12" s="626">
        <v>41.4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451501</v>
      </c>
      <c r="CS12" s="624"/>
      <c r="CT12" s="624"/>
      <c r="CU12" s="624"/>
      <c r="CV12" s="624"/>
      <c r="CW12" s="624"/>
      <c r="CX12" s="624"/>
      <c r="CY12" s="625"/>
      <c r="CZ12" s="626">
        <v>10.3</v>
      </c>
      <c r="DA12" s="626"/>
      <c r="DB12" s="626"/>
      <c r="DC12" s="626"/>
      <c r="DD12" s="632">
        <v>260965</v>
      </c>
      <c r="DE12" s="624"/>
      <c r="DF12" s="624"/>
      <c r="DG12" s="624"/>
      <c r="DH12" s="624"/>
      <c r="DI12" s="624"/>
      <c r="DJ12" s="624"/>
      <c r="DK12" s="624"/>
      <c r="DL12" s="624"/>
      <c r="DM12" s="624"/>
      <c r="DN12" s="624"/>
      <c r="DO12" s="624"/>
      <c r="DP12" s="625"/>
      <c r="DQ12" s="632">
        <v>78501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86577</v>
      </c>
      <c r="BH13" s="624"/>
      <c r="BI13" s="624"/>
      <c r="BJ13" s="624"/>
      <c r="BK13" s="624"/>
      <c r="BL13" s="624"/>
      <c r="BM13" s="624"/>
      <c r="BN13" s="625"/>
      <c r="BO13" s="626">
        <v>38.6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369966</v>
      </c>
      <c r="CS13" s="624"/>
      <c r="CT13" s="624"/>
      <c r="CU13" s="624"/>
      <c r="CV13" s="624"/>
      <c r="CW13" s="624"/>
      <c r="CX13" s="624"/>
      <c r="CY13" s="625"/>
      <c r="CZ13" s="626">
        <v>8.4</v>
      </c>
      <c r="DA13" s="626"/>
      <c r="DB13" s="626"/>
      <c r="DC13" s="626"/>
      <c r="DD13" s="632">
        <v>168901</v>
      </c>
      <c r="DE13" s="624"/>
      <c r="DF13" s="624"/>
      <c r="DG13" s="624"/>
      <c r="DH13" s="624"/>
      <c r="DI13" s="624"/>
      <c r="DJ13" s="624"/>
      <c r="DK13" s="624"/>
      <c r="DL13" s="624"/>
      <c r="DM13" s="624"/>
      <c r="DN13" s="624"/>
      <c r="DO13" s="624"/>
      <c r="DP13" s="625"/>
      <c r="DQ13" s="632">
        <v>162415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11137</v>
      </c>
      <c r="BH14" s="624"/>
      <c r="BI14" s="624"/>
      <c r="BJ14" s="624"/>
      <c r="BK14" s="624"/>
      <c r="BL14" s="624"/>
      <c r="BM14" s="624"/>
      <c r="BN14" s="625"/>
      <c r="BO14" s="626">
        <v>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133298</v>
      </c>
      <c r="CS14" s="624"/>
      <c r="CT14" s="624"/>
      <c r="CU14" s="624"/>
      <c r="CV14" s="624"/>
      <c r="CW14" s="624"/>
      <c r="CX14" s="624"/>
      <c r="CY14" s="625"/>
      <c r="CZ14" s="626">
        <v>3</v>
      </c>
      <c r="DA14" s="626"/>
      <c r="DB14" s="626"/>
      <c r="DC14" s="626"/>
      <c r="DD14" s="632" t="s">
        <v>122</v>
      </c>
      <c r="DE14" s="624"/>
      <c r="DF14" s="624"/>
      <c r="DG14" s="624"/>
      <c r="DH14" s="624"/>
      <c r="DI14" s="624"/>
      <c r="DJ14" s="624"/>
      <c r="DK14" s="624"/>
      <c r="DL14" s="624"/>
      <c r="DM14" s="624"/>
      <c r="DN14" s="624"/>
      <c r="DO14" s="624"/>
      <c r="DP14" s="625"/>
      <c r="DQ14" s="632">
        <v>131292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2449</v>
      </c>
      <c r="S15" s="624"/>
      <c r="T15" s="624"/>
      <c r="U15" s="624"/>
      <c r="V15" s="624"/>
      <c r="W15" s="624"/>
      <c r="X15" s="624"/>
      <c r="Y15" s="625"/>
      <c r="Z15" s="626">
        <v>0.1</v>
      </c>
      <c r="AA15" s="626"/>
      <c r="AB15" s="626"/>
      <c r="AC15" s="626"/>
      <c r="AD15" s="627">
        <v>2449</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20769</v>
      </c>
      <c r="BH15" s="624"/>
      <c r="BI15" s="624"/>
      <c r="BJ15" s="624"/>
      <c r="BK15" s="624"/>
      <c r="BL15" s="624"/>
      <c r="BM15" s="624"/>
      <c r="BN15" s="625"/>
      <c r="BO15" s="626">
        <v>9.3000000000000007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298881</v>
      </c>
      <c r="CS15" s="624"/>
      <c r="CT15" s="624"/>
      <c r="CU15" s="624"/>
      <c r="CV15" s="624"/>
      <c r="CW15" s="624"/>
      <c r="CX15" s="624"/>
      <c r="CY15" s="625"/>
      <c r="CZ15" s="626">
        <v>6.8</v>
      </c>
      <c r="DA15" s="626"/>
      <c r="DB15" s="626"/>
      <c r="DC15" s="626"/>
      <c r="DD15" s="632">
        <v>12410</v>
      </c>
      <c r="DE15" s="624"/>
      <c r="DF15" s="624"/>
      <c r="DG15" s="624"/>
      <c r="DH15" s="624"/>
      <c r="DI15" s="624"/>
      <c r="DJ15" s="624"/>
      <c r="DK15" s="624"/>
      <c r="DL15" s="624"/>
      <c r="DM15" s="624"/>
      <c r="DN15" s="624"/>
      <c r="DO15" s="624"/>
      <c r="DP15" s="625"/>
      <c r="DQ15" s="632">
        <v>233012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4372</v>
      </c>
      <c r="S16" s="624"/>
      <c r="T16" s="624"/>
      <c r="U16" s="624"/>
      <c r="V16" s="624"/>
      <c r="W16" s="624"/>
      <c r="X16" s="624"/>
      <c r="Y16" s="625"/>
      <c r="Z16" s="626">
        <v>0.1</v>
      </c>
      <c r="AA16" s="626"/>
      <c r="AB16" s="626"/>
      <c r="AC16" s="626"/>
      <c r="AD16" s="627">
        <v>4372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40340</v>
      </c>
      <c r="CS16" s="624"/>
      <c r="CT16" s="624"/>
      <c r="CU16" s="624"/>
      <c r="CV16" s="624"/>
      <c r="CW16" s="624"/>
      <c r="CX16" s="624"/>
      <c r="CY16" s="625"/>
      <c r="CZ16" s="626">
        <v>0.9</v>
      </c>
      <c r="DA16" s="626"/>
      <c r="DB16" s="626"/>
      <c r="DC16" s="626"/>
      <c r="DD16" s="632" t="s">
        <v>122</v>
      </c>
      <c r="DE16" s="624"/>
      <c r="DF16" s="624"/>
      <c r="DG16" s="624"/>
      <c r="DH16" s="624"/>
      <c r="DI16" s="624"/>
      <c r="DJ16" s="624"/>
      <c r="DK16" s="624"/>
      <c r="DL16" s="624"/>
      <c r="DM16" s="624"/>
      <c r="DN16" s="624"/>
      <c r="DO16" s="624"/>
      <c r="DP16" s="625"/>
      <c r="DQ16" s="632">
        <v>20958</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11668</v>
      </c>
      <c r="S17" s="624"/>
      <c r="T17" s="624"/>
      <c r="U17" s="624"/>
      <c r="V17" s="624"/>
      <c r="W17" s="624"/>
      <c r="X17" s="624"/>
      <c r="Y17" s="625"/>
      <c r="Z17" s="626">
        <v>0.3</v>
      </c>
      <c r="AA17" s="626"/>
      <c r="AB17" s="626"/>
      <c r="AC17" s="626"/>
      <c r="AD17" s="627">
        <v>11668</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529230</v>
      </c>
      <c r="CS17" s="624"/>
      <c r="CT17" s="624"/>
      <c r="CU17" s="624"/>
      <c r="CV17" s="624"/>
      <c r="CW17" s="624"/>
      <c r="CX17" s="624"/>
      <c r="CY17" s="625"/>
      <c r="CZ17" s="626">
        <v>12.1</v>
      </c>
      <c r="DA17" s="626"/>
      <c r="DB17" s="626"/>
      <c r="DC17" s="626"/>
      <c r="DD17" s="632" t="s">
        <v>122</v>
      </c>
      <c r="DE17" s="624"/>
      <c r="DF17" s="624"/>
      <c r="DG17" s="624"/>
      <c r="DH17" s="624"/>
      <c r="DI17" s="624"/>
      <c r="DJ17" s="624"/>
      <c r="DK17" s="624"/>
      <c r="DL17" s="624"/>
      <c r="DM17" s="624"/>
      <c r="DN17" s="624"/>
      <c r="DO17" s="624"/>
      <c r="DP17" s="625"/>
      <c r="DQ17" s="632">
        <v>529230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781</v>
      </c>
      <c r="S18" s="624"/>
      <c r="T18" s="624"/>
      <c r="U18" s="624"/>
      <c r="V18" s="624"/>
      <c r="W18" s="624"/>
      <c r="X18" s="624"/>
      <c r="Y18" s="625"/>
      <c r="Z18" s="626">
        <v>0</v>
      </c>
      <c r="AA18" s="626"/>
      <c r="AB18" s="626"/>
      <c r="AC18" s="626"/>
      <c r="AD18" s="627">
        <v>781</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10771</v>
      </c>
      <c r="S19" s="624"/>
      <c r="T19" s="624"/>
      <c r="U19" s="624"/>
      <c r="V19" s="624"/>
      <c r="W19" s="624"/>
      <c r="X19" s="624"/>
      <c r="Y19" s="625"/>
      <c r="Z19" s="626">
        <v>0.2</v>
      </c>
      <c r="AA19" s="626"/>
      <c r="AB19" s="626"/>
      <c r="AC19" s="626"/>
      <c r="AD19" s="627">
        <v>10771</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9068</v>
      </c>
      <c r="BH19" s="624"/>
      <c r="BI19" s="624"/>
      <c r="BJ19" s="624"/>
      <c r="BK19" s="624"/>
      <c r="BL19" s="624"/>
      <c r="BM19" s="624"/>
      <c r="BN19" s="625"/>
      <c r="BO19" s="626">
        <v>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116</v>
      </c>
      <c r="S20" s="624"/>
      <c r="T20" s="624"/>
      <c r="U20" s="624"/>
      <c r="V20" s="624"/>
      <c r="W20" s="624"/>
      <c r="X20" s="624"/>
      <c r="Y20" s="625"/>
      <c r="Z20" s="626">
        <v>0</v>
      </c>
      <c r="AA20" s="626"/>
      <c r="AB20" s="626"/>
      <c r="AC20" s="626"/>
      <c r="AD20" s="627">
        <v>116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9068</v>
      </c>
      <c r="BH20" s="624"/>
      <c r="BI20" s="624"/>
      <c r="BJ20" s="624"/>
      <c r="BK20" s="624"/>
      <c r="BL20" s="624"/>
      <c r="BM20" s="624"/>
      <c r="BN20" s="625"/>
      <c r="BO20" s="626">
        <v>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4386665</v>
      </c>
      <c r="CS20" s="624"/>
      <c r="CT20" s="624"/>
      <c r="CU20" s="624"/>
      <c r="CV20" s="624"/>
      <c r="CW20" s="624"/>
      <c r="CX20" s="624"/>
      <c r="CY20" s="625"/>
      <c r="CZ20" s="626">
        <v>100</v>
      </c>
      <c r="DA20" s="626"/>
      <c r="DB20" s="626"/>
      <c r="DC20" s="626"/>
      <c r="DD20" s="632">
        <v>531110</v>
      </c>
      <c r="DE20" s="624"/>
      <c r="DF20" s="624"/>
      <c r="DG20" s="624"/>
      <c r="DH20" s="624"/>
      <c r="DI20" s="624"/>
      <c r="DJ20" s="624"/>
      <c r="DK20" s="624"/>
      <c r="DL20" s="624"/>
      <c r="DM20" s="624"/>
      <c r="DN20" s="624"/>
      <c r="DO20" s="624"/>
      <c r="DP20" s="625"/>
      <c r="DQ20" s="632">
        <v>3210219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2463694</v>
      </c>
      <c r="S21" s="624"/>
      <c r="T21" s="624"/>
      <c r="U21" s="624"/>
      <c r="V21" s="624"/>
      <c r="W21" s="624"/>
      <c r="X21" s="624"/>
      <c r="Y21" s="625"/>
      <c r="Z21" s="626">
        <v>54.9</v>
      </c>
      <c r="AA21" s="626"/>
      <c r="AB21" s="626"/>
      <c r="AC21" s="626"/>
      <c r="AD21" s="627">
        <v>1876473</v>
      </c>
      <c r="AE21" s="627"/>
      <c r="AF21" s="627"/>
      <c r="AG21" s="627"/>
      <c r="AH21" s="627"/>
      <c r="AI21" s="627"/>
      <c r="AJ21" s="627"/>
      <c r="AK21" s="627"/>
      <c r="AL21" s="628">
        <v>83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9068</v>
      </c>
      <c r="BH21" s="624"/>
      <c r="BI21" s="624"/>
      <c r="BJ21" s="624"/>
      <c r="BK21" s="624"/>
      <c r="BL21" s="624"/>
      <c r="BM21" s="624"/>
      <c r="BN21" s="625"/>
      <c r="BO21" s="626">
        <v>4</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1876473</v>
      </c>
      <c r="S22" s="624"/>
      <c r="T22" s="624"/>
      <c r="U22" s="624"/>
      <c r="V22" s="624"/>
      <c r="W22" s="624"/>
      <c r="X22" s="624"/>
      <c r="Y22" s="625"/>
      <c r="Z22" s="626">
        <v>41.8</v>
      </c>
      <c r="AA22" s="626"/>
      <c r="AB22" s="626"/>
      <c r="AC22" s="626"/>
      <c r="AD22" s="627">
        <v>1876473</v>
      </c>
      <c r="AE22" s="627"/>
      <c r="AF22" s="627"/>
      <c r="AG22" s="627"/>
      <c r="AH22" s="627"/>
      <c r="AI22" s="627"/>
      <c r="AJ22" s="627"/>
      <c r="AK22" s="627"/>
      <c r="AL22" s="628">
        <v>83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587221</v>
      </c>
      <c r="S23" s="624"/>
      <c r="T23" s="624"/>
      <c r="U23" s="624"/>
      <c r="V23" s="624"/>
      <c r="W23" s="624"/>
      <c r="X23" s="624"/>
      <c r="Y23" s="625"/>
      <c r="Z23" s="626">
        <v>13.1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1242513</v>
      </c>
      <c r="CS24" s="613"/>
      <c r="CT24" s="613"/>
      <c r="CU24" s="613"/>
      <c r="CV24" s="613"/>
      <c r="CW24" s="613"/>
      <c r="CX24" s="613"/>
      <c r="CY24" s="614"/>
      <c r="CZ24" s="617">
        <v>28.3</v>
      </c>
      <c r="DA24" s="618"/>
      <c r="DB24" s="618"/>
      <c r="DC24" s="634"/>
      <c r="DD24" s="655">
        <v>1050315</v>
      </c>
      <c r="DE24" s="613"/>
      <c r="DF24" s="613"/>
      <c r="DG24" s="613"/>
      <c r="DH24" s="613"/>
      <c r="DI24" s="613"/>
      <c r="DJ24" s="613"/>
      <c r="DK24" s="614"/>
      <c r="DL24" s="655">
        <v>949737</v>
      </c>
      <c r="DM24" s="613"/>
      <c r="DN24" s="613"/>
      <c r="DO24" s="613"/>
      <c r="DP24" s="613"/>
      <c r="DQ24" s="613"/>
      <c r="DR24" s="613"/>
      <c r="DS24" s="613"/>
      <c r="DT24" s="613"/>
      <c r="DU24" s="613"/>
      <c r="DV24" s="614"/>
      <c r="DW24" s="617">
        <v>41.9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2823210</v>
      </c>
      <c r="S25" s="624"/>
      <c r="T25" s="624"/>
      <c r="U25" s="624"/>
      <c r="V25" s="624"/>
      <c r="W25" s="624"/>
      <c r="X25" s="624"/>
      <c r="Y25" s="625"/>
      <c r="Z25" s="626">
        <v>62.9</v>
      </c>
      <c r="AA25" s="626"/>
      <c r="AB25" s="626"/>
      <c r="AC25" s="626"/>
      <c r="AD25" s="627">
        <v>2235989</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464693</v>
      </c>
      <c r="CS25" s="644"/>
      <c r="CT25" s="644"/>
      <c r="CU25" s="644"/>
      <c r="CV25" s="644"/>
      <c r="CW25" s="644"/>
      <c r="CX25" s="644"/>
      <c r="CY25" s="645"/>
      <c r="CZ25" s="628">
        <v>10.6</v>
      </c>
      <c r="DA25" s="656"/>
      <c r="DB25" s="656"/>
      <c r="DC25" s="658"/>
      <c r="DD25" s="632">
        <v>421778</v>
      </c>
      <c r="DE25" s="644"/>
      <c r="DF25" s="644"/>
      <c r="DG25" s="644"/>
      <c r="DH25" s="644"/>
      <c r="DI25" s="644"/>
      <c r="DJ25" s="644"/>
      <c r="DK25" s="645"/>
      <c r="DL25" s="632">
        <v>385185</v>
      </c>
      <c r="DM25" s="644"/>
      <c r="DN25" s="644"/>
      <c r="DO25" s="644"/>
      <c r="DP25" s="644"/>
      <c r="DQ25" s="644"/>
      <c r="DR25" s="644"/>
      <c r="DS25" s="644"/>
      <c r="DT25" s="644"/>
      <c r="DU25" s="644"/>
      <c r="DV25" s="645"/>
      <c r="DW25" s="628">
        <v>17</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245811</v>
      </c>
      <c r="CS26" s="624"/>
      <c r="CT26" s="624"/>
      <c r="CU26" s="624"/>
      <c r="CV26" s="624"/>
      <c r="CW26" s="624"/>
      <c r="CX26" s="624"/>
      <c r="CY26" s="625"/>
      <c r="CZ26" s="628">
        <v>5.6</v>
      </c>
      <c r="DA26" s="656"/>
      <c r="DB26" s="656"/>
      <c r="DC26" s="658"/>
      <c r="DD26" s="632">
        <v>221552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7189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224455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248590</v>
      </c>
      <c r="CS27" s="644"/>
      <c r="CT27" s="644"/>
      <c r="CU27" s="644"/>
      <c r="CV27" s="644"/>
      <c r="CW27" s="644"/>
      <c r="CX27" s="644"/>
      <c r="CY27" s="645"/>
      <c r="CZ27" s="628">
        <v>5.7</v>
      </c>
      <c r="DA27" s="656"/>
      <c r="DB27" s="656"/>
      <c r="DC27" s="658"/>
      <c r="DD27" s="632">
        <v>99307</v>
      </c>
      <c r="DE27" s="644"/>
      <c r="DF27" s="644"/>
      <c r="DG27" s="644"/>
      <c r="DH27" s="644"/>
      <c r="DI27" s="644"/>
      <c r="DJ27" s="644"/>
      <c r="DK27" s="645"/>
      <c r="DL27" s="632">
        <v>62667</v>
      </c>
      <c r="DM27" s="644"/>
      <c r="DN27" s="644"/>
      <c r="DO27" s="644"/>
      <c r="DP27" s="644"/>
      <c r="DQ27" s="644"/>
      <c r="DR27" s="644"/>
      <c r="DS27" s="644"/>
      <c r="DT27" s="644"/>
      <c r="DU27" s="644"/>
      <c r="DV27" s="645"/>
      <c r="DW27" s="628">
        <v>2.8</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24797</v>
      </c>
      <c r="S28" s="624"/>
      <c r="T28" s="624"/>
      <c r="U28" s="624"/>
      <c r="V28" s="624"/>
      <c r="W28" s="624"/>
      <c r="X28" s="624"/>
      <c r="Y28" s="625"/>
      <c r="Z28" s="626">
        <v>0.6</v>
      </c>
      <c r="AA28" s="626"/>
      <c r="AB28" s="626"/>
      <c r="AC28" s="626"/>
      <c r="AD28" s="627">
        <v>3718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529230</v>
      </c>
      <c r="CS28" s="624"/>
      <c r="CT28" s="624"/>
      <c r="CU28" s="624"/>
      <c r="CV28" s="624"/>
      <c r="CW28" s="624"/>
      <c r="CX28" s="624"/>
      <c r="CY28" s="625"/>
      <c r="CZ28" s="628">
        <v>12.1</v>
      </c>
      <c r="DA28" s="656"/>
      <c r="DB28" s="656"/>
      <c r="DC28" s="658"/>
      <c r="DD28" s="632">
        <v>529230</v>
      </c>
      <c r="DE28" s="624"/>
      <c r="DF28" s="624"/>
      <c r="DG28" s="624"/>
      <c r="DH28" s="624"/>
      <c r="DI28" s="624"/>
      <c r="DJ28" s="624"/>
      <c r="DK28" s="625"/>
      <c r="DL28" s="632">
        <v>501885</v>
      </c>
      <c r="DM28" s="624"/>
      <c r="DN28" s="624"/>
      <c r="DO28" s="624"/>
      <c r="DP28" s="624"/>
      <c r="DQ28" s="624"/>
      <c r="DR28" s="624"/>
      <c r="DS28" s="624"/>
      <c r="DT28" s="624"/>
      <c r="DU28" s="624"/>
      <c r="DV28" s="625"/>
      <c r="DW28" s="628">
        <v>22.2</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1210</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528966</v>
      </c>
      <c r="CS29" s="644"/>
      <c r="CT29" s="644"/>
      <c r="CU29" s="644"/>
      <c r="CV29" s="644"/>
      <c r="CW29" s="644"/>
      <c r="CX29" s="644"/>
      <c r="CY29" s="645"/>
      <c r="CZ29" s="628">
        <v>12.1</v>
      </c>
      <c r="DA29" s="656"/>
      <c r="DB29" s="656"/>
      <c r="DC29" s="658"/>
      <c r="DD29" s="632">
        <v>528966</v>
      </c>
      <c r="DE29" s="644"/>
      <c r="DF29" s="644"/>
      <c r="DG29" s="644"/>
      <c r="DH29" s="644"/>
      <c r="DI29" s="644"/>
      <c r="DJ29" s="644"/>
      <c r="DK29" s="645"/>
      <c r="DL29" s="632">
        <v>501621</v>
      </c>
      <c r="DM29" s="644"/>
      <c r="DN29" s="644"/>
      <c r="DO29" s="644"/>
      <c r="DP29" s="644"/>
      <c r="DQ29" s="644"/>
      <c r="DR29" s="644"/>
      <c r="DS29" s="644"/>
      <c r="DT29" s="644"/>
      <c r="DU29" s="644"/>
      <c r="DV29" s="645"/>
      <c r="DW29" s="628">
        <v>22.2</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307045</v>
      </c>
      <c r="S30" s="624"/>
      <c r="T30" s="624"/>
      <c r="U30" s="624"/>
      <c r="V30" s="624"/>
      <c r="W30" s="624"/>
      <c r="X30" s="624"/>
      <c r="Y30" s="625"/>
      <c r="Z30" s="626">
        <v>6.8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520422</v>
      </c>
      <c r="CS30" s="624"/>
      <c r="CT30" s="624"/>
      <c r="CU30" s="624"/>
      <c r="CV30" s="624"/>
      <c r="CW30" s="624"/>
      <c r="CX30" s="624"/>
      <c r="CY30" s="625"/>
      <c r="CZ30" s="628">
        <v>11.9</v>
      </c>
      <c r="DA30" s="656"/>
      <c r="DB30" s="656"/>
      <c r="DC30" s="658"/>
      <c r="DD30" s="632">
        <v>520422</v>
      </c>
      <c r="DE30" s="624"/>
      <c r="DF30" s="624"/>
      <c r="DG30" s="624"/>
      <c r="DH30" s="624"/>
      <c r="DI30" s="624"/>
      <c r="DJ30" s="624"/>
      <c r="DK30" s="625"/>
      <c r="DL30" s="632">
        <v>493077</v>
      </c>
      <c r="DM30" s="624"/>
      <c r="DN30" s="624"/>
      <c r="DO30" s="624"/>
      <c r="DP30" s="624"/>
      <c r="DQ30" s="624"/>
      <c r="DR30" s="624"/>
      <c r="DS30" s="624"/>
      <c r="DT30" s="624"/>
      <c r="DU30" s="624"/>
      <c r="DV30" s="625"/>
      <c r="DW30" s="628">
        <v>21.8</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98.2</v>
      </c>
      <c r="BN31" s="667"/>
      <c r="BO31" s="667"/>
      <c r="BP31" s="667"/>
      <c r="BQ31" s="668"/>
      <c r="BR31" s="670">
        <v>99.6</v>
      </c>
      <c r="BS31" s="667"/>
      <c r="BT31" s="667"/>
      <c r="BU31" s="667"/>
      <c r="BV31" s="667"/>
      <c r="BW31" s="667"/>
      <c r="BX31" s="618">
        <v>98.4</v>
      </c>
      <c r="BY31" s="667"/>
      <c r="BZ31" s="667"/>
      <c r="CA31" s="667"/>
      <c r="CB31" s="668"/>
      <c r="CD31" s="663"/>
      <c r="CE31" s="664"/>
      <c r="CF31" s="620" t="s">
        <v>300</v>
      </c>
      <c r="CG31" s="621"/>
      <c r="CH31" s="621"/>
      <c r="CI31" s="621"/>
      <c r="CJ31" s="621"/>
      <c r="CK31" s="621"/>
      <c r="CL31" s="621"/>
      <c r="CM31" s="621"/>
      <c r="CN31" s="621"/>
      <c r="CO31" s="621"/>
      <c r="CP31" s="621"/>
      <c r="CQ31" s="622"/>
      <c r="CR31" s="623">
        <v>8544</v>
      </c>
      <c r="CS31" s="644"/>
      <c r="CT31" s="644"/>
      <c r="CU31" s="644"/>
      <c r="CV31" s="644"/>
      <c r="CW31" s="644"/>
      <c r="CX31" s="644"/>
      <c r="CY31" s="645"/>
      <c r="CZ31" s="628">
        <v>0.2</v>
      </c>
      <c r="DA31" s="656"/>
      <c r="DB31" s="656"/>
      <c r="DC31" s="658"/>
      <c r="DD31" s="632">
        <v>8544</v>
      </c>
      <c r="DE31" s="644"/>
      <c r="DF31" s="644"/>
      <c r="DG31" s="644"/>
      <c r="DH31" s="644"/>
      <c r="DI31" s="644"/>
      <c r="DJ31" s="644"/>
      <c r="DK31" s="645"/>
      <c r="DL31" s="632">
        <v>8544</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212855</v>
      </c>
      <c r="S32" s="624"/>
      <c r="T32" s="624"/>
      <c r="U32" s="624"/>
      <c r="V32" s="624"/>
      <c r="W32" s="624"/>
      <c r="X32" s="624"/>
      <c r="Y32" s="625"/>
      <c r="Z32" s="626">
        <v>4.7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44"/>
      <c r="BI32" s="644"/>
      <c r="BJ32" s="644"/>
      <c r="BK32" s="644"/>
      <c r="BL32" s="644"/>
      <c r="BM32" s="629">
        <v>98.4</v>
      </c>
      <c r="BN32" s="644"/>
      <c r="BO32" s="644"/>
      <c r="BP32" s="644"/>
      <c r="BQ32" s="669"/>
      <c r="BR32" s="680">
        <v>99.6</v>
      </c>
      <c r="BS32" s="644"/>
      <c r="BT32" s="644"/>
      <c r="BU32" s="644"/>
      <c r="BV32" s="644"/>
      <c r="BW32" s="644"/>
      <c r="BX32" s="629">
        <v>98.5</v>
      </c>
      <c r="BY32" s="644"/>
      <c r="BZ32" s="644"/>
      <c r="CA32" s="644"/>
      <c r="CB32" s="669"/>
      <c r="CD32" s="665"/>
      <c r="CE32" s="666"/>
      <c r="CF32" s="620" t="s">
        <v>304</v>
      </c>
      <c r="CG32" s="621"/>
      <c r="CH32" s="621"/>
      <c r="CI32" s="621"/>
      <c r="CJ32" s="621"/>
      <c r="CK32" s="621"/>
      <c r="CL32" s="621"/>
      <c r="CM32" s="621"/>
      <c r="CN32" s="621"/>
      <c r="CO32" s="621"/>
      <c r="CP32" s="621"/>
      <c r="CQ32" s="622"/>
      <c r="CR32" s="623">
        <v>264</v>
      </c>
      <c r="CS32" s="624"/>
      <c r="CT32" s="624"/>
      <c r="CU32" s="624"/>
      <c r="CV32" s="624"/>
      <c r="CW32" s="624"/>
      <c r="CX32" s="624"/>
      <c r="CY32" s="625"/>
      <c r="CZ32" s="628">
        <v>0</v>
      </c>
      <c r="DA32" s="656"/>
      <c r="DB32" s="656"/>
      <c r="DC32" s="658"/>
      <c r="DD32" s="632">
        <v>264</v>
      </c>
      <c r="DE32" s="624"/>
      <c r="DF32" s="624"/>
      <c r="DG32" s="624"/>
      <c r="DH32" s="624"/>
      <c r="DI32" s="624"/>
      <c r="DJ32" s="624"/>
      <c r="DK32" s="625"/>
      <c r="DL32" s="632">
        <v>264</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78028</v>
      </c>
      <c r="S33" s="624"/>
      <c r="T33" s="624"/>
      <c r="U33" s="624"/>
      <c r="V33" s="624"/>
      <c r="W33" s="624"/>
      <c r="X33" s="624"/>
      <c r="Y33" s="625"/>
      <c r="Z33" s="626">
        <v>1.7</v>
      </c>
      <c r="AA33" s="626"/>
      <c r="AB33" s="626"/>
      <c r="AC33" s="626"/>
      <c r="AD33" s="627">
        <v>13401</v>
      </c>
      <c r="AE33" s="627"/>
      <c r="AF33" s="627"/>
      <c r="AG33" s="627"/>
      <c r="AH33" s="627"/>
      <c r="AI33" s="627"/>
      <c r="AJ33" s="627"/>
      <c r="AK33" s="627"/>
      <c r="AL33" s="628">
        <v>0.6</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99.4</v>
      </c>
      <c r="BH33" s="682"/>
      <c r="BI33" s="682"/>
      <c r="BJ33" s="682"/>
      <c r="BK33" s="682"/>
      <c r="BL33" s="682"/>
      <c r="BM33" s="683">
        <v>97.2</v>
      </c>
      <c r="BN33" s="682"/>
      <c r="BO33" s="682"/>
      <c r="BP33" s="682"/>
      <c r="BQ33" s="684"/>
      <c r="BR33" s="681">
        <v>99.4</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2572702</v>
      </c>
      <c r="CS33" s="644"/>
      <c r="CT33" s="644"/>
      <c r="CU33" s="644"/>
      <c r="CV33" s="644"/>
      <c r="CW33" s="644"/>
      <c r="CX33" s="644"/>
      <c r="CY33" s="645"/>
      <c r="CZ33" s="628">
        <v>58.6</v>
      </c>
      <c r="DA33" s="656"/>
      <c r="DB33" s="656"/>
      <c r="DC33" s="658"/>
      <c r="DD33" s="632">
        <v>2078870</v>
      </c>
      <c r="DE33" s="644"/>
      <c r="DF33" s="644"/>
      <c r="DG33" s="644"/>
      <c r="DH33" s="644"/>
      <c r="DI33" s="644"/>
      <c r="DJ33" s="644"/>
      <c r="DK33" s="645"/>
      <c r="DL33" s="632">
        <v>958530</v>
      </c>
      <c r="DM33" s="644"/>
      <c r="DN33" s="644"/>
      <c r="DO33" s="644"/>
      <c r="DP33" s="644"/>
      <c r="DQ33" s="644"/>
      <c r="DR33" s="644"/>
      <c r="DS33" s="644"/>
      <c r="DT33" s="644"/>
      <c r="DU33" s="644"/>
      <c r="DV33" s="645"/>
      <c r="DW33" s="628">
        <v>42.3</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45034</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840375</v>
      </c>
      <c r="CS34" s="624"/>
      <c r="CT34" s="624"/>
      <c r="CU34" s="624"/>
      <c r="CV34" s="624"/>
      <c r="CW34" s="624"/>
      <c r="CX34" s="624"/>
      <c r="CY34" s="625"/>
      <c r="CZ34" s="628">
        <v>19.2</v>
      </c>
      <c r="DA34" s="656"/>
      <c r="DB34" s="656"/>
      <c r="DC34" s="658"/>
      <c r="DD34" s="632">
        <v>743141</v>
      </c>
      <c r="DE34" s="624"/>
      <c r="DF34" s="624"/>
      <c r="DG34" s="624"/>
      <c r="DH34" s="624"/>
      <c r="DI34" s="624"/>
      <c r="DJ34" s="624"/>
      <c r="DK34" s="625"/>
      <c r="DL34" s="632">
        <v>397906</v>
      </c>
      <c r="DM34" s="624"/>
      <c r="DN34" s="624"/>
      <c r="DO34" s="624"/>
      <c r="DP34" s="624"/>
      <c r="DQ34" s="624"/>
      <c r="DR34" s="624"/>
      <c r="DS34" s="624"/>
      <c r="DT34" s="624"/>
      <c r="DU34" s="624"/>
      <c r="DV34" s="625"/>
      <c r="DW34" s="628">
        <v>17.600000000000001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281290</v>
      </c>
      <c r="S35" s="624"/>
      <c r="T35" s="624"/>
      <c r="U35" s="624"/>
      <c r="V35" s="624"/>
      <c r="W35" s="624"/>
      <c r="X35" s="624"/>
      <c r="Y35" s="625"/>
      <c r="Z35" s="626">
        <v>6.3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190952</v>
      </c>
      <c r="CS35" s="644"/>
      <c r="CT35" s="644"/>
      <c r="CU35" s="644"/>
      <c r="CV35" s="644"/>
      <c r="CW35" s="644"/>
      <c r="CX35" s="644"/>
      <c r="CY35" s="645"/>
      <c r="CZ35" s="628">
        <v>4.4000000000000004</v>
      </c>
      <c r="DA35" s="656"/>
      <c r="DB35" s="656"/>
      <c r="DC35" s="658"/>
      <c r="DD35" s="632">
        <v>140547</v>
      </c>
      <c r="DE35" s="644"/>
      <c r="DF35" s="644"/>
      <c r="DG35" s="644"/>
      <c r="DH35" s="644"/>
      <c r="DI35" s="644"/>
      <c r="DJ35" s="644"/>
      <c r="DK35" s="645"/>
      <c r="DL35" s="632">
        <v>127819</v>
      </c>
      <c r="DM35" s="644"/>
      <c r="DN35" s="644"/>
      <c r="DO35" s="644"/>
      <c r="DP35" s="644"/>
      <c r="DQ35" s="644"/>
      <c r="DR35" s="644"/>
      <c r="DS35" s="644"/>
      <c r="DT35" s="644"/>
      <c r="DU35" s="644"/>
      <c r="DV35" s="645"/>
      <c r="DW35" s="628">
        <v>5.6</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87686</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328217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2882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698577</v>
      </c>
      <c r="CS36" s="624"/>
      <c r="CT36" s="624"/>
      <c r="CU36" s="624"/>
      <c r="CV36" s="624"/>
      <c r="CW36" s="624"/>
      <c r="CX36" s="624"/>
      <c r="CY36" s="625"/>
      <c r="CZ36" s="628">
        <v>15.9</v>
      </c>
      <c r="DA36" s="656"/>
      <c r="DB36" s="656"/>
      <c r="DC36" s="658"/>
      <c r="DD36" s="632">
        <v>566065</v>
      </c>
      <c r="DE36" s="624"/>
      <c r="DF36" s="624"/>
      <c r="DG36" s="624"/>
      <c r="DH36" s="624"/>
      <c r="DI36" s="624"/>
      <c r="DJ36" s="624"/>
      <c r="DK36" s="625"/>
      <c r="DL36" s="632">
        <v>316893</v>
      </c>
      <c r="DM36" s="624"/>
      <c r="DN36" s="624"/>
      <c r="DO36" s="624"/>
      <c r="DP36" s="624"/>
      <c r="DQ36" s="624"/>
      <c r="DR36" s="624"/>
      <c r="DS36" s="624"/>
      <c r="DT36" s="624"/>
      <c r="DU36" s="624"/>
      <c r="DV36" s="625"/>
      <c r="DW36" s="628">
        <v>14</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219036</v>
      </c>
      <c r="S37" s="624"/>
      <c r="T37" s="624"/>
      <c r="U37" s="624"/>
      <c r="V37" s="624"/>
      <c r="W37" s="624"/>
      <c r="X37" s="624"/>
      <c r="Y37" s="625"/>
      <c r="Z37" s="626">
        <v>4.9000000000000004</v>
      </c>
      <c r="AA37" s="626"/>
      <c r="AB37" s="626"/>
      <c r="AC37" s="626"/>
      <c r="AD37" s="627">
        <v>7648</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128424</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12886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239891</v>
      </c>
      <c r="CS37" s="644"/>
      <c r="CT37" s="644"/>
      <c r="CU37" s="644"/>
      <c r="CV37" s="644"/>
      <c r="CW37" s="644"/>
      <c r="CX37" s="644"/>
      <c r="CY37" s="645"/>
      <c r="CZ37" s="628">
        <v>5.5</v>
      </c>
      <c r="DA37" s="656"/>
      <c r="DB37" s="656"/>
      <c r="DC37" s="658"/>
      <c r="DD37" s="632">
        <v>212317</v>
      </c>
      <c r="DE37" s="644"/>
      <c r="DF37" s="644"/>
      <c r="DG37" s="644"/>
      <c r="DH37" s="644"/>
      <c r="DI37" s="644"/>
      <c r="DJ37" s="644"/>
      <c r="DK37" s="645"/>
      <c r="DL37" s="632">
        <v>202788</v>
      </c>
      <c r="DM37" s="644"/>
      <c r="DN37" s="644"/>
      <c r="DO37" s="644"/>
      <c r="DP37" s="644"/>
      <c r="DQ37" s="644"/>
      <c r="DR37" s="644"/>
      <c r="DS37" s="644"/>
      <c r="DT37" s="644"/>
      <c r="DU37" s="644"/>
      <c r="DV37" s="645"/>
      <c r="DW37" s="628">
        <v>9</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400071</v>
      </c>
      <c r="S38" s="624"/>
      <c r="T38" s="624"/>
      <c r="U38" s="624"/>
      <c r="V38" s="624"/>
      <c r="W38" s="624"/>
      <c r="X38" s="624"/>
      <c r="Y38" s="625"/>
      <c r="Z38" s="626">
        <v>8.9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37000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285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162793</v>
      </c>
      <c r="CS38" s="624"/>
      <c r="CT38" s="624"/>
      <c r="CU38" s="624"/>
      <c r="CV38" s="624"/>
      <c r="CW38" s="624"/>
      <c r="CX38" s="624"/>
      <c r="CY38" s="625"/>
      <c r="CZ38" s="628">
        <v>3.7</v>
      </c>
      <c r="DA38" s="656"/>
      <c r="DB38" s="656"/>
      <c r="DC38" s="658"/>
      <c r="DD38" s="632">
        <v>143667</v>
      </c>
      <c r="DE38" s="624"/>
      <c r="DF38" s="624"/>
      <c r="DG38" s="624"/>
      <c r="DH38" s="624"/>
      <c r="DI38" s="624"/>
      <c r="DJ38" s="624"/>
      <c r="DK38" s="625"/>
      <c r="DL38" s="632">
        <v>114088</v>
      </c>
      <c r="DM38" s="624"/>
      <c r="DN38" s="624"/>
      <c r="DO38" s="624"/>
      <c r="DP38" s="624"/>
      <c r="DQ38" s="624"/>
      <c r="DR38" s="624"/>
      <c r="DS38" s="624"/>
      <c r="DT38" s="624"/>
      <c r="DU38" s="624"/>
      <c r="DV38" s="625"/>
      <c r="DW38" s="628">
        <v>5</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416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534341</v>
      </c>
      <c r="CS39" s="644"/>
      <c r="CT39" s="644"/>
      <c r="CU39" s="644"/>
      <c r="CV39" s="644"/>
      <c r="CW39" s="644"/>
      <c r="CX39" s="644"/>
      <c r="CY39" s="645"/>
      <c r="CZ39" s="628">
        <v>12.2</v>
      </c>
      <c r="DA39" s="656"/>
      <c r="DB39" s="656"/>
      <c r="DC39" s="658"/>
      <c r="DD39" s="632">
        <v>483626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3571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87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145664</v>
      </c>
      <c r="CS40" s="624"/>
      <c r="CT40" s="624"/>
      <c r="CU40" s="624"/>
      <c r="CV40" s="624"/>
      <c r="CW40" s="624"/>
      <c r="CX40" s="624"/>
      <c r="CY40" s="625"/>
      <c r="CZ40" s="628">
        <v>3.3</v>
      </c>
      <c r="DA40" s="656"/>
      <c r="DB40" s="656"/>
      <c r="DC40" s="658"/>
      <c r="DD40" s="632">
        <v>1824</v>
      </c>
      <c r="DE40" s="624"/>
      <c r="DF40" s="624"/>
      <c r="DG40" s="624"/>
      <c r="DH40" s="624"/>
      <c r="DI40" s="624"/>
      <c r="DJ40" s="624"/>
      <c r="DK40" s="625"/>
      <c r="DL40" s="632">
        <v>1824</v>
      </c>
      <c r="DM40" s="624"/>
      <c r="DN40" s="624"/>
      <c r="DO40" s="624"/>
      <c r="DP40" s="624"/>
      <c r="DQ40" s="624"/>
      <c r="DR40" s="624"/>
      <c r="DS40" s="624"/>
      <c r="DT40" s="624"/>
      <c r="DU40" s="624"/>
      <c r="DV40" s="625"/>
      <c r="DW40" s="628">
        <v>0.1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4487451</v>
      </c>
      <c r="S41" s="696"/>
      <c r="T41" s="696"/>
      <c r="U41" s="696"/>
      <c r="V41" s="696"/>
      <c r="W41" s="696"/>
      <c r="X41" s="696"/>
      <c r="Y41" s="700"/>
      <c r="Z41" s="701">
        <v>100</v>
      </c>
      <c r="AA41" s="701"/>
      <c r="AB41" s="701"/>
      <c r="AC41" s="701"/>
      <c r="AD41" s="702">
        <v>2260756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56428</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6</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106365</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249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571450</v>
      </c>
      <c r="CS42" s="644"/>
      <c r="CT42" s="644"/>
      <c r="CU42" s="644"/>
      <c r="CV42" s="644"/>
      <c r="CW42" s="644"/>
      <c r="CX42" s="644"/>
      <c r="CY42" s="645"/>
      <c r="CZ42" s="628">
        <v>13</v>
      </c>
      <c r="DA42" s="656"/>
      <c r="DB42" s="656"/>
      <c r="DC42" s="658"/>
      <c r="DD42" s="632">
        <v>81034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12954</v>
      </c>
      <c r="CS43" s="644"/>
      <c r="CT43" s="644"/>
      <c r="CU43" s="644"/>
      <c r="CV43" s="644"/>
      <c r="CW43" s="644"/>
      <c r="CX43" s="644"/>
      <c r="CY43" s="645"/>
      <c r="CZ43" s="628">
        <v>0.3</v>
      </c>
      <c r="DA43" s="656"/>
      <c r="DB43" s="656"/>
      <c r="DC43" s="658"/>
      <c r="DD43" s="632">
        <v>12954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531110</v>
      </c>
      <c r="CS44" s="624"/>
      <c r="CT44" s="624"/>
      <c r="CU44" s="624"/>
      <c r="CV44" s="624"/>
      <c r="CW44" s="624"/>
      <c r="CX44" s="624"/>
      <c r="CY44" s="625"/>
      <c r="CZ44" s="628">
        <v>12.1</v>
      </c>
      <c r="DA44" s="629"/>
      <c r="DB44" s="629"/>
      <c r="DC44" s="635"/>
      <c r="DD44" s="632">
        <v>60076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160256</v>
      </c>
      <c r="CS45" s="644"/>
      <c r="CT45" s="644"/>
      <c r="CU45" s="644"/>
      <c r="CV45" s="644"/>
      <c r="CW45" s="644"/>
      <c r="CX45" s="644"/>
      <c r="CY45" s="645"/>
      <c r="CZ45" s="628">
        <v>3.7</v>
      </c>
      <c r="DA45" s="656"/>
      <c r="DB45" s="656"/>
      <c r="DC45" s="658"/>
      <c r="DD45" s="632">
        <v>13237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364254</v>
      </c>
      <c r="CS46" s="624"/>
      <c r="CT46" s="624"/>
      <c r="CU46" s="624"/>
      <c r="CV46" s="624"/>
      <c r="CW46" s="624"/>
      <c r="CX46" s="624"/>
      <c r="CY46" s="625"/>
      <c r="CZ46" s="628">
        <v>8.3000000000000007</v>
      </c>
      <c r="DA46" s="629"/>
      <c r="DB46" s="629"/>
      <c r="DC46" s="635"/>
      <c r="DD46" s="632">
        <v>46839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40340</v>
      </c>
      <c r="CS47" s="644"/>
      <c r="CT47" s="644"/>
      <c r="CU47" s="644"/>
      <c r="CV47" s="644"/>
      <c r="CW47" s="644"/>
      <c r="CX47" s="644"/>
      <c r="CY47" s="645"/>
      <c r="CZ47" s="628">
        <v>0.9</v>
      </c>
      <c r="DA47" s="656"/>
      <c r="DB47" s="656"/>
      <c r="DC47" s="658"/>
      <c r="DD47" s="632">
        <v>20958</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4386665</v>
      </c>
      <c r="CS49" s="682"/>
      <c r="CT49" s="682"/>
      <c r="CU49" s="682"/>
      <c r="CV49" s="682"/>
      <c r="CW49" s="682"/>
      <c r="CX49" s="682"/>
      <c r="CY49" s="711"/>
      <c r="CZ49" s="703">
        <v>100</v>
      </c>
      <c r="DA49" s="712"/>
      <c r="DB49" s="712"/>
      <c r="DC49" s="713"/>
      <c r="DD49" s="714">
        <v>3210219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tSLRV/GlTobCj1sTwgBO29aggWsZf8O0Fa98eLIBt1CtN/gMEWjiTRQk7Y3Hhr6iIFzhXqfgRy1/ZyvJ7wfYw==" saltValue="rzX9BQr0f7Vrl9Lcti27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4487</v>
      </c>
      <c r="R7" s="753"/>
      <c r="S7" s="753"/>
      <c r="T7" s="753"/>
      <c r="U7" s="753"/>
      <c r="V7" s="753">
        <v>4386</v>
      </c>
      <c r="W7" s="753"/>
      <c r="X7" s="753"/>
      <c r="Y7" s="753"/>
      <c r="Z7" s="753"/>
      <c r="AA7" s="753">
        <v>101</v>
      </c>
      <c r="AB7" s="753"/>
      <c r="AC7" s="753"/>
      <c r="AD7" s="753"/>
      <c r="AE7" s="754"/>
      <c r="AF7" s="755">
        <v>82</v>
      </c>
      <c r="AG7" s="756"/>
      <c r="AH7" s="756"/>
      <c r="AI7" s="756"/>
      <c r="AJ7" s="757"/>
      <c r="AK7" s="758">
        <v>281</v>
      </c>
      <c r="AL7" s="759"/>
      <c r="AM7" s="759"/>
      <c r="AN7" s="759"/>
      <c r="AO7" s="759"/>
      <c r="AP7" s="759">
        <v>3277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548</v>
      </c>
      <c r="BS7" s="746" t="s">
        <v>545</v>
      </c>
      <c r="BT7" s="747"/>
      <c r="BU7" s="747"/>
      <c r="BV7" s="747"/>
      <c r="BW7" s="747"/>
      <c r="BX7" s="747"/>
      <c r="BY7" s="747"/>
      <c r="BZ7" s="747"/>
      <c r="CA7" s="747"/>
      <c r="CB7" s="747"/>
      <c r="CC7" s="747"/>
      <c r="CD7" s="747"/>
      <c r="CE7" s="747"/>
      <c r="CF7" s="747"/>
      <c r="CG7" s="762"/>
      <c r="CH7" s="743">
        <v>-2</v>
      </c>
      <c r="CI7" s="744"/>
      <c r="CJ7" s="744"/>
      <c r="CK7" s="744"/>
      <c r="CL7" s="745"/>
      <c r="CM7" s="743">
        <v>-82</v>
      </c>
      <c r="CN7" s="744"/>
      <c r="CO7" s="744"/>
      <c r="CP7" s="744"/>
      <c r="CQ7" s="745"/>
      <c r="CR7" s="743">
        <v>28</v>
      </c>
      <c r="CS7" s="744"/>
      <c r="CT7" s="744"/>
      <c r="CU7" s="744"/>
      <c r="CV7" s="745"/>
      <c r="CW7" s="743" t="s">
        <v>563</v>
      </c>
      <c r="CX7" s="744"/>
      <c r="CY7" s="744"/>
      <c r="CZ7" s="744"/>
      <c r="DA7" s="745"/>
      <c r="DB7" s="743" t="s">
        <v>563</v>
      </c>
      <c r="DC7" s="744"/>
      <c r="DD7" s="744"/>
      <c r="DE7" s="744"/>
      <c r="DF7" s="745"/>
      <c r="DG7" s="743" t="s">
        <v>563</v>
      </c>
      <c r="DH7" s="744"/>
      <c r="DI7" s="744"/>
      <c r="DJ7" s="744"/>
      <c r="DK7" s="745"/>
      <c r="DL7" s="743" t="s">
        <v>563</v>
      </c>
      <c r="DM7" s="744"/>
      <c r="DN7" s="744"/>
      <c r="DO7" s="744"/>
      <c r="DP7" s="745"/>
      <c r="DQ7" s="743">
        <v>90</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t="s">
        <v>564</v>
      </c>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546</v>
      </c>
      <c r="BT8" s="774"/>
      <c r="BU8" s="774"/>
      <c r="BV8" s="774"/>
      <c r="BW8" s="774"/>
      <c r="BX8" s="774"/>
      <c r="BY8" s="774"/>
      <c r="BZ8" s="774"/>
      <c r="CA8" s="774"/>
      <c r="CB8" s="774"/>
      <c r="CC8" s="774"/>
      <c r="CD8" s="774"/>
      <c r="CE8" s="774"/>
      <c r="CF8" s="774"/>
      <c r="CG8" s="775"/>
      <c r="CH8" s="776">
        <v>0</v>
      </c>
      <c r="CI8" s="777"/>
      <c r="CJ8" s="777"/>
      <c r="CK8" s="777"/>
      <c r="CL8" s="778"/>
      <c r="CM8" s="776">
        <v>10</v>
      </c>
      <c r="CN8" s="777"/>
      <c r="CO8" s="777"/>
      <c r="CP8" s="777"/>
      <c r="CQ8" s="778"/>
      <c r="CR8" s="776">
        <v>3</v>
      </c>
      <c r="CS8" s="777"/>
      <c r="CT8" s="777"/>
      <c r="CU8" s="777"/>
      <c r="CV8" s="778"/>
      <c r="CW8" s="776" t="s">
        <v>563</v>
      </c>
      <c r="CX8" s="777"/>
      <c r="CY8" s="777"/>
      <c r="CZ8" s="777"/>
      <c r="DA8" s="778"/>
      <c r="DB8" s="776" t="s">
        <v>563</v>
      </c>
      <c r="DC8" s="777"/>
      <c r="DD8" s="777"/>
      <c r="DE8" s="777"/>
      <c r="DF8" s="778"/>
      <c r="DG8" s="776" t="s">
        <v>563</v>
      </c>
      <c r="DH8" s="777"/>
      <c r="DI8" s="777"/>
      <c r="DJ8" s="777"/>
      <c r="DK8" s="778"/>
      <c r="DL8" s="776" t="s">
        <v>563</v>
      </c>
      <c r="DM8" s="777"/>
      <c r="DN8" s="777"/>
      <c r="DO8" s="777"/>
      <c r="DP8" s="778"/>
      <c r="DQ8" s="776" t="s">
        <v>563</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547</v>
      </c>
      <c r="BT9" s="774"/>
      <c r="BU9" s="774"/>
      <c r="BV9" s="774"/>
      <c r="BW9" s="774"/>
      <c r="BX9" s="774"/>
      <c r="BY9" s="774"/>
      <c r="BZ9" s="774"/>
      <c r="CA9" s="774"/>
      <c r="CB9" s="774"/>
      <c r="CC9" s="774"/>
      <c r="CD9" s="774"/>
      <c r="CE9" s="774"/>
      <c r="CF9" s="774"/>
      <c r="CG9" s="775"/>
      <c r="CH9" s="776">
        <v>0</v>
      </c>
      <c r="CI9" s="777"/>
      <c r="CJ9" s="777"/>
      <c r="CK9" s="777"/>
      <c r="CL9" s="778"/>
      <c r="CM9" s="776">
        <v>4</v>
      </c>
      <c r="CN9" s="777"/>
      <c r="CO9" s="777"/>
      <c r="CP9" s="777"/>
      <c r="CQ9" s="778"/>
      <c r="CR9" s="776">
        <v>1</v>
      </c>
      <c r="CS9" s="777"/>
      <c r="CT9" s="777"/>
      <c r="CU9" s="777"/>
      <c r="CV9" s="778"/>
      <c r="CW9" s="776" t="s">
        <v>563</v>
      </c>
      <c r="CX9" s="777"/>
      <c r="CY9" s="777"/>
      <c r="CZ9" s="777"/>
      <c r="DA9" s="778"/>
      <c r="DB9" s="776" t="s">
        <v>563</v>
      </c>
      <c r="DC9" s="777"/>
      <c r="DD9" s="777"/>
      <c r="DE9" s="777"/>
      <c r="DF9" s="778"/>
      <c r="DG9" s="776" t="s">
        <v>563</v>
      </c>
      <c r="DH9" s="777"/>
      <c r="DI9" s="777"/>
      <c r="DJ9" s="777"/>
      <c r="DK9" s="778"/>
      <c r="DL9" s="776" t="s">
        <v>563</v>
      </c>
      <c r="DM9" s="777"/>
      <c r="DN9" s="777"/>
      <c r="DO9" s="777"/>
      <c r="DP9" s="778"/>
      <c r="DQ9" s="776" t="s">
        <v>563</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4487</v>
      </c>
      <c r="R23" s="793"/>
      <c r="S23" s="793"/>
      <c r="T23" s="793"/>
      <c r="U23" s="793"/>
      <c r="V23" s="793">
        <v>4366</v>
      </c>
      <c r="W23" s="793"/>
      <c r="X23" s="793"/>
      <c r="Y23" s="793"/>
      <c r="Z23" s="793"/>
      <c r="AA23" s="793">
        <v>1001</v>
      </c>
      <c r="AB23" s="793"/>
      <c r="AC23" s="793"/>
      <c r="AD23" s="793"/>
      <c r="AE23" s="794"/>
      <c r="AF23" s="795">
        <v>82</v>
      </c>
      <c r="AG23" s="793"/>
      <c r="AH23" s="793"/>
      <c r="AI23" s="793"/>
      <c r="AJ23" s="796"/>
      <c r="AK23" s="797"/>
      <c r="AL23" s="798"/>
      <c r="AM23" s="798"/>
      <c r="AN23" s="798"/>
      <c r="AO23" s="798"/>
      <c r="AP23" s="793">
        <v>3277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197</v>
      </c>
      <c r="R28" s="823"/>
      <c r="S28" s="823"/>
      <c r="T28" s="823"/>
      <c r="U28" s="823"/>
      <c r="V28" s="823">
        <v>194</v>
      </c>
      <c r="W28" s="823"/>
      <c r="X28" s="823"/>
      <c r="Y28" s="823"/>
      <c r="Z28" s="823"/>
      <c r="AA28" s="823">
        <v>3</v>
      </c>
      <c r="AB28" s="823"/>
      <c r="AC28" s="823"/>
      <c r="AD28" s="823"/>
      <c r="AE28" s="824"/>
      <c r="AF28" s="825">
        <v>3</v>
      </c>
      <c r="AG28" s="823"/>
      <c r="AH28" s="823"/>
      <c r="AI28" s="823"/>
      <c r="AJ28" s="826"/>
      <c r="AK28" s="827">
        <v>31</v>
      </c>
      <c r="AL28" s="828"/>
      <c r="AM28" s="828"/>
      <c r="AN28" s="828"/>
      <c r="AO28" s="828"/>
      <c r="AP28" s="828" t="s">
        <v>563</v>
      </c>
      <c r="AQ28" s="828"/>
      <c r="AR28" s="828"/>
      <c r="AS28" s="828"/>
      <c r="AT28" s="828"/>
      <c r="AU28" s="828" t="s">
        <v>563</v>
      </c>
      <c r="AV28" s="828"/>
      <c r="AW28" s="828"/>
      <c r="AX28" s="828"/>
      <c r="AY28" s="828"/>
      <c r="AZ28" s="829" t="s">
        <v>563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94</v>
      </c>
      <c r="R29" s="784"/>
      <c r="S29" s="784"/>
      <c r="T29" s="784"/>
      <c r="U29" s="784"/>
      <c r="V29" s="784">
        <v>88</v>
      </c>
      <c r="W29" s="784"/>
      <c r="X29" s="784"/>
      <c r="Y29" s="784"/>
      <c r="Z29" s="784"/>
      <c r="AA29" s="784">
        <v>6</v>
      </c>
      <c r="AB29" s="784"/>
      <c r="AC29" s="784"/>
      <c r="AD29" s="784"/>
      <c r="AE29" s="785"/>
      <c r="AF29" s="786">
        <v>6</v>
      </c>
      <c r="AG29" s="787"/>
      <c r="AH29" s="787"/>
      <c r="AI29" s="787"/>
      <c r="AJ29" s="788"/>
      <c r="AK29" s="834">
        <v>40</v>
      </c>
      <c r="AL29" s="830"/>
      <c r="AM29" s="830"/>
      <c r="AN29" s="830"/>
      <c r="AO29" s="830"/>
      <c r="AP29" s="830">
        <v>15</v>
      </c>
      <c r="AQ29" s="830"/>
      <c r="AR29" s="830"/>
      <c r="AS29" s="830"/>
      <c r="AT29" s="830"/>
      <c r="AU29" s="830">
        <v>5</v>
      </c>
      <c r="AV29" s="830"/>
      <c r="AW29" s="830"/>
      <c r="AX29" s="830"/>
      <c r="AY29" s="830"/>
      <c r="AZ29" s="831" t="s">
        <v>563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36</v>
      </c>
      <c r="R30" s="784"/>
      <c r="S30" s="784"/>
      <c r="T30" s="784"/>
      <c r="U30" s="784"/>
      <c r="V30" s="784">
        <v>33</v>
      </c>
      <c r="W30" s="784"/>
      <c r="X30" s="784"/>
      <c r="Y30" s="784"/>
      <c r="Z30" s="784"/>
      <c r="AA30" s="784">
        <v>3</v>
      </c>
      <c r="AB30" s="784"/>
      <c r="AC30" s="784"/>
      <c r="AD30" s="784"/>
      <c r="AE30" s="785"/>
      <c r="AF30" s="786">
        <v>3</v>
      </c>
      <c r="AG30" s="787"/>
      <c r="AH30" s="787"/>
      <c r="AI30" s="787"/>
      <c r="AJ30" s="788"/>
      <c r="AK30" s="834">
        <v>11</v>
      </c>
      <c r="AL30" s="830"/>
      <c r="AM30" s="830"/>
      <c r="AN30" s="830"/>
      <c r="AO30" s="830"/>
      <c r="AP30" s="830" t="s">
        <v>563</v>
      </c>
      <c r="AQ30" s="830"/>
      <c r="AR30" s="830"/>
      <c r="AS30" s="830"/>
      <c r="AT30" s="830"/>
      <c r="AU30" s="830" t="s">
        <v>563</v>
      </c>
      <c r="AV30" s="830"/>
      <c r="AW30" s="830"/>
      <c r="AX30" s="830"/>
      <c r="AY30" s="830"/>
      <c r="AZ30" s="831" t="s">
        <v>563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393</v>
      </c>
      <c r="R31" s="784"/>
      <c r="S31" s="784"/>
      <c r="T31" s="784"/>
      <c r="U31" s="784"/>
      <c r="V31" s="784">
        <v>366</v>
      </c>
      <c r="W31" s="784"/>
      <c r="X31" s="784"/>
      <c r="Y31" s="784"/>
      <c r="Z31" s="784"/>
      <c r="AA31" s="784">
        <v>27</v>
      </c>
      <c r="AB31" s="784"/>
      <c r="AC31" s="784"/>
      <c r="AD31" s="784"/>
      <c r="AE31" s="785"/>
      <c r="AF31" s="786">
        <v>27</v>
      </c>
      <c r="AG31" s="787"/>
      <c r="AH31" s="787"/>
      <c r="AI31" s="787"/>
      <c r="AJ31" s="788"/>
      <c r="AK31" s="834">
        <v>60</v>
      </c>
      <c r="AL31" s="830"/>
      <c r="AM31" s="830"/>
      <c r="AN31" s="830"/>
      <c r="AO31" s="830"/>
      <c r="AP31" s="830" t="s">
        <v>563</v>
      </c>
      <c r="AQ31" s="830"/>
      <c r="AR31" s="830"/>
      <c r="AS31" s="830"/>
      <c r="AT31" s="830"/>
      <c r="AU31" s="830" t="s">
        <v>563</v>
      </c>
      <c r="AV31" s="830"/>
      <c r="AW31" s="830"/>
      <c r="AX31" s="830"/>
      <c r="AY31" s="830"/>
      <c r="AZ31" s="831" t="s">
        <v>563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238</v>
      </c>
      <c r="R32" s="784"/>
      <c r="S32" s="784"/>
      <c r="T32" s="784"/>
      <c r="U32" s="784"/>
      <c r="V32" s="784">
        <v>175</v>
      </c>
      <c r="W32" s="784"/>
      <c r="X32" s="784"/>
      <c r="Y32" s="784"/>
      <c r="Z32" s="784"/>
      <c r="AA32" s="784">
        <v>63</v>
      </c>
      <c r="AB32" s="784"/>
      <c r="AC32" s="784"/>
      <c r="AD32" s="784"/>
      <c r="AE32" s="785"/>
      <c r="AF32" s="786">
        <v>24</v>
      </c>
      <c r="AG32" s="787"/>
      <c r="AH32" s="787"/>
      <c r="AI32" s="787"/>
      <c r="AJ32" s="788"/>
      <c r="AK32" s="834">
        <v>127</v>
      </c>
      <c r="AL32" s="830"/>
      <c r="AM32" s="830"/>
      <c r="AN32" s="830"/>
      <c r="AO32" s="830"/>
      <c r="AP32" s="830">
        <v>2150</v>
      </c>
      <c r="AQ32" s="830"/>
      <c r="AR32" s="830"/>
      <c r="AS32" s="830"/>
      <c r="AT32" s="830"/>
      <c r="AU32" s="830">
        <v>1806</v>
      </c>
      <c r="AV32" s="830"/>
      <c r="AW32" s="830"/>
      <c r="AX32" s="830"/>
      <c r="AY32" s="830"/>
      <c r="AZ32" s="831" t="s">
        <v>563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104</v>
      </c>
      <c r="R33" s="784"/>
      <c r="S33" s="784"/>
      <c r="T33" s="784"/>
      <c r="U33" s="784"/>
      <c r="V33" s="784">
        <v>87</v>
      </c>
      <c r="W33" s="784"/>
      <c r="X33" s="784"/>
      <c r="Y33" s="784"/>
      <c r="Z33" s="784"/>
      <c r="AA33" s="784">
        <v>17</v>
      </c>
      <c r="AB33" s="784"/>
      <c r="AC33" s="784"/>
      <c r="AD33" s="784"/>
      <c r="AE33" s="785"/>
      <c r="AF33" s="786" t="s">
        <v>122</v>
      </c>
      <c r="AG33" s="787"/>
      <c r="AH33" s="787"/>
      <c r="AI33" s="787"/>
      <c r="AJ33" s="788"/>
      <c r="AK33" s="834">
        <v>37</v>
      </c>
      <c r="AL33" s="830"/>
      <c r="AM33" s="830"/>
      <c r="AN33" s="830"/>
      <c r="AO33" s="830"/>
      <c r="AP33" s="830">
        <v>285</v>
      </c>
      <c r="AQ33" s="830"/>
      <c r="AR33" s="830"/>
      <c r="AS33" s="830"/>
      <c r="AT33" s="830"/>
      <c r="AU33" s="830">
        <v>285</v>
      </c>
      <c r="AV33" s="830"/>
      <c r="AW33" s="830"/>
      <c r="AX33" s="830"/>
      <c r="AY33" s="830"/>
      <c r="AZ33" s="831" t="s">
        <v>563</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63</v>
      </c>
      <c r="AG63" s="844"/>
      <c r="AH63" s="844"/>
      <c r="AI63" s="844"/>
      <c r="AJ63" s="845"/>
      <c r="AK63" s="846"/>
      <c r="AL63" s="841"/>
      <c r="AM63" s="841"/>
      <c r="AN63" s="841"/>
      <c r="AO63" s="841"/>
      <c r="AP63" s="844">
        <v>2449</v>
      </c>
      <c r="AQ63" s="844"/>
      <c r="AR63" s="844"/>
      <c r="AS63" s="844"/>
      <c r="AT63" s="844"/>
      <c r="AU63" s="844">
        <v>2096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555</v>
      </c>
      <c r="C68" s="870"/>
      <c r="D68" s="870"/>
      <c r="E68" s="870"/>
      <c r="F68" s="870"/>
      <c r="G68" s="870"/>
      <c r="H68" s="870"/>
      <c r="I68" s="870"/>
      <c r="J68" s="870"/>
      <c r="K68" s="870"/>
      <c r="L68" s="870"/>
      <c r="M68" s="870"/>
      <c r="N68" s="870"/>
      <c r="O68" s="870"/>
      <c r="P68" s="871"/>
      <c r="Q68" s="872">
        <v>3715</v>
      </c>
      <c r="R68" s="866"/>
      <c r="S68" s="866"/>
      <c r="T68" s="866"/>
      <c r="U68" s="866"/>
      <c r="V68" s="866">
        <v>3672</v>
      </c>
      <c r="W68" s="866"/>
      <c r="X68" s="866"/>
      <c r="Y68" s="866"/>
      <c r="Z68" s="866"/>
      <c r="AA68" s="866">
        <v>44</v>
      </c>
      <c r="AB68" s="866"/>
      <c r="AC68" s="866"/>
      <c r="AD68" s="866"/>
      <c r="AE68" s="866"/>
      <c r="AF68" s="866">
        <v>39</v>
      </c>
      <c r="AG68" s="866"/>
      <c r="AH68" s="866"/>
      <c r="AI68" s="866"/>
      <c r="AJ68" s="866"/>
      <c r="AK68" s="866" t="s">
        <v>563</v>
      </c>
      <c r="AL68" s="866"/>
      <c r="AM68" s="866"/>
      <c r="AN68" s="866"/>
      <c r="AO68" s="866"/>
      <c r="AP68" s="866">
        <v>2323</v>
      </c>
      <c r="AQ68" s="866"/>
      <c r="AR68" s="866"/>
      <c r="AS68" s="866"/>
      <c r="AT68" s="866"/>
      <c r="AU68" s="866">
        <v>22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556</v>
      </c>
      <c r="C69" s="874"/>
      <c r="D69" s="874"/>
      <c r="E69" s="874"/>
      <c r="F69" s="874"/>
      <c r="G69" s="874"/>
      <c r="H69" s="874"/>
      <c r="I69" s="874"/>
      <c r="J69" s="874"/>
      <c r="K69" s="874"/>
      <c r="L69" s="874"/>
      <c r="M69" s="874"/>
      <c r="N69" s="874"/>
      <c r="O69" s="874"/>
      <c r="P69" s="875"/>
      <c r="Q69" s="876">
        <v>0</v>
      </c>
      <c r="R69" s="830"/>
      <c r="S69" s="830"/>
      <c r="T69" s="830"/>
      <c r="U69" s="830"/>
      <c r="V69" s="830">
        <v>0</v>
      </c>
      <c r="W69" s="830"/>
      <c r="X69" s="830"/>
      <c r="Y69" s="830"/>
      <c r="Z69" s="830"/>
      <c r="AA69" s="830">
        <v>0</v>
      </c>
      <c r="AB69" s="830"/>
      <c r="AC69" s="830"/>
      <c r="AD69" s="830"/>
      <c r="AE69" s="830"/>
      <c r="AF69" s="830">
        <v>0</v>
      </c>
      <c r="AG69" s="830"/>
      <c r="AH69" s="830"/>
      <c r="AI69" s="830"/>
      <c r="AJ69" s="830"/>
      <c r="AK69" s="830" t="s">
        <v>563</v>
      </c>
      <c r="AL69" s="830"/>
      <c r="AM69" s="830"/>
      <c r="AN69" s="830"/>
      <c r="AO69" s="830"/>
      <c r="AP69" s="830" t="s">
        <v>563</v>
      </c>
      <c r="AQ69" s="830"/>
      <c r="AR69" s="830"/>
      <c r="AS69" s="830"/>
      <c r="AT69" s="830"/>
      <c r="AU69" s="830" t="s">
        <v>563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557</v>
      </c>
      <c r="C70" s="874"/>
      <c r="D70" s="874"/>
      <c r="E70" s="874"/>
      <c r="F70" s="874"/>
      <c r="G70" s="874"/>
      <c r="H70" s="874"/>
      <c r="I70" s="874"/>
      <c r="J70" s="874"/>
      <c r="K70" s="874"/>
      <c r="L70" s="874"/>
      <c r="M70" s="874"/>
      <c r="N70" s="874"/>
      <c r="O70" s="874"/>
      <c r="P70" s="875"/>
      <c r="Q70" s="876">
        <v>7342</v>
      </c>
      <c r="R70" s="830"/>
      <c r="S70" s="830"/>
      <c r="T70" s="830"/>
      <c r="U70" s="830"/>
      <c r="V70" s="830">
        <v>7213</v>
      </c>
      <c r="W70" s="830"/>
      <c r="X70" s="830"/>
      <c r="Y70" s="830"/>
      <c r="Z70" s="830"/>
      <c r="AA70" s="830">
        <v>129</v>
      </c>
      <c r="AB70" s="830"/>
      <c r="AC70" s="830"/>
      <c r="AD70" s="830"/>
      <c r="AE70" s="830"/>
      <c r="AF70" s="830">
        <v>129</v>
      </c>
      <c r="AG70" s="830"/>
      <c r="AH70" s="830"/>
      <c r="AI70" s="830"/>
      <c r="AJ70" s="830"/>
      <c r="AK70" s="830">
        <v>2723</v>
      </c>
      <c r="AL70" s="830"/>
      <c r="AM70" s="830"/>
      <c r="AN70" s="830"/>
      <c r="AO70" s="830"/>
      <c r="AP70" s="830" t="s">
        <v>563</v>
      </c>
      <c r="AQ70" s="830"/>
      <c r="AR70" s="830"/>
      <c r="AS70" s="830"/>
      <c r="AT70" s="830"/>
      <c r="AU70" s="830" t="s">
        <v>563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558</v>
      </c>
      <c r="C71" s="874"/>
      <c r="D71" s="874"/>
      <c r="E71" s="874"/>
      <c r="F71" s="874"/>
      <c r="G71" s="874"/>
      <c r="H71" s="874"/>
      <c r="I71" s="874"/>
      <c r="J71" s="874"/>
      <c r="K71" s="874"/>
      <c r="L71" s="874"/>
      <c r="M71" s="874"/>
      <c r="N71" s="874"/>
      <c r="O71" s="874"/>
      <c r="P71" s="875"/>
      <c r="Q71" s="876">
        <v>75</v>
      </c>
      <c r="R71" s="830"/>
      <c r="S71" s="830"/>
      <c r="T71" s="830"/>
      <c r="U71" s="830"/>
      <c r="V71" s="830">
        <v>71</v>
      </c>
      <c r="W71" s="830"/>
      <c r="X71" s="830"/>
      <c r="Y71" s="830"/>
      <c r="Z71" s="830"/>
      <c r="AA71" s="830">
        <v>4</v>
      </c>
      <c r="AB71" s="830"/>
      <c r="AC71" s="830"/>
      <c r="AD71" s="830"/>
      <c r="AE71" s="830"/>
      <c r="AF71" s="830">
        <v>4</v>
      </c>
      <c r="AG71" s="830"/>
      <c r="AH71" s="830"/>
      <c r="AI71" s="830"/>
      <c r="AJ71" s="830"/>
      <c r="AK71" s="830">
        <v>5</v>
      </c>
      <c r="AL71" s="830"/>
      <c r="AM71" s="830"/>
      <c r="AN71" s="830"/>
      <c r="AO71" s="830"/>
      <c r="AP71" s="830" t="s">
        <v>563</v>
      </c>
      <c r="AQ71" s="830"/>
      <c r="AR71" s="830"/>
      <c r="AS71" s="830"/>
      <c r="AT71" s="830"/>
      <c r="AU71" s="830" t="s">
        <v>563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559</v>
      </c>
      <c r="C72" s="874"/>
      <c r="D72" s="874"/>
      <c r="E72" s="874"/>
      <c r="F72" s="874"/>
      <c r="G72" s="874"/>
      <c r="H72" s="874"/>
      <c r="I72" s="874"/>
      <c r="J72" s="874"/>
      <c r="K72" s="874"/>
      <c r="L72" s="874"/>
      <c r="M72" s="874"/>
      <c r="N72" s="874"/>
      <c r="O72" s="874"/>
      <c r="P72" s="875"/>
      <c r="Q72" s="876">
        <v>117</v>
      </c>
      <c r="R72" s="830"/>
      <c r="S72" s="830"/>
      <c r="T72" s="830"/>
      <c r="U72" s="830"/>
      <c r="V72" s="830">
        <v>94</v>
      </c>
      <c r="W72" s="830"/>
      <c r="X72" s="830"/>
      <c r="Y72" s="830"/>
      <c r="Z72" s="830"/>
      <c r="AA72" s="830">
        <v>23</v>
      </c>
      <c r="AB72" s="830"/>
      <c r="AC72" s="830"/>
      <c r="AD72" s="830"/>
      <c r="AE72" s="830"/>
      <c r="AF72" s="830">
        <v>23</v>
      </c>
      <c r="AG72" s="830"/>
      <c r="AH72" s="830"/>
      <c r="AI72" s="830"/>
      <c r="AJ72" s="830"/>
      <c r="AK72" s="830" t="s">
        <v>563</v>
      </c>
      <c r="AL72" s="830"/>
      <c r="AM72" s="830"/>
      <c r="AN72" s="830"/>
      <c r="AO72" s="830"/>
      <c r="AP72" s="830" t="s">
        <v>563</v>
      </c>
      <c r="AQ72" s="830"/>
      <c r="AR72" s="830"/>
      <c r="AS72" s="830"/>
      <c r="AT72" s="830"/>
      <c r="AU72" s="830" t="s">
        <v>563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560</v>
      </c>
      <c r="C73" s="874"/>
      <c r="D73" s="874"/>
      <c r="E73" s="874"/>
      <c r="F73" s="874"/>
      <c r="G73" s="874"/>
      <c r="H73" s="874"/>
      <c r="I73" s="874"/>
      <c r="J73" s="874"/>
      <c r="K73" s="874"/>
      <c r="L73" s="874"/>
      <c r="M73" s="874"/>
      <c r="N73" s="874"/>
      <c r="O73" s="874"/>
      <c r="P73" s="875"/>
      <c r="Q73" s="876">
        <v>800</v>
      </c>
      <c r="R73" s="830"/>
      <c r="S73" s="830"/>
      <c r="T73" s="830"/>
      <c r="U73" s="830"/>
      <c r="V73" s="830">
        <v>761</v>
      </c>
      <c r="W73" s="830"/>
      <c r="X73" s="830"/>
      <c r="Y73" s="830"/>
      <c r="Z73" s="830"/>
      <c r="AA73" s="830">
        <v>39</v>
      </c>
      <c r="AB73" s="830"/>
      <c r="AC73" s="830"/>
      <c r="AD73" s="830"/>
      <c r="AE73" s="830"/>
      <c r="AF73" s="830">
        <v>39</v>
      </c>
      <c r="AG73" s="830"/>
      <c r="AH73" s="830"/>
      <c r="AI73" s="830"/>
      <c r="AJ73" s="830"/>
      <c r="AK73" s="830" t="s">
        <v>563</v>
      </c>
      <c r="AL73" s="830"/>
      <c r="AM73" s="830"/>
      <c r="AN73" s="830"/>
      <c r="AO73" s="830"/>
      <c r="AP73" s="830" t="s">
        <v>563</v>
      </c>
      <c r="AQ73" s="830"/>
      <c r="AR73" s="830"/>
      <c r="AS73" s="830"/>
      <c r="AT73" s="830"/>
      <c r="AU73" s="830" t="s">
        <v>563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561</v>
      </c>
      <c r="C74" s="874"/>
      <c r="D74" s="874"/>
      <c r="E74" s="874"/>
      <c r="F74" s="874"/>
      <c r="G74" s="874"/>
      <c r="H74" s="874"/>
      <c r="I74" s="874"/>
      <c r="J74" s="874"/>
      <c r="K74" s="874"/>
      <c r="L74" s="874"/>
      <c r="M74" s="874"/>
      <c r="N74" s="874"/>
      <c r="O74" s="874"/>
      <c r="P74" s="875"/>
      <c r="Q74" s="876">
        <v>156266</v>
      </c>
      <c r="R74" s="830"/>
      <c r="S74" s="830"/>
      <c r="T74" s="830"/>
      <c r="U74" s="830"/>
      <c r="V74" s="830">
        <v>153668</v>
      </c>
      <c r="W74" s="830"/>
      <c r="X74" s="830"/>
      <c r="Y74" s="830"/>
      <c r="Z74" s="830"/>
      <c r="AA74" s="830">
        <v>2598</v>
      </c>
      <c r="AB74" s="830"/>
      <c r="AC74" s="830"/>
      <c r="AD74" s="830"/>
      <c r="AE74" s="830"/>
      <c r="AF74" s="830">
        <v>2598</v>
      </c>
      <c r="AG74" s="830"/>
      <c r="AH74" s="830"/>
      <c r="AI74" s="830"/>
      <c r="AJ74" s="830"/>
      <c r="AK74" s="830">
        <v>1803</v>
      </c>
      <c r="AL74" s="830"/>
      <c r="AM74" s="830"/>
      <c r="AN74" s="830"/>
      <c r="AO74" s="830"/>
      <c r="AP74" s="830" t="s">
        <v>563</v>
      </c>
      <c r="AQ74" s="830"/>
      <c r="AR74" s="830"/>
      <c r="AS74" s="830"/>
      <c r="AT74" s="830"/>
      <c r="AU74" s="830" t="s">
        <v>563</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562</v>
      </c>
      <c r="C75" s="874"/>
      <c r="D75" s="874"/>
      <c r="E75" s="874"/>
      <c r="F75" s="874"/>
      <c r="G75" s="874"/>
      <c r="H75" s="874"/>
      <c r="I75" s="874"/>
      <c r="J75" s="874"/>
      <c r="K75" s="874"/>
      <c r="L75" s="874"/>
      <c r="M75" s="874"/>
      <c r="N75" s="874"/>
      <c r="O75" s="874"/>
      <c r="P75" s="875"/>
      <c r="Q75" s="877">
        <v>1101</v>
      </c>
      <c r="R75" s="878"/>
      <c r="S75" s="878"/>
      <c r="T75" s="878"/>
      <c r="U75" s="834"/>
      <c r="V75" s="879">
        <v>1095</v>
      </c>
      <c r="W75" s="878"/>
      <c r="X75" s="878"/>
      <c r="Y75" s="878"/>
      <c r="Z75" s="834"/>
      <c r="AA75" s="879">
        <v>6</v>
      </c>
      <c r="AB75" s="878"/>
      <c r="AC75" s="878"/>
      <c r="AD75" s="878"/>
      <c r="AE75" s="834"/>
      <c r="AF75" s="879">
        <v>6</v>
      </c>
      <c r="AG75" s="878"/>
      <c r="AH75" s="878"/>
      <c r="AI75" s="878"/>
      <c r="AJ75" s="834"/>
      <c r="AK75" s="879" t="s">
        <v>563</v>
      </c>
      <c r="AL75" s="878"/>
      <c r="AM75" s="878"/>
      <c r="AN75" s="878"/>
      <c r="AO75" s="834"/>
      <c r="AP75" s="879" t="s">
        <v>563</v>
      </c>
      <c r="AQ75" s="878"/>
      <c r="AR75" s="878"/>
      <c r="AS75" s="878"/>
      <c r="AT75" s="834"/>
      <c r="AU75" s="879" t="s">
        <v>563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2838</v>
      </c>
      <c r="AG88" s="844"/>
      <c r="AH88" s="844"/>
      <c r="AI88" s="844"/>
      <c r="AJ88" s="844"/>
      <c r="AK88" s="841"/>
      <c r="AL88" s="841"/>
      <c r="AM88" s="841"/>
      <c r="AN88" s="841"/>
      <c r="AO88" s="841"/>
      <c r="AP88" s="844">
        <v>2323</v>
      </c>
      <c r="AQ88" s="844"/>
      <c r="AR88" s="844"/>
      <c r="AS88" s="844"/>
      <c r="AT88" s="844"/>
      <c r="AU88" s="844">
        <v>22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32</v>
      </c>
      <c r="CS102" s="852"/>
      <c r="CT102" s="852"/>
      <c r="CU102" s="852"/>
      <c r="CV102" s="891"/>
      <c r="CW102" s="890">
        <v>4</v>
      </c>
      <c r="CX102" s="852"/>
      <c r="CY102" s="852"/>
      <c r="CZ102" s="852"/>
      <c r="DA102" s="891"/>
      <c r="DB102" s="890" t="s">
        <v>563</v>
      </c>
      <c r="DC102" s="852"/>
      <c r="DD102" s="852"/>
      <c r="DE102" s="852"/>
      <c r="DF102" s="891"/>
      <c r="DG102" s="890" t="s">
        <v>563</v>
      </c>
      <c r="DH102" s="852"/>
      <c r="DI102" s="852"/>
      <c r="DJ102" s="852"/>
      <c r="DK102" s="891"/>
      <c r="DL102" s="890" t="s">
        <v>563</v>
      </c>
      <c r="DM102" s="852"/>
      <c r="DN102" s="852"/>
      <c r="DO102" s="852"/>
      <c r="DP102" s="891"/>
      <c r="DQ102" s="890">
        <v>90</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658984</v>
      </c>
      <c r="AB110" s="900"/>
      <c r="AC110" s="900"/>
      <c r="AD110" s="900"/>
      <c r="AE110" s="901"/>
      <c r="AF110" s="902">
        <v>591975</v>
      </c>
      <c r="AG110" s="900"/>
      <c r="AH110" s="900"/>
      <c r="AI110" s="900"/>
      <c r="AJ110" s="901"/>
      <c r="AK110" s="902">
        <v>513009</v>
      </c>
      <c r="AL110" s="900"/>
      <c r="AM110" s="900"/>
      <c r="AN110" s="900"/>
      <c r="AO110" s="901"/>
      <c r="AP110" s="903">
        <v>29.7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3705811</v>
      </c>
      <c r="BR110" s="931"/>
      <c r="BS110" s="931"/>
      <c r="BT110" s="931"/>
      <c r="BU110" s="931"/>
      <c r="BV110" s="931">
        <v>3408433</v>
      </c>
      <c r="BW110" s="931"/>
      <c r="BX110" s="931"/>
      <c r="BY110" s="931"/>
      <c r="BZ110" s="931"/>
      <c r="CA110" s="931">
        <v>3276702</v>
      </c>
      <c r="CB110" s="931"/>
      <c r="CC110" s="931"/>
      <c r="CD110" s="931"/>
      <c r="CE110" s="931"/>
      <c r="CF110" s="944">
        <v>189.8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2132790</v>
      </c>
      <c r="BR112" s="926"/>
      <c r="BS112" s="926"/>
      <c r="BT112" s="926"/>
      <c r="BU112" s="926"/>
      <c r="BV112" s="926">
        <v>2126600</v>
      </c>
      <c r="BW112" s="926"/>
      <c r="BX112" s="926"/>
      <c r="BY112" s="926"/>
      <c r="BZ112" s="926"/>
      <c r="CA112" s="926">
        <v>2095591</v>
      </c>
      <c r="CB112" s="926"/>
      <c r="CC112" s="926"/>
      <c r="CD112" s="926"/>
      <c r="CE112" s="926"/>
      <c r="CF112" s="920">
        <v>121.4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157786</v>
      </c>
      <c r="AB113" s="938"/>
      <c r="AC113" s="938"/>
      <c r="AD113" s="938"/>
      <c r="AE113" s="939"/>
      <c r="AF113" s="940">
        <v>143782</v>
      </c>
      <c r="AG113" s="938"/>
      <c r="AH113" s="938"/>
      <c r="AI113" s="938"/>
      <c r="AJ113" s="939"/>
      <c r="AK113" s="940">
        <v>132206</v>
      </c>
      <c r="AL113" s="938"/>
      <c r="AM113" s="938"/>
      <c r="AN113" s="938"/>
      <c r="AO113" s="939"/>
      <c r="AP113" s="941">
        <v>7.7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33019</v>
      </c>
      <c r="BR113" s="926"/>
      <c r="BS113" s="926"/>
      <c r="BT113" s="926"/>
      <c r="BU113" s="926"/>
      <c r="BV113" s="926">
        <v>27385</v>
      </c>
      <c r="BW113" s="926"/>
      <c r="BX113" s="926"/>
      <c r="BY113" s="926"/>
      <c r="BZ113" s="926"/>
      <c r="CA113" s="926">
        <v>22134</v>
      </c>
      <c r="CB113" s="926"/>
      <c r="CC113" s="926"/>
      <c r="CD113" s="926"/>
      <c r="CE113" s="926"/>
      <c r="CF113" s="920">
        <v>1.3</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8527</v>
      </c>
      <c r="AB114" s="959"/>
      <c r="AC114" s="959"/>
      <c r="AD114" s="959"/>
      <c r="AE114" s="960"/>
      <c r="AF114" s="961">
        <v>6234</v>
      </c>
      <c r="AG114" s="959"/>
      <c r="AH114" s="959"/>
      <c r="AI114" s="959"/>
      <c r="AJ114" s="960"/>
      <c r="AK114" s="961">
        <v>6115</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295519</v>
      </c>
      <c r="BR114" s="926"/>
      <c r="BS114" s="926"/>
      <c r="BT114" s="926"/>
      <c r="BU114" s="926"/>
      <c r="BV114" s="926">
        <v>295268</v>
      </c>
      <c r="BW114" s="926"/>
      <c r="BX114" s="926"/>
      <c r="BY114" s="926"/>
      <c r="BZ114" s="926"/>
      <c r="CA114" s="926">
        <v>325571</v>
      </c>
      <c r="CB114" s="926"/>
      <c r="CC114" s="926"/>
      <c r="CD114" s="926"/>
      <c r="CE114" s="926"/>
      <c r="CF114" s="920">
        <v>18.899999999999999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1018</v>
      </c>
      <c r="AB115" s="938"/>
      <c r="AC115" s="938"/>
      <c r="AD115" s="938"/>
      <c r="AE115" s="939"/>
      <c r="AF115" s="940">
        <v>1929</v>
      </c>
      <c r="AG115" s="938"/>
      <c r="AH115" s="938"/>
      <c r="AI115" s="938"/>
      <c r="AJ115" s="939"/>
      <c r="AK115" s="940">
        <v>2706</v>
      </c>
      <c r="AL115" s="938"/>
      <c r="AM115" s="938"/>
      <c r="AN115" s="938"/>
      <c r="AO115" s="939"/>
      <c r="AP115" s="941">
        <v>0.2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30000</v>
      </c>
      <c r="BR115" s="926"/>
      <c r="BS115" s="926"/>
      <c r="BT115" s="926"/>
      <c r="BU115" s="926"/>
      <c r="BV115" s="926">
        <v>90000</v>
      </c>
      <c r="BW115" s="926"/>
      <c r="BX115" s="926"/>
      <c r="BY115" s="926"/>
      <c r="BZ115" s="926"/>
      <c r="CA115" s="926">
        <v>90000</v>
      </c>
      <c r="CB115" s="926"/>
      <c r="CC115" s="926"/>
      <c r="CD115" s="926"/>
      <c r="CE115" s="926"/>
      <c r="CF115" s="920">
        <v>5.2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115</v>
      </c>
      <c r="AB116" s="959"/>
      <c r="AC116" s="959"/>
      <c r="AD116" s="959"/>
      <c r="AE116" s="960"/>
      <c r="AF116" s="961">
        <v>54</v>
      </c>
      <c r="AG116" s="959"/>
      <c r="AH116" s="959"/>
      <c r="AI116" s="959"/>
      <c r="AJ116" s="960"/>
      <c r="AK116" s="961">
        <v>263</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826430</v>
      </c>
      <c r="AB117" s="979"/>
      <c r="AC117" s="979"/>
      <c r="AD117" s="979"/>
      <c r="AE117" s="980"/>
      <c r="AF117" s="981">
        <v>743974</v>
      </c>
      <c r="AG117" s="979"/>
      <c r="AH117" s="979"/>
      <c r="AI117" s="979"/>
      <c r="AJ117" s="980"/>
      <c r="AK117" s="981">
        <v>654299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6197139</v>
      </c>
      <c r="BR119" s="1000"/>
      <c r="BS119" s="1000"/>
      <c r="BT119" s="1000"/>
      <c r="BU119" s="1000"/>
      <c r="BV119" s="1000">
        <v>5947686</v>
      </c>
      <c r="BW119" s="1000"/>
      <c r="BX119" s="1000"/>
      <c r="BY119" s="1000"/>
      <c r="BZ119" s="1000"/>
      <c r="CA119" s="1000">
        <v>5809998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2001137</v>
      </c>
      <c r="BR120" s="931"/>
      <c r="BS120" s="931"/>
      <c r="BT120" s="931"/>
      <c r="BU120" s="931"/>
      <c r="BV120" s="931">
        <v>2189025</v>
      </c>
      <c r="BW120" s="931"/>
      <c r="BX120" s="931"/>
      <c r="BY120" s="931"/>
      <c r="BZ120" s="931"/>
      <c r="CA120" s="931">
        <v>2437340</v>
      </c>
      <c r="CB120" s="931"/>
      <c r="CC120" s="931"/>
      <c r="CD120" s="931"/>
      <c r="CE120" s="931"/>
      <c r="CF120" s="944">
        <v>141.19999999999999</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1806062</v>
      </c>
      <c r="DR120" s="931"/>
      <c r="DS120" s="931"/>
      <c r="DT120" s="931"/>
      <c r="DU120" s="931"/>
      <c r="DV120" s="932">
        <v>104.6</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284629</v>
      </c>
      <c r="DR121" s="926"/>
      <c r="DS121" s="926"/>
      <c r="DT121" s="926"/>
      <c r="DU121" s="926"/>
      <c r="DV121" s="927">
        <v>16.5</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4223665</v>
      </c>
      <c r="BR122" s="1000"/>
      <c r="BS122" s="1000"/>
      <c r="BT122" s="1000"/>
      <c r="BU122" s="1000"/>
      <c r="BV122" s="1000">
        <v>4018789</v>
      </c>
      <c r="BW122" s="1000"/>
      <c r="BX122" s="1000"/>
      <c r="BY122" s="1000"/>
      <c r="BZ122" s="1000"/>
      <c r="CA122" s="1000">
        <v>3790018</v>
      </c>
      <c r="CB122" s="1000"/>
      <c r="CC122" s="1000"/>
      <c r="CD122" s="1000"/>
      <c r="CE122" s="1000"/>
      <c r="CF122" s="1017">
        <v>219.5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6224802</v>
      </c>
      <c r="BR123" s="1064"/>
      <c r="BS123" s="1064"/>
      <c r="BT123" s="1064"/>
      <c r="BU123" s="1064"/>
      <c r="BV123" s="1064">
        <v>6207814</v>
      </c>
      <c r="BW123" s="1064"/>
      <c r="BX123" s="1064"/>
      <c r="BY123" s="1064"/>
      <c r="BZ123" s="1064"/>
      <c r="CA123" s="1064">
        <v>6227358</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2132790</v>
      </c>
      <c r="DH124" s="986"/>
      <c r="DI124" s="986"/>
      <c r="DJ124" s="986"/>
      <c r="DK124" s="987"/>
      <c r="DL124" s="985">
        <v>2126600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720</v>
      </c>
      <c r="AB126" s="959"/>
      <c r="AC126" s="959"/>
      <c r="AD126" s="959"/>
      <c r="AE126" s="960"/>
      <c r="AF126" s="961">
        <v>1695</v>
      </c>
      <c r="AG126" s="959"/>
      <c r="AH126" s="959"/>
      <c r="AI126" s="959"/>
      <c r="AJ126" s="960"/>
      <c r="AK126" s="961">
        <v>2322</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298</v>
      </c>
      <c r="AB127" s="959"/>
      <c r="AC127" s="959"/>
      <c r="AD127" s="959"/>
      <c r="AE127" s="960"/>
      <c r="AF127" s="961">
        <v>234</v>
      </c>
      <c r="AG127" s="959"/>
      <c r="AH127" s="959"/>
      <c r="AI127" s="959"/>
      <c r="AJ127" s="960"/>
      <c r="AK127" s="961">
        <v>384</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45</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v>30000</v>
      </c>
      <c r="DH128" s="1038"/>
      <c r="DI128" s="1038"/>
      <c r="DJ128" s="1038"/>
      <c r="DK128" s="1038"/>
      <c r="DL128" s="1038">
        <v>90000</v>
      </c>
      <c r="DM128" s="1038"/>
      <c r="DN128" s="1038"/>
      <c r="DO128" s="1038"/>
      <c r="DP128" s="1038"/>
      <c r="DQ128" s="1038">
        <v>90000</v>
      </c>
      <c r="DR128" s="1038"/>
      <c r="DS128" s="1038"/>
      <c r="DT128" s="1038"/>
      <c r="DU128" s="1038"/>
      <c r="DV128" s="1039">
        <v>5.2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2258167</v>
      </c>
      <c r="AB129" s="959"/>
      <c r="AC129" s="959"/>
      <c r="AD129" s="959"/>
      <c r="AE129" s="960"/>
      <c r="AF129" s="961">
        <v>2236243</v>
      </c>
      <c r="AG129" s="959"/>
      <c r="AH129" s="959"/>
      <c r="AI129" s="959"/>
      <c r="AJ129" s="960"/>
      <c r="AK129" s="961">
        <v>2231785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586186</v>
      </c>
      <c r="AB130" s="959"/>
      <c r="AC130" s="959"/>
      <c r="AD130" s="959"/>
      <c r="AE130" s="960"/>
      <c r="AF130" s="961">
        <v>546082</v>
      </c>
      <c r="AG130" s="959"/>
      <c r="AH130" s="959"/>
      <c r="AI130" s="959"/>
      <c r="AJ130" s="960"/>
      <c r="AK130" s="961">
        <v>505494</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1671981</v>
      </c>
      <c r="AB131" s="986"/>
      <c r="AC131" s="986"/>
      <c r="AD131" s="986"/>
      <c r="AE131" s="987"/>
      <c r="AF131" s="985">
        <v>1690161</v>
      </c>
      <c r="AG131" s="986"/>
      <c r="AH131" s="986"/>
      <c r="AI131" s="986"/>
      <c r="AJ131" s="987"/>
      <c r="AK131" s="985">
        <v>1726291</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14.36613215</v>
      </c>
      <c r="AB132" s="1097"/>
      <c r="AC132" s="1097"/>
      <c r="AD132" s="1097"/>
      <c r="AE132" s="1098"/>
      <c r="AF132" s="1099">
        <v>11.70847038</v>
      </c>
      <c r="AG132" s="1097"/>
      <c r="AH132" s="1097"/>
      <c r="AI132" s="1097"/>
      <c r="AJ132" s="1098"/>
      <c r="AK132" s="1099">
        <v>8.6199256089999992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16</v>
      </c>
      <c r="AB133" s="1080"/>
      <c r="AC133" s="1080"/>
      <c r="AD133" s="1080"/>
      <c r="AE133" s="1081"/>
      <c r="AF133" s="1079">
        <v>13.7</v>
      </c>
      <c r="AG133" s="1080"/>
      <c r="AH133" s="1080"/>
      <c r="AI133" s="1080"/>
      <c r="AJ133" s="1081"/>
      <c r="AK133" s="1079">
        <v>11.5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kuE0fklpikJJ0AtvAvPnoKNXKOv0YNUTZnS1wDqDS5rkbTFZL6Sr9WQKj0dyDjMAPYd8Aq9HSR9+IdFcHPsvg==" saltValue="d6i2MBUmSeOZJNbcWWh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f3C5muuaQjFUCCbea/J0WZtStlRHbdc+zEvEJbBS11XEcQz9bXIEx+QxxXEQ++hoCelsP6J5v6ntT6wLPuFxA==" saltValue="C1bYtVkojTdb4otcXjPt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06oG6+Z26bJn7e6EA7qgOyLeA+0mtAHcRi/3Se0IC3IRitLh7yDYO/Za4qJH/QCU5WrZmtR1LdGi7IvcWei+A==" saltValue="xdX+P3uWoZgNadPhsdrG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464693</v>
      </c>
      <c r="AP9" s="269">
        <v>199097</v>
      </c>
      <c r="AQ9" s="270">
        <v>239935</v>
      </c>
      <c r="AR9" s="271">
        <v>-17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90913</v>
      </c>
      <c r="AP10" s="272">
        <v>38952</v>
      </c>
      <c r="AQ10" s="273">
        <v>33021</v>
      </c>
      <c r="AR10" s="274">
        <v>18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8158</v>
      </c>
      <c r="AP11" s="272">
        <v>3495</v>
      </c>
      <c r="AQ11" s="273">
        <v>2306</v>
      </c>
      <c r="AR11" s="274">
        <v>51.6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19665</v>
      </c>
      <c r="AP13" s="272">
        <v>8425</v>
      </c>
      <c r="AQ13" s="273">
        <v>7428</v>
      </c>
      <c r="AR13" s="274">
        <v>13.4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12954</v>
      </c>
      <c r="AP14" s="272">
        <v>5550</v>
      </c>
      <c r="AQ14" s="273">
        <v>4299</v>
      </c>
      <c r="AR14" s="274">
        <v>29.1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-17495</v>
      </c>
      <c r="AP15" s="272">
        <v>-7496</v>
      </c>
      <c r="AQ15" s="273">
        <v>-13612</v>
      </c>
      <c r="AR15" s="274">
        <v>-44.9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578888</v>
      </c>
      <c r="AP16" s="272">
        <v>248024</v>
      </c>
      <c r="AQ16" s="273">
        <v>273378</v>
      </c>
      <c r="AR16" s="274">
        <v>-9.3000000000000007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17.14</v>
      </c>
      <c r="AP21" s="286">
        <v>21.68</v>
      </c>
      <c r="AQ21" s="287">
        <v>-4.54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94.9</v>
      </c>
      <c r="AP22" s="291">
        <v>95.1</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513009</v>
      </c>
      <c r="AP32" s="300">
        <v>219798</v>
      </c>
      <c r="AQ32" s="301">
        <v>143519</v>
      </c>
      <c r="AR32" s="302">
        <v>53.1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132206</v>
      </c>
      <c r="AP35" s="300">
        <v>56644</v>
      </c>
      <c r="AQ35" s="301">
        <v>32537</v>
      </c>
      <c r="AR35" s="302">
        <v>74.099999999999994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6115</v>
      </c>
      <c r="AP36" s="300">
        <v>2620</v>
      </c>
      <c r="AQ36" s="301">
        <v>3256</v>
      </c>
      <c r="AR36" s="302">
        <v>-19.5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2706</v>
      </c>
      <c r="AP37" s="300">
        <v>1159</v>
      </c>
      <c r="AQ37" s="301">
        <v>244</v>
      </c>
      <c r="AR37" s="302">
        <v>375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263</v>
      </c>
      <c r="AP38" s="303">
        <v>113</v>
      </c>
      <c r="AQ38" s="304">
        <v>45</v>
      </c>
      <c r="AR38" s="292">
        <v>151.1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487</v>
      </c>
      <c r="AP39" s="300" t="s">
        <v>487</v>
      </c>
      <c r="AQ39" s="301">
        <v>-3310</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-505494</v>
      </c>
      <c r="AP40" s="300">
        <v>-216578</v>
      </c>
      <c r="AQ40" s="301">
        <v>-131495</v>
      </c>
      <c r="AR40" s="302">
        <v>64.7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148805</v>
      </c>
      <c r="AP41" s="300">
        <v>63755</v>
      </c>
      <c r="AQ41" s="301">
        <v>44796</v>
      </c>
      <c r="AR41" s="302">
        <v>42.3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362524</v>
      </c>
      <c r="AN51" s="322">
        <v>143916</v>
      </c>
      <c r="AO51" s="323">
        <v>-23.6</v>
      </c>
      <c r="AP51" s="324">
        <v>263613</v>
      </c>
      <c r="AQ51" s="325">
        <v>-0.2</v>
      </c>
      <c r="AR51" s="326">
        <v>-23.4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240095</v>
      </c>
      <c r="AN52" s="330">
        <v>95314</v>
      </c>
      <c r="AO52" s="331">
        <v>7.2</v>
      </c>
      <c r="AP52" s="332">
        <v>128823</v>
      </c>
      <c r="AQ52" s="333">
        <v>-3.8</v>
      </c>
      <c r="AR52" s="334">
        <v>11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384880</v>
      </c>
      <c r="AN53" s="322">
        <v>159305</v>
      </c>
      <c r="AO53" s="323">
        <v>10.7</v>
      </c>
      <c r="AP53" s="324">
        <v>330026</v>
      </c>
      <c r="AQ53" s="325">
        <v>25.2</v>
      </c>
      <c r="AR53" s="326">
        <v>-14.5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233628</v>
      </c>
      <c r="AN54" s="330">
        <v>96700</v>
      </c>
      <c r="AO54" s="331">
        <v>1.5</v>
      </c>
      <c r="AP54" s="332">
        <v>141075</v>
      </c>
      <c r="AQ54" s="333">
        <v>9.5</v>
      </c>
      <c r="AR54" s="334">
        <v>-8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525277</v>
      </c>
      <c r="AN55" s="322">
        <v>219597</v>
      </c>
      <c r="AO55" s="323">
        <v>37.799999999999997</v>
      </c>
      <c r="AP55" s="324">
        <v>278179</v>
      </c>
      <c r="AQ55" s="325">
        <v>-15.7</v>
      </c>
      <c r="AR55" s="326">
        <v>53.5</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399542</v>
      </c>
      <c r="AN56" s="330">
        <v>167033</v>
      </c>
      <c r="AO56" s="331">
        <v>72.7</v>
      </c>
      <c r="AP56" s="332">
        <v>122182</v>
      </c>
      <c r="AQ56" s="333">
        <v>-13.4</v>
      </c>
      <c r="AR56" s="334">
        <v>86.1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573187</v>
      </c>
      <c r="AN57" s="322">
        <v>239227</v>
      </c>
      <c r="AO57" s="323">
        <v>8.9</v>
      </c>
      <c r="AP57" s="324">
        <v>283153</v>
      </c>
      <c r="AQ57" s="325">
        <v>1.8</v>
      </c>
      <c r="AR57" s="326">
        <v>7.1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416924</v>
      </c>
      <c r="AN58" s="330">
        <v>174008</v>
      </c>
      <c r="AO58" s="331">
        <v>4.2</v>
      </c>
      <c r="AP58" s="332">
        <v>127593</v>
      </c>
      <c r="AQ58" s="333">
        <v>4.4000000000000004</v>
      </c>
      <c r="AR58" s="334">
        <v>-0.2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531110</v>
      </c>
      <c r="AN59" s="322">
        <v>227554</v>
      </c>
      <c r="AO59" s="323">
        <v>-4.9000000000000004</v>
      </c>
      <c r="AP59" s="324">
        <v>262169</v>
      </c>
      <c r="AQ59" s="325">
        <v>-7.4</v>
      </c>
      <c r="AR59" s="326">
        <v>2.5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364254</v>
      </c>
      <c r="AN60" s="330">
        <v>156064</v>
      </c>
      <c r="AO60" s="331">
        <v>-10.3</v>
      </c>
      <c r="AP60" s="332">
        <v>152658</v>
      </c>
      <c r="AQ60" s="333">
        <v>19.600000000000001</v>
      </c>
      <c r="AR60" s="334">
        <v>-29.9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475396</v>
      </c>
      <c r="AN61" s="337">
        <v>197920</v>
      </c>
      <c r="AO61" s="338">
        <v>5.8</v>
      </c>
      <c r="AP61" s="339">
        <v>283428</v>
      </c>
      <c r="AQ61" s="340">
        <v>0.7</v>
      </c>
      <c r="AR61" s="326">
        <v>5.0999999999999996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330889</v>
      </c>
      <c r="AN62" s="330">
        <v>137824</v>
      </c>
      <c r="AO62" s="331">
        <v>15.1</v>
      </c>
      <c r="AP62" s="332">
        <v>134466</v>
      </c>
      <c r="AQ62" s="333">
        <v>3.3</v>
      </c>
      <c r="AR62" s="334">
        <v>11.8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u2MMdfRA2Xfeo7ZOYOJ3DVae39U52Ga7OMHDa88+YkINW8x7FJljqUfTLw56G0AL/P1ErM0n/1u7aktBc/gRJA==" saltValue="GBP4rT7CZ98lleLFmdi3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kuBv2V1JGdNtXdLgxKO+sDzMLEBv6vJRSp5Iwz4x1u33CJ6TbyA+LIwn03zDl5D3Gvbvb+DF3krblJw57j1z9Q==" saltValue="xq9+J/yzjm2JE/3uZlPZ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Cv01np4SGgJoc+2R/1UL2u/ZCIhVl5dRJyGDb40l5F7oyg3NquNh/4X0pBnIX7tXgHdziqOSYstctOiX4mrXwA==" saltValue="hePsviIKqWReWJyLRNyM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55.02</v>
      </c>
      <c r="G47" s="12">
        <v>58.16</v>
      </c>
      <c r="H47" s="12">
        <v>72.8</v>
      </c>
      <c r="I47" s="12">
        <v>81.209999999999994</v>
      </c>
      <c r="J47" s="13">
        <v>90.33</v>
      </c>
    </row>
    <row r="48" spans="2:10" ht="57.75" customHeight="1" x14ac:dyDescent="0.2">
      <c r="B48" s="14"/>
      <c r="C48" s="1141" t="s">
        <v>4</v>
      </c>
      <c r="D48" s="1141"/>
      <c r="E48" s="1142"/>
      <c r="F48" s="15">
        <v>0.55000000000000004</v>
      </c>
      <c r="G48" s="16">
        <v>2.68</v>
      </c>
      <c r="H48" s="16">
        <v>3.36</v>
      </c>
      <c r="I48" s="16">
        <v>3.71</v>
      </c>
      <c r="J48" s="17">
        <v>3.67</v>
      </c>
    </row>
    <row r="49" spans="2:10" ht="57.75" customHeight="1" thickBot="1" x14ac:dyDescent="0.25">
      <c r="B49" s="18"/>
      <c r="C49" s="1143" t="s">
        <v>5</v>
      </c>
      <c r="D49" s="1143"/>
      <c r="E49" s="1144"/>
      <c r="F49" s="19" t="s">
        <v>530</v>
      </c>
      <c r="G49" s="20">
        <v>16.899999999999999</v>
      </c>
      <c r="H49" s="20">
        <v>16.18</v>
      </c>
      <c r="I49" s="20">
        <v>13.1</v>
      </c>
      <c r="J49" s="21">
        <v>10.15</v>
      </c>
    </row>
    <row r="50" spans="2:10" ht="13" x14ac:dyDescent="0.2"/>
  </sheetData>
  <sheetProtection algorithmName="SHA-512" hashValue="RdvMViPDYb/y+Hr/Lf2RsUxDUg2hroY+s8DXwrdt6wnJntTpaE07Kg0gDdbS/Fp6fB9BIB6ZD0gCJIpSLPCr4w==" saltValue="4Bi6meDBire74OFs3CxY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2026-03-06T07:21:09Z</cp:lastPrinted>
  <dcterms:created xsi:type="dcterms:W3CDTF">2026-02-26T09:24:42Z</dcterms:created>
  <dcterms:modified xsi:type="dcterms:W3CDTF">2026-03-23T05:00:46Z</dcterms:modified>
  <cp:category/>
</cp:coreProperties>
</file>