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8.11.9\homes\admin\01zaisei\▼財政状況資料集\07 R7-8（R6年度決算）\06_市町村→県\24羽後町　▲\003_最終確認\"/>
    </mc:Choice>
  </mc:AlternateContent>
  <xr:revisionPtr revIDLastSave="0" documentId="13_ncr:1_{E86D3025-BAE4-4144-8D85-99B1E1BFA44E}" xr6:coauthVersionLast="47" xr6:coauthVersionMax="47" xr10:uidLastSave="{00000000-0000-0000-0000-000000000000}"/>
  <bookViews>
    <workbookView xWindow="-28910" yWindow="-110" windowWidth="29020" windowHeight="15700" tabRatio="93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C36" i="10"/>
  <c r="BE35" i="10"/>
  <c r="C35" i="10"/>
  <c r="CO34" i="10"/>
  <c r="CO35" i="10" s="1"/>
  <c r="CO36" i="10" s="1"/>
  <c r="BW34" i="10"/>
  <c r="BW35" i="10" s="1"/>
  <c r="BW36" i="10" s="1"/>
  <c r="BW37" i="10" s="1"/>
  <c r="BW38" i="10" s="1"/>
  <c r="BW39" i="10" s="1"/>
  <c r="BW40" i="10" s="1"/>
  <c r="BW41" i="10" s="1"/>
  <c r="BE34" i="10"/>
  <c r="U34" i="10"/>
  <c r="U35" i="10" s="1"/>
  <c r="U36" i="10" s="1"/>
  <c r="U37"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<sst xmlns="http://schemas.openxmlformats.org/spreadsheetml/2006/main" count="1137" uniqueCount="564">
  <si>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</si>
  <si>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</si>
  <si>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</si>
  <si>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</si>
  <si>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</si>
  <si>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</si>
  <si>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</si>
  <si>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</si>
  <si>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</si>
  <si>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</si>
  <si>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</si>
  <si>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</si>
  <si>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</si>
  <si>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</si>
  <si>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</si>
  <si>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</si>
  <si>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</si>
  <si>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</si>
  <si>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</si>
  <si>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</si>
  <si>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</si>
  <si>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</si>
  <si>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</si>
  <si>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</si>
  <si>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</si>
  <si>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</si>
  <si>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</si>
  <si>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</si>
  <si>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</si>
  <si>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</si>
  <si>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</si>
  <si>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</si>
  <si>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</si>
  <si>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</si>
  <si>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</si>
  <si>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</si>
  <si>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</si>
  <si>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</si>
  <si>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</si>
  <si>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</si>
  <si>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</si>
  <si>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</si>
  <si>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</si>
  <si>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</si>
  <si>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</si>
  <si>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</si>
  <si>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</si>
  <si>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</si>
  <si>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</si>
  <si>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</si>
  <si>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</si>
  <si>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</si>
  <si>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</si>
  <si>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</si>
  <si>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</si>
  <si>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</si>
  <si>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</si>
  <si>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</si>
  <si>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</si>
  <si>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</si>
  <si>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</si>
  <si>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</si>
  <si>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</si>
  <si>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</si>
  <si>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</si>
  <si>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</si>
  <si>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</si>
  <si>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</si>
  <si>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</si>
  <si>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</si>
  <si>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</si>
  <si>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</si>
  <si>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</si>
  <si>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</si>
  <si>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</si>
  <si>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</si>
  <si>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</si>
  <si>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</si>
  <si>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</si>
  <si>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</si>
  <si>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</si>
  <si>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</si>
  <si>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</si>
  <si>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</si>
  <si>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</si>
  <si>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</si>
  <si>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</si>
  <si>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</si>
  <si>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</si>
  <si>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</si>
  <si>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</si>
  <si>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</si>
  <si>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</si>
  <si>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</si>
  <si>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羽後町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</si>
  <si>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</si>
  <si>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</si>
  <si>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</si>
  <si>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</si>
  <si>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</si>
  <si>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</si>
  <si>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</si>
  <si>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</si>
  <si>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</si>
  <si>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</si>
  <si>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</si>
  <si>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</si>
  <si>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</si>
  <si>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</si>
  <si>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</si>
  <si>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</si>
  <si>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</si>
  <si>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</si>
  <si>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</si>
  <si>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</si>
  <si>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</si>
  <si>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</si>
  <si>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</si>
  <si>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</si>
  <si>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</si>
  <si>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</si>
  <si>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</si>
  <si>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</si>
  <si>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</si>
  <si>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</si>
  <si>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</si>
  <si>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</si>
  <si>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</si>
  <si>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</si>
  <si>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</si>
  <si>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</si>
  <si>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</si>
  <si>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</si>
  <si>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</si>
  <si>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</si>
  <si>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</si>
  <si>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</si>
  <si>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</si>
  <si>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</si>
  <si>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</si>
  <si>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</si>
  <si>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</si>
  <si>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</si>
  <si>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</si>
  <si>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</si>
  <si>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</si>
  <si>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</si>
  <si>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</si>
  <si>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</si>
  <si>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</si>
  <si>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</si>
  <si>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</si>
  <si>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</si>
  <si>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</si>
  <si>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</si>
  <si>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</si>
  <si>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</si>
  <si>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</si>
  <si>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</si>
  <si>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</si>
  <si>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</si>
  <si>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</si>
  <si>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</si>
  <si>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</si>
  <si>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</si>
  <si>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</si>
  <si>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</si>
  <si>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</si>
  <si>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</si>
  <si>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</si>
  <si>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</si>
  <si>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</si>
  <si>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</si>
  <si>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</si>
  <si>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</si>
  <si>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</si>
  <si>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</si>
  <si>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</si>
  <si>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</si>
  <si>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</si>
  <si>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</si>
  <si>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</si>
  <si>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</si>
  <si>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</si>
  <si>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</si>
  <si>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</si>
  <si>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</si>
  <si>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</si>
  <si>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</si>
  <si>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</si>
  <si>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</si>
  <si>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</si>
  <si>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</si>
  <si>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</si>
  <si>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</si>
  <si>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</si>
  <si>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</si>
  <si>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</si>
  <si>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</si>
  <si>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</si>
  <si>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</si>
  <si>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</si>
  <si>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</si>
  <si>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秋田県羽後町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</si>
  <si>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</si>
  <si>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</si>
  <si>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</si>
  <si>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</si>
  <si>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</si>
  <si>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</si>
  <si>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</si>
  <si>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</si>
  <si>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</si>
  <si>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</si>
  <si>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</si>
  <si>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</si>
  <si>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</si>
  <si>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</si>
  <si>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</si>
  <si>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</si>
  <si>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</si>
  <si>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</si>
  <si>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</si>
  <si>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</si>
  <si>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</si>
  <si>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</si>
  <si>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</si>
  <si>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</si>
  <si>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</si>
  <si>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</si>
  <si>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</si>
  <si>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</si>
  <si>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</si>
  <si>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</si>
  <si>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</si>
  <si>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</si>
  <si>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</si>
  <si>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</si>
  <si>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</si>
  <si>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</si>
  <si>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</si>
  <si>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</si>
  <si>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</si>
  <si>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</si>
  <si>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</si>
  <si>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</si>
  <si>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</si>
  <si>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</si>
  <si>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</si>
  <si>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</si>
  <si>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</si>
  <si>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</si>
  <si>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</si>
  <si>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</si>
  <si>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</si>
  <si>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</si>
  <si>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</si>
  <si>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</si>
  <si>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</si>
  <si>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</si>
  <si>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</si>
  <si>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</si>
  <si>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</si>
  <si>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</si>
  <si>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</si>
  <si>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</si>
  <si>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</si>
  <si>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</si>
  <si>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</si>
  <si>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</si>
  <si>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</si>
  <si>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</si>
  <si>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</si>
  <si>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</si>
  <si>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</si>
  <si>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</si>
  <si>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</si>
  <si>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</si>
  <si>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</si>
  <si>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</si>
  <si>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</si>
  <si>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</si>
  <si>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</si>
  <si>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</si>
  <si>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</si>
  <si>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</si>
  <si>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</si>
  <si>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</si>
  <si>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</si>
  <si>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</si>
  <si>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</si>
  <si>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</si>
  <si>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</si>
  <si>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</si>
  <si>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</si>
  <si>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</si>
  <si>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</si>
  <si>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</si>
  <si>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</si>
  <si>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</si>
  <si>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</si>
  <si>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</si>
  <si>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</si>
  <si>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</si>
  <si>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</si>
  <si>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</si>
  <si>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</si>
  <si>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</si>
  <si>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</si>
  <si>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</si>
  <si>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</si>
  <si>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</si>
  <si>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</si>
  <si>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</si>
  <si>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</si>
  <si>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</si>
  <si>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</si>
  <si>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</si>
  <si>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</si>
  <si>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</si>
  <si>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</si>
  <si>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</si>
  <si>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</si>
  <si>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</si>
  <si>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</si>
  <si>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</si>
  <si>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</si>
  <si>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</si>
  <si>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</si>
  <si>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</si>
  <si>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</si>
  <si>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</si>
  <si>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</si>
  <si>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</si>
  <si>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</si>
  <si>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</si>
  <si>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</si>
  <si>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</si>
  <si>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</si>
  <si>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</si>
  <si>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</si>
  <si>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</si>
  <si>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</si>
  <si>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</si>
  <si>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</si>
  <si>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</si>
  <si>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</si>
  <si>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</si>
  <si>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</si>
  <si>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</si>
  <si>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</si>
  <si>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</si>
  <si>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</si>
  <si>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</si>
  <si>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秋田県羽後町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</si>
  <si>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</si>
  <si>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</si>
  <si>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</si>
  <si>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</si>
  <si>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</si>
  <si>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</si>
  <si>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</si>
  <si>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</si>
  <si>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</si>
  <si>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</si>
  <si>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</si>
  <si>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</si>
  <si>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</si>
  <si>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</si>
  <si>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</si>
  <si>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</si>
  <si>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</si>
  <si>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</si>
  <si>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</si>
  <si>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</si>
  <si>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</si>
  <si>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</si>
  <si>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</si>
  <si>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</si>
  <si>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</si>
  <si>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</si>
  <si>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</si>
  <si>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</si>
  <si>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</si>
  <si>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</si>
  <si>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</si>
  <si>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</si>
  <si>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</si>
  <si>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</si>
  <si>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</si>
  <si>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</si>
  <si>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高齢者福祉施設運営特別会計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</si>
  <si>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</si>
  <si>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</si>
  <si>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</si>
  <si>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</si>
  <si>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</si>
  <si>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</si>
  <si>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</si>
  <si>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</si>
  <si>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</si>
  <si>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</si>
  <si>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</si>
  <si>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</si>
  <si>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</si>
  <si>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</si>
  <si>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</si>
  <si>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</si>
  <si>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</si>
  <si>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</si>
  <si>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</si>
  <si>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</si>
  <si>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</si>
  <si>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</si>
  <si>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</si>
  <si>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</si>
  <si>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</si>
  <si>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</si>
  <si>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</si>
  <si>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</si>
  <si>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</si>
  <si>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</si>
  <si>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</si>
  <si>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</si>
  <si>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</si>
  <si>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</si>
  <si>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</si>
  <si>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</si>
  <si>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</si>
  <si>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</si>
  <si>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</si>
  <si>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</si>
  <si>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</si>
  <si>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</si>
  <si>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</si>
  <si>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</si>
  <si>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</si>
  <si>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</si>
  <si>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</si>
  <si>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</si>
  <si>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</si>
  <si>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</si>
  <si>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</si>
  <si>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</si>
  <si>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</si>
  <si>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</si>
  <si>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</si>
  <si>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</si>
  <si>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</si>
  <si>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</si>
  <si>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</si>
  <si>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</si>
  <si>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</si>
  <si>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</si>
  <si>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</si>
  <si>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</si>
  <si>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</si>
  <si>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</si>
  <si>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</si>
  <si>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</si>
  <si>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</si>
  <si>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</si>
  <si>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</si>
  <si>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</si>
  <si>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</si>
  <si>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</si>
  <si>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</si>
  <si>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</si>
  <si>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</si>
  <si>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</si>
  <si>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</si>
  <si>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</si>
  <si>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</si>
  <si>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</si>
  <si>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</si>
  <si>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</si>
  <si>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</si>
  <si>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</si>
  <si>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</si>
  <si>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</si>
  <si>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</si>
  <si>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</si>
  <si>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</si>
  <si>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</si>
  <si>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</si>
  <si>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</si>
  <si>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</si>
  <si>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</si>
  <si>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</si>
  <si>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</si>
  <si>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</si>
  <si>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</si>
  <si>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</si>
  <si>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</si>
  <si>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</si>
  <si>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</si>
  <si>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</si>
  <si>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</si>
  <si>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</si>
  <si>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</si>
  <si>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</si>
  <si>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</si>
  <si>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</si>
  <si>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</si>
  <si>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</si>
  <si>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</si>
  <si>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</si>
  <si>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</si>
  <si>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</si>
  <si>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</si>
  <si>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</si>
  <si>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</si>
  <si>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</si>
  <si>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</si>
  <si>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</si>
  <si>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</si>
  <si>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</si>
  <si>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</si>
  <si>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</si>
  <si>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</si>
  <si>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</si>
  <si>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</si>
  <si>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</si>
  <si>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</si>
  <si>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</si>
  <si>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</si>
  <si>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</si>
  <si>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</si>
  <si>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</si>
  <si>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</si>
  <si>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</si>
  <si>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1.73</t>
  </si>
  <si>
    <t>水道事業会計</t>
  </si>
  <si>
    <t>一般会計</t>
  </si>
  <si>
    <t>病院事業会計</t>
  </si>
  <si>
    <t>介護保険特別会計</t>
  </si>
  <si>
    <t>国民健康保険事業特別会計</t>
  </si>
  <si>
    <t>下水道事業会計</t>
  </si>
  <si>
    <t>高齢者福祉施設運営特別会計</t>
  </si>
  <si>
    <t>後期高齢者医療特別会計</t>
  </si>
  <si>
    <t>その他会計（赤字）</t>
  </si>
  <si>
    <t>その他会計（黒字）</t>
  </si>
  <si>
    <t>R02</t>
    <phoneticPr fontId="5"/>
  </si>
  <si>
    <t>R03</t>
    <phoneticPr fontId="5"/>
  </si>
  <si>
    <t>R04</t>
    <phoneticPr fontId="5"/>
  </si>
  <si>
    <t>R05</t>
    <phoneticPr fontId="5"/>
  </si>
  <si>
    <t>R06</t>
    <phoneticPr fontId="5"/>
  </si>
  <si>
    <t>湯沢雄勝広域市町村圏組合（一般会計）</t>
    <rPh sb="13" eb="15">
      <t>イッパン</t>
    </rPh>
    <rPh sb="15" eb="17">
      <t>カイケイ</t>
    </rPh>
    <phoneticPr fontId="2"/>
  </si>
  <si>
    <t>湯沢雄勝広域市町村圏組合（湯沢雄勝ふるさと市町村圏基金特別会計）</t>
  </si>
  <si>
    <t>秋田県市町村総合事務組合（一般会計）</t>
    <rPh sb="13" eb="15">
      <t>イッパン</t>
    </rPh>
    <rPh sb="15" eb="17">
      <t>カイケイ</t>
    </rPh>
    <phoneticPr fontId="2"/>
  </si>
  <si>
    <t>秋田県市町村総合事務組合（交通災害共済事業等特別会計）</t>
    <phoneticPr fontId="2"/>
  </si>
  <si>
    <t>秋田県市町村会館管理組合（一般会計）</t>
    <rPh sb="13" eb="15">
      <t>イッパン</t>
    </rPh>
    <rPh sb="15" eb="17">
      <t>カイケイ</t>
    </rPh>
    <phoneticPr fontId="2"/>
  </si>
  <si>
    <t>秋田県後期高齢者医療広域連合（一般会計）</t>
    <rPh sb="15" eb="17">
      <t>イッパン</t>
    </rPh>
    <rPh sb="17" eb="19">
      <t>カイケイ</t>
    </rPh>
    <phoneticPr fontId="2"/>
  </si>
  <si>
    <t>秋田県後期高齢者医療広域連合（後期高齢者医療特別会計）</t>
    <phoneticPr fontId="2"/>
  </si>
  <si>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0">
      <t>イッパン</t>
    </rPh>
    <rPh sb="20" eb="22">
      <t>カイケイ</t>
    </rPh>
    <phoneticPr fontId="2"/>
  </si>
  <si>
    <t>五輪坂ハイツ</t>
    <rPh sb="0" eb="3">
      <t>ゴリンザカ</t>
    </rPh>
    <phoneticPr fontId="38"/>
  </si>
  <si>
    <t>羽後有機センター</t>
    <rPh sb="0" eb="2">
      <t>ウゴ</t>
    </rPh>
    <rPh sb="2" eb="4">
      <t>ユウキ</t>
    </rPh>
    <phoneticPr fontId="38"/>
  </si>
  <si>
    <t>おも・しぇ</t>
  </si>
  <si>
    <t>-</t>
    <phoneticPr fontId="2"/>
  </si>
  <si>
    <t>公共施設解体基金</t>
    <phoneticPr fontId="5"/>
  </si>
  <si>
    <t>地域振興基金</t>
    <rPh sb="0" eb="6">
      <t>チイキシンコウキキン</t>
    </rPh>
    <phoneticPr fontId="2"/>
  </si>
  <si>
    <t>地域福祉基金</t>
    <rPh sb="0" eb="6">
      <t>チイキフクシキキン</t>
    </rPh>
    <phoneticPr fontId="2"/>
  </si>
  <si>
    <t>ふるさと納税基金</t>
    <rPh sb="4" eb="6">
      <t>ノウゼイ</t>
    </rPh>
    <rPh sb="6" eb="8">
      <t>キキン</t>
    </rPh>
    <phoneticPr fontId="2"/>
  </si>
  <si>
    <t>少子化対策基金</t>
    <rPh sb="0" eb="5">
      <t>ショウシカタイサク</t>
    </rPh>
    <rPh sb="5" eb="7">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</si>
</sst>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9F83-4BE9-90D0-1EC91FD440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49870</c:v>
                </c:pt>
                <c:pt idx="1">
                  <c:v>44471</c:v>
                </c:pt>
                <c:pt idx="2">
                  <c:v>33618</c:v>
                </c:pt>
                <c:pt idx="3">
                  <c:v>68032</c:v>
                </c:pt>
                <c:pt idx="4">
                  <c:v>55525</c:v>
                </c:pt>
              </c:numCache>
            </c:numRef>
          </c:val>
          <c:smooth val="0"/>
          <c:extLst>
            <c:ext xmlns:c16="http://schemas.microsoft.com/office/drawing/2014/chart" uri="{C3380CC4-5D6E-409C-BE32-E72D297353CC}">
              <c16:uniqueId val="{00000001-9F83-4BE9-90D0-1EC91FD440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6.84</c:v>
                </c:pt>
                <c:pt idx="1">
                  <c:v>6.91</c:v>
                </c:pt>
                <c:pt idx="2">
                  <c:v>7.02</c:v>
                </c:pt>
                <c:pt idx="3">
                  <c:v>7.4</c:v>
                </c:pt>
                <c:pt idx="4">
                  <c:v>7.43</c:v>
                </c:pt>
              </c:numCache>
            </c:numRef>
          </c:val>
          <c:extLst>
            <c:ext xmlns:c16="http://schemas.microsoft.com/office/drawing/2014/chart" uri="{C3380CC4-5D6E-409C-BE32-E72D297353CC}">
              <c16:uniqueId val="{00000000-22B8-4E24-8912-904FBFE6D5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30.93</c:v>
                </c:pt>
                <c:pt idx="1">
                  <c:v>35.380000000000003</c:v>
                </c:pt>
                <c:pt idx="2">
                  <c:v>44.75</c:v>
                </c:pt>
                <c:pt idx="3">
                  <c:v>44.9</c:v>
                </c:pt>
                <c:pt idx="4">
                  <c:v>42.28</c:v>
                </c:pt>
              </c:numCache>
            </c:numRef>
          </c:val>
          <c:extLst>
            <c:ext xmlns:c16="http://schemas.microsoft.com/office/drawing/2014/chart" uri="{C3380CC4-5D6E-409C-BE32-E72D297353CC}">
              <c16:uniqueId val="{00000001-22B8-4E24-8912-904FBFE6D5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2.4500000000000002</c:v>
                </c:pt>
                <c:pt idx="1">
                  <c:v>6.68</c:v>
                </c:pt>
                <c:pt idx="2">
                  <c:v>8.33</c:v>
                </c:pt>
                <c:pt idx="3">
                  <c:v>0.43</c:v>
                </c:pt>
                <c:pt idx="4">
                  <c:v>-1.73</c:v>
                </c:pt>
              </c:numCache>
            </c:numRef>
          </c:val>
          <c:smooth val="0"/>
          <c:extLst>
            <c:ext xmlns:c16="http://schemas.microsoft.com/office/drawing/2014/chart" uri="{C3380CC4-5D6E-409C-BE32-E72D297353CC}">
              <c16:uniqueId val="{00000002-22B8-4E24-8912-904FBFE6D5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3.32</c:v>
                </c:pt>
                <c:pt idx="2">
                  <c:v>#N/A</c:v>
                </c:pt>
                <c:pt idx="3">
                  <c:v>2.6</c:v>
                </c:pt>
                <c:pt idx="4">
                  <c:v>#N/A</c:v>
                </c:pt>
                <c:pt idx="5">
                  <c:v>2.0099999999999998</c:v>
                </c:pt>
                <c:pt idx="6">
                  <c:v>#N/A</c:v>
                </c:pt>
                <c:pt idx="7">
                  <c:v>1.34</c:v>
                </c:pt>
                <c:pt idx="8">
                  <c:v>0</c:v>
                </c:pt>
                <c:pt idx="9">
                  <c:v>0</c:v>
                </c:pt>
              </c:numCache>
            </c:numRef>
          </c:val>
          <c:extLst>
            <c:ext xmlns:c16="http://schemas.microsoft.com/office/drawing/2014/chart" uri="{C3380CC4-5D6E-409C-BE32-E72D297353CC}">
              <c16:uniqueId val="{00000000-A4B6-48E3-9B21-803929AC1D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4B6-48E3-9B21-803929AC1D9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4B6-48E3-9B21-803929AC1D96}"/>
            </c:ext>
          </c:extLst>
        </c:ser>
        <c:ser>
          <c:idx val="3"/>
          <c:order val="3"/>
          <c:tx>
            <c:strRef>
              <c:f>データシート!$A$30</c:f>
              <c:strCache>
                <c:ptCount val="1"/>
                <c:pt idx="0">
                  <c:v>高齢者福祉施設運営特別会計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0.12</c:v>
                </c:pt>
              </c:numCache>
            </c:numRef>
          </c:val>
          <c:extLst>
            <c:ext xmlns:c16="http://schemas.microsoft.com/office/drawing/2014/chart" uri="{C3380CC4-5D6E-409C-BE32-E72D297353CC}">
              <c16:uniqueId val="{00000003-A4B6-48E3-9B21-803929AC1D96}"/>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0.18</c:v>
                </c:pt>
              </c:numCache>
            </c:numRef>
          </c:val>
          <c:extLst>
            <c:ext xmlns:c16="http://schemas.microsoft.com/office/drawing/2014/chart" uri="{C3380CC4-5D6E-409C-BE32-E72D297353CC}">
              <c16:uniqueId val="{00000004-A4B6-48E3-9B21-803929AC1D9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1.95</c:v>
                </c:pt>
                <c:pt idx="2">
                  <c:v>#N/A</c:v>
                </c:pt>
                <c:pt idx="3">
                  <c:v>2.02</c:v>
                </c:pt>
                <c:pt idx="4">
                  <c:v>#N/A</c:v>
                </c:pt>
                <c:pt idx="5">
                  <c:v>1.91</c:v>
                </c:pt>
                <c:pt idx="6">
                  <c:v>#N/A</c:v>
                </c:pt>
                <c:pt idx="7">
                  <c:v>1.77</c:v>
                </c:pt>
                <c:pt idx="8">
                  <c:v>#N/A</c:v>
                </c:pt>
                <c:pt idx="9">
                  <c:v>1.9</c:v>
                </c:pt>
              </c:numCache>
            </c:numRef>
          </c:val>
          <c:extLst>
            <c:ext xmlns:c16="http://schemas.microsoft.com/office/drawing/2014/chart" uri="{C3380CC4-5D6E-409C-BE32-E72D297353CC}">
              <c16:uniqueId val="{00000005-A4B6-48E3-9B21-803929AC1D9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1.69</c:v>
                </c:pt>
                <c:pt idx="2">
                  <c:v>#N/A</c:v>
                </c:pt>
                <c:pt idx="3">
                  <c:v>2.4</c:v>
                </c:pt>
                <c:pt idx="4">
                  <c:v>#N/A</c:v>
                </c:pt>
                <c:pt idx="5">
                  <c:v>3.38</c:v>
                </c:pt>
                <c:pt idx="6">
                  <c:v>#N/A</c:v>
                </c:pt>
                <c:pt idx="7">
                  <c:v>4.18</c:v>
                </c:pt>
                <c:pt idx="8">
                  <c:v>#N/A</c:v>
                </c:pt>
                <c:pt idx="9">
                  <c:v>2.61</c:v>
                </c:pt>
              </c:numCache>
            </c:numRef>
          </c:val>
          <c:extLst>
            <c:ext xmlns:c16="http://schemas.microsoft.com/office/drawing/2014/chart" uri="{C3380CC4-5D6E-409C-BE32-E72D297353CC}">
              <c16:uniqueId val="{00000006-A4B6-48E3-9B21-803929AC1D96}"/>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3.14</c:v>
                </c:pt>
                <c:pt idx="2">
                  <c:v>#N/A</c:v>
                </c:pt>
                <c:pt idx="3">
                  <c:v>2.85</c:v>
                </c:pt>
                <c:pt idx="4">
                  <c:v>#N/A</c:v>
                </c:pt>
                <c:pt idx="5">
                  <c:v>3.06</c:v>
                </c:pt>
                <c:pt idx="6">
                  <c:v>#N/A</c:v>
                </c:pt>
                <c:pt idx="7">
                  <c:v>3.48</c:v>
                </c:pt>
                <c:pt idx="8">
                  <c:v>#N/A</c:v>
                </c:pt>
                <c:pt idx="9">
                  <c:v>2.82</c:v>
                </c:pt>
              </c:numCache>
            </c:numRef>
          </c:val>
          <c:extLst>
            <c:ext xmlns:c16="http://schemas.microsoft.com/office/drawing/2014/chart" uri="{C3380CC4-5D6E-409C-BE32-E72D297353CC}">
              <c16:uniqueId val="{00000007-A4B6-48E3-9B21-803929AC1D9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6.84</c:v>
                </c:pt>
                <c:pt idx="2">
                  <c:v>#N/A</c:v>
                </c:pt>
                <c:pt idx="3">
                  <c:v>6.9</c:v>
                </c:pt>
                <c:pt idx="4">
                  <c:v>#N/A</c:v>
                </c:pt>
                <c:pt idx="5">
                  <c:v>7.02</c:v>
                </c:pt>
                <c:pt idx="6">
                  <c:v>#N/A</c:v>
                </c:pt>
                <c:pt idx="7">
                  <c:v>7.39</c:v>
                </c:pt>
                <c:pt idx="8">
                  <c:v>#N/A</c:v>
                </c:pt>
                <c:pt idx="9">
                  <c:v>7.42</c:v>
                </c:pt>
              </c:numCache>
            </c:numRef>
          </c:val>
          <c:extLst>
            <c:ext xmlns:c16="http://schemas.microsoft.com/office/drawing/2014/chart" uri="{C3380CC4-5D6E-409C-BE32-E72D297353CC}">
              <c16:uniqueId val="{00000008-A4B6-48E3-9B21-803929AC1D9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7.81</c:v>
                </c:pt>
                <c:pt idx="2">
                  <c:v>#N/A</c:v>
                </c:pt>
                <c:pt idx="3">
                  <c:v>7.73</c:v>
                </c:pt>
                <c:pt idx="4">
                  <c:v>#N/A</c:v>
                </c:pt>
                <c:pt idx="5">
                  <c:v>8.56</c:v>
                </c:pt>
                <c:pt idx="6">
                  <c:v>#N/A</c:v>
                </c:pt>
                <c:pt idx="7">
                  <c:v>8.89</c:v>
                </c:pt>
                <c:pt idx="8">
                  <c:v>#N/A</c:v>
                </c:pt>
                <c:pt idx="9">
                  <c:v>8.83</c:v>
                </c:pt>
              </c:numCache>
            </c:numRef>
          </c:val>
          <c:extLst>
            <c:ext xmlns:c16="http://schemas.microsoft.com/office/drawing/2014/chart" uri="{C3380CC4-5D6E-409C-BE32-E72D297353CC}">
              <c16:uniqueId val="{00000009-A4B6-48E3-9B21-803929AC1D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730</c:v>
                </c:pt>
                <c:pt idx="5">
                  <c:v>748</c:v>
                </c:pt>
                <c:pt idx="8">
                  <c:v>783</c:v>
                </c:pt>
                <c:pt idx="11">
                  <c:v>791</c:v>
                </c:pt>
                <c:pt idx="14">
                  <c:v>767</c:v>
                </c:pt>
              </c:numCache>
            </c:numRef>
          </c:val>
          <c:extLst>
            <c:ext xmlns:c16="http://schemas.microsoft.com/office/drawing/2014/chart" uri="{C3380CC4-5D6E-409C-BE32-E72D297353CC}">
              <c16:uniqueId val="{00000000-46EC-4B10-AA22-7B431258D2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EC-4B10-AA22-7B431258D2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c:v>
                </c:pt>
                <c:pt idx="3">
                  <c:v>8</c:v>
                </c:pt>
                <c:pt idx="6">
                  <c:v>4</c:v>
                </c:pt>
                <c:pt idx="9">
                  <c:v>4</c:v>
                </c:pt>
                <c:pt idx="12">
                  <c:v>4</c:v>
                </c:pt>
              </c:numCache>
            </c:numRef>
          </c:val>
          <c:extLst>
            <c:ext xmlns:c16="http://schemas.microsoft.com/office/drawing/2014/chart" uri="{C3380CC4-5D6E-409C-BE32-E72D297353CC}">
              <c16:uniqueId val="{00000002-46EC-4B10-AA22-7B431258D2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49</c:v>
                </c:pt>
                <c:pt idx="3">
                  <c:v>64</c:v>
                </c:pt>
                <c:pt idx="6">
                  <c:v>47</c:v>
                </c:pt>
                <c:pt idx="9">
                  <c:v>35</c:v>
                </c:pt>
                <c:pt idx="12">
                  <c:v>35</c:v>
                </c:pt>
              </c:numCache>
            </c:numRef>
          </c:val>
          <c:extLst>
            <c:ext xmlns:c16="http://schemas.microsoft.com/office/drawing/2014/chart" uri="{C3380CC4-5D6E-409C-BE32-E72D297353CC}">
              <c16:uniqueId val="{00000003-46EC-4B10-AA22-7B431258D2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331</c:v>
                </c:pt>
                <c:pt idx="3">
                  <c:v>325</c:v>
                </c:pt>
                <c:pt idx="6">
                  <c:v>324</c:v>
                </c:pt>
                <c:pt idx="9">
                  <c:v>333</c:v>
                </c:pt>
                <c:pt idx="12">
                  <c:v>335</c:v>
                </c:pt>
              </c:numCache>
            </c:numRef>
          </c:val>
          <c:extLst>
            <c:ext xmlns:c16="http://schemas.microsoft.com/office/drawing/2014/chart" uri="{C3380CC4-5D6E-409C-BE32-E72D297353CC}">
              <c16:uniqueId val="{00000004-46EC-4B10-AA22-7B431258D2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EC-4B10-AA22-7B431258D2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EC-4B10-AA22-7B431258D2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836</c:v>
                </c:pt>
                <c:pt idx="3">
                  <c:v>872</c:v>
                </c:pt>
                <c:pt idx="6">
                  <c:v>911</c:v>
                </c:pt>
                <c:pt idx="9">
                  <c:v>922</c:v>
                </c:pt>
                <c:pt idx="12">
                  <c:v>875</c:v>
                </c:pt>
              </c:numCache>
            </c:numRef>
          </c:val>
          <c:extLst>
            <c:ext xmlns:c16="http://schemas.microsoft.com/office/drawing/2014/chart" uri="{C3380CC4-5D6E-409C-BE32-E72D297353CC}">
              <c16:uniqueId val="{00000007-46EC-4B10-AA22-7B431258D2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501</c:v>
                </c:pt>
                <c:pt idx="2">
                  <c:v>#N/A</c:v>
                </c:pt>
                <c:pt idx="3">
                  <c:v>#N/A</c:v>
                </c:pt>
                <c:pt idx="4">
                  <c:v>521</c:v>
                </c:pt>
                <c:pt idx="5">
                  <c:v>#N/A</c:v>
                </c:pt>
                <c:pt idx="6">
                  <c:v>#N/A</c:v>
                </c:pt>
                <c:pt idx="7">
                  <c:v>503</c:v>
                </c:pt>
                <c:pt idx="8">
                  <c:v>#N/A</c:v>
                </c:pt>
                <c:pt idx="9">
                  <c:v>#N/A</c:v>
                </c:pt>
                <c:pt idx="10">
                  <c:v>503</c:v>
                </c:pt>
                <c:pt idx="11">
                  <c:v>#N/A</c:v>
                </c:pt>
                <c:pt idx="12">
                  <c:v>#N/A</c:v>
                </c:pt>
                <c:pt idx="13">
                  <c:v>482</c:v>
                </c:pt>
                <c:pt idx="14">
                  <c:v>#N/A</c:v>
                </c:pt>
              </c:numCache>
            </c:numRef>
          </c:val>
          <c:smooth val="0"/>
          <c:extLst>
            <c:ext xmlns:c16="http://schemas.microsoft.com/office/drawing/2014/chart" uri="{C3380CC4-5D6E-409C-BE32-E72D297353CC}">
              <c16:uniqueId val="{00000008-46EC-4B10-AA22-7B431258D2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7353</c:v>
                </c:pt>
                <c:pt idx="5">
                  <c:v>7012</c:v>
                </c:pt>
                <c:pt idx="8">
                  <c:v>6546</c:v>
                </c:pt>
                <c:pt idx="11">
                  <c:v>6294</c:v>
                </c:pt>
                <c:pt idx="14">
                  <c:v>6181</c:v>
                </c:pt>
              </c:numCache>
            </c:numRef>
          </c:val>
          <c:extLst>
            <c:ext xmlns:c16="http://schemas.microsoft.com/office/drawing/2014/chart" uri="{C3380CC4-5D6E-409C-BE32-E72D297353CC}">
              <c16:uniqueId val="{00000000-7B83-49A7-A33B-7AAB2B4469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B83-49A7-A33B-7AAB2B4469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3162</c:v>
                </c:pt>
                <c:pt idx="5">
                  <c:v>3993</c:v>
                </c:pt>
                <c:pt idx="8">
                  <c:v>4872</c:v>
                </c:pt>
                <c:pt idx="11">
                  <c:v>4803</c:v>
                </c:pt>
                <c:pt idx="14">
                  <c:v>4834</c:v>
                </c:pt>
              </c:numCache>
            </c:numRef>
          </c:val>
          <c:extLst>
            <c:ext xmlns:c16="http://schemas.microsoft.com/office/drawing/2014/chart" uri="{C3380CC4-5D6E-409C-BE32-E72D297353CC}">
              <c16:uniqueId val="{00000002-7B83-49A7-A33B-7AAB2B4469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83-49A7-A33B-7AAB2B4469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83-49A7-A33B-7AAB2B4469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83-49A7-A33B-7AAB2B4469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522</c:v>
                </c:pt>
                <c:pt idx="3">
                  <c:v>521</c:v>
                </c:pt>
                <c:pt idx="6">
                  <c:v>589</c:v>
                </c:pt>
                <c:pt idx="9">
                  <c:v>657</c:v>
                </c:pt>
                <c:pt idx="12">
                  <c:v>710</c:v>
                </c:pt>
              </c:numCache>
            </c:numRef>
          </c:val>
          <c:extLst>
            <c:ext xmlns:c16="http://schemas.microsoft.com/office/drawing/2014/chart" uri="{C3380CC4-5D6E-409C-BE32-E72D297353CC}">
              <c16:uniqueId val="{00000006-7B83-49A7-A33B-7AAB2B4469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316</c:v>
                </c:pt>
                <c:pt idx="3">
                  <c:v>259</c:v>
                </c:pt>
                <c:pt idx="6">
                  <c:v>215</c:v>
                </c:pt>
                <c:pt idx="9">
                  <c:v>211</c:v>
                </c:pt>
                <c:pt idx="12">
                  <c:v>236</c:v>
                </c:pt>
              </c:numCache>
            </c:numRef>
          </c:val>
          <c:extLst>
            <c:ext xmlns:c16="http://schemas.microsoft.com/office/drawing/2014/chart" uri="{C3380CC4-5D6E-409C-BE32-E72D297353CC}">
              <c16:uniqueId val="{00000007-7B83-49A7-A33B-7AAB2B4469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2680</c:v>
                </c:pt>
                <c:pt idx="3">
                  <c:v>2457</c:v>
                </c:pt>
                <c:pt idx="6">
                  <c:v>2221</c:v>
                </c:pt>
                <c:pt idx="9">
                  <c:v>2109</c:v>
                </c:pt>
                <c:pt idx="12">
                  <c:v>1931</c:v>
                </c:pt>
              </c:numCache>
            </c:numRef>
          </c:val>
          <c:extLst>
            <c:ext xmlns:c16="http://schemas.microsoft.com/office/drawing/2014/chart" uri="{C3380CC4-5D6E-409C-BE32-E72D297353CC}">
              <c16:uniqueId val="{00000008-7B83-49A7-A33B-7AAB2B4469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12</c:v>
                </c:pt>
                <c:pt idx="3">
                  <c:v>8</c:v>
                </c:pt>
                <c:pt idx="6">
                  <c:v>7</c:v>
                </c:pt>
                <c:pt idx="9">
                  <c:v>6</c:v>
                </c:pt>
                <c:pt idx="12">
                  <c:v>5</c:v>
                </c:pt>
              </c:numCache>
            </c:numRef>
          </c:val>
          <c:extLst>
            <c:ext xmlns:c16="http://schemas.microsoft.com/office/drawing/2014/chart" uri="{C3380CC4-5D6E-409C-BE32-E72D297353CC}">
              <c16:uniqueId val="{00000009-7B83-49A7-A33B-7AAB2B4469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8052</c:v>
                </c:pt>
                <c:pt idx="3">
                  <c:v>7508</c:v>
                </c:pt>
                <c:pt idx="6">
                  <c:v>6929</c:v>
                </c:pt>
                <c:pt idx="9">
                  <c:v>6477</c:v>
                </c:pt>
                <c:pt idx="12">
                  <c:v>6101</c:v>
                </c:pt>
              </c:numCache>
            </c:numRef>
          </c:val>
          <c:extLst>
            <c:ext xmlns:c16="http://schemas.microsoft.com/office/drawing/2014/chart" uri="{C3380CC4-5D6E-409C-BE32-E72D297353CC}">
              <c16:uniqueId val="{0000000A-7B83-49A7-A33B-7AAB2B4469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1067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B83-49A7-A33B-7AAB2B4469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2468</c:v>
                </c:pt>
                <c:pt idx="1">
                  <c:v>2472</c:v>
                </c:pt>
                <c:pt idx="2">
                  <c:v>2367</c:v>
                </c:pt>
              </c:numCache>
            </c:numRef>
          </c:val>
          <c:extLst>
            <c:ext xmlns:c16="http://schemas.microsoft.com/office/drawing/2014/chart" uri="{C3380CC4-5D6E-409C-BE32-E72D297353CC}">
              <c16:uniqueId val="{00000000-FA39-4055-BA20-BAF9D5E6FD4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224</c:v>
                </c:pt>
                <c:pt idx="1">
                  <c:v>324</c:v>
                </c:pt>
                <c:pt idx="2">
                  <c:v>424</c:v>
                </c:pt>
              </c:numCache>
            </c:numRef>
          </c:val>
          <c:extLst>
            <c:ext xmlns:c16="http://schemas.microsoft.com/office/drawing/2014/chart" uri="{C3380CC4-5D6E-409C-BE32-E72D297353CC}">
              <c16:uniqueId val="{00000001-FA39-4055-BA20-BAF9D5E6FD4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1441</c:v>
                </c:pt>
                <c:pt idx="1">
                  <c:v>1561</c:v>
                </c:pt>
                <c:pt idx="2">
                  <c:v>1544</c:v>
                </c:pt>
              </c:numCache>
            </c:numRef>
          </c:val>
          <c:extLst>
            <c:ext xmlns:c16="http://schemas.microsoft.com/office/drawing/2014/chart" uri="{C3380CC4-5D6E-409C-BE32-E72D297353CC}">
              <c16:uniqueId val="{00000002-FA39-4055-BA20-BAF9D5E6FD4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秋田県羽後町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a:t>
          </a:r>
        </a:p>
        <a:p>
          <a:r>
            <a:rPr kumimoji="1" lang="ja-JP" altLang="en-US" sz="1400">
              <a:latin typeface="ＭＳ ゴシック" pitchFamily="49" charset="-128"/>
              <a:ea typeface="ＭＳ ゴシック" pitchFamily="49" charset="-128"/>
            </a:rPr>
            <a:t>　前年度より</a:t>
          </a:r>
          <a:r>
            <a:rPr kumimoji="1" lang="en-US" altLang="ja-JP" sz="1400">
              <a:latin typeface="ＭＳ ゴシック" pitchFamily="49" charset="-128"/>
              <a:ea typeface="ＭＳ ゴシック" pitchFamily="49" charset="-128"/>
            </a:rPr>
            <a:t>47</a:t>
          </a:r>
          <a:r>
            <a:rPr kumimoji="1" lang="ja-JP" altLang="en-US" sz="1400">
              <a:latin typeface="ＭＳ ゴシック" pitchFamily="49" charset="-128"/>
              <a:ea typeface="ＭＳ ゴシック" pitchFamily="49" charset="-128"/>
            </a:rPr>
            <a:t>百万円の減となっている。令和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年度が学校給食共同調理場建築事業の過疎対策事業債の償還が年</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回となったことにより地方債償還額のピークであったため、今後は減少が見込まれる。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a:t>
          </a:r>
        </a:p>
        <a:p>
          <a:r>
            <a:rPr kumimoji="1" lang="ja-JP" altLang="en-US" sz="1400">
              <a:latin typeface="ＭＳ ゴシック" pitchFamily="49" charset="-128"/>
              <a:ea typeface="ＭＳ ゴシック" pitchFamily="49" charset="-128"/>
            </a:rPr>
            <a:t>　前年度より</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百万円の減となっている。平成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年借入の学校給食共同調理場建築事業などの過疎対策事業債の元金償還により、令和５年度が償還額のピークであったため、今後は減少する見込みである。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当町では、満期一括償還地方債は発行していないため、減債基金残高と減債基金積立相当額に該当する数値はありません。</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秋田県羽後町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a:t>
          </a:r>
        </a:p>
        <a:p>
          <a:r>
            <a:rPr kumimoji="1" lang="ja-JP" altLang="en-US" sz="1400">
              <a:latin typeface="ＭＳ ゴシック" pitchFamily="49" charset="-128"/>
              <a:ea typeface="ＭＳ ゴシック" pitchFamily="49" charset="-128"/>
            </a:rPr>
            <a:t>　前年度から</a:t>
          </a:r>
          <a:r>
            <a:rPr kumimoji="1" lang="en-US" altLang="ja-JP" sz="1400">
              <a:latin typeface="ＭＳ ゴシック" pitchFamily="49" charset="-128"/>
              <a:ea typeface="ＭＳ ゴシック" pitchFamily="49" charset="-128"/>
            </a:rPr>
            <a:t>376</a:t>
          </a:r>
          <a:r>
            <a:rPr kumimoji="1" lang="ja-JP" altLang="en-US" sz="1400">
              <a:latin typeface="ＭＳ ゴシック" pitchFamily="49" charset="-128"/>
              <a:ea typeface="ＭＳ ゴシック" pitchFamily="49" charset="-128"/>
            </a:rPr>
            <a:t>百万円減少している。これは地方債元金償還額の</a:t>
          </a:r>
          <a:r>
            <a:rPr kumimoji="1" lang="en-US" altLang="ja-JP" sz="1400">
              <a:latin typeface="ＭＳ ゴシック" pitchFamily="49" charset="-128"/>
              <a:ea typeface="ＭＳ ゴシック" pitchFamily="49" charset="-128"/>
            </a:rPr>
            <a:t>875</a:t>
          </a:r>
          <a:r>
            <a:rPr kumimoji="1" lang="ja-JP" altLang="en-US" sz="1400">
              <a:latin typeface="ＭＳ ゴシック" pitchFamily="49" charset="-128"/>
              <a:ea typeface="ＭＳ ゴシック" pitchFamily="49" charset="-128"/>
            </a:rPr>
            <a:t>百万円に対し、総合交流拠点施設駐車場造成工事などの地方債を活用した事業に係る新規借入額が</a:t>
          </a:r>
          <a:r>
            <a:rPr kumimoji="1" lang="en-US" altLang="ja-JP" sz="1400">
              <a:latin typeface="ＭＳ ゴシック" pitchFamily="49" charset="-128"/>
              <a:ea typeface="ＭＳ ゴシック" pitchFamily="49" charset="-128"/>
            </a:rPr>
            <a:t>485</a:t>
          </a:r>
          <a:r>
            <a:rPr kumimoji="1" lang="ja-JP" altLang="en-US" sz="1400">
              <a:latin typeface="ＭＳ ゴシック" pitchFamily="49" charset="-128"/>
              <a:ea typeface="ＭＳ ゴシック" pitchFamily="49" charset="-128"/>
            </a:rPr>
            <a:t>百万円と下回ったことによるものである。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○公営企業債等繰入見込額</a:t>
          </a:r>
        </a:p>
        <a:p>
          <a:r>
            <a:rPr kumimoji="1" lang="ja-JP" altLang="en-US" sz="1400">
              <a:latin typeface="ＭＳ ゴシック" pitchFamily="49" charset="-128"/>
              <a:ea typeface="ＭＳ ゴシック" pitchFamily="49" charset="-128"/>
            </a:rPr>
            <a:t>　前年度から</a:t>
          </a:r>
          <a:r>
            <a:rPr kumimoji="1" lang="en-US" altLang="ja-JP" sz="1400">
              <a:latin typeface="ＭＳ ゴシック" pitchFamily="49" charset="-128"/>
              <a:ea typeface="ＭＳ ゴシック" pitchFamily="49" charset="-128"/>
            </a:rPr>
            <a:t>178</a:t>
          </a:r>
          <a:r>
            <a:rPr kumimoji="1" lang="ja-JP" altLang="en-US" sz="1400">
              <a:latin typeface="ＭＳ ゴシック" pitchFamily="49" charset="-128"/>
              <a:ea typeface="ＭＳ ゴシック" pitchFamily="49" charset="-128"/>
            </a:rPr>
            <a:t>百万円減少している。下水道事業において大規模な施設整備事業は終了しており設備整備事業などの新規借入が発生していないことによる。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a:t>
          </a:r>
        </a:p>
        <a:p>
          <a:r>
            <a:rPr kumimoji="1" lang="ja-JP" altLang="en-US" sz="1400">
              <a:latin typeface="ＭＳ ゴシック" pitchFamily="49" charset="-128"/>
              <a:ea typeface="ＭＳ ゴシック" pitchFamily="49" charset="-128"/>
            </a:rPr>
            <a:t>　前年度より</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百万円増加している。これは財政調整基金に</a:t>
          </a:r>
          <a:r>
            <a:rPr kumimoji="1" lang="en-US" altLang="ja-JP" sz="1400">
              <a:latin typeface="ＭＳ ゴシック" pitchFamily="49" charset="-128"/>
              <a:ea typeface="ＭＳ ゴシック" pitchFamily="49" charset="-128"/>
            </a:rPr>
            <a:t>145</a:t>
          </a:r>
          <a:r>
            <a:rPr kumimoji="1" lang="ja-JP" altLang="en-US" sz="1400">
              <a:latin typeface="ＭＳ ゴシック" pitchFamily="49" charset="-128"/>
              <a:ea typeface="ＭＳ ゴシック" pitchFamily="49" charset="-128"/>
            </a:rPr>
            <a:t>百万円、減債基金に</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百万円、公共施設解体基金やふるさと納税基金、森林環境譲与税積立金などの特定目的基金に</a:t>
          </a:r>
          <a:r>
            <a:rPr kumimoji="1" lang="en-US" altLang="ja-JP" sz="1400">
              <a:latin typeface="ＭＳ ゴシック" pitchFamily="49" charset="-128"/>
              <a:ea typeface="ＭＳ ゴシック" pitchFamily="49" charset="-128"/>
            </a:rPr>
            <a:t>66</a:t>
          </a:r>
          <a:r>
            <a:rPr kumimoji="1" lang="ja-JP" altLang="en-US" sz="1400">
              <a:latin typeface="ＭＳ ゴシック" pitchFamily="49" charset="-128"/>
              <a:ea typeface="ＭＳ ゴシック" pitchFamily="49" charset="-128"/>
            </a:rPr>
            <a:t>百万円積み立てたことなどによるものである。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秋田県羽後町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特定目的基金は、公共施設を解体する際に充当する「公共施設解体基金」に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百万円、ふるさと納税の一部を基金として積み立てる「ふるさと納税基金」に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百万円、少子化対策や結婚希望者支援の取組への資金として積み立てる「少子化対策基金」に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継続的に農業振興事業を実施するための「農業振興基金」については、移住就農者支援事業、人・農地プラン実質化支援事業、農業機械・施設整備支援事業、加工果樹価格差補てん事業及び６次産業化支援事業の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公共施設解体基金については将来の財政需要に備え、ふるさと納税基金については寄附金を一旦基金に積み立てた上で対象事業を実施する際に取り崩すことから今後も継続的に積み立てる。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財政調整基金については、経費の削減に努めて財政状況を考慮しながら積み立てる一方、一般財源が不足する場合には必要に応じて取り崩していく。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公共施設解体基金：老朽化や統廃合により不要となった施設の解体及び撤去をするための財源。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地域振興基金：うるおいと活力のある地域づくりの推進を目的とした施策を実施するための財源。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地域福祉基金：基金の運用益から生ずる収益により地域における福祉増進の事業を実施するための財源。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ふるさと納税基金：ふるさと納税の寄附金を活用し、まちづくりなどの事業を実施するための財源。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少子化対策基金：少子化対策や結婚を希望する者への支援の取組を支援するための財源。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財政基金：学校建築事業や災害復旧事業などを実施するための財源。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公共施設解体基金：旧校舎や旧羽後病院などの解体費用のため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地域振興基金：該当事業がないため利子分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千円のみの増となった。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地域福祉基金：現在積立額の利子収入により事業を実施するため増減はない。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ふるさと納税基金：ふるさと納税寄附金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少子化対策基金：少子化対策事業の財源とするため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財政基金：条例に規定されている山林で生じた収入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公共施設解体基金：旧校舎や旧羽後病院などの解体費用として財政状況を考慮しながら積み立てていく。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地域振興基金：地域振興に係る事業を実施する際の財源として引き続き基金を維持する。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地域福祉基金：果実運用型の基金として今後も基金の利子収入で福祉増進事業を実施していく。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ふるさと納税基金：まちづくりなどの事業を実施する際の財源として寄附状況に応じて積み立てていく。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少子化対策基金：少子化対策事業の財源として財政状況を考慮しながら積み立てていく。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財政基金：学校建築事業や災害復旧事業などを実施する際の財源として山林収入に応じて積み立てていく。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普通交付税の再算定や町税が当初予算で見込んだよりも上振れしたものの、人件費の増加や羽後病院への補助などで一般財源が不足し、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経費の削減に努めて財政状況を考慮しながら積み立てるものの、今後予定している公共施設の修繕事業などで一般財源が不足する場合には取り崩しを行っていく。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災害などの突発的な財政需要への対応や年度末の資金繰からも最低限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百万円以上は基金残高を維持する方針である。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金利が上昇しているため縁故資金の繰上償還に備えて増額するものである。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地方債償還計画上は、大型事業の実施により公債費が増加した場合に備え、当面は現状の規模を維持する。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秋田県羽後町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13,036
12,923
230.78
9,312,515
8,848,284
415,758
5,596,779
6,101,225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財政力指数は、類似団体平均を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これは人口減少が進んでいることや基幹産業となる地場産業が少ないため、町税などの自主財源が乏しいことが要因である。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前年度に引き続き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街灯や公共施設の照明</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LED</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化事業を実施し、高騰する電気料などの経費削減により歳出の抑制を図った。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引き続き物価高騰による財政支出が見込まれることから、各公共施設の省エネ化を推進するとともに、施設等の適正化により不用となった財産の公売など歳入の確保に努める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36406</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36406</xdr:rowOff>
    </xdr:from>
    <xdr:to>
      <xdr:col>15</xdr:col>
      <xdr:colOff>82550</xdr:colOff>
      <xdr:row>44</xdr:row>
      <xdr:rowOff>36406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0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36406</xdr:rowOff>
    </xdr:from>
    <xdr:to>
      <xdr:col>11</xdr:col>
      <xdr:colOff>31750</xdr:colOff>
      <xdr:row>44</xdr:row>
      <xdr:rowOff>36406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0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157056</xdr:rowOff>
    </xdr:from>
    <xdr:to>
      <xdr:col>15</xdr:col>
      <xdr:colOff>133350</xdr:colOff>
      <xdr:row>44</xdr:row>
      <xdr:rowOff>87206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71983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157056</xdr:rowOff>
    </xdr:from>
    <xdr:to>
      <xdr:col>11</xdr:col>
      <xdr:colOff>82550</xdr:colOff>
      <xdr:row>44</xdr:row>
      <xdr:rowOff>87206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71983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71983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89.8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0"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給与改定や会計年度任用職員の勤勉手当支給による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の増のほか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物価高騰や人件費高騰による委託料等の経常経費の増が経常収支比率の増加の要因となっている。人件費については、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期羽後町行政改革大綱に基づいて、令和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年度に課の数を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課減らし、人件費の削減に努めており、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lang="ja-JP" altLang="en-US"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第６期行財改革大綱に基づき、不断に職員配置の見直しを行っていく。</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170307</xdr:rowOff>
    </xdr:from>
    <xdr:to>
      <xdr:col>23</xdr:col>
      <xdr:colOff>133350</xdr:colOff>
      <xdr:row>60</xdr:row>
      <xdr:rowOff>20574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285857"/>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165481</xdr:rowOff>
    </xdr:from>
    <xdr:to>
      <xdr:col>19</xdr:col>
      <xdr:colOff>133350</xdr:colOff>
      <xdr:row>59</xdr:row>
      <xdr:rowOff>170307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28103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131699</xdr:rowOff>
    </xdr:from>
    <xdr:to>
      <xdr:col>15</xdr:col>
      <xdr:colOff>82550</xdr:colOff>
      <xdr:row>59</xdr:row>
      <xdr:rowOff>165481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47249"/>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131699</xdr:rowOff>
    </xdr:from>
    <xdr:to>
      <xdr:col>11</xdr:col>
      <xdr:colOff>31750</xdr:colOff>
      <xdr:row>60</xdr:row>
      <xdr:rowOff>39878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47249"/>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141224</xdr:rowOff>
    </xdr:from>
    <xdr:to>
      <xdr:col>23</xdr:col>
      <xdr:colOff>184150</xdr:colOff>
      <xdr:row>60</xdr:row>
      <xdr:rowOff>71374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113301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2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119507</xdr:rowOff>
    </xdr:from>
    <xdr:to>
      <xdr:col>19</xdr:col>
      <xdr:colOff>184150</xdr:colOff>
      <xdr:row>60</xdr:row>
      <xdr:rowOff>49657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34434</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21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114681</xdr:rowOff>
    </xdr:from>
    <xdr:to>
      <xdr:col>15</xdr:col>
      <xdr:colOff>133350</xdr:colOff>
      <xdr:row>60</xdr:row>
      <xdr:rowOff>44831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29608</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1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80899</xdr:rowOff>
    </xdr:from>
    <xdr:to>
      <xdr:col>11</xdr:col>
      <xdr:colOff>82550</xdr:colOff>
      <xdr:row>60</xdr:row>
      <xdr:rowOff>11049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1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167276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8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160528</xdr:rowOff>
    </xdr:from>
    <xdr:to>
      <xdr:col>7</xdr:col>
      <xdr:colOff>31750</xdr:colOff>
      <xdr:row>60</xdr:row>
      <xdr:rowOff>90678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75455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6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13,801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物件費については、新型コロナウイルスワクチン接種事業費の減などにより減少している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が、物価高騰等により経常的な経費は増加している。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給与改定や会計年度任用職員の勤勉手当支給等で増加しており、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引き続き定員管理の適正化を図ってい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39060</xdr:rowOff>
    </xdr:from>
    <xdr:to>
      <xdr:col>23</xdr:col>
      <xdr:colOff>133350</xdr:colOff>
      <xdr:row>81</xdr:row>
      <xdr:rowOff>80687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26510"/>
          <a:ext cx="838200" cy="4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39060</xdr:rowOff>
    </xdr:from>
    <xdr:to>
      <xdr:col>19</xdr:col>
      <xdr:colOff>133350</xdr:colOff>
      <xdr:row>81</xdr:row>
      <xdr:rowOff>47650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3926510"/>
          <a:ext cx="889000" cy="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11685</xdr:rowOff>
    </xdr:from>
    <xdr:to>
      <xdr:col>15</xdr:col>
      <xdr:colOff>82550</xdr:colOff>
      <xdr:row>81</xdr:row>
      <xdr:rowOff>47650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99135"/>
          <a:ext cx="889000" cy="3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11685</xdr:rowOff>
    </xdr:from>
    <xdr:to>
      <xdr:col>11</xdr:col>
      <xdr:colOff>31750</xdr:colOff>
      <xdr:row>81</xdr:row>
      <xdr:rowOff>23168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899135"/>
          <a:ext cx="889000" cy="1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29887</xdr:rowOff>
    </xdr:from>
    <xdr:to>
      <xdr:col>23</xdr:col>
      <xdr:colOff>184150</xdr:colOff>
      <xdr:row>81</xdr:row>
      <xdr:rowOff>131487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122614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3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159710</xdr:rowOff>
    </xdr:from>
    <xdr:to>
      <xdr:col>19</xdr:col>
      <xdr:colOff>184150</xdr:colOff>
      <xdr:row>81</xdr:row>
      <xdr:rowOff>89860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100037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4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168300</xdr:rowOff>
    </xdr:from>
    <xdr:to>
      <xdr:col>15</xdr:col>
      <xdr:colOff>133350</xdr:colOff>
      <xdr:row>81</xdr:row>
      <xdr:rowOff>98450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108627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132335</xdr:rowOff>
    </xdr:from>
    <xdr:to>
      <xdr:col>11</xdr:col>
      <xdr:colOff>82550</xdr:colOff>
      <xdr:row>81</xdr:row>
      <xdr:rowOff>62485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4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72662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1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143818</xdr:rowOff>
    </xdr:from>
    <xdr:to>
      <xdr:col>7</xdr:col>
      <xdr:colOff>31750</xdr:colOff>
      <xdr:row>81</xdr:row>
      <xdr:rowOff>73968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5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84145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2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当町の給料表は、概ね秋田県に準拠し一定の給与水準を確保しながら、人事評価結果を昇給や勤勉手当に反映させ、職員の能力や結果に応じた給与となる取り組みを行っている。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66322</xdr:rowOff>
    </xdr:from>
    <xdr:to>
      <xdr:col>81</xdr:col>
      <xdr:colOff>44450</xdr:colOff>
      <xdr:row>83</xdr:row>
      <xdr:rowOff>160161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296672"/>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26105</xdr:rowOff>
    </xdr:from>
    <xdr:to>
      <xdr:col>77</xdr:col>
      <xdr:colOff>44450</xdr:colOff>
      <xdr:row>83</xdr:row>
      <xdr:rowOff>160161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256455"/>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26105</xdr:rowOff>
    </xdr:from>
    <xdr:to>
      <xdr:col>72</xdr:col>
      <xdr:colOff>203200</xdr:colOff>
      <xdr:row>83</xdr:row>
      <xdr:rowOff>146755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2564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106539</xdr:rowOff>
    </xdr:from>
    <xdr:to>
      <xdr:col>68</xdr:col>
      <xdr:colOff>152400</xdr:colOff>
      <xdr:row>83</xdr:row>
      <xdr:rowOff>146755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3368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15522</xdr:rowOff>
    </xdr:from>
    <xdr:to>
      <xdr:col>81</xdr:col>
      <xdr:colOff>95250</xdr:colOff>
      <xdr:row>83</xdr:row>
      <xdr:rowOff>117122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32049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09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109361</xdr:rowOff>
    </xdr:from>
    <xdr:to>
      <xdr:col>77</xdr:col>
      <xdr:colOff>95250</xdr:colOff>
      <xdr:row>84</xdr:row>
      <xdr:rowOff>39511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49688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0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146755</xdr:rowOff>
    </xdr:from>
    <xdr:to>
      <xdr:col>73</xdr:col>
      <xdr:colOff>44450</xdr:colOff>
      <xdr:row>83</xdr:row>
      <xdr:rowOff>76905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87082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97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95955</xdr:rowOff>
    </xdr:from>
    <xdr:to>
      <xdr:col>68</xdr:col>
      <xdr:colOff>203200</xdr:colOff>
      <xdr:row>84</xdr:row>
      <xdr:rowOff>26105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36282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人当たりの職員数は、人口の減少などにより前年度と比較して</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人減少し、類似団体平均を</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人下回った。</a:t>
          </a:r>
        </a:p>
        <a:p>
          <a:r>
            <a:rPr kumimoji="1" lang="ja-JP" altLang="en-US" sz="1300">
              <a:latin typeface="ＭＳ Ｐゴシック" panose="020B0600070205080204" pitchFamily="50" charset="-128"/>
              <a:ea typeface="ＭＳ Ｐゴシック" panose="020B0600070205080204" pitchFamily="50" charset="-128"/>
            </a:rPr>
            <a:t>　当町では継続的に職員数を削減してきており、第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次羽後町総合発展計画に基づき、医療職を除いた職員数について、令和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年度までに令和元年度の</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人まで削減した。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年度には機構再編により課の数を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課減らし、定員管理の適正化と業務の効率化を図っている。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15059</xdr:rowOff>
    </xdr:from>
    <xdr:to>
      <xdr:col>81</xdr:col>
      <xdr:colOff>44450</xdr:colOff>
      <xdr:row>60</xdr:row>
      <xdr:rowOff>31145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302059"/>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9313</xdr:rowOff>
    </xdr:from>
    <xdr:to>
      <xdr:col>77</xdr:col>
      <xdr:colOff>44450</xdr:colOff>
      <xdr:row>60</xdr:row>
      <xdr:rowOff>31145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296313"/>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164677</xdr:rowOff>
    </xdr:from>
    <xdr:to>
      <xdr:col>72</xdr:col>
      <xdr:colOff>203200</xdr:colOff>
      <xdr:row>60</xdr:row>
      <xdr:rowOff>9313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2802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137099</xdr:rowOff>
    </xdr:from>
    <xdr:to>
      <xdr:col>68</xdr:col>
      <xdr:colOff>152400</xdr:colOff>
      <xdr:row>59</xdr:row>
      <xdr:rowOff>164677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252649"/>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135709</xdr:rowOff>
    </xdr:from>
    <xdr:to>
      <xdr:col>81</xdr:col>
      <xdr:colOff>95250</xdr:colOff>
      <xdr:row>60</xdr:row>
      <xdr:rowOff>65859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152236</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09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151795</xdr:rowOff>
    </xdr:from>
    <xdr:to>
      <xdr:col>77</xdr:col>
      <xdr:colOff>95250</xdr:colOff>
      <xdr:row>60</xdr:row>
      <xdr:rowOff>81945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2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129963</xdr:rowOff>
    </xdr:from>
    <xdr:to>
      <xdr:col>73</xdr:col>
      <xdr:colOff>44450</xdr:colOff>
      <xdr:row>60</xdr:row>
      <xdr:rowOff>60113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70290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113877</xdr:rowOff>
    </xdr:from>
    <xdr:to>
      <xdr:col>68</xdr:col>
      <xdr:colOff>203200</xdr:colOff>
      <xdr:row>60</xdr:row>
      <xdr:rowOff>44027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54204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86299</xdr:rowOff>
    </xdr:from>
    <xdr:to>
      <xdr:col>64</xdr:col>
      <xdr:colOff>152400</xdr:colOff>
      <xdr:row>60</xdr:row>
      <xdr:rowOff>16449</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0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26626</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97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実質公債費比率は、</a:t>
          </a:r>
          <a:r>
            <a:rPr kumimoji="1" lang="en-US" altLang="ja-JP" sz="1200">
              <a:latin typeface="ＭＳ Ｐゴシック" panose="020B0600070205080204" pitchFamily="50" charset="-128"/>
              <a:ea typeface="ＭＳ Ｐゴシック" panose="020B0600070205080204" pitchFamily="50" charset="-128"/>
            </a:rPr>
            <a:t>10.4</a:t>
          </a:r>
          <a:r>
            <a:rPr kumimoji="1" lang="ja-JP" altLang="en-US" sz="1200">
              <a:latin typeface="ＭＳ Ｐゴシック" panose="020B0600070205080204" pitchFamily="50" charset="-128"/>
              <a:ea typeface="ＭＳ Ｐゴシック" panose="020B0600070205080204" pitchFamily="50" charset="-128"/>
            </a:rPr>
            <a:t>％で類似団体平均を</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ポイント上回ったが、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％よりも</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年度から開始した学校給食共同調理場建築事業の過疎債の償還が年</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回となったことから令和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年度が地方債償還額のピークとなっており、令和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年度以降は数値は改善していくとみられる。</a:t>
          </a:r>
        </a:p>
        <a:p>
          <a:r>
            <a:rPr kumimoji="1" lang="ja-JP" altLang="en-US" sz="1200">
              <a:latin typeface="ＭＳ Ｐゴシック" panose="020B0600070205080204" pitchFamily="50" charset="-128"/>
              <a:ea typeface="ＭＳ Ｐゴシック" panose="020B0600070205080204" pitchFamily="50" charset="-128"/>
            </a:rPr>
            <a:t>　事業の採択にあたっては緊急性や交付税算入を含めた将来負担を十分考慮し、比率の抑制に努める。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117324</xdr:rowOff>
    </xdr:from>
    <xdr:to>
      <xdr:col>81</xdr:col>
      <xdr:colOff>44450</xdr:colOff>
      <xdr:row>42</xdr:row>
      <xdr:rowOff>140305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318224"/>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140305</xdr:rowOff>
    </xdr:from>
    <xdr:to>
      <xdr:col>77</xdr:col>
      <xdr:colOff>44450</xdr:colOff>
      <xdr:row>42</xdr:row>
      <xdr:rowOff>140305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341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128815</xdr:rowOff>
    </xdr:from>
    <xdr:to>
      <xdr:col>72</xdr:col>
      <xdr:colOff>203200</xdr:colOff>
      <xdr:row>42</xdr:row>
      <xdr:rowOff>140305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42</xdr:row>
      <xdr:rowOff>128815</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3067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66524</xdr:rowOff>
    </xdr:from>
    <xdr:to>
      <xdr:col>81</xdr:col>
      <xdr:colOff>95250</xdr:colOff>
      <xdr:row>42</xdr:row>
      <xdr:rowOff>168124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38601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3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89505</xdr:rowOff>
    </xdr:from>
    <xdr:to>
      <xdr:col>77</xdr:col>
      <xdr:colOff>95250</xdr:colOff>
      <xdr:row>43</xdr:row>
      <xdr:rowOff>19655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4432</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89505</xdr:rowOff>
    </xdr:from>
    <xdr:to>
      <xdr:col>73</xdr:col>
      <xdr:colOff>44450</xdr:colOff>
      <xdr:row>43</xdr:row>
      <xdr:rowOff>19655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4432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78015</xdr:rowOff>
    </xdr:from>
    <xdr:to>
      <xdr:col>68</xdr:col>
      <xdr:colOff>203200</xdr:colOff>
      <xdr:row>43</xdr:row>
      <xdr:rowOff>8165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164392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将来負担比率は、令和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年度から引き続き比率なしとなった。</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年度では、新規借入額が</a:t>
          </a:r>
          <a:r>
            <a:rPr kumimoji="1" lang="en-US" altLang="ja-JP" sz="1200">
              <a:latin typeface="ＭＳ Ｐゴシック" panose="020B0600070205080204" pitchFamily="50" charset="-128"/>
              <a:ea typeface="ＭＳ Ｐゴシック" panose="020B0600070205080204" pitchFamily="50" charset="-128"/>
            </a:rPr>
            <a:t>485</a:t>
          </a:r>
          <a:r>
            <a:rPr kumimoji="1" lang="ja-JP" altLang="en-US" sz="1200">
              <a:latin typeface="ＭＳ Ｐゴシック" panose="020B0600070205080204" pitchFamily="50" charset="-128"/>
              <a:ea typeface="ＭＳ Ｐゴシック" panose="020B0600070205080204" pitchFamily="50" charset="-128"/>
            </a:rPr>
            <a:t>百万円に対し、元金償還額が</a:t>
          </a:r>
          <a:r>
            <a:rPr kumimoji="1" lang="en-US" altLang="ja-JP" sz="1200">
              <a:latin typeface="ＭＳ Ｐゴシック" panose="020B0600070205080204" pitchFamily="50" charset="-128"/>
              <a:ea typeface="ＭＳ Ｐゴシック" panose="020B0600070205080204" pitchFamily="50" charset="-128"/>
            </a:rPr>
            <a:t>875</a:t>
          </a:r>
          <a:r>
            <a:rPr kumimoji="1" lang="ja-JP" altLang="en-US" sz="1200">
              <a:latin typeface="ＭＳ Ｐゴシック" panose="020B0600070205080204" pitchFamily="50" charset="-128"/>
              <a:ea typeface="ＭＳ Ｐゴシック" panose="020B0600070205080204" pitchFamily="50" charset="-128"/>
            </a:rPr>
            <a:t>百万円と上回ったことにより地方債残高が減少したことと、財政調整基金や減債基金、公共施設解体基金に積立を行ったこと等により充当可能財源等が将来負担額を上回ったことなどによるものである。</a:t>
          </a:r>
        </a:p>
        <a:p>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年度から一部事務組合で消防羽後分署の更新事業が開始されており、</a:t>
          </a:r>
          <a:r>
            <a:rPr kumimoji="1" lang="ja-JP" altLang="en-US" sz="1200">
              <a:latin typeface="ＭＳ Ｐゴシック" panose="020B0600070205080204" pitchFamily="50" charset="-128"/>
              <a:ea typeface="ＭＳ Ｐゴシック" panose="020B0600070205080204" pitchFamily="50" charset="-128"/>
            </a:rPr>
            <a:t>町インフラの老朽化に伴う改修等の事業の採択に当たっては、その規模や必要性等も十分に検討し、将来負担比率の抑制に努める。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47067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1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127544</xdr:rowOff>
    </xdr:from>
    <xdr:to>
      <xdr:col>64</xdr:col>
      <xdr:colOff>152400</xdr:colOff>
      <xdr:row>15</xdr:row>
      <xdr:rowOff>57694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67871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29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秋田県羽後町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13,036
12,923
230.78
9,312,515
8,848,284
415,758
5,596,779
6,101,225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人件費の比率は、前年度より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年度は給与改定や会計年度任用職員の勤勉手当支給により前年度よりも</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百万円の増額となった。</a:t>
          </a:r>
        </a:p>
        <a:p>
          <a:r>
            <a:rPr kumimoji="1" lang="ja-JP" altLang="en-US" sz="1300">
              <a:latin typeface="ＭＳ Ｐゴシック" panose="020B0600070205080204" pitchFamily="50" charset="-128"/>
              <a:ea typeface="ＭＳ Ｐゴシック" panose="020B0600070205080204" pitchFamily="50" charset="-128"/>
            </a:rPr>
            <a:t>　今後も第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次羽後町総合発展計画などに基づいて職員数の定員管理の適正化に努めていく。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127000</xdr:rowOff>
    </xdr:from>
    <xdr:to>
      <xdr:col>24</xdr:col>
      <xdr:colOff>25400</xdr:colOff>
      <xdr:row>34</xdr:row>
      <xdr:rowOff>24130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7848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127000</xdr:rowOff>
    </xdr:from>
    <xdr:to>
      <xdr:col>19</xdr:col>
      <xdr:colOff>187325</xdr:colOff>
      <xdr:row>33</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5784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127000</xdr:rowOff>
    </xdr:from>
    <xdr:to>
      <xdr:col>15</xdr:col>
      <xdr:colOff>98425</xdr:colOff>
      <xdr:row>34</xdr:row>
      <xdr:rowOff>1270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57848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xdr:rowOff>
    </xdr:from>
    <xdr:to>
      <xdr:col>11</xdr:col>
      <xdr:colOff>9525</xdr:colOff>
      <xdr:row>34</xdr:row>
      <xdr:rowOff>64135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8305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144780</xdr:rowOff>
    </xdr:from>
    <xdr:to>
      <xdr:col>24</xdr:col>
      <xdr:colOff>76200</xdr:colOff>
      <xdr:row>34</xdr:row>
      <xdr:rowOff>74930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53357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71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76200</xdr:rowOff>
    </xdr:from>
    <xdr:to>
      <xdr:col>20</xdr:col>
      <xdr:colOff>38100</xdr:colOff>
      <xdr:row>34</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16527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50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76200</xdr:rowOff>
    </xdr:from>
    <xdr:to>
      <xdr:col>15</xdr:col>
      <xdr:colOff>149225</xdr:colOff>
      <xdr:row>34</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16527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50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121920</xdr:rowOff>
    </xdr:from>
    <xdr:to>
      <xdr:col>11</xdr:col>
      <xdr:colOff>60325</xdr:colOff>
      <xdr:row>34</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62247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54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xdr:rowOff>
    </xdr:from>
    <xdr:to>
      <xdr:col>6</xdr:col>
      <xdr:colOff>171450</xdr:colOff>
      <xdr:row>34</xdr:row>
      <xdr:rowOff>114935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8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125112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61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物件費の比率は、前年度と変わらず</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％となっているものの、類似団体平均では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物価高騰により需用費や委託料等の経常的経費が増額となっている。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期羽後町行政改革大綱に基づき、業務の効率化などを通じて物件費の削減に努めていく。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13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165862</xdr:rowOff>
    </xdr:from>
    <xdr:to>
      <xdr:col>78</xdr:col>
      <xdr:colOff>69850</xdr:colOff>
      <xdr:row>14</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3947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124714</xdr:rowOff>
    </xdr:from>
    <xdr:to>
      <xdr:col>73</xdr:col>
      <xdr:colOff>180975</xdr:colOff>
      <xdr:row>13</xdr:row>
      <xdr:rowOff>165862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3535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124714</xdr:rowOff>
    </xdr:from>
    <xdr:to>
      <xdr:col>69</xdr:col>
      <xdr:colOff>92075</xdr:colOff>
      <xdr:row>13</xdr:row>
      <xdr:rowOff>124714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3535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149877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133350</xdr:rowOff>
    </xdr:from>
    <xdr:to>
      <xdr:col>78</xdr:col>
      <xdr:colOff>120650</xdr:colOff>
      <xdr:row>14</xdr:row>
      <xdr:rowOff>63500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73677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3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115062</xdr:rowOff>
    </xdr:from>
    <xdr:to>
      <xdr:col>74</xdr:col>
      <xdr:colOff>31750</xdr:colOff>
      <xdr:row>14</xdr:row>
      <xdr:rowOff>45212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55389</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1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73914</xdr:rowOff>
    </xdr:from>
    <xdr:to>
      <xdr:col>69</xdr:col>
      <xdr:colOff>142875</xdr:colOff>
      <xdr:row>14</xdr:row>
      <xdr:rowOff>4064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14241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07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73914</xdr:rowOff>
    </xdr:from>
    <xdr:to>
      <xdr:col>65</xdr:col>
      <xdr:colOff>53975</xdr:colOff>
      <xdr:row>14</xdr:row>
      <xdr:rowOff>4064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14241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07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障害福祉サービス等給付費、施設型給付費等の増が主な要因である。</a:t>
          </a:r>
        </a:p>
        <a:p>
          <a:r>
            <a:rPr kumimoji="1" lang="ja-JP" altLang="en-US" sz="1300">
              <a:latin typeface="ＭＳ Ｐゴシック" panose="020B0600070205080204" pitchFamily="50" charset="-128"/>
              <a:ea typeface="ＭＳ Ｐゴシック" panose="020B0600070205080204" pitchFamily="50" charset="-128"/>
            </a:rPr>
            <a:t>　子育て環境の充実を図る上で、大幅な扶助費の減少は見込めないが、引き続き既存事業の見直しや給付の適正化を図っていく。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956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58</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93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57</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880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50800</xdr:rowOff>
    </xdr:from>
    <xdr:to>
      <xdr:col>11</xdr:col>
      <xdr:colOff>9525</xdr:colOff>
      <xdr:row>57</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823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152400</xdr:rowOff>
    </xdr:from>
    <xdr:to>
      <xdr:col>24</xdr:col>
      <xdr:colOff>76200</xdr:colOff>
      <xdr:row>58</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124477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その他の比率は、前年度比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当町は豪雪地帯であることから多額の除排雪経費により類似団体平均と比較して高い傾向にあり、令和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年度は降雪量が多く、令和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年度よりも維持補修費が増額となったことが主な要因である。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95250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804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60</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8044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133350</xdr:rowOff>
    </xdr:from>
    <xdr:to>
      <xdr:col>73</xdr:col>
      <xdr:colOff>180975</xdr:colOff>
      <xdr:row>60</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248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3827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133350</xdr:rowOff>
    </xdr:from>
    <xdr:to>
      <xdr:col>69</xdr:col>
      <xdr:colOff>92075</xdr:colOff>
      <xdr:row>61</xdr:row>
      <xdr:rowOff>95250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248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82550</xdr:rowOff>
    </xdr:from>
    <xdr:to>
      <xdr:col>69</xdr:col>
      <xdr:colOff>142875</xdr:colOff>
      <xdr:row>60</xdr:row>
      <xdr:rowOff>12700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168927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44450</xdr:rowOff>
    </xdr:from>
    <xdr:to>
      <xdr:col>65</xdr:col>
      <xdr:colOff>53975</xdr:colOff>
      <xdr:row>61</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130827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補助費等の比率は、前年度より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ポイント上回った。</a:t>
          </a:r>
        </a:p>
        <a:p>
          <a:r>
            <a:rPr kumimoji="1" lang="ja-JP" altLang="en-US" sz="1200">
              <a:latin typeface="ＭＳ Ｐゴシック" panose="020B0600070205080204" pitchFamily="50" charset="-128"/>
              <a:ea typeface="ＭＳ Ｐゴシック" panose="020B0600070205080204" pitchFamily="50" charset="-128"/>
            </a:rPr>
            <a:t>　当町は企業会計において病院事業を経営しており、令和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年度においては一般会計から</a:t>
          </a:r>
          <a:r>
            <a:rPr kumimoji="1" lang="en-US" altLang="ja-JP" sz="1200">
              <a:latin typeface="ＭＳ Ｐゴシック" panose="020B0600070205080204" pitchFamily="50" charset="-128"/>
              <a:ea typeface="ＭＳ Ｐゴシック" panose="020B0600070205080204" pitchFamily="50" charset="-128"/>
            </a:rPr>
            <a:t>544</a:t>
          </a:r>
          <a:r>
            <a:rPr kumimoji="1" lang="ja-JP" altLang="en-US" sz="1200">
              <a:latin typeface="ＭＳ Ｐゴシック" panose="020B0600070205080204" pitchFamily="50" charset="-128"/>
              <a:ea typeface="ＭＳ Ｐゴシック" panose="020B0600070205080204" pitchFamily="50" charset="-128"/>
            </a:rPr>
            <a:t>百万円の補助金を繰り出しており、類似団体より高い比率となっている。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第</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期羽後町行政改革大綱に基づいて、事業評価シートによる事業のチェック体制を整え補助金などの適正な予算編成に努めていく。</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73660</xdr:rowOff>
    </xdr:from>
    <xdr:to>
      <xdr:col>82</xdr:col>
      <xdr:colOff>107950</xdr:colOff>
      <xdr:row>38</xdr:row>
      <xdr:rowOff>96520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88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157480</xdr:rowOff>
    </xdr:from>
    <xdr:to>
      <xdr:col>78</xdr:col>
      <xdr:colOff>69850</xdr:colOff>
      <xdr:row>38</xdr:row>
      <xdr:rowOff>73660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2968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157480</xdr:rowOff>
    </xdr:from>
    <xdr:to>
      <xdr:col>73</xdr:col>
      <xdr:colOff>180975</xdr:colOff>
      <xdr:row>37</xdr:row>
      <xdr:rowOff>1270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29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16510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44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45720</xdr:rowOff>
    </xdr:from>
    <xdr:to>
      <xdr:col>82</xdr:col>
      <xdr:colOff>158750</xdr:colOff>
      <xdr:row>38</xdr:row>
      <xdr:rowOff>147320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17797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22860</xdr:rowOff>
    </xdr:from>
    <xdr:to>
      <xdr:col>78</xdr:col>
      <xdr:colOff>120650</xdr:colOff>
      <xdr:row>38</xdr:row>
      <xdr:rowOff>124460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106680</xdr:rowOff>
    </xdr:from>
    <xdr:to>
      <xdr:col>74</xdr:col>
      <xdr:colOff>31750</xdr:colOff>
      <xdr:row>37</xdr:row>
      <xdr:rowOff>36830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21607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137160</xdr:rowOff>
    </xdr:from>
    <xdr:to>
      <xdr:col>65</xdr:col>
      <xdr:colOff>53975</xdr:colOff>
      <xdr:row>37</xdr:row>
      <xdr:rowOff>67310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52087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公債費の比率は、前年度比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令和元年借入の学校給食共同調理場建築事業に係る地方債の元金償還回数が年１回から２回になったことなどにより令和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年度が償還のピークであったため、今後は減少していく見込みである。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97282</xdr:rowOff>
    </xdr:from>
    <xdr:to>
      <xdr:col>24</xdr:col>
      <xdr:colOff>25400</xdr:colOff>
      <xdr:row>77</xdr:row>
      <xdr:rowOff>152146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2989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143002</xdr:rowOff>
    </xdr:from>
    <xdr:to>
      <xdr:col>19</xdr:col>
      <xdr:colOff>187325</xdr:colOff>
      <xdr:row>77</xdr:row>
      <xdr:rowOff>152146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3446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106426</xdr:rowOff>
    </xdr:from>
    <xdr:to>
      <xdr:col>15</xdr:col>
      <xdr:colOff>98425</xdr:colOff>
      <xdr:row>77</xdr:row>
      <xdr:rowOff>143002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308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101854</xdr:rowOff>
    </xdr:from>
    <xdr:to>
      <xdr:col>11</xdr:col>
      <xdr:colOff>9525</xdr:colOff>
      <xdr:row>77</xdr:row>
      <xdr:rowOff>106426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303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18559</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101346</xdr:rowOff>
    </xdr:from>
    <xdr:to>
      <xdr:col>20</xdr:col>
      <xdr:colOff>38100</xdr:colOff>
      <xdr:row>78</xdr:row>
      <xdr:rowOff>31496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16273</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7129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55626</xdr:rowOff>
    </xdr:from>
    <xdr:to>
      <xdr:col>11</xdr:col>
      <xdr:colOff>60325</xdr:colOff>
      <xdr:row>77</xdr:row>
      <xdr:rowOff>157226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分子の公債費以外の費目の合計で、人件費や扶助費、補助費等の増額が主な要因である。</a:t>
          </a:r>
        </a:p>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次羽後町総合発展計画及び第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期羽後町行政改革大綱に基づいて、必要な行政サービスを提供しながらも定員管理の適正化と経費の削減に努めていく。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3556</xdr:rowOff>
    </xdr:from>
    <xdr:to>
      <xdr:col>82</xdr:col>
      <xdr:colOff>107950</xdr:colOff>
      <xdr:row>75</xdr:row>
      <xdr:rowOff>51562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86230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3556</xdr:rowOff>
    </xdr:from>
    <xdr:to>
      <xdr:col>78</xdr:col>
      <xdr:colOff>69850</xdr:colOff>
      <xdr:row>75</xdr:row>
      <xdr:rowOff>3556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862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161290</xdr:rowOff>
    </xdr:from>
    <xdr:to>
      <xdr:col>73</xdr:col>
      <xdr:colOff>180975</xdr:colOff>
      <xdr:row>75</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4859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161290</xdr:rowOff>
    </xdr:from>
    <xdr:to>
      <xdr:col>69</xdr:col>
      <xdr:colOff>92075</xdr:colOff>
      <xdr:row>75</xdr:row>
      <xdr:rowOff>67564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4859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762</xdr:rowOff>
    </xdr:from>
    <xdr:to>
      <xdr:col>82</xdr:col>
      <xdr:colOff>158750</xdr:colOff>
      <xdr:row>75</xdr:row>
      <xdr:rowOff>102362</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17289</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70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124206</xdr:rowOff>
    </xdr:from>
    <xdr:to>
      <xdr:col>78</xdr:col>
      <xdr:colOff>120650</xdr:colOff>
      <xdr:row>75</xdr:row>
      <xdr:rowOff>54356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1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64533</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580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124206</xdr:rowOff>
    </xdr:from>
    <xdr:to>
      <xdr:col>74</xdr:col>
      <xdr:colOff>31750</xdr:colOff>
      <xdr:row>75</xdr:row>
      <xdr:rowOff>54356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1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39133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89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110490</xdr:rowOff>
    </xdr:from>
    <xdr:to>
      <xdr:col>69</xdr:col>
      <xdr:colOff>142875</xdr:colOff>
      <xdr:row>75</xdr:row>
      <xdr:rowOff>40640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25417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16764</xdr:rowOff>
    </xdr:from>
    <xdr:to>
      <xdr:col>65</xdr:col>
      <xdr:colOff>53975</xdr:colOff>
      <xdr:row>75</xdr:row>
      <xdr:rowOff>118364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103140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6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秋田県羽後町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107514</xdr:rowOff>
    </xdr:from>
    <xdr:to>
      <xdr:col>29</xdr:col>
      <xdr:colOff>127000</xdr:colOff>
      <xdr:row>18</xdr:row>
      <xdr:rowOff>156297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41239"/>
          <a:ext cx="647700" cy="48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156297</xdr:rowOff>
    </xdr:from>
    <xdr:to>
      <xdr:col>26</xdr:col>
      <xdr:colOff>50800</xdr:colOff>
      <xdr:row>19</xdr:row>
      <xdr:rowOff>2352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90022"/>
          <a:ext cx="698500" cy="17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2352</xdr:rowOff>
    </xdr:from>
    <xdr:to>
      <xdr:col>22</xdr:col>
      <xdr:colOff>114300</xdr:colOff>
      <xdr:row>19</xdr:row>
      <xdr:rowOff>16668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07527"/>
          <a:ext cx="698500" cy="14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170173</xdr:rowOff>
    </xdr:from>
    <xdr:to>
      <xdr:col>18</xdr:col>
      <xdr:colOff>177800</xdr:colOff>
      <xdr:row>19</xdr:row>
      <xdr:rowOff>16668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3303898"/>
          <a:ext cx="698500" cy="17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56714</xdr:rowOff>
    </xdr:from>
    <xdr:to>
      <xdr:col>29</xdr:col>
      <xdr:colOff>177800</xdr:colOff>
      <xdr:row>18</xdr:row>
      <xdr:rowOff>158314</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90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28791</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62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105497</xdr:rowOff>
    </xdr:from>
    <xdr:to>
      <xdr:col>26</xdr:col>
      <xdr:colOff>101600</xdr:colOff>
      <xdr:row>19</xdr:row>
      <xdr:rowOff>35647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39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20424</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25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123002</xdr:rowOff>
    </xdr:from>
    <xdr:to>
      <xdr:col>22</xdr:col>
      <xdr:colOff>165100</xdr:colOff>
      <xdr:row>19</xdr:row>
      <xdr:rowOff>53152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56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37929</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43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137318</xdr:rowOff>
    </xdr:from>
    <xdr:to>
      <xdr:col>19</xdr:col>
      <xdr:colOff>38100</xdr:colOff>
      <xdr:row>19</xdr:row>
      <xdr:rowOff>67468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71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52245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5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119373</xdr:rowOff>
    </xdr:from>
    <xdr:to>
      <xdr:col>15</xdr:col>
      <xdr:colOff>101600</xdr:colOff>
      <xdr:row>19</xdr:row>
      <xdr:rowOff>49523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53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34300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3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9134</xdr:rowOff>
    </xdr:from>
    <xdr:to>
      <xdr:col>29</xdr:col>
      <xdr:colOff>127000</xdr:colOff>
      <xdr:row>35</xdr:row>
      <xdr:rowOff>26096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619484"/>
          <a:ext cx="647700" cy="16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7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9134</xdr:rowOff>
    </xdr:from>
    <xdr:to>
      <xdr:col>26</xdr:col>
      <xdr:colOff>50800</xdr:colOff>
      <xdr:row>35</xdr:row>
      <xdr:rowOff>27056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4305300" y="6619484"/>
          <a:ext cx="698500" cy="17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20038</xdr:rowOff>
    </xdr:from>
    <xdr:to>
      <xdr:col>22</xdr:col>
      <xdr:colOff>114300</xdr:colOff>
      <xdr:row>35</xdr:row>
      <xdr:rowOff>27056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3606800" y="6630388"/>
          <a:ext cx="698500" cy="7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238701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8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20038</xdr:rowOff>
    </xdr:from>
    <xdr:to>
      <xdr:col>18</xdr:col>
      <xdr:colOff>177800</xdr:colOff>
      <xdr:row>35</xdr:row>
      <xdr:rowOff>71176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630388"/>
          <a:ext cx="698500" cy="51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318196</xdr:rowOff>
    </xdr:from>
    <xdr:to>
      <xdr:col>29</xdr:col>
      <xdr:colOff>177800</xdr:colOff>
      <xdr:row>35</xdr:row>
      <xdr:rowOff>76896</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585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163273</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43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301234</xdr:rowOff>
    </xdr:from>
    <xdr:to>
      <xdr:col>26</xdr:col>
      <xdr:colOff>101600</xdr:colOff>
      <xdr:row>35</xdr:row>
      <xdr:rowOff>59934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568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70111</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337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319156</xdr:rowOff>
    </xdr:from>
    <xdr:to>
      <xdr:col>22</xdr:col>
      <xdr:colOff>165100</xdr:colOff>
      <xdr:row>35</xdr:row>
      <xdr:rowOff>77856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586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88033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35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312138</xdr:rowOff>
    </xdr:from>
    <xdr:to>
      <xdr:col>19</xdr:col>
      <xdr:colOff>38100</xdr:colOff>
      <xdr:row>35</xdr:row>
      <xdr:rowOff>70838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579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81015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34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20376</xdr:rowOff>
    </xdr:from>
    <xdr:to>
      <xdr:col>15</xdr:col>
      <xdr:colOff>101600</xdr:colOff>
      <xdr:row>35</xdr:row>
      <xdr:rowOff>121976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630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132153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399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秋田県羽後町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13,036
12,923
230.78
9,312,515
8,848,284
415,758
5,596,779
6,101,225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47835</xdr:rowOff>
    </xdr:from>
    <xdr:to>
      <xdr:col>24</xdr:col>
      <xdr:colOff>63500</xdr:colOff>
      <xdr:row>37</xdr:row>
      <xdr:rowOff>136848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91485"/>
          <a:ext cx="838200" cy="8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135879</xdr:rowOff>
    </xdr:from>
    <xdr:to>
      <xdr:col>19</xdr:col>
      <xdr:colOff>177800</xdr:colOff>
      <xdr:row>37</xdr:row>
      <xdr:rowOff>136848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79529"/>
          <a:ext cx="8890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127813</xdr:rowOff>
    </xdr:from>
    <xdr:to>
      <xdr:col>15</xdr:col>
      <xdr:colOff>50800</xdr:colOff>
      <xdr:row>37</xdr:row>
      <xdr:rowOff>135879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71463"/>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88374</xdr:rowOff>
    </xdr:from>
    <xdr:to>
      <xdr:col>10</xdr:col>
      <xdr:colOff>114300</xdr:colOff>
      <xdr:row>37</xdr:row>
      <xdr:rowOff>127813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32024"/>
          <a:ext cx="889000" cy="3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168485</xdr:rowOff>
    </xdr:from>
    <xdr:to>
      <xdr:col>24</xdr:col>
      <xdr:colOff>114300</xdr:colOff>
      <xdr:row>37</xdr:row>
      <xdr:rowOff>98635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146912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1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86048</xdr:rowOff>
    </xdr:from>
    <xdr:to>
      <xdr:col>20</xdr:col>
      <xdr:colOff>38100</xdr:colOff>
      <xdr:row>38</xdr:row>
      <xdr:rowOff>16197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296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7325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2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85079</xdr:rowOff>
    </xdr:from>
    <xdr:to>
      <xdr:col>15</xdr:col>
      <xdr:colOff>101600</xdr:colOff>
      <xdr:row>38</xdr:row>
      <xdr:rowOff>15229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6356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77013</xdr:rowOff>
    </xdr:from>
    <xdr:to>
      <xdr:col>10</xdr:col>
      <xdr:colOff>165100</xdr:colOff>
      <xdr:row>38</xdr:row>
      <xdr:rowOff>7162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06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169740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37574</xdr:rowOff>
    </xdr:from>
    <xdr:to>
      <xdr:col>6</xdr:col>
      <xdr:colOff>38100</xdr:colOff>
      <xdr:row>37</xdr:row>
      <xdr:rowOff>139174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130301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89709</xdr:rowOff>
    </xdr:from>
    <xdr:to>
      <xdr:col>24</xdr:col>
      <xdr:colOff>63500</xdr:colOff>
      <xdr:row>57</xdr:row>
      <xdr:rowOff>94178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862359"/>
          <a:ext cx="838200" cy="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87609</xdr:rowOff>
    </xdr:from>
    <xdr:to>
      <xdr:col>19</xdr:col>
      <xdr:colOff>177800</xdr:colOff>
      <xdr:row>57</xdr:row>
      <xdr:rowOff>89709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860259"/>
          <a:ext cx="889000" cy="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87609</xdr:rowOff>
    </xdr:from>
    <xdr:to>
      <xdr:col>15</xdr:col>
      <xdr:colOff>50800</xdr:colOff>
      <xdr:row>57</xdr:row>
      <xdr:rowOff>131387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60259"/>
          <a:ext cx="889000" cy="4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125774</xdr:rowOff>
    </xdr:from>
    <xdr:to>
      <xdr:col>10</xdr:col>
      <xdr:colOff>114300</xdr:colOff>
      <xdr:row>57</xdr:row>
      <xdr:rowOff>131387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898424"/>
          <a:ext cx="889000" cy="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43378</xdr:rowOff>
    </xdr:from>
    <xdr:to>
      <xdr:col>24</xdr:col>
      <xdr:colOff>114300</xdr:colOff>
      <xdr:row>57</xdr:row>
      <xdr:rowOff>144978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1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129755</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3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38909</xdr:rowOff>
    </xdr:from>
    <xdr:to>
      <xdr:col>20</xdr:col>
      <xdr:colOff>38100</xdr:colOff>
      <xdr:row>57</xdr:row>
      <xdr:rowOff>140509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1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131636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90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36809</xdr:rowOff>
    </xdr:from>
    <xdr:to>
      <xdr:col>15</xdr:col>
      <xdr:colOff>101600</xdr:colOff>
      <xdr:row>57</xdr:row>
      <xdr:rowOff>138409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0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129536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90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80587</xdr:rowOff>
    </xdr:from>
    <xdr:to>
      <xdr:col>10</xdr:col>
      <xdr:colOff>165100</xdr:colOff>
      <xdr:row>58</xdr:row>
      <xdr:rowOff>10737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1864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94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74974</xdr:rowOff>
    </xdr:from>
    <xdr:to>
      <xdr:col>6</xdr:col>
      <xdr:colOff>38100</xdr:colOff>
      <xdr:row>58</xdr:row>
      <xdr:rowOff>5124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167701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94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74206</xdr:rowOff>
    </xdr:from>
    <xdr:to>
      <xdr:col>24</xdr:col>
      <xdr:colOff>63500</xdr:colOff>
      <xdr:row>78</xdr:row>
      <xdr:rowOff>36925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275856"/>
          <a:ext cx="838200" cy="13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85425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87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122537</xdr:rowOff>
    </xdr:from>
    <xdr:to>
      <xdr:col>19</xdr:col>
      <xdr:colOff>177800</xdr:colOff>
      <xdr:row>78</xdr:row>
      <xdr:rowOff>36925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24187"/>
          <a:ext cx="889000" cy="8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95599</xdr:rowOff>
    </xdr:from>
    <xdr:to>
      <xdr:col>15</xdr:col>
      <xdr:colOff>50800</xdr:colOff>
      <xdr:row>77</xdr:row>
      <xdr:rowOff>122537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297249"/>
          <a:ext cx="889000" cy="2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95599</xdr:rowOff>
    </xdr:from>
    <xdr:to>
      <xdr:col>10</xdr:col>
      <xdr:colOff>114300</xdr:colOff>
      <xdr:row>77</xdr:row>
      <xdr:rowOff>103809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297249"/>
          <a:ext cx="889000" cy="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71595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23406</xdr:rowOff>
    </xdr:from>
    <xdr:to>
      <xdr:col>24</xdr:col>
      <xdr:colOff>114300</xdr:colOff>
      <xdr:row>77</xdr:row>
      <xdr:rowOff>125006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2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46283</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7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157575</xdr:rowOff>
    </xdr:from>
    <xdr:to>
      <xdr:col>20</xdr:col>
      <xdr:colOff>38100</xdr:colOff>
      <xdr:row>78</xdr:row>
      <xdr:rowOff>87725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5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104252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13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71737</xdr:rowOff>
    </xdr:from>
    <xdr:to>
      <xdr:col>15</xdr:col>
      <xdr:colOff>101600</xdr:colOff>
      <xdr:row>78</xdr:row>
      <xdr:rowOff>1887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7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18414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4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44799</xdr:rowOff>
    </xdr:from>
    <xdr:to>
      <xdr:col>10</xdr:col>
      <xdr:colOff>165100</xdr:colOff>
      <xdr:row>77</xdr:row>
      <xdr:rowOff>146399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162926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2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53009</xdr:rowOff>
    </xdr:from>
    <xdr:to>
      <xdr:col>6</xdr:col>
      <xdr:colOff>38100</xdr:colOff>
      <xdr:row>77</xdr:row>
      <xdr:rowOff>154609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25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171136</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2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121044</xdr:rowOff>
    </xdr:from>
    <xdr:to>
      <xdr:col>24</xdr:col>
      <xdr:colOff>63500</xdr:colOff>
      <xdr:row>93</xdr:row>
      <xdr:rowOff>138240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065894"/>
          <a:ext cx="838200" cy="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121044</xdr:rowOff>
    </xdr:from>
    <xdr:to>
      <xdr:col>19</xdr:col>
      <xdr:colOff>177800</xdr:colOff>
      <xdr:row>94</xdr:row>
      <xdr:rowOff>46583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065894"/>
          <a:ext cx="889000" cy="9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89560</xdr:rowOff>
    </xdr:from>
    <xdr:to>
      <xdr:col>15</xdr:col>
      <xdr:colOff>50800</xdr:colOff>
      <xdr:row>94</xdr:row>
      <xdr:rowOff>46583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034410"/>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89560</xdr:rowOff>
    </xdr:from>
    <xdr:to>
      <xdr:col>10</xdr:col>
      <xdr:colOff>114300</xdr:colOff>
      <xdr:row>95</xdr:row>
      <xdr:rowOff>104939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034410"/>
          <a:ext cx="889000" cy="35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157548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87440</xdr:rowOff>
    </xdr:from>
    <xdr:to>
      <xdr:col>24</xdr:col>
      <xdr:colOff>114300</xdr:colOff>
      <xdr:row>94</xdr:row>
      <xdr:rowOff>17590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110317</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8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70244</xdr:rowOff>
    </xdr:from>
    <xdr:to>
      <xdr:col>20</xdr:col>
      <xdr:colOff>38100</xdr:colOff>
      <xdr:row>94</xdr:row>
      <xdr:rowOff>394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1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16921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79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167233</xdr:rowOff>
    </xdr:from>
    <xdr:to>
      <xdr:col>15</xdr:col>
      <xdr:colOff>101600</xdr:colOff>
      <xdr:row>94</xdr:row>
      <xdr:rowOff>97383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113910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588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38760</xdr:rowOff>
    </xdr:from>
    <xdr:to>
      <xdr:col>10</xdr:col>
      <xdr:colOff>165100</xdr:colOff>
      <xdr:row>93</xdr:row>
      <xdr:rowOff>140360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98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156887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75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54139</xdr:rowOff>
    </xdr:from>
    <xdr:to>
      <xdr:col>6</xdr:col>
      <xdr:colOff>38100</xdr:colOff>
      <xdr:row>95</xdr:row>
      <xdr:rowOff>155739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4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816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11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73970</xdr:rowOff>
    </xdr:from>
    <xdr:to>
      <xdr:col>55</xdr:col>
      <xdr:colOff>0</xdr:colOff>
      <xdr:row>35</xdr:row>
      <xdr:rowOff>166016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74720"/>
          <a:ext cx="838200" cy="9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42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166016</xdr:rowOff>
    </xdr:from>
    <xdr:to>
      <xdr:col>50</xdr:col>
      <xdr:colOff>114300</xdr:colOff>
      <xdr:row>36</xdr:row>
      <xdr:rowOff>41036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66766"/>
          <a:ext cx="889000" cy="4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126973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9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41036</xdr:rowOff>
    </xdr:from>
    <xdr:to>
      <xdr:col>45</xdr:col>
      <xdr:colOff>177800</xdr:colOff>
      <xdr:row>36</xdr:row>
      <xdr:rowOff>71650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13236"/>
          <a:ext cx="889000" cy="3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37539</xdr:rowOff>
    </xdr:from>
    <xdr:to>
      <xdr:col>41</xdr:col>
      <xdr:colOff>50800</xdr:colOff>
      <xdr:row>36</xdr:row>
      <xdr:rowOff>71650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66839"/>
          <a:ext cx="889000" cy="37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115756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23170</xdr:rowOff>
    </xdr:from>
    <xdr:to>
      <xdr:col>55</xdr:col>
      <xdr:colOff>50800</xdr:colOff>
      <xdr:row>35</xdr:row>
      <xdr:rowOff>124770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46047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7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115216</xdr:rowOff>
    </xdr:from>
    <xdr:to>
      <xdr:col>50</xdr:col>
      <xdr:colOff>165100</xdr:colOff>
      <xdr:row>36</xdr:row>
      <xdr:rowOff>45366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1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61893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9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161686</xdr:rowOff>
    </xdr:from>
    <xdr:to>
      <xdr:col>46</xdr:col>
      <xdr:colOff>38100</xdr:colOff>
      <xdr:row>36</xdr:row>
      <xdr:rowOff>91836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6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108363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3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20850</xdr:rowOff>
    </xdr:from>
    <xdr:to>
      <xdr:col>41</xdr:col>
      <xdr:colOff>101600</xdr:colOff>
      <xdr:row>36</xdr:row>
      <xdr:rowOff>122450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9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138977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6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158189</xdr:rowOff>
    </xdr:from>
    <xdr:to>
      <xdr:col>36</xdr:col>
      <xdr:colOff>165100</xdr:colOff>
      <xdr:row>34</xdr:row>
      <xdr:rowOff>88339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1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104866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9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86299</xdr:rowOff>
    </xdr:from>
    <xdr:to>
      <xdr:col>55</xdr:col>
      <xdr:colOff>0</xdr:colOff>
      <xdr:row>58</xdr:row>
      <xdr:rowOff>110125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030399"/>
          <a:ext cx="838200" cy="2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86299</xdr:rowOff>
    </xdr:from>
    <xdr:to>
      <xdr:col>50</xdr:col>
      <xdr:colOff>114300</xdr:colOff>
      <xdr:row>58</xdr:row>
      <xdr:rowOff>151857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10030399"/>
          <a:ext cx="889000" cy="6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131183</xdr:rowOff>
    </xdr:from>
    <xdr:to>
      <xdr:col>45</xdr:col>
      <xdr:colOff>177800</xdr:colOff>
      <xdr:row>58</xdr:row>
      <xdr:rowOff>151857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75283"/>
          <a:ext cx="889000" cy="2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120897</xdr:rowOff>
    </xdr:from>
    <xdr:to>
      <xdr:col>41</xdr:col>
      <xdr:colOff>50800</xdr:colOff>
      <xdr:row>58</xdr:row>
      <xdr:rowOff>131183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64997"/>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59325</xdr:rowOff>
    </xdr:from>
    <xdr:to>
      <xdr:col>55</xdr:col>
      <xdr:colOff>50800</xdr:colOff>
      <xdr:row>58</xdr:row>
      <xdr:rowOff>160925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145702</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1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35499</xdr:rowOff>
    </xdr:from>
    <xdr:to>
      <xdr:col>50</xdr:col>
      <xdr:colOff>165100</xdr:colOff>
      <xdr:row>58</xdr:row>
      <xdr:rowOff>137099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7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128226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7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101057</xdr:rowOff>
    </xdr:from>
    <xdr:to>
      <xdr:col>46</xdr:col>
      <xdr:colOff>38100</xdr:colOff>
      <xdr:row>59</xdr:row>
      <xdr:rowOff>31207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4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22334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3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80383</xdr:rowOff>
    </xdr:from>
    <xdr:to>
      <xdr:col>41</xdr:col>
      <xdr:colOff>101600</xdr:colOff>
      <xdr:row>59</xdr:row>
      <xdr:rowOff>10533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2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1660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1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70097</xdr:rowOff>
    </xdr:from>
    <xdr:to>
      <xdr:col>36</xdr:col>
      <xdr:colOff>165100</xdr:colOff>
      <xdr:row>59</xdr:row>
      <xdr:rowOff>247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1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162824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0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99695</xdr:rowOff>
    </xdr:from>
    <xdr:to>
      <xdr:col>55</xdr:col>
      <xdr:colOff>0</xdr:colOff>
      <xdr:row>78</xdr:row>
      <xdr:rowOff>136959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72795"/>
          <a:ext cx="838200" cy="3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136959</xdr:rowOff>
    </xdr:from>
    <xdr:to>
      <xdr:col>50</xdr:col>
      <xdr:colOff>114300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10059"/>
          <a:ext cx="889000" cy="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134517</xdr:rowOff>
    </xdr:from>
    <xdr:to>
      <xdr:col>45</xdr:col>
      <xdr:colOff>177800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07617"/>
          <a:ext cx="889000" cy="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121304</xdr:rowOff>
    </xdr:from>
    <xdr:to>
      <xdr:col>41</xdr:col>
      <xdr:colOff>50800</xdr:colOff>
      <xdr:row>78</xdr:row>
      <xdr:rowOff>134517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94404"/>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48895</xdr:rowOff>
    </xdr:from>
    <xdr:to>
      <xdr:col>55</xdr:col>
      <xdr:colOff>50800</xdr:colOff>
      <xdr:row>78</xdr:row>
      <xdr:rowOff>150495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145639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86159</xdr:rowOff>
    </xdr:from>
    <xdr:to>
      <xdr:col>50</xdr:col>
      <xdr:colOff>165100</xdr:colOff>
      <xdr:row>79</xdr:row>
      <xdr:rowOff>16309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7436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5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83717</xdr:rowOff>
    </xdr:from>
    <xdr:to>
      <xdr:col>41</xdr:col>
      <xdr:colOff>101600</xdr:colOff>
      <xdr:row>79</xdr:row>
      <xdr:rowOff>13867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5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4994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70504</xdr:rowOff>
    </xdr:from>
    <xdr:to>
      <xdr:col>36</xdr:col>
      <xdr:colOff>165100</xdr:colOff>
      <xdr:row>79</xdr:row>
      <xdr:rowOff>654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163231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3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37223</xdr:rowOff>
    </xdr:from>
    <xdr:to>
      <xdr:col>55</xdr:col>
      <xdr:colOff>0</xdr:colOff>
      <xdr:row>97</xdr:row>
      <xdr:rowOff>155625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67873"/>
          <a:ext cx="838200" cy="1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37223</xdr:rowOff>
    </xdr:from>
    <xdr:to>
      <xdr:col>50</xdr:col>
      <xdr:colOff>114300</xdr:colOff>
      <xdr:row>98</xdr:row>
      <xdr:rowOff>5649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67873"/>
          <a:ext cx="889000" cy="13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154440</xdr:rowOff>
    </xdr:from>
    <xdr:to>
      <xdr:col>45</xdr:col>
      <xdr:colOff>177800</xdr:colOff>
      <xdr:row>98</xdr:row>
      <xdr:rowOff>5649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85090"/>
          <a:ext cx="889000" cy="2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154440</xdr:rowOff>
    </xdr:from>
    <xdr:to>
      <xdr:col>41</xdr:col>
      <xdr:colOff>50800</xdr:colOff>
      <xdr:row>98</xdr:row>
      <xdr:rowOff>9444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85090"/>
          <a:ext cx="889000" cy="2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104825</xdr:rowOff>
    </xdr:from>
    <xdr:to>
      <xdr:col>55</xdr:col>
      <xdr:colOff>50800</xdr:colOff>
      <xdr:row>98</xdr:row>
      <xdr:rowOff>34975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3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83252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1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157873</xdr:rowOff>
    </xdr:from>
    <xdr:to>
      <xdr:col>50</xdr:col>
      <xdr:colOff>165100</xdr:colOff>
      <xdr:row>97</xdr:row>
      <xdr:rowOff>88023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1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104550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39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126299</xdr:rowOff>
    </xdr:from>
    <xdr:to>
      <xdr:col>46</xdr:col>
      <xdr:colOff>38100</xdr:colOff>
      <xdr:row>98</xdr:row>
      <xdr:rowOff>56449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5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47576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4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103640</xdr:rowOff>
    </xdr:from>
    <xdr:to>
      <xdr:col>41</xdr:col>
      <xdr:colOff>101600</xdr:colOff>
      <xdr:row>98</xdr:row>
      <xdr:rowOff>33790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24917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2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130094</xdr:rowOff>
    </xdr:from>
    <xdr:to>
      <xdr:col>36</xdr:col>
      <xdr:colOff>165100</xdr:colOff>
      <xdr:row>98</xdr:row>
      <xdr:rowOff>60244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6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51371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5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139363</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483013"/>
          <a:ext cx="838200" cy="5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93536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37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20457</xdr:rowOff>
    </xdr:from>
    <xdr:to>
      <xdr:col>71</xdr:col>
      <xdr:colOff>177800</xdr:colOff>
      <xdr:row>38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35557"/>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88563</xdr:rowOff>
    </xdr:from>
    <xdr:to>
      <xdr:col>85</xdr:col>
      <xdr:colOff>177800</xdr:colOff>
      <xdr:row>38</xdr:row>
      <xdr:rowOff>18713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3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47940</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2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141107</xdr:rowOff>
    </xdr:from>
    <xdr:to>
      <xdr:col>67</xdr:col>
      <xdr:colOff>101600</xdr:colOff>
      <xdr:row>38</xdr:row>
      <xdr:rowOff>71256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4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62384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57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63664</xdr:rowOff>
    </xdr:from>
    <xdr:to>
      <xdr:col>85</xdr:col>
      <xdr:colOff>127000</xdr:colOff>
      <xdr:row>76</xdr:row>
      <xdr:rowOff>87782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093864"/>
          <a:ext cx="8382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75226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0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63664</xdr:rowOff>
    </xdr:from>
    <xdr:to>
      <xdr:col>81</xdr:col>
      <xdr:colOff>50800</xdr:colOff>
      <xdr:row>76</xdr:row>
      <xdr:rowOff>91808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093864"/>
          <a:ext cx="889000" cy="2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127957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91808</xdr:rowOff>
    </xdr:from>
    <xdr:to>
      <xdr:col>76</xdr:col>
      <xdr:colOff>114300</xdr:colOff>
      <xdr:row>76</xdr:row>
      <xdr:rowOff>147028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22008"/>
          <a:ext cx="889000" cy="5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148265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7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147028</xdr:rowOff>
    </xdr:from>
    <xdr:to>
      <xdr:col>71</xdr:col>
      <xdr:colOff>177800</xdr:colOff>
      <xdr:row>77</xdr:row>
      <xdr:rowOff>27953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77228"/>
          <a:ext cx="889000" cy="5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36982</xdr:rowOff>
    </xdr:from>
    <xdr:to>
      <xdr:col>85</xdr:col>
      <xdr:colOff>177800</xdr:colOff>
      <xdr:row>76</xdr:row>
      <xdr:rowOff>138582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6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59859</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91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12864</xdr:rowOff>
    </xdr:from>
    <xdr:to>
      <xdr:col>81</xdr:col>
      <xdr:colOff>101600</xdr:colOff>
      <xdr:row>76</xdr:row>
      <xdr:rowOff>114464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130992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81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41008</xdr:rowOff>
    </xdr:from>
    <xdr:to>
      <xdr:col>76</xdr:col>
      <xdr:colOff>165100</xdr:colOff>
      <xdr:row>76</xdr:row>
      <xdr:rowOff>142608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7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159135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84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96228</xdr:rowOff>
    </xdr:from>
    <xdr:to>
      <xdr:col>72</xdr:col>
      <xdr:colOff>38100</xdr:colOff>
      <xdr:row>77</xdr:row>
      <xdr:rowOff>26378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17505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1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148603</xdr:rowOff>
    </xdr:from>
    <xdr:to>
      <xdr:col>67</xdr:col>
      <xdr:colOff>101600</xdr:colOff>
      <xdr:row>77</xdr:row>
      <xdr:rowOff>78753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69880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7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163565</xdr:rowOff>
    </xdr:from>
    <xdr:to>
      <xdr:col>85</xdr:col>
      <xdr:colOff>127000</xdr:colOff>
      <xdr:row>98</xdr:row>
      <xdr:rowOff>34133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94215"/>
          <a:ext cx="838200" cy="4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30871</xdr:rowOff>
    </xdr:from>
    <xdr:to>
      <xdr:col>81</xdr:col>
      <xdr:colOff>50800</xdr:colOff>
      <xdr:row>97</xdr:row>
      <xdr:rowOff>163565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661521"/>
          <a:ext cx="889000" cy="13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89286</xdr:rowOff>
    </xdr:from>
    <xdr:to>
      <xdr:col>76</xdr:col>
      <xdr:colOff>114300</xdr:colOff>
      <xdr:row>97</xdr:row>
      <xdr:rowOff>30871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548486"/>
          <a:ext cx="889000" cy="11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89286</xdr:rowOff>
    </xdr:from>
    <xdr:to>
      <xdr:col>71</xdr:col>
      <xdr:colOff>177800</xdr:colOff>
      <xdr:row>98</xdr:row>
      <xdr:rowOff>56001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548486"/>
          <a:ext cx="889000" cy="30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45930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154783</xdr:rowOff>
    </xdr:from>
    <xdr:to>
      <xdr:col>85</xdr:col>
      <xdr:colOff>177800</xdr:colOff>
      <xdr:row>98</xdr:row>
      <xdr:rowOff>84933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133210</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112765</xdr:rowOff>
    </xdr:from>
    <xdr:to>
      <xdr:col>81</xdr:col>
      <xdr:colOff>101600</xdr:colOff>
      <xdr:row>98</xdr:row>
      <xdr:rowOff>42915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34042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3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151521</xdr:rowOff>
    </xdr:from>
    <xdr:to>
      <xdr:col>76</xdr:col>
      <xdr:colOff>165100</xdr:colOff>
      <xdr:row>97</xdr:row>
      <xdr:rowOff>81671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1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72798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0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38486</xdr:rowOff>
    </xdr:from>
    <xdr:to>
      <xdr:col>72</xdr:col>
      <xdr:colOff>38100</xdr:colOff>
      <xdr:row>96</xdr:row>
      <xdr:rowOff>140086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156613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27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5201</xdr:rowOff>
    </xdr:from>
    <xdr:to>
      <xdr:col>67</xdr:col>
      <xdr:colOff>101600</xdr:colOff>
      <xdr:row>98</xdr:row>
      <xdr:rowOff>106801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0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97928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0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130030</xdr:rowOff>
    </xdr:from>
    <xdr:to>
      <xdr:col>116</xdr:col>
      <xdr:colOff>63500</xdr:colOff>
      <xdr:row>73</xdr:row>
      <xdr:rowOff>155953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645880"/>
          <a:ext cx="8382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155633</xdr:rowOff>
    </xdr:from>
    <xdr:to>
      <xdr:col>111</xdr:col>
      <xdr:colOff>177800</xdr:colOff>
      <xdr:row>73</xdr:row>
      <xdr:rowOff>130030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2328583"/>
          <a:ext cx="889000" cy="3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155633</xdr:rowOff>
    </xdr:from>
    <xdr:to>
      <xdr:col>107</xdr:col>
      <xdr:colOff>50800</xdr:colOff>
      <xdr:row>72</xdr:row>
      <xdr:rowOff>62982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328583"/>
          <a:ext cx="889000" cy="7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71350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58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62982</xdr:rowOff>
    </xdr:from>
    <xdr:to>
      <xdr:col>102</xdr:col>
      <xdr:colOff>114300</xdr:colOff>
      <xdr:row>72</xdr:row>
      <xdr:rowOff>75166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407382"/>
          <a:ext cx="889000" cy="1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118602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3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125003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105153</xdr:rowOff>
    </xdr:from>
    <xdr:to>
      <xdr:col>116</xdr:col>
      <xdr:colOff>114300</xdr:colOff>
      <xdr:row>74</xdr:row>
      <xdr:rowOff>35303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62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128030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47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79230</xdr:rowOff>
    </xdr:from>
    <xdr:to>
      <xdr:col>112</xdr:col>
      <xdr:colOff>38100</xdr:colOff>
      <xdr:row>74</xdr:row>
      <xdr:rowOff>9380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59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6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104833</xdr:rowOff>
    </xdr:from>
    <xdr:to>
      <xdr:col>107</xdr:col>
      <xdr:colOff>101600</xdr:colOff>
      <xdr:row>72</xdr:row>
      <xdr:rowOff>34983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27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51510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05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12182</xdr:rowOff>
    </xdr:from>
    <xdr:to>
      <xdr:col>102</xdr:col>
      <xdr:colOff>165100</xdr:colOff>
      <xdr:row>72</xdr:row>
      <xdr:rowOff>113782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35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130309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1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24366</xdr:rowOff>
    </xdr:from>
    <xdr:to>
      <xdr:col>98</xdr:col>
      <xdr:colOff>38100</xdr:colOff>
      <xdr:row>72</xdr:row>
      <xdr:rowOff>125966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36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142493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14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歳出決算額における住民一人当たりのコストは</a:t>
          </a:r>
          <a:r>
            <a:rPr kumimoji="1" lang="en-US" altLang="ja-JP" sz="1300">
              <a:latin typeface="ＭＳ Ｐゴシック" panose="020B0600070205080204" pitchFamily="50" charset="-128"/>
              <a:ea typeface="ＭＳ Ｐゴシック" panose="020B0600070205080204" pitchFamily="50" charset="-128"/>
            </a:rPr>
            <a:t>678,758</a:t>
          </a:r>
          <a:r>
            <a:rPr kumimoji="1" lang="ja-JP" altLang="en-US" sz="1300">
              <a:latin typeface="ＭＳ Ｐゴシック" panose="020B0600070205080204" pitchFamily="50" charset="-128"/>
              <a:ea typeface="ＭＳ Ｐゴシック" panose="020B0600070205080204" pitchFamily="50" charset="-128"/>
            </a:rPr>
            <a:t>円である。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96,189</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8,177</a:t>
          </a:r>
          <a:r>
            <a:rPr kumimoji="1" lang="ja-JP" altLang="en-US" sz="1300">
              <a:latin typeface="ＭＳ Ｐゴシック" panose="020B0600070205080204" pitchFamily="50" charset="-128"/>
              <a:ea typeface="ＭＳ Ｐゴシック" panose="020B0600070205080204" pitchFamily="50" charset="-128"/>
            </a:rPr>
            <a:t>円の増となった。給与改定に伴う報酬・給料の増や会計年度任用職員の勤勉手当支給等により増加した。</a:t>
          </a:r>
        </a:p>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76,948</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1,173</a:t>
          </a:r>
          <a:r>
            <a:rPr kumimoji="1" lang="ja-JP" altLang="en-US" sz="1300">
              <a:latin typeface="ＭＳ Ｐゴシック" panose="020B0600070205080204" pitchFamily="50" charset="-128"/>
              <a:ea typeface="ＭＳ Ｐゴシック" panose="020B0600070205080204" pitchFamily="50" charset="-128"/>
            </a:rPr>
            <a:t>円の減となった。緊急告知</a:t>
          </a:r>
          <a:r>
            <a:rPr kumimoji="1" lang="en-US" altLang="ja-JP" sz="1300">
              <a:latin typeface="ＭＳ Ｐゴシック" panose="020B0600070205080204" pitchFamily="50" charset="-128"/>
              <a:ea typeface="ＭＳ Ｐゴシック" panose="020B0600070205080204" pitchFamily="50" charset="-128"/>
            </a:rPr>
            <a:t>FM</a:t>
          </a:r>
          <a:r>
            <a:rPr kumimoji="1" lang="ja-JP" altLang="en-US" sz="1300">
              <a:latin typeface="ＭＳ Ｐゴシック" panose="020B0600070205080204" pitchFamily="50" charset="-128"/>
              <a:ea typeface="ＭＳ Ｐゴシック" panose="020B0600070205080204" pitchFamily="50" charset="-128"/>
            </a:rPr>
            <a:t>ラジオ購入事業の終了や新型コロナウイルスワクチン接種事業費の減により減少した。</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103,615</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1,354</a:t>
          </a:r>
          <a:r>
            <a:rPr kumimoji="1" lang="ja-JP" altLang="en-US" sz="1300">
              <a:latin typeface="ＭＳ Ｐゴシック" panose="020B0600070205080204" pitchFamily="50" charset="-128"/>
              <a:ea typeface="ＭＳ Ｐゴシック" panose="020B0600070205080204" pitchFamily="50" charset="-128"/>
            </a:rPr>
            <a:t>円の減となった。物価高騰対応給付金事業や電力・ガス・食料品等価格高騰重点支援給付金事業の終了により減少した。</a:t>
          </a: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172,252</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24,159</a:t>
          </a:r>
          <a:r>
            <a:rPr kumimoji="1" lang="ja-JP" altLang="en-US" sz="1300">
              <a:latin typeface="ＭＳ Ｐゴシック" panose="020B0600070205080204" pitchFamily="50" charset="-128"/>
              <a:ea typeface="ＭＳ Ｐゴシック" panose="020B0600070205080204" pitchFamily="50" charset="-128"/>
            </a:rPr>
            <a:t>円の増となった。定額減税調整給付金事業や一部事務組合負担金の増により増加した。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23,854</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5,514</a:t>
          </a:r>
          <a:r>
            <a:rPr kumimoji="1" lang="ja-JP" altLang="en-US" sz="1300">
              <a:latin typeface="ＭＳ Ｐゴシック" panose="020B0600070205080204" pitchFamily="50" charset="-128"/>
              <a:ea typeface="ＭＳ Ｐゴシック" panose="020B0600070205080204" pitchFamily="50" charset="-128"/>
            </a:rPr>
            <a:t>円の減となった。前年度よりも少子化対策基金や農業振興基金積立金が減額となったことによる。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秋田県羽後町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13,036
12,923
230.78
9,312,515
8,848,284
415,758
5,596,779
6,101,225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117792</xdr:rowOff>
    </xdr:from>
    <xdr:to>
      <xdr:col>24</xdr:col>
      <xdr:colOff>63500</xdr:colOff>
      <xdr:row>36</xdr:row>
      <xdr:rowOff>6159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47092"/>
          <a:ext cx="838200" cy="23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117792</xdr:rowOff>
    </xdr:from>
    <xdr:to>
      <xdr:col>19</xdr:col>
      <xdr:colOff>177800</xdr:colOff>
      <xdr:row>34</xdr:row>
      <xdr:rowOff>125603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47092"/>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125603</xdr:rowOff>
    </xdr:from>
    <xdr:to>
      <xdr:col>15</xdr:col>
      <xdr:colOff>50800</xdr:colOff>
      <xdr:row>35</xdr:row>
      <xdr:rowOff>33782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54903"/>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146748</xdr:rowOff>
    </xdr:from>
    <xdr:to>
      <xdr:col>10</xdr:col>
      <xdr:colOff>114300</xdr:colOff>
      <xdr:row>35</xdr:row>
      <xdr:rowOff>33782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76048"/>
          <a:ext cx="889000" cy="5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126809</xdr:rowOff>
    </xdr:from>
    <xdr:to>
      <xdr:col>24</xdr:col>
      <xdr:colOff>114300</xdr:colOff>
      <xdr:row>36</xdr:row>
      <xdr:rowOff>56959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105236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66992</xdr:rowOff>
    </xdr:from>
    <xdr:to>
      <xdr:col>20</xdr:col>
      <xdr:colOff>38100</xdr:colOff>
      <xdr:row>34</xdr:row>
      <xdr:rowOff>168592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13669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7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74803</xdr:rowOff>
    </xdr:from>
    <xdr:to>
      <xdr:col>15</xdr:col>
      <xdr:colOff>101600</xdr:colOff>
      <xdr:row>35</xdr:row>
      <xdr:rowOff>4953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0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21480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7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154432</xdr:rowOff>
    </xdr:from>
    <xdr:to>
      <xdr:col>10</xdr:col>
      <xdr:colOff>165100</xdr:colOff>
      <xdr:row>35</xdr:row>
      <xdr:rowOff>84582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101109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5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95948</xdr:rowOff>
    </xdr:from>
    <xdr:to>
      <xdr:col>6</xdr:col>
      <xdr:colOff>38100</xdr:colOff>
      <xdr:row>35</xdr:row>
      <xdr:rowOff>26098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2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42625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0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126693</xdr:rowOff>
    </xdr:from>
    <xdr:to>
      <xdr:col>24</xdr:col>
      <xdr:colOff>63500</xdr:colOff>
      <xdr:row>57</xdr:row>
      <xdr:rowOff>139814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99343"/>
          <a:ext cx="838200" cy="1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101135</xdr:rowOff>
    </xdr:from>
    <xdr:to>
      <xdr:col>19</xdr:col>
      <xdr:colOff>177800</xdr:colOff>
      <xdr:row>57</xdr:row>
      <xdr:rowOff>139814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73785"/>
          <a:ext cx="889000" cy="3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58476</xdr:rowOff>
    </xdr:from>
    <xdr:to>
      <xdr:col>15</xdr:col>
      <xdr:colOff>50800</xdr:colOff>
      <xdr:row>57</xdr:row>
      <xdr:rowOff>101135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31126"/>
          <a:ext cx="889000" cy="4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17621</xdr:rowOff>
    </xdr:from>
    <xdr:to>
      <xdr:col>10</xdr:col>
      <xdr:colOff>114300</xdr:colOff>
      <xdr:row>57</xdr:row>
      <xdr:rowOff>58476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18821"/>
          <a:ext cx="889000" cy="21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75893</xdr:rowOff>
    </xdr:from>
    <xdr:to>
      <xdr:col>24</xdr:col>
      <xdr:colOff>114300</xdr:colOff>
      <xdr:row>58</xdr:row>
      <xdr:rowOff>6043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4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162270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89014</xdr:rowOff>
    </xdr:from>
    <xdr:to>
      <xdr:col>20</xdr:col>
      <xdr:colOff>38100</xdr:colOff>
      <xdr:row>58</xdr:row>
      <xdr:rowOff>19164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6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10291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5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50335</xdr:rowOff>
    </xdr:from>
    <xdr:to>
      <xdr:col>15</xdr:col>
      <xdr:colOff>101600</xdr:colOff>
      <xdr:row>57</xdr:row>
      <xdr:rowOff>151935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2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143062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1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7676</xdr:rowOff>
    </xdr:from>
    <xdr:to>
      <xdr:col>10</xdr:col>
      <xdr:colOff>165100</xdr:colOff>
      <xdr:row>57</xdr:row>
      <xdr:rowOff>109276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100403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7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138271</xdr:rowOff>
    </xdr:from>
    <xdr:to>
      <xdr:col>6</xdr:col>
      <xdr:colOff>38100</xdr:colOff>
      <xdr:row>56</xdr:row>
      <xdr:rowOff>68421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59548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60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152995</xdr:rowOff>
    </xdr:from>
    <xdr:to>
      <xdr:col>24</xdr:col>
      <xdr:colOff>63500</xdr:colOff>
      <xdr:row>77</xdr:row>
      <xdr:rowOff>19886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83195"/>
          <a:ext cx="838200" cy="3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20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152995</xdr:rowOff>
    </xdr:from>
    <xdr:to>
      <xdr:col>19</xdr:col>
      <xdr:colOff>177800</xdr:colOff>
      <xdr:row>77</xdr:row>
      <xdr:rowOff>99439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3195"/>
          <a:ext cx="889000" cy="11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611</xdr:rowOff>
    </xdr:from>
    <xdr:to>
      <xdr:col>15</xdr:col>
      <xdr:colOff>50800</xdr:colOff>
      <xdr:row>77</xdr:row>
      <xdr:rowOff>99439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02261"/>
          <a:ext cx="889000" cy="9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611</xdr:rowOff>
    </xdr:from>
    <xdr:to>
      <xdr:col>10</xdr:col>
      <xdr:colOff>114300</xdr:colOff>
      <xdr:row>78</xdr:row>
      <xdr:rowOff>67399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02261"/>
          <a:ext cx="889000" cy="23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3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140536</xdr:rowOff>
    </xdr:from>
    <xdr:to>
      <xdr:col>24</xdr:col>
      <xdr:colOff>114300</xdr:colOff>
      <xdr:row>77</xdr:row>
      <xdr:rowOff>70686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7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118963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4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102195</xdr:rowOff>
    </xdr:from>
    <xdr:to>
      <xdr:col>20</xdr:col>
      <xdr:colOff>38100</xdr:colOff>
      <xdr:row>77</xdr:row>
      <xdr:rowOff>32345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0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48639</xdr:rowOff>
    </xdr:from>
    <xdr:to>
      <xdr:col>15</xdr:col>
      <xdr:colOff>101600</xdr:colOff>
      <xdr:row>77</xdr:row>
      <xdr:rowOff>150239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166766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2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121261</xdr:rowOff>
    </xdr:from>
    <xdr:to>
      <xdr:col>10</xdr:col>
      <xdr:colOff>165100</xdr:colOff>
      <xdr:row>77</xdr:row>
      <xdr:rowOff>51411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5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67938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2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16599</xdr:rowOff>
    </xdr:from>
    <xdr:to>
      <xdr:col>6</xdr:col>
      <xdr:colOff>38100</xdr:colOff>
      <xdr:row>78</xdr:row>
      <xdr:rowOff>118199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134726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6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36254</xdr:rowOff>
    </xdr:from>
    <xdr:to>
      <xdr:col>24</xdr:col>
      <xdr:colOff>63500</xdr:colOff>
      <xdr:row>97</xdr:row>
      <xdr:rowOff>65165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95454"/>
          <a:ext cx="838200" cy="20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3629</xdr:rowOff>
    </xdr:from>
    <xdr:to>
      <xdr:col>19</xdr:col>
      <xdr:colOff>177800</xdr:colOff>
      <xdr:row>97</xdr:row>
      <xdr:rowOff>65165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34279"/>
          <a:ext cx="889000" cy="6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3629</xdr:rowOff>
    </xdr:from>
    <xdr:to>
      <xdr:col>15</xdr:col>
      <xdr:colOff>50800</xdr:colOff>
      <xdr:row>97</xdr:row>
      <xdr:rowOff>95112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34279"/>
          <a:ext cx="889000" cy="9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147338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67539</xdr:rowOff>
    </xdr:from>
    <xdr:to>
      <xdr:col>10</xdr:col>
      <xdr:colOff>114300</xdr:colOff>
      <xdr:row>97</xdr:row>
      <xdr:rowOff>95112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698189"/>
          <a:ext cx="889000" cy="2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78092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156904</xdr:rowOff>
    </xdr:from>
    <xdr:to>
      <xdr:col>24</xdr:col>
      <xdr:colOff>114300</xdr:colOff>
      <xdr:row>96</xdr:row>
      <xdr:rowOff>87054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4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8331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9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14365</xdr:rowOff>
    </xdr:from>
    <xdr:to>
      <xdr:col>20</xdr:col>
      <xdr:colOff>38100</xdr:colOff>
      <xdr:row>97</xdr:row>
      <xdr:rowOff>115965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132492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2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124279</xdr:rowOff>
    </xdr:from>
    <xdr:to>
      <xdr:col>15</xdr:col>
      <xdr:colOff>101600</xdr:colOff>
      <xdr:row>97</xdr:row>
      <xdr:rowOff>54429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8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70956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5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44312</xdr:rowOff>
    </xdr:from>
    <xdr:to>
      <xdr:col>10</xdr:col>
      <xdr:colOff>165100</xdr:colOff>
      <xdr:row>97</xdr:row>
      <xdr:rowOff>145912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7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162439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5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16739</xdr:rowOff>
    </xdr:from>
    <xdr:to>
      <xdr:col>6</xdr:col>
      <xdr:colOff>38100</xdr:colOff>
      <xdr:row>97</xdr:row>
      <xdr:rowOff>118339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4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134866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2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43307</xdr:rowOff>
    </xdr:from>
    <xdr:to>
      <xdr:col>55</xdr:col>
      <xdr:colOff>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2985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42164</xdr:rowOff>
    </xdr:from>
    <xdr:to>
      <xdr:col>50</xdr:col>
      <xdr:colOff>114300</xdr:colOff>
      <xdr:row>39</xdr:row>
      <xdr:rowOff>43307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2871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42164</xdr:rowOff>
    </xdr:from>
    <xdr:to>
      <xdr:col>45</xdr:col>
      <xdr:colOff>177800</xdr:colOff>
      <xdr:row>39</xdr:row>
      <xdr:rowOff>42164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28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42164</xdr:rowOff>
    </xdr:from>
    <xdr:to>
      <xdr:col>41</xdr:col>
      <xdr:colOff>50800</xdr:colOff>
      <xdr:row>39</xdr:row>
      <xdr:rowOff>42545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2871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164338</xdr:rowOff>
    </xdr:from>
    <xdr:to>
      <xdr:col>55</xdr:col>
      <xdr:colOff>50800</xdr:colOff>
      <xdr:row>39</xdr:row>
      <xdr:rowOff>94488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79265</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43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163957</xdr:rowOff>
    </xdr:from>
    <xdr:to>
      <xdr:col>50</xdr:col>
      <xdr:colOff>165100</xdr:colOff>
      <xdr:row>39</xdr:row>
      <xdr:rowOff>94107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85234</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162814</xdr:rowOff>
    </xdr:from>
    <xdr:to>
      <xdr:col>46</xdr:col>
      <xdr:colOff>38100</xdr:colOff>
      <xdr:row>39</xdr:row>
      <xdr:rowOff>92964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84091</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162814</xdr:rowOff>
    </xdr:from>
    <xdr:to>
      <xdr:col>41</xdr:col>
      <xdr:colOff>101600</xdr:colOff>
      <xdr:row>39</xdr:row>
      <xdr:rowOff>92964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84091</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163195</xdr:rowOff>
    </xdr:from>
    <xdr:to>
      <xdr:col>36</xdr:col>
      <xdr:colOff>165100</xdr:colOff>
      <xdr:row>39</xdr:row>
      <xdr:rowOff>93345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84472</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1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92128</xdr:rowOff>
    </xdr:from>
    <xdr:to>
      <xdr:col>55</xdr:col>
      <xdr:colOff>0</xdr:colOff>
      <xdr:row>57</xdr:row>
      <xdr:rowOff>123895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64778"/>
          <a:ext cx="838200" cy="3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92128</xdr:rowOff>
    </xdr:from>
    <xdr:to>
      <xdr:col>50</xdr:col>
      <xdr:colOff>114300</xdr:colOff>
      <xdr:row>57</xdr:row>
      <xdr:rowOff>107733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64778"/>
          <a:ext cx="889000" cy="1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64655</xdr:rowOff>
    </xdr:from>
    <xdr:to>
      <xdr:col>45</xdr:col>
      <xdr:colOff>177800</xdr:colOff>
      <xdr:row>57</xdr:row>
      <xdr:rowOff>107733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37305"/>
          <a:ext cx="889000" cy="4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64655</xdr:rowOff>
    </xdr:from>
    <xdr:to>
      <xdr:col>41</xdr:col>
      <xdr:colOff>50800</xdr:colOff>
      <xdr:row>57</xdr:row>
      <xdr:rowOff>92577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37305"/>
          <a:ext cx="889000" cy="2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73095</xdr:rowOff>
    </xdr:from>
    <xdr:to>
      <xdr:col>55</xdr:col>
      <xdr:colOff>50800</xdr:colOff>
      <xdr:row>58</xdr:row>
      <xdr:rowOff>3245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51522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2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41328</xdr:rowOff>
    </xdr:from>
    <xdr:to>
      <xdr:col>50</xdr:col>
      <xdr:colOff>165100</xdr:colOff>
      <xdr:row>57</xdr:row>
      <xdr:rowOff>142928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159455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8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56933</xdr:rowOff>
    </xdr:from>
    <xdr:to>
      <xdr:col>46</xdr:col>
      <xdr:colOff>38100</xdr:colOff>
      <xdr:row>57</xdr:row>
      <xdr:rowOff>158533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2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3610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13855</xdr:rowOff>
    </xdr:from>
    <xdr:to>
      <xdr:col>41</xdr:col>
      <xdr:colOff>101600</xdr:colOff>
      <xdr:row>57</xdr:row>
      <xdr:rowOff>115455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131982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6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41777</xdr:rowOff>
    </xdr:from>
    <xdr:to>
      <xdr:col>36</xdr:col>
      <xdr:colOff>165100</xdr:colOff>
      <xdr:row>57</xdr:row>
      <xdr:rowOff>143377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1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159904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58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61443</xdr:rowOff>
    </xdr:from>
    <xdr:to>
      <xdr:col>55</xdr:col>
      <xdr:colOff>0</xdr:colOff>
      <xdr:row>77</xdr:row>
      <xdr:rowOff>14827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091643"/>
          <a:ext cx="838200" cy="12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67708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9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107429</xdr:rowOff>
    </xdr:from>
    <xdr:to>
      <xdr:col>50</xdr:col>
      <xdr:colOff>114300</xdr:colOff>
      <xdr:row>77</xdr:row>
      <xdr:rowOff>14827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37629"/>
          <a:ext cx="889000" cy="7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107429</xdr:rowOff>
    </xdr:from>
    <xdr:to>
      <xdr:col>45</xdr:col>
      <xdr:colOff>177800</xdr:colOff>
      <xdr:row>77</xdr:row>
      <xdr:rowOff>55366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37629"/>
          <a:ext cx="889000" cy="11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70892</xdr:rowOff>
    </xdr:from>
    <xdr:to>
      <xdr:col>41</xdr:col>
      <xdr:colOff>50800</xdr:colOff>
      <xdr:row>77</xdr:row>
      <xdr:rowOff>55366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101092"/>
          <a:ext cx="889000" cy="15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10643</xdr:rowOff>
    </xdr:from>
    <xdr:to>
      <xdr:col>55</xdr:col>
      <xdr:colOff>50800</xdr:colOff>
      <xdr:row>76</xdr:row>
      <xdr:rowOff>112243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04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33520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135477</xdr:rowOff>
    </xdr:from>
    <xdr:to>
      <xdr:col>50</xdr:col>
      <xdr:colOff>165100</xdr:colOff>
      <xdr:row>77</xdr:row>
      <xdr:rowOff>65627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6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56754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5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56629</xdr:rowOff>
    </xdr:from>
    <xdr:to>
      <xdr:col>46</xdr:col>
      <xdr:colOff>38100</xdr:colOff>
      <xdr:row>76</xdr:row>
      <xdr:rowOff>158229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149356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7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4566</xdr:rowOff>
    </xdr:from>
    <xdr:to>
      <xdr:col>41</xdr:col>
      <xdr:colOff>101600</xdr:colOff>
      <xdr:row>77</xdr:row>
      <xdr:rowOff>106166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0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97293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9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20092</xdr:rowOff>
    </xdr:from>
    <xdr:to>
      <xdr:col>36</xdr:col>
      <xdr:colOff>165100</xdr:colOff>
      <xdr:row>76</xdr:row>
      <xdr:rowOff>121692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112819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4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322</xdr:rowOff>
    </xdr:from>
    <xdr:to>
      <xdr:col>55</xdr:col>
      <xdr:colOff>0</xdr:colOff>
      <xdr:row>97</xdr:row>
      <xdr:rowOff>35134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30972"/>
          <a:ext cx="838200" cy="3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35134</xdr:rowOff>
    </xdr:from>
    <xdr:to>
      <xdr:col>50</xdr:col>
      <xdr:colOff>114300</xdr:colOff>
      <xdr:row>97</xdr:row>
      <xdr:rowOff>42866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65784"/>
          <a:ext cx="889000" cy="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29803</xdr:rowOff>
    </xdr:from>
    <xdr:to>
      <xdr:col>45</xdr:col>
      <xdr:colOff>177800</xdr:colOff>
      <xdr:row>97</xdr:row>
      <xdr:rowOff>42866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6045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29803</xdr:rowOff>
    </xdr:from>
    <xdr:to>
      <xdr:col>41</xdr:col>
      <xdr:colOff>50800</xdr:colOff>
      <xdr:row>97</xdr:row>
      <xdr:rowOff>65532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60453"/>
          <a:ext cx="889000" cy="3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120972</xdr:rowOff>
    </xdr:from>
    <xdr:to>
      <xdr:col>55</xdr:col>
      <xdr:colOff>50800</xdr:colOff>
      <xdr:row>97</xdr:row>
      <xdr:rowOff>51122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8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99399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5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155784</xdr:rowOff>
    </xdr:from>
    <xdr:to>
      <xdr:col>50</xdr:col>
      <xdr:colOff>165100</xdr:colOff>
      <xdr:row>97</xdr:row>
      <xdr:rowOff>85934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1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77061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163516</xdr:rowOff>
    </xdr:from>
    <xdr:to>
      <xdr:col>46</xdr:col>
      <xdr:colOff>38100</xdr:colOff>
      <xdr:row>97</xdr:row>
      <xdr:rowOff>93666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2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84793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1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150453</xdr:rowOff>
    </xdr:from>
    <xdr:to>
      <xdr:col>41</xdr:col>
      <xdr:colOff>101600</xdr:colOff>
      <xdr:row>97</xdr:row>
      <xdr:rowOff>80603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0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71730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0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14732</xdr:rowOff>
    </xdr:from>
    <xdr:to>
      <xdr:col>36</xdr:col>
      <xdr:colOff>165100</xdr:colOff>
      <xdr:row>97</xdr:row>
      <xdr:rowOff>116332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4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107459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3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49517</xdr:rowOff>
    </xdr:from>
    <xdr:to>
      <xdr:col>85</xdr:col>
      <xdr:colOff>127000</xdr:colOff>
      <xdr:row>38</xdr:row>
      <xdr:rowOff>112535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564617"/>
          <a:ext cx="838200" cy="6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34658</xdr:rowOff>
    </xdr:from>
    <xdr:to>
      <xdr:col>81</xdr:col>
      <xdr:colOff>50800</xdr:colOff>
      <xdr:row>38</xdr:row>
      <xdr:rowOff>49517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549758"/>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34658</xdr:rowOff>
    </xdr:from>
    <xdr:to>
      <xdr:col>76</xdr:col>
      <xdr:colOff>114300</xdr:colOff>
      <xdr:row>39</xdr:row>
      <xdr:rowOff>15780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49758"/>
          <a:ext cx="889000" cy="15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164274</xdr:rowOff>
    </xdr:from>
    <xdr:to>
      <xdr:col>71</xdr:col>
      <xdr:colOff>177800</xdr:colOff>
      <xdr:row>39</xdr:row>
      <xdr:rowOff>15780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679374"/>
          <a:ext cx="889000" cy="2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61735</xdr:rowOff>
    </xdr:from>
    <xdr:to>
      <xdr:col>85</xdr:col>
      <xdr:colOff>177800</xdr:colOff>
      <xdr:row>38</xdr:row>
      <xdr:rowOff>163335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40162</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5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170167</xdr:rowOff>
    </xdr:from>
    <xdr:to>
      <xdr:col>81</xdr:col>
      <xdr:colOff>101600</xdr:colOff>
      <xdr:row>38</xdr:row>
      <xdr:rowOff>100317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1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91444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155308</xdr:rowOff>
    </xdr:from>
    <xdr:to>
      <xdr:col>76</xdr:col>
      <xdr:colOff>165100</xdr:colOff>
      <xdr:row>38</xdr:row>
      <xdr:rowOff>85458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101985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27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136430</xdr:rowOff>
    </xdr:from>
    <xdr:to>
      <xdr:col>72</xdr:col>
      <xdr:colOff>38100</xdr:colOff>
      <xdr:row>39</xdr:row>
      <xdr:rowOff>66580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65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57707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74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113474</xdr:rowOff>
    </xdr:from>
    <xdr:to>
      <xdr:col>67</xdr:col>
      <xdr:colOff>101600</xdr:colOff>
      <xdr:row>39</xdr:row>
      <xdr:rowOff>43624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6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34751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7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70888</xdr:rowOff>
    </xdr:from>
    <xdr:to>
      <xdr:col>85</xdr:col>
      <xdr:colOff>127000</xdr:colOff>
      <xdr:row>58</xdr:row>
      <xdr:rowOff>77039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10014988"/>
          <a:ext cx="838200" cy="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70888</xdr:rowOff>
    </xdr:from>
    <xdr:to>
      <xdr:col>81</xdr:col>
      <xdr:colOff>50800</xdr:colOff>
      <xdr:row>58</xdr:row>
      <xdr:rowOff>113157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14988"/>
          <a:ext cx="889000" cy="4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109475</xdr:rowOff>
    </xdr:from>
    <xdr:to>
      <xdr:col>76</xdr:col>
      <xdr:colOff>114300</xdr:colOff>
      <xdr:row>58</xdr:row>
      <xdr:rowOff>113157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53575"/>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104942</xdr:rowOff>
    </xdr:from>
    <xdr:to>
      <xdr:col>71</xdr:col>
      <xdr:colOff>177800</xdr:colOff>
      <xdr:row>58</xdr:row>
      <xdr:rowOff>109475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49042"/>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26239</xdr:rowOff>
    </xdr:from>
    <xdr:to>
      <xdr:col>85</xdr:col>
      <xdr:colOff>177800</xdr:colOff>
      <xdr:row>58</xdr:row>
      <xdr:rowOff>127839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7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118735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9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20088</xdr:rowOff>
    </xdr:from>
    <xdr:to>
      <xdr:col>81</xdr:col>
      <xdr:colOff>101600</xdr:colOff>
      <xdr:row>58</xdr:row>
      <xdr:rowOff>121688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112815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5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62357</xdr:rowOff>
    </xdr:from>
    <xdr:to>
      <xdr:col>76</xdr:col>
      <xdr:colOff>165100</xdr:colOff>
      <xdr:row>58</xdr:row>
      <xdr:rowOff>163957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155084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58675</xdr:rowOff>
    </xdr:from>
    <xdr:to>
      <xdr:col>72</xdr:col>
      <xdr:colOff>38100</xdr:colOff>
      <xdr:row>58</xdr:row>
      <xdr:rowOff>160275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151402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54142</xdr:rowOff>
    </xdr:from>
    <xdr:to>
      <xdr:col>67</xdr:col>
      <xdr:colOff>101600</xdr:colOff>
      <xdr:row>58</xdr:row>
      <xdr:rowOff>155742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9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146869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9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139364</xdr:rowOff>
    </xdr:from>
    <xdr:to>
      <xdr:col>85</xdr:col>
      <xdr:colOff>127000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341014"/>
          <a:ext cx="838200" cy="5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93530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9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20456</xdr:rowOff>
    </xdr:from>
    <xdr:to>
      <xdr:col>71</xdr:col>
      <xdr:colOff>177800</xdr:colOff>
      <xdr:row>78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93556"/>
          <a:ext cx="889000" cy="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88564</xdr:rowOff>
    </xdr:from>
    <xdr:to>
      <xdr:col>85</xdr:col>
      <xdr:colOff>177800</xdr:colOff>
      <xdr:row>78</xdr:row>
      <xdr:rowOff>18714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29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47941</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07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141106</xdr:rowOff>
    </xdr:from>
    <xdr:to>
      <xdr:col>67</xdr:col>
      <xdr:colOff>101600</xdr:colOff>
      <xdr:row>78</xdr:row>
      <xdr:rowOff>71256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4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62383</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435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63664</xdr:rowOff>
    </xdr:from>
    <xdr:to>
      <xdr:col>85</xdr:col>
      <xdr:colOff>127000</xdr:colOff>
      <xdr:row>96</xdr:row>
      <xdr:rowOff>87782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522864"/>
          <a:ext cx="8382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75213</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63664</xdr:rowOff>
    </xdr:from>
    <xdr:to>
      <xdr:col>81</xdr:col>
      <xdr:colOff>50800</xdr:colOff>
      <xdr:row>96</xdr:row>
      <xdr:rowOff>91808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22864"/>
          <a:ext cx="889000" cy="2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127843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91808</xdr:rowOff>
    </xdr:from>
    <xdr:to>
      <xdr:col>76</xdr:col>
      <xdr:colOff>114300</xdr:colOff>
      <xdr:row>96</xdr:row>
      <xdr:rowOff>147028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51008"/>
          <a:ext cx="889000" cy="5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148138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6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147028</xdr:rowOff>
    </xdr:from>
    <xdr:to>
      <xdr:col>71</xdr:col>
      <xdr:colOff>177800</xdr:colOff>
      <xdr:row>97</xdr:row>
      <xdr:rowOff>27953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606228"/>
          <a:ext cx="889000" cy="5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36982</xdr:rowOff>
    </xdr:from>
    <xdr:to>
      <xdr:col>85</xdr:col>
      <xdr:colOff>177800</xdr:colOff>
      <xdr:row>96</xdr:row>
      <xdr:rowOff>138582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9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59859</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34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12864</xdr:rowOff>
    </xdr:from>
    <xdr:to>
      <xdr:col>81</xdr:col>
      <xdr:colOff>101600</xdr:colOff>
      <xdr:row>96</xdr:row>
      <xdr:rowOff>114464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7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130991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24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41008</xdr:rowOff>
    </xdr:from>
    <xdr:to>
      <xdr:col>76</xdr:col>
      <xdr:colOff>165100</xdr:colOff>
      <xdr:row>96</xdr:row>
      <xdr:rowOff>142608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159135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7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96228</xdr:rowOff>
    </xdr:from>
    <xdr:to>
      <xdr:col>72</xdr:col>
      <xdr:colOff>38100</xdr:colOff>
      <xdr:row>97</xdr:row>
      <xdr:rowOff>26378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17505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148603</xdr:rowOff>
    </xdr:from>
    <xdr:to>
      <xdr:col>67</xdr:col>
      <xdr:colOff>101600</xdr:colOff>
      <xdr:row>97</xdr:row>
      <xdr:rowOff>78753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0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69880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96,483</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4,018</a:t>
          </a:r>
          <a:r>
            <a:rPr kumimoji="1" lang="ja-JP" altLang="en-US" sz="1300">
              <a:latin typeface="ＭＳ Ｐゴシック" panose="020B0600070205080204" pitchFamily="50" charset="-128"/>
              <a:ea typeface="ＭＳ Ｐゴシック" panose="020B0600070205080204" pitchFamily="50" charset="-128"/>
            </a:rPr>
            <a:t>円の増となった。職員人件費の増が主な要因である。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181,853</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4,193</a:t>
          </a:r>
          <a:r>
            <a:rPr kumimoji="1" lang="ja-JP" altLang="en-US" sz="1300">
              <a:latin typeface="ＭＳ Ｐゴシック" panose="020B0600070205080204" pitchFamily="50" charset="-128"/>
              <a:ea typeface="ＭＳ Ｐゴシック" panose="020B0600070205080204" pitchFamily="50" charset="-128"/>
            </a:rPr>
            <a:t>円の減となった。電力・ガス・食料品等価格高騰重点支援給付金事業の終了により減少した。</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83,003</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18,406</a:t>
          </a:r>
          <a:r>
            <a:rPr kumimoji="1" lang="ja-JP" altLang="en-US" sz="1300">
              <a:latin typeface="ＭＳ Ｐゴシック" panose="020B0600070205080204" pitchFamily="50" charset="-128"/>
              <a:ea typeface="ＭＳ Ｐゴシック" panose="020B0600070205080204" pitchFamily="50" charset="-128"/>
            </a:rPr>
            <a:t>円の増となった。羽後病院への補助金が</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百万円増額したことなどにより増加した。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26,108</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6,553</a:t>
          </a:r>
          <a:r>
            <a:rPr kumimoji="1" lang="ja-JP" altLang="en-US" sz="1300">
              <a:latin typeface="ＭＳ Ｐゴシック" panose="020B0600070205080204" pitchFamily="50" charset="-128"/>
              <a:ea typeface="ＭＳ Ｐゴシック" panose="020B0600070205080204" pitchFamily="50" charset="-128"/>
            </a:rPr>
            <a:t>円の増となった。総合交流拠点施設駐車場拡張造成事業により増加した。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67,985</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7,614</a:t>
          </a:r>
          <a:r>
            <a:rPr kumimoji="1" lang="ja-JP" altLang="en-US" sz="1300">
              <a:latin typeface="ＭＳ Ｐゴシック" panose="020B0600070205080204" pitchFamily="50" charset="-128"/>
              <a:ea typeface="ＭＳ Ｐゴシック" panose="020B0600070205080204" pitchFamily="50" charset="-128"/>
            </a:rPr>
            <a:t>円の増となった。除雪ドーザ購入事業や維持補修費の増により増加した。</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72,893</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3,229</a:t>
          </a:r>
          <a:r>
            <a:rPr kumimoji="1" lang="ja-JP" altLang="en-US" sz="1300">
              <a:latin typeface="ＭＳ Ｐゴシック" panose="020B0600070205080204" pitchFamily="50" charset="-128"/>
              <a:ea typeface="ＭＳ Ｐゴシック" panose="020B0600070205080204" pitchFamily="50" charset="-128"/>
            </a:rPr>
            <a:t>円の減となった。多目的運動広場人工芝生化改設事業の終了等により減少した。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秋田県羽後町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a:t>
          </a:r>
          <a:r>
            <a:rPr kumimoji="1" lang="en-US" altLang="ja-JP" sz="1400">
              <a:latin typeface="ＭＳ ゴシック" pitchFamily="49" charset="-128"/>
              <a:ea typeface="ＭＳ ゴシック" pitchFamily="49" charset="-128"/>
            </a:rPr>
            <a:t>145</a:t>
          </a:r>
          <a:r>
            <a:rPr kumimoji="1" lang="ja-JP" altLang="en-US" sz="1400">
              <a:latin typeface="ＭＳ ゴシック" pitchFamily="49" charset="-128"/>
              <a:ea typeface="ＭＳ ゴシック" pitchFamily="49" charset="-128"/>
            </a:rPr>
            <a:t>百万円積み立てたものの、</a:t>
          </a:r>
          <a:r>
            <a:rPr kumimoji="1" lang="en-US" altLang="ja-JP" sz="1400">
              <a:latin typeface="ＭＳ ゴシック" pitchFamily="49" charset="-128"/>
              <a:ea typeface="ＭＳ ゴシック" pitchFamily="49" charset="-128"/>
            </a:rPr>
            <a:t>250</a:t>
          </a:r>
          <a:r>
            <a:rPr kumimoji="1" lang="ja-JP" altLang="en-US" sz="1400">
              <a:latin typeface="ＭＳ ゴシック" pitchFamily="49" charset="-128"/>
              <a:ea typeface="ＭＳ ゴシック" pitchFamily="49" charset="-128"/>
            </a:rPr>
            <a:t>百万円取崩したことにより、標準財政規模で</a:t>
          </a:r>
          <a:r>
            <a:rPr kumimoji="1" lang="en-US" altLang="ja-JP" sz="1400">
              <a:latin typeface="ＭＳ ゴシック" pitchFamily="49" charset="-128"/>
              <a:ea typeface="ＭＳ ゴシック" pitchFamily="49" charset="-128"/>
            </a:rPr>
            <a:t>2.62</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実質収支額は、前年度より</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百万円の増となり、標準財政規模で</a:t>
          </a:r>
          <a:r>
            <a:rPr kumimoji="1" lang="en-US" altLang="ja-JP" sz="1400">
              <a:latin typeface="ＭＳ ゴシック" pitchFamily="49" charset="-128"/>
              <a:ea typeface="ＭＳ ゴシック" pitchFamily="49" charset="-128"/>
            </a:rPr>
            <a:t>0.03</a:t>
          </a:r>
          <a:r>
            <a:rPr kumimoji="1" lang="ja-JP" altLang="en-US" sz="1400">
              <a:latin typeface="ＭＳ ゴシック" pitchFamily="49" charset="-128"/>
              <a:ea typeface="ＭＳ ゴシック" pitchFamily="49" charset="-128"/>
            </a:rPr>
            <a:t>ポイント増加した。</a:t>
          </a:r>
        </a:p>
        <a:p>
          <a:r>
            <a:rPr kumimoji="1" lang="ja-JP" altLang="en-US" sz="1400">
              <a:latin typeface="ＭＳ ゴシック" pitchFamily="49" charset="-128"/>
              <a:ea typeface="ＭＳ ゴシック" pitchFamily="49" charset="-128"/>
            </a:rPr>
            <a:t>　実質単年度収支は、前年度より</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百万円の減となり、標準財政規模で</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ポイント減少した。財政調整基金の取り崩しの増が主な要因である。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秋田県羽後町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一般会計、特別会計及び企業会計の全てにおいて赤字は生じていない。</a:t>
          </a:r>
        </a:p>
        <a:p>
          <a:r>
            <a:rPr kumimoji="1" lang="ja-JP" altLang="en-US" sz="1400">
              <a:latin typeface="ＭＳ ゴシック" pitchFamily="49" charset="-128"/>
              <a:ea typeface="ＭＳ ゴシック" pitchFamily="49" charset="-128"/>
            </a:rPr>
            <a:t>　水道事業会計において、剰余額は前年度比</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百万円増加し、標準財政規模は</a:t>
          </a:r>
          <a:r>
            <a:rPr kumimoji="1" lang="en-US" altLang="ja-JP" sz="1400">
              <a:latin typeface="ＭＳ ゴシック" pitchFamily="49" charset="-128"/>
              <a:ea typeface="ＭＳ ゴシック" pitchFamily="49" charset="-128"/>
            </a:rPr>
            <a:t>0.06</a:t>
          </a:r>
          <a:r>
            <a:rPr kumimoji="1" lang="ja-JP" altLang="en-US" sz="1400">
              <a:latin typeface="ＭＳ ゴシック" pitchFamily="49" charset="-128"/>
              <a:ea typeface="ＭＳ ゴシック" pitchFamily="49" charset="-128"/>
            </a:rPr>
            <a:t>ポイント減少した。羽後町水道事業ビジョンに基づいて経常利益を確保し、水道事業アセットマネジメント（資産管理）により管路や施設の老朽化対策を推進していく。</a:t>
          </a:r>
        </a:p>
        <a:p>
          <a:r>
            <a:rPr kumimoji="1" lang="ja-JP" altLang="en-US" sz="1400">
              <a:latin typeface="ＭＳ ゴシック" pitchFamily="49" charset="-128"/>
              <a:ea typeface="ＭＳ ゴシック" pitchFamily="49" charset="-128"/>
            </a:rPr>
            <a:t>　病院事業において、剰余額は前年度比</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百万円減少し、標準財政規模で</a:t>
          </a:r>
          <a:r>
            <a:rPr kumimoji="1" lang="en-US" altLang="ja-JP" sz="1400">
              <a:latin typeface="ＭＳ ゴシック" pitchFamily="49" charset="-128"/>
              <a:ea typeface="ＭＳ ゴシック" pitchFamily="49" charset="-128"/>
            </a:rPr>
            <a:t>0.66</a:t>
          </a:r>
          <a:r>
            <a:rPr kumimoji="1" lang="ja-JP" altLang="en-US" sz="1400">
              <a:latin typeface="ＭＳ ゴシック" pitchFamily="49" charset="-128"/>
              <a:ea typeface="ＭＳ ゴシック" pitchFamily="49" charset="-128"/>
            </a:rPr>
            <a:t>ポイント減少した。病床削減などにより黒字決算となっているものの、人口減少などにより今後も厳しい経営環境にある。経営コンサルタントの助言による業務の効率化等を図り経営改善に努めていく。</a:t>
          </a:r>
        </a:p>
        <a:p>
          <a:r>
            <a:rPr kumimoji="1" lang="ja-JP" altLang="en-US" sz="1400">
              <a:latin typeface="ＭＳ ゴシック" pitchFamily="49" charset="-128"/>
              <a:ea typeface="ＭＳ ゴシック" pitchFamily="49" charset="-128"/>
            </a:rPr>
            <a:t>　介護保険特別会計は、実質収支が前年度比</a:t>
          </a:r>
          <a:r>
            <a:rPr kumimoji="1" lang="en-US" altLang="ja-JP" sz="1400">
              <a:latin typeface="ＭＳ ゴシック" pitchFamily="49" charset="-128"/>
              <a:ea typeface="ＭＳ ゴシック" pitchFamily="49" charset="-128"/>
            </a:rPr>
            <a:t>84</a:t>
          </a:r>
          <a:r>
            <a:rPr kumimoji="1" lang="ja-JP" altLang="en-US" sz="1400">
              <a:latin typeface="ＭＳ ゴシック" pitchFamily="49" charset="-128"/>
              <a:ea typeface="ＭＳ ゴシック" pitchFamily="49" charset="-128"/>
            </a:rPr>
            <a:t>百万円減少したことにより、標準財政規模で</a:t>
          </a:r>
          <a:r>
            <a:rPr kumimoji="1" lang="en-US" altLang="ja-JP" sz="1400">
              <a:latin typeface="ＭＳ ゴシック" pitchFamily="49" charset="-128"/>
              <a:ea typeface="ＭＳ ゴシック" pitchFamily="49" charset="-128"/>
            </a:rPr>
            <a:t>1.57</a:t>
          </a:r>
          <a:r>
            <a:rPr kumimoji="1" lang="ja-JP" altLang="en-US" sz="1400">
              <a:latin typeface="ＭＳ ゴシック" pitchFamily="49" charset="-128"/>
              <a:ea typeface="ＭＳ ゴシック" pitchFamily="49" charset="-128"/>
            </a:rPr>
            <a:t>ポイント減少したが、増加分の大半は令和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年度に事業費確定に伴い国庫、県及び支払基金へ返還することになる。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9312515</v>
      </c>
      <c r="BO4" s="371"/>
      <c r="BP4" s="371"/>
      <c r="BQ4" s="371"/>
      <c r="BR4" s="371"/>
      <c r="BS4" s="371"/>
      <c r="BT4" s="371"/>
      <c r="BU4" s="372"/>
      <c r="BV4" s="370">
        <v>9143139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7.4</v>
      </c>
      <c r="CU4" s="377"/>
      <c r="CV4" s="377"/>
      <c r="CW4" s="377"/>
      <c r="CX4" s="377"/>
      <c r="CY4" s="377"/>
      <c r="CZ4" s="377"/>
      <c r="DA4" s="378"/>
      <c r="DB4" s="376">
        <v>7.4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8848284</v>
      </c>
      <c r="BO5" s="408"/>
      <c r="BP5" s="408"/>
      <c r="BQ5" s="408"/>
      <c r="BR5" s="408"/>
      <c r="BS5" s="408"/>
      <c r="BT5" s="408"/>
      <c r="BU5" s="409"/>
      <c r="BV5" s="407">
        <v>8727317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89.8</v>
      </c>
      <c r="CU5" s="405"/>
      <c r="CV5" s="405"/>
      <c r="CW5" s="405"/>
      <c r="CX5" s="405"/>
      <c r="CY5" s="405"/>
      <c r="CZ5" s="405"/>
      <c r="DA5" s="406"/>
      <c r="DB5" s="404">
        <v>88.9</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464231</v>
      </c>
      <c r="BO6" s="408"/>
      <c r="BP6" s="408"/>
      <c r="BQ6" s="408"/>
      <c r="BR6" s="408"/>
      <c r="BS6" s="408"/>
      <c r="BT6" s="408"/>
      <c r="BU6" s="409"/>
      <c r="BV6" s="407">
        <v>415822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89.8</v>
      </c>
      <c r="CU6" s="445"/>
      <c r="CV6" s="445"/>
      <c r="CW6" s="445"/>
      <c r="CX6" s="445"/>
      <c r="CY6" s="445"/>
      <c r="CZ6" s="445"/>
      <c r="DA6" s="446"/>
      <c r="DB6" s="444">
        <v>88.9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48473</v>
      </c>
      <c r="BO7" s="408"/>
      <c r="BP7" s="408"/>
      <c r="BQ7" s="408"/>
      <c r="BR7" s="408"/>
      <c r="BS7" s="408"/>
      <c r="BT7" s="408"/>
      <c r="BU7" s="409"/>
      <c r="BV7" s="407">
        <v>8515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5596779</v>
      </c>
      <c r="CU7" s="408"/>
      <c r="CV7" s="408"/>
      <c r="CW7" s="408"/>
      <c r="CX7" s="408"/>
      <c r="CY7" s="408"/>
      <c r="CZ7" s="408"/>
      <c r="DA7" s="409"/>
      <c r="DB7" s="407">
        <v>5504627</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415758</v>
      </c>
      <c r="BO8" s="408"/>
      <c r="BP8" s="408"/>
      <c r="BQ8" s="408"/>
      <c r="BR8" s="408"/>
      <c r="BS8" s="408"/>
      <c r="BT8" s="408"/>
      <c r="BU8" s="409"/>
      <c r="BV8" s="407">
        <v>407307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0.25</v>
      </c>
      <c r="CU8" s="448"/>
      <c r="CV8" s="448"/>
      <c r="CW8" s="448"/>
      <c r="CX8" s="448"/>
      <c r="CY8" s="448"/>
      <c r="CZ8" s="448"/>
      <c r="DA8" s="449"/>
      <c r="DB8" s="447">
        <v>0.25</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13825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8451</v>
      </c>
      <c r="BO9" s="408"/>
      <c r="BP9" s="408"/>
      <c r="BQ9" s="408"/>
      <c r="BR9" s="408"/>
      <c r="BS9" s="408"/>
      <c r="BT9" s="408"/>
      <c r="BU9" s="409"/>
      <c r="BV9" s="407">
        <v>19872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12.4</v>
      </c>
      <c r="CU9" s="405"/>
      <c r="CV9" s="405"/>
      <c r="CW9" s="405"/>
      <c r="CX9" s="405"/>
      <c r="CY9" s="405"/>
      <c r="CZ9" s="405"/>
      <c r="DA9" s="406"/>
      <c r="DB9" s="404">
        <v>13.4</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15319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144799</v>
      </c>
      <c r="BO10" s="408"/>
      <c r="BP10" s="408"/>
      <c r="BQ10" s="408"/>
      <c r="BR10" s="408"/>
      <c r="BS10" s="408"/>
      <c r="BT10" s="408"/>
      <c r="BU10" s="409"/>
      <c r="BV10" s="407">
        <v>103729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13036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250000</v>
      </c>
      <c r="BO12" s="408"/>
      <c r="BP12" s="408"/>
      <c r="BQ12" s="408"/>
      <c r="BR12" s="408"/>
      <c r="BS12" s="408"/>
      <c r="BT12" s="408"/>
      <c r="BU12" s="409"/>
      <c r="BV12" s="407">
        <v>100000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12923</v>
      </c>
      <c r="S13" s="492"/>
      <c r="T13" s="492"/>
      <c r="U13" s="492"/>
      <c r="V13" s="493"/>
      <c r="W13" s="423" t="s">
        <v>131</v>
      </c>
      <c r="X13" s="424"/>
      <c r="Y13" s="424"/>
      <c r="Z13" s="424"/>
      <c r="AA13" s="424"/>
      <c r="AB13" s="414"/>
      <c r="AC13" s="458">
        <v>1211</v>
      </c>
      <c r="AD13" s="459"/>
      <c r="AE13" s="459"/>
      <c r="AF13" s="459"/>
      <c r="AG13" s="501"/>
      <c r="AH13" s="458">
        <v>1378</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-96750</v>
      </c>
      <c r="BO13" s="408"/>
      <c r="BP13" s="408"/>
      <c r="BQ13" s="408"/>
      <c r="BR13" s="408"/>
      <c r="BS13" s="408"/>
      <c r="BT13" s="408"/>
      <c r="BU13" s="409"/>
      <c r="BV13" s="407">
        <v>23601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10.4</v>
      </c>
      <c r="CU13" s="405"/>
      <c r="CV13" s="405"/>
      <c r="CW13" s="405"/>
      <c r="CX13" s="405"/>
      <c r="CY13" s="405"/>
      <c r="CZ13" s="405"/>
      <c r="DA13" s="406"/>
      <c r="DB13" s="404">
        <v>10.6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13367</v>
      </c>
      <c r="S14" s="492"/>
      <c r="T14" s="492"/>
      <c r="U14" s="492"/>
      <c r="V14" s="493"/>
      <c r="W14" s="397"/>
      <c r="X14" s="398"/>
      <c r="Y14" s="398"/>
      <c r="Z14" s="398"/>
      <c r="AA14" s="398"/>
      <c r="AB14" s="387"/>
      <c r="AC14" s="494">
        <v>16.600000000000001</v>
      </c>
      <c r="AD14" s="495"/>
      <c r="AE14" s="495"/>
      <c r="AF14" s="495"/>
      <c r="AG14" s="496"/>
      <c r="AH14" s="494">
        <v>17.600000000000001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13258</v>
      </c>
      <c r="S15" s="492"/>
      <c r="T15" s="492"/>
      <c r="U15" s="492"/>
      <c r="V15" s="493"/>
      <c r="W15" s="423" t="s">
        <v>137</v>
      </c>
      <c r="X15" s="424"/>
      <c r="Y15" s="424"/>
      <c r="Z15" s="424"/>
      <c r="AA15" s="424"/>
      <c r="AB15" s="414"/>
      <c r="AC15" s="458">
        <v>2318</v>
      </c>
      <c r="AD15" s="459"/>
      <c r="AE15" s="459"/>
      <c r="AF15" s="459"/>
      <c r="AG15" s="501"/>
      <c r="AH15" s="458">
        <v>2604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1331065</v>
      </c>
      <c r="BO15" s="371"/>
      <c r="BP15" s="371"/>
      <c r="BQ15" s="371"/>
      <c r="BR15" s="371"/>
      <c r="BS15" s="371"/>
      <c r="BT15" s="371"/>
      <c r="BU15" s="372"/>
      <c r="BV15" s="370">
        <v>1323021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31.9</v>
      </c>
      <c r="AD16" s="495"/>
      <c r="AE16" s="495"/>
      <c r="AF16" s="495"/>
      <c r="AG16" s="496"/>
      <c r="AH16" s="494">
        <v>33.299999999999997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5287240</v>
      </c>
      <c r="BO16" s="408"/>
      <c r="BP16" s="408"/>
      <c r="BQ16" s="408"/>
      <c r="BR16" s="408"/>
      <c r="BS16" s="408"/>
      <c r="BT16" s="408"/>
      <c r="BU16" s="409"/>
      <c r="BV16" s="407">
        <v>5190667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3747</v>
      </c>
      <c r="AD17" s="459"/>
      <c r="AE17" s="459"/>
      <c r="AF17" s="459"/>
      <c r="AG17" s="501"/>
      <c r="AH17" s="458">
        <v>3835</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1629057</v>
      </c>
      <c r="BO17" s="408"/>
      <c r="BP17" s="408"/>
      <c r="BQ17" s="408"/>
      <c r="BR17" s="408"/>
      <c r="BS17" s="408"/>
      <c r="BT17" s="408"/>
      <c r="BU17" s="409"/>
      <c r="BV17" s="407">
        <v>1618576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230.78</v>
      </c>
      <c r="M18" s="531"/>
      <c r="N18" s="531"/>
      <c r="O18" s="531"/>
      <c r="P18" s="531"/>
      <c r="Q18" s="531"/>
      <c r="R18" s="532"/>
      <c r="S18" s="532"/>
      <c r="T18" s="532"/>
      <c r="U18" s="532"/>
      <c r="V18" s="533"/>
      <c r="W18" s="425"/>
      <c r="X18" s="426"/>
      <c r="Y18" s="426"/>
      <c r="Z18" s="426"/>
      <c r="AA18" s="426"/>
      <c r="AB18" s="417"/>
      <c r="AC18" s="534">
        <v>51.5</v>
      </c>
      <c r="AD18" s="535"/>
      <c r="AE18" s="535"/>
      <c r="AF18" s="535"/>
      <c r="AG18" s="536"/>
      <c r="AH18" s="534">
        <v>49.1</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5043060</v>
      </c>
      <c r="BO18" s="408"/>
      <c r="BP18" s="408"/>
      <c r="BQ18" s="408"/>
      <c r="BR18" s="408"/>
      <c r="BS18" s="408"/>
      <c r="BT18" s="408"/>
      <c r="BU18" s="409"/>
      <c r="BV18" s="407">
        <v>4883359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60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7059475</v>
      </c>
      <c r="BO19" s="408"/>
      <c r="BP19" s="408"/>
      <c r="BQ19" s="408"/>
      <c r="BR19" s="408"/>
      <c r="BS19" s="408"/>
      <c r="BT19" s="408"/>
      <c r="BU19" s="409"/>
      <c r="BV19" s="407">
        <v>6856346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4658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6101225</v>
      </c>
      <c r="BO22" s="371"/>
      <c r="BP22" s="371"/>
      <c r="BQ22" s="371"/>
      <c r="BR22" s="371"/>
      <c r="BS22" s="371"/>
      <c r="BT22" s="371"/>
      <c r="BU22" s="372"/>
      <c r="BV22" s="370">
        <v>6476888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5335549</v>
      </c>
      <c r="BO23" s="408"/>
      <c r="BP23" s="408"/>
      <c r="BQ23" s="408"/>
      <c r="BR23" s="408"/>
      <c r="BS23" s="408"/>
      <c r="BT23" s="408"/>
      <c r="BU23" s="409"/>
      <c r="BV23" s="407">
        <v>5666350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7760</v>
      </c>
      <c r="R24" s="459"/>
      <c r="S24" s="459"/>
      <c r="T24" s="459"/>
      <c r="U24" s="459"/>
      <c r="V24" s="501"/>
      <c r="W24" s="553"/>
      <c r="X24" s="554"/>
      <c r="Y24" s="555"/>
      <c r="Z24" s="457" t="s">
        <v>161</v>
      </c>
      <c r="AA24" s="437"/>
      <c r="AB24" s="437"/>
      <c r="AC24" s="437"/>
      <c r="AD24" s="437"/>
      <c r="AE24" s="437"/>
      <c r="AF24" s="437"/>
      <c r="AG24" s="438"/>
      <c r="AH24" s="458">
        <v>119</v>
      </c>
      <c r="AI24" s="459"/>
      <c r="AJ24" s="459"/>
      <c r="AK24" s="459"/>
      <c r="AL24" s="501"/>
      <c r="AM24" s="458">
        <v>378539</v>
      </c>
      <c r="AN24" s="459"/>
      <c r="AO24" s="459"/>
      <c r="AP24" s="459"/>
      <c r="AQ24" s="459"/>
      <c r="AR24" s="501"/>
      <c r="AS24" s="458">
        <v>3181</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4160209</v>
      </c>
      <c r="BO24" s="408"/>
      <c r="BP24" s="408"/>
      <c r="BQ24" s="408"/>
      <c r="BR24" s="408"/>
      <c r="BS24" s="408"/>
      <c r="BT24" s="408"/>
      <c r="BU24" s="409"/>
      <c r="BV24" s="407">
        <v>4268225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5930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18343</v>
      </c>
      <c r="BO25" s="371"/>
      <c r="BP25" s="371"/>
      <c r="BQ25" s="371"/>
      <c r="BR25" s="371"/>
      <c r="BS25" s="371"/>
      <c r="BT25" s="371"/>
      <c r="BU25" s="372"/>
      <c r="BV25" s="370">
        <v>21881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4806</v>
      </c>
      <c r="R26" s="459"/>
      <c r="S26" s="459"/>
      <c r="T26" s="459"/>
      <c r="U26" s="459"/>
      <c r="V26" s="501"/>
      <c r="W26" s="553"/>
      <c r="X26" s="554"/>
      <c r="Y26" s="555"/>
      <c r="Z26" s="457" t="s">
        <v>167</v>
      </c>
      <c r="AA26" s="559"/>
      <c r="AB26" s="559"/>
      <c r="AC26" s="559"/>
      <c r="AD26" s="559"/>
      <c r="AE26" s="559"/>
      <c r="AF26" s="559"/>
      <c r="AG26" s="560"/>
      <c r="AH26" s="458">
        <v>4</v>
      </c>
      <c r="AI26" s="459"/>
      <c r="AJ26" s="459"/>
      <c r="AK26" s="459"/>
      <c r="AL26" s="501"/>
      <c r="AM26" s="458">
        <v>11300</v>
      </c>
      <c r="AN26" s="459"/>
      <c r="AO26" s="459"/>
      <c r="AP26" s="459"/>
      <c r="AQ26" s="459"/>
      <c r="AR26" s="501"/>
      <c r="AS26" s="458">
        <v>2825</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169</v>
      </c>
      <c r="F27" s="437"/>
      <c r="G27" s="437"/>
      <c r="H27" s="437"/>
      <c r="I27" s="437"/>
      <c r="J27" s="437"/>
      <c r="K27" s="438"/>
      <c r="L27" s="458">
        <v>1</v>
      </c>
      <c r="M27" s="459"/>
      <c r="N27" s="459"/>
      <c r="O27" s="459"/>
      <c r="P27" s="501"/>
      <c r="Q27" s="458">
        <v>2880</v>
      </c>
      <c r="R27" s="459"/>
      <c r="S27" s="459"/>
      <c r="T27" s="459"/>
      <c r="U27" s="459"/>
      <c r="V27" s="501"/>
      <c r="W27" s="553"/>
      <c r="X27" s="554"/>
      <c r="Y27" s="555"/>
      <c r="Z27" s="457" t="s">
        <v>170</v>
      </c>
      <c r="AA27" s="437"/>
      <c r="AB27" s="437"/>
      <c r="AC27" s="437"/>
      <c r="AD27" s="437"/>
      <c r="AE27" s="437"/>
      <c r="AF27" s="437"/>
      <c r="AG27" s="438"/>
      <c r="AH27" s="458">
        <v>1</v>
      </c>
      <c r="AI27" s="459"/>
      <c r="AJ27" s="459"/>
      <c r="AK27" s="459"/>
      <c r="AL27" s="501"/>
      <c r="AM27" s="458" t="s">
        <v>171</v>
      </c>
      <c r="AN27" s="459"/>
      <c r="AO27" s="459"/>
      <c r="AP27" s="459"/>
      <c r="AQ27" s="459"/>
      <c r="AR27" s="501"/>
      <c r="AS27" s="458" t="s">
        <v>171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2670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2366560</v>
      </c>
      <c r="BO28" s="371"/>
      <c r="BP28" s="371"/>
      <c r="BQ28" s="371"/>
      <c r="BR28" s="371"/>
      <c r="BS28" s="371"/>
      <c r="BT28" s="371"/>
      <c r="BU28" s="372"/>
      <c r="BV28" s="370">
        <v>2471761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14</v>
      </c>
      <c r="M29" s="459"/>
      <c r="N29" s="459"/>
      <c r="O29" s="459"/>
      <c r="P29" s="501"/>
      <c r="Q29" s="458">
        <v>2530</v>
      </c>
      <c r="R29" s="459"/>
      <c r="S29" s="459"/>
      <c r="T29" s="459"/>
      <c r="U29" s="459"/>
      <c r="V29" s="501"/>
      <c r="W29" s="556"/>
      <c r="X29" s="557"/>
      <c r="Y29" s="558"/>
      <c r="Z29" s="457" t="s">
        <v>177</v>
      </c>
      <c r="AA29" s="437"/>
      <c r="AB29" s="437"/>
      <c r="AC29" s="437"/>
      <c r="AD29" s="437"/>
      <c r="AE29" s="437"/>
      <c r="AF29" s="437"/>
      <c r="AG29" s="438"/>
      <c r="AH29" s="458">
        <v>120</v>
      </c>
      <c r="AI29" s="459"/>
      <c r="AJ29" s="459"/>
      <c r="AK29" s="459"/>
      <c r="AL29" s="501"/>
      <c r="AM29" s="458">
        <v>382944</v>
      </c>
      <c r="AN29" s="459"/>
      <c r="AO29" s="459"/>
      <c r="AP29" s="459"/>
      <c r="AQ29" s="459"/>
      <c r="AR29" s="501"/>
      <c r="AS29" s="458">
        <v>3191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423876</v>
      </c>
      <c r="BO29" s="408"/>
      <c r="BP29" s="408"/>
      <c r="BQ29" s="408"/>
      <c r="BR29" s="408"/>
      <c r="BS29" s="408"/>
      <c r="BT29" s="408"/>
      <c r="BU29" s="409"/>
      <c r="BV29" s="407">
        <v>323636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93.7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1543960</v>
      </c>
      <c r="BO30" s="527"/>
      <c r="BP30" s="527"/>
      <c r="BQ30" s="527"/>
      <c r="BR30" s="527"/>
      <c r="BS30" s="527"/>
      <c r="BT30" s="527"/>
      <c r="BU30" s="528"/>
      <c r="BV30" s="526">
        <v>1561028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湯沢雄勝広域市町村圏組合（一般会計）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五輪坂ハイツ</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湯沢雄勝広域市町村圏組合（湯沢雄勝ふるさと市町村圏基金特別会計）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羽後有機センター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秋田県市町村総合事務組合（一般会計）</v>
      </c>
      <c r="BZ36" s="598"/>
      <c r="CA36" s="598"/>
      <c r="CB36" s="598"/>
      <c r="CC36" s="598"/>
      <c r="CD36" s="598"/>
      <c r="CE36" s="598"/>
      <c r="CF36" s="598"/>
      <c r="CG36" s="598"/>
      <c r="CH36" s="598"/>
      <c r="CI36" s="598"/>
      <c r="CJ36" s="598"/>
      <c r="CK36" s="598"/>
      <c r="CL36" s="598"/>
      <c r="CM36" s="598"/>
      <c r="CN36" s="169"/>
      <c r="CO36" s="597">
        <f t="shared" si="3"/>
        <v>19</v>
      </c>
      <c r="CP36" s="597"/>
      <c r="CQ36" s="598" t="str">
        <f>IF('各会計、関係団体の財政状況及び健全化判断比率'!BS9="","",'各会計、関係団体の財政状況及び健全化判断比率'!BS9)</f>
        <v>おも・しぇ</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高齢者福祉施設運営特別会計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秋田県市町村総合事務組合（交通災害共済事業等特別会計）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秋田県市町村会館管理組合（一般会計）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秋田県後期高齢者医療広域連合（一般会計）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秋田県後期高齢者医療広域連合（後期高齢者医療特別会計）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秋田県町村電算システム共同事業組合（一般会計）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fn5udYZZLYm45EY0IfNEmk9g9hGHp+Gl360TIvuyGtsAxfncCikEYrp43+evHzam7sB1wNlGKpqc3eEYZmdT8w==" saltValue="u3T6uMC50MmbTzRzcDBNI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532</v>
      </c>
      <c r="D34" s="1151"/>
      <c r="E34" s="1152"/>
      <c r="F34" s="32">
        <v>7.81</v>
      </c>
      <c r="G34" s="33">
        <v>7.73</v>
      </c>
      <c r="H34" s="33">
        <v>8.56</v>
      </c>
      <c r="I34" s="33">
        <v>8.89</v>
      </c>
      <c r="J34" s="34">
        <v>8.83</v>
      </c>
      <c r="K34" s="22"/>
      <c r="L34" s="22"/>
      <c r="M34" s="22"/>
      <c r="N34" s="22"/>
      <c r="O34" s="22"/>
      <c r="P34" s="22"/>
    </row>
    <row r="35" spans="1:16" ht="39" customHeight="1" x14ac:dyDescent="0.2">
      <c r="A35" s="22"/>
      <c r="B35" s="35"/>
      <c r="C35" s="1145" t="s">
        <v>533</v>
      </c>
      <c r="D35" s="1146"/>
      <c r="E35" s="1147"/>
      <c r="F35" s="36">
        <v>6.84</v>
      </c>
      <c r="G35" s="37">
        <v>6.9</v>
      </c>
      <c r="H35" s="37">
        <v>7.02</v>
      </c>
      <c r="I35" s="37">
        <v>7.39</v>
      </c>
      <c r="J35" s="38">
        <v>7.42</v>
      </c>
      <c r="K35" s="22"/>
      <c r="L35" s="22"/>
      <c r="M35" s="22"/>
      <c r="N35" s="22"/>
      <c r="O35" s="22"/>
      <c r="P35" s="22"/>
    </row>
    <row r="36" spans="1:16" ht="39" customHeight="1" x14ac:dyDescent="0.2">
      <c r="A36" s="22"/>
      <c r="B36" s="35"/>
      <c r="C36" s="1145" t="s">
        <v>534</v>
      </c>
      <c r="D36" s="1146"/>
      <c r="E36" s="1147"/>
      <c r="F36" s="36">
        <v>3.14</v>
      </c>
      <c r="G36" s="37">
        <v>2.85</v>
      </c>
      <c r="H36" s="37">
        <v>3.06</v>
      </c>
      <c r="I36" s="37">
        <v>3.48</v>
      </c>
      <c r="J36" s="38">
        <v>2.82</v>
      </c>
      <c r="K36" s="22"/>
      <c r="L36" s="22"/>
      <c r="M36" s="22"/>
      <c r="N36" s="22"/>
      <c r="O36" s="22"/>
      <c r="P36" s="22"/>
    </row>
    <row r="37" spans="1:16" ht="39" customHeight="1" x14ac:dyDescent="0.2">
      <c r="A37" s="22"/>
      <c r="B37" s="35"/>
      <c r="C37" s="1145" t="s">
        <v>535</v>
      </c>
      <c r="D37" s="1146"/>
      <c r="E37" s="1147"/>
      <c r="F37" s="36">
        <v>1.69</v>
      </c>
      <c r="G37" s="37">
        <v>2.4</v>
      </c>
      <c r="H37" s="37">
        <v>3.38</v>
      </c>
      <c r="I37" s="37">
        <v>4.18</v>
      </c>
      <c r="J37" s="38">
        <v>2.61</v>
      </c>
      <c r="K37" s="22"/>
      <c r="L37" s="22"/>
      <c r="M37" s="22"/>
      <c r="N37" s="22"/>
      <c r="O37" s="22"/>
      <c r="P37" s="22"/>
    </row>
    <row r="38" spans="1:16" ht="39" customHeight="1" x14ac:dyDescent="0.2">
      <c r="A38" s="22"/>
      <c r="B38" s="35"/>
      <c r="C38" s="1145" t="s">
        <v>536</v>
      </c>
      <c r="D38" s="1146"/>
      <c r="E38" s="1147"/>
      <c r="F38" s="36">
        <v>1.95</v>
      </c>
      <c r="G38" s="37">
        <v>2.02</v>
      </c>
      <c r="H38" s="37">
        <v>1.91</v>
      </c>
      <c r="I38" s="37">
        <v>1.77</v>
      </c>
      <c r="J38" s="38">
        <v>1.9</v>
      </c>
      <c r="K38" s="22"/>
      <c r="L38" s="22"/>
      <c r="M38" s="22"/>
      <c r="N38" s="22"/>
      <c r="O38" s="22"/>
      <c r="P38" s="22"/>
    </row>
    <row r="39" spans="1:16" ht="39" customHeight="1" x14ac:dyDescent="0.2">
      <c r="A39" s="22"/>
      <c r="B39" s="35"/>
      <c r="C39" s="1145" t="s">
        <v>537</v>
      </c>
      <c r="D39" s="1146"/>
      <c r="E39" s="1147"/>
      <c r="F39" s="36" t="s">
        <v>487</v>
      </c>
      <c r="G39" s="37" t="s">
        <v>487</v>
      </c>
      <c r="H39" s="37" t="s">
        <v>487</v>
      </c>
      <c r="I39" s="37" t="s">
        <v>487</v>
      </c>
      <c r="J39" s="38">
        <v>0.18</v>
      </c>
      <c r="K39" s="22"/>
      <c r="L39" s="22"/>
      <c r="M39" s="22"/>
      <c r="N39" s="22"/>
      <c r="O39" s="22"/>
      <c r="P39" s="22"/>
    </row>
    <row r="40" spans="1:16" ht="39" customHeight="1" x14ac:dyDescent="0.2">
      <c r="A40" s="22"/>
      <c r="B40" s="35"/>
      <c r="C40" s="1145" t="s">
        <v>538</v>
      </c>
      <c r="D40" s="1146"/>
      <c r="E40" s="1147"/>
      <c r="F40" s="36" t="s">
        <v>487</v>
      </c>
      <c r="G40" s="37" t="s">
        <v>487</v>
      </c>
      <c r="H40" s="37" t="s">
        <v>487</v>
      </c>
      <c r="I40" s="37" t="s">
        <v>487</v>
      </c>
      <c r="J40" s="38">
        <v>0.12</v>
      </c>
      <c r="K40" s="22"/>
      <c r="L40" s="22"/>
      <c r="M40" s="22"/>
      <c r="N40" s="22"/>
      <c r="O40" s="22"/>
      <c r="P40" s="22"/>
    </row>
    <row r="41" spans="1:16" ht="39" customHeight="1" x14ac:dyDescent="0.2">
      <c r="A41" s="22"/>
      <c r="B41" s="35"/>
      <c r="C41" s="1145" t="s">
        <v>539</v>
      </c>
      <c r="D41" s="1146"/>
      <c r="E41" s="1147"/>
      <c r="F41" s="36">
        <v>0</v>
      </c>
      <c r="G41" s="37">
        <v>0</v>
      </c>
      <c r="H41" s="37">
        <v>0</v>
      </c>
      <c r="I41" s="37">
        <v>0</v>
      </c>
      <c r="J41" s="38">
        <v>0</v>
      </c>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v>3.32</v>
      </c>
      <c r="G43" s="42">
        <v>2.6</v>
      </c>
      <c r="H43" s="42">
        <v>2.0099999999999998</v>
      </c>
      <c r="I43" s="42">
        <v>1.34</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eRaU8U5cBmIt/VLuefPZpSBWUpzNwff3S1PL9/djBYNOxGkEmxA/ws0/Y7Z0n0vXUWkkn/DTZ6fbtfU/B9YZg==" saltValue="TrxcV1Nvr1DflzI0hvQ3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836</v>
      </c>
      <c r="L45" s="60">
        <v>872</v>
      </c>
      <c r="M45" s="60">
        <v>911</v>
      </c>
      <c r="N45" s="60">
        <v>922</v>
      </c>
      <c r="O45" s="61">
        <v>875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331</v>
      </c>
      <c r="L48" s="64">
        <v>325</v>
      </c>
      <c r="M48" s="64">
        <v>324</v>
      </c>
      <c r="N48" s="64">
        <v>333</v>
      </c>
      <c r="O48" s="65">
        <v>335</v>
      </c>
      <c r="P48" s="48"/>
      <c r="Q48" s="48"/>
      <c r="R48" s="48"/>
      <c r="S48" s="48"/>
      <c r="T48" s="48"/>
      <c r="U48" s="48"/>
    </row>
    <row r="49" spans="1:21" ht="30.75" customHeight="1" x14ac:dyDescent="0.2">
      <c r="A49" s="48"/>
      <c r="B49" s="1155"/>
      <c r="C49" s="1156"/>
      <c r="D49" s="62"/>
      <c r="E49" s="1161" t="s">
        <v>14</v>
      </c>
      <c r="F49" s="1161"/>
      <c r="G49" s="1161"/>
      <c r="H49" s="1161"/>
      <c r="I49" s="1161"/>
      <c r="J49" s="1162"/>
      <c r="K49" s="63">
        <v>49</v>
      </c>
      <c r="L49" s="64">
        <v>64</v>
      </c>
      <c r="M49" s="64">
        <v>47</v>
      </c>
      <c r="N49" s="64">
        <v>35</v>
      </c>
      <c r="O49" s="65">
        <v>35</v>
      </c>
      <c r="P49" s="48"/>
      <c r="Q49" s="48"/>
      <c r="R49" s="48"/>
      <c r="S49" s="48"/>
      <c r="T49" s="48"/>
      <c r="U49" s="48"/>
    </row>
    <row r="50" spans="1:21" ht="30.75" customHeight="1" x14ac:dyDescent="0.2">
      <c r="A50" s="48"/>
      <c r="B50" s="1155"/>
      <c r="C50" s="1156"/>
      <c r="D50" s="62"/>
      <c r="E50" s="1161" t="s">
        <v>15</v>
      </c>
      <c r="F50" s="1161"/>
      <c r="G50" s="1161"/>
      <c r="H50" s="1161"/>
      <c r="I50" s="1161"/>
      <c r="J50" s="1162"/>
      <c r="K50" s="63">
        <v>15</v>
      </c>
      <c r="L50" s="64">
        <v>8</v>
      </c>
      <c r="M50" s="64">
        <v>4</v>
      </c>
      <c r="N50" s="64">
        <v>4</v>
      </c>
      <c r="O50" s="65">
        <v>4</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730</v>
      </c>
      <c r="L52" s="64">
        <v>748</v>
      </c>
      <c r="M52" s="64">
        <v>783</v>
      </c>
      <c r="N52" s="64">
        <v>791</v>
      </c>
      <c r="O52" s="65">
        <v>767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501</v>
      </c>
      <c r="L53" s="69">
        <v>521</v>
      </c>
      <c r="M53" s="69">
        <v>503</v>
      </c>
      <c r="N53" s="69">
        <v>503</v>
      </c>
      <c r="O53" s="70">
        <v>482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558</v>
      </c>
      <c r="L58" s="84" t="s">
        <v>487</v>
      </c>
      <c r="M58" s="84" t="s">
        <v>487</v>
      </c>
      <c r="N58" s="84" t="s">
        <v>487</v>
      </c>
      <c r="O58" s="85" t="s">
        <v>487</v>
      </c>
    </row>
    <row r="59" spans="1:21" ht="31.5" customHeight="1" x14ac:dyDescent="0.2">
      <c r="B59" s="1171"/>
      <c r="C59" s="1172"/>
      <c r="D59" s="1178" t="s">
        <v>26</v>
      </c>
      <c r="E59" s="1179"/>
      <c r="F59" s="1179"/>
      <c r="G59" s="1179"/>
      <c r="H59" s="1179"/>
      <c r="I59" s="1179"/>
      <c r="J59" s="1180"/>
      <c r="K59" s="86" t="s">
        <v>558</v>
      </c>
      <c r="L59" s="87" t="s">
        <v>487</v>
      </c>
      <c r="M59" s="87" t="s">
        <v>487</v>
      </c>
      <c r="N59" s="87" t="s">
        <v>487</v>
      </c>
      <c r="O59" s="88" t="s">
        <v>487</v>
      </c>
    </row>
    <row r="60" spans="1:21" ht="31.5" customHeight="1" thickBot="1" x14ac:dyDescent="0.25">
      <c r="B60" s="1173"/>
      <c r="C60" s="1174"/>
      <c r="D60" s="1181" t="s">
        <v>27</v>
      </c>
      <c r="E60" s="1182"/>
      <c r="F60" s="1182"/>
      <c r="G60" s="1182"/>
      <c r="H60" s="1182"/>
      <c r="I60" s="1182"/>
      <c r="J60" s="1183"/>
      <c r="K60" s="89" t="s">
        <v>558</v>
      </c>
      <c r="L60" s="90" t="s">
        <v>487</v>
      </c>
      <c r="M60" s="90" t="s">
        <v>487</v>
      </c>
      <c r="N60" s="90" t="s">
        <v>487</v>
      </c>
      <c r="O60" s="91" t="s">
        <v>487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TPpq0x9lHaUwx7yZkhfidcG3Ekt4eDt/lqI03cycyM9PeF9wPb+7iRSXiOWY+BYEwiDwoTdPbvnj92B7QyDSQ==" saltValue="xNSSmYy/u+LFOaqTPJiq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8052</v>
      </c>
      <c r="J41" s="344">
        <v>7508</v>
      </c>
      <c r="K41" s="344">
        <v>6929</v>
      </c>
      <c r="L41" s="344">
        <v>6477</v>
      </c>
      <c r="M41" s="345">
        <v>6101</v>
      </c>
    </row>
    <row r="42" spans="2:13" ht="27.75" customHeight="1" x14ac:dyDescent="0.2">
      <c r="B42" s="1186"/>
      <c r="C42" s="1187"/>
      <c r="D42" s="106"/>
      <c r="E42" s="1192" t="s">
        <v>32</v>
      </c>
      <c r="F42" s="1192"/>
      <c r="G42" s="1192"/>
      <c r="H42" s="1193"/>
      <c r="I42" s="346">
        <v>12</v>
      </c>
      <c r="J42" s="347">
        <v>8</v>
      </c>
      <c r="K42" s="347">
        <v>7</v>
      </c>
      <c r="L42" s="347">
        <v>6</v>
      </c>
      <c r="M42" s="348">
        <v>5</v>
      </c>
    </row>
    <row r="43" spans="2:13" ht="27.75" customHeight="1" x14ac:dyDescent="0.2">
      <c r="B43" s="1186"/>
      <c r="C43" s="1187"/>
      <c r="D43" s="106"/>
      <c r="E43" s="1192" t="s">
        <v>33</v>
      </c>
      <c r="F43" s="1192"/>
      <c r="G43" s="1192"/>
      <c r="H43" s="1193"/>
      <c r="I43" s="346">
        <v>2680</v>
      </c>
      <c r="J43" s="347">
        <v>2457</v>
      </c>
      <c r="K43" s="347">
        <v>2221</v>
      </c>
      <c r="L43" s="347">
        <v>2109</v>
      </c>
      <c r="M43" s="348">
        <v>1931</v>
      </c>
    </row>
    <row r="44" spans="2:13" ht="27.75" customHeight="1" x14ac:dyDescent="0.2">
      <c r="B44" s="1186"/>
      <c r="C44" s="1187"/>
      <c r="D44" s="106"/>
      <c r="E44" s="1192" t="s">
        <v>34</v>
      </c>
      <c r="F44" s="1192"/>
      <c r="G44" s="1192"/>
      <c r="H44" s="1193"/>
      <c r="I44" s="346">
        <v>316</v>
      </c>
      <c r="J44" s="347">
        <v>259</v>
      </c>
      <c r="K44" s="347">
        <v>215</v>
      </c>
      <c r="L44" s="347">
        <v>211</v>
      </c>
      <c r="M44" s="348">
        <v>236</v>
      </c>
    </row>
    <row r="45" spans="2:13" ht="27.75" customHeight="1" x14ac:dyDescent="0.2">
      <c r="B45" s="1186"/>
      <c r="C45" s="1187"/>
      <c r="D45" s="106"/>
      <c r="E45" s="1192" t="s">
        <v>35</v>
      </c>
      <c r="F45" s="1192"/>
      <c r="G45" s="1192"/>
      <c r="H45" s="1193"/>
      <c r="I45" s="346">
        <v>522</v>
      </c>
      <c r="J45" s="347">
        <v>521</v>
      </c>
      <c r="K45" s="347">
        <v>589</v>
      </c>
      <c r="L45" s="347">
        <v>657</v>
      </c>
      <c r="M45" s="348">
        <v>710</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3162</v>
      </c>
      <c r="J50" s="347">
        <v>3993</v>
      </c>
      <c r="K50" s="347">
        <v>4872</v>
      </c>
      <c r="L50" s="347">
        <v>4803</v>
      </c>
      <c r="M50" s="348">
        <v>4834</v>
      </c>
    </row>
    <row r="51" spans="2:13" ht="27.75" customHeight="1" x14ac:dyDescent="0.2">
      <c r="B51" s="1186"/>
      <c r="C51" s="1187"/>
      <c r="D51" s="106"/>
      <c r="E51" s="1192" t="s">
        <v>42</v>
      </c>
      <c r="F51" s="1192"/>
      <c r="G51" s="1192"/>
      <c r="H51" s="1193"/>
      <c r="I51" s="346" t="s">
        <v>487</v>
      </c>
      <c r="J51" s="347" t="s">
        <v>487</v>
      </c>
      <c r="K51" s="347" t="s">
        <v>487</v>
      </c>
      <c r="L51" s="347" t="s">
        <v>487</v>
      </c>
      <c r="M51" s="348" t="s">
        <v>487</v>
      </c>
    </row>
    <row r="52" spans="2:13" ht="27.75" customHeight="1" x14ac:dyDescent="0.2">
      <c r="B52" s="1188"/>
      <c r="C52" s="1189"/>
      <c r="D52" s="106"/>
      <c r="E52" s="1192" t="s">
        <v>43</v>
      </c>
      <c r="F52" s="1192"/>
      <c r="G52" s="1192"/>
      <c r="H52" s="1193"/>
      <c r="I52" s="346">
        <v>7353</v>
      </c>
      <c r="J52" s="347">
        <v>7012</v>
      </c>
      <c r="K52" s="347">
        <v>6546</v>
      </c>
      <c r="L52" s="347">
        <v>6294</v>
      </c>
      <c r="M52" s="348">
        <v>6181</v>
      </c>
    </row>
    <row r="53" spans="2:13" ht="27.75" customHeight="1" thickBot="1" x14ac:dyDescent="0.25">
      <c r="B53" s="1199" t="s">
        <v>19</v>
      </c>
      <c r="C53" s="1200"/>
      <c r="D53" s="110"/>
      <c r="E53" s="1201" t="s">
        <v>44</v>
      </c>
      <c r="F53" s="1201"/>
      <c r="G53" s="1201"/>
      <c r="H53" s="1202"/>
      <c r="I53" s="349">
        <v>1067</v>
      </c>
      <c r="J53" s="350">
        <v>-252</v>
      </c>
      <c r="K53" s="350">
        <v>-1458</v>
      </c>
      <c r="L53" s="350">
        <v>-1636</v>
      </c>
      <c r="M53" s="351">
        <v>-2033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YVWgoBcmh6Xjoq2sAgbxzGybmg5NUrL7HOAPJTiD5UrP5cBcY6xbjB5Fs0t0ZhMGOfXsy+i1V3wrhkfH4xhoLQ==" saltValue="ZEtZp6Ksnx4MgHznVaub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2468</v>
      </c>
      <c r="G55" s="352">
        <v>2472</v>
      </c>
      <c r="H55" s="353">
        <v>2367</v>
      </c>
    </row>
    <row r="56" spans="2:8" ht="52.5" customHeight="1" x14ac:dyDescent="0.2">
      <c r="B56" s="122"/>
      <c r="C56" s="1213" t="s">
        <v>47</v>
      </c>
      <c r="D56" s="1213"/>
      <c r="E56" s="1214"/>
      <c r="F56" s="354">
        <v>224</v>
      </c>
      <c r="G56" s="354">
        <v>324</v>
      </c>
      <c r="H56" s="355">
        <v>424</v>
      </c>
    </row>
    <row r="57" spans="2:8" ht="53.25" customHeight="1" x14ac:dyDescent="0.2">
      <c r="B57" s="122"/>
      <c r="C57" s="1215" t="s">
        <v>48</v>
      </c>
      <c r="D57" s="1215"/>
      <c r="E57" s="1216"/>
      <c r="F57" s="356">
        <v>1441</v>
      </c>
      <c r="G57" s="356">
        <v>1561</v>
      </c>
      <c r="H57" s="357">
        <v>1544</v>
      </c>
    </row>
    <row r="58" spans="2:8" ht="45.75" customHeight="1" x14ac:dyDescent="0.2">
      <c r="B58" s="123"/>
      <c r="C58" s="1203" t="s">
        <v>559</v>
      </c>
      <c r="D58" s="1204"/>
      <c r="E58" s="1205"/>
      <c r="F58" s="358">
        <v>757</v>
      </c>
      <c r="G58" s="358">
        <v>780</v>
      </c>
      <c r="H58" s="359">
        <v>794</v>
      </c>
    </row>
    <row r="59" spans="2:8" ht="45.75" customHeight="1" x14ac:dyDescent="0.2">
      <c r="B59" s="123"/>
      <c r="C59" s="1203" t="s">
        <v>560</v>
      </c>
      <c r="D59" s="1204"/>
      <c r="E59" s="1205"/>
      <c r="F59" s="358">
        <v>223</v>
      </c>
      <c r="G59" s="358">
        <v>223</v>
      </c>
      <c r="H59" s="359">
        <v>223</v>
      </c>
    </row>
    <row r="60" spans="2:8" ht="45.75" customHeight="1" x14ac:dyDescent="0.2">
      <c r="B60" s="123"/>
      <c r="C60" s="1203" t="s">
        <v>561</v>
      </c>
      <c r="D60" s="1204"/>
      <c r="E60" s="1205"/>
      <c r="F60" s="358">
        <v>160</v>
      </c>
      <c r="G60" s="358">
        <v>160</v>
      </c>
      <c r="H60" s="359">
        <v>160</v>
      </c>
    </row>
    <row r="61" spans="2:8" ht="45.75" customHeight="1" x14ac:dyDescent="0.2">
      <c r="B61" s="123"/>
      <c r="C61" s="1203" t="s">
        <v>562</v>
      </c>
      <c r="D61" s="1204"/>
      <c r="E61" s="1205"/>
      <c r="F61" s="358">
        <v>130</v>
      </c>
      <c r="G61" s="358">
        <v>126</v>
      </c>
      <c r="H61" s="359">
        <v>104</v>
      </c>
    </row>
    <row r="62" spans="2:8" ht="45.75" customHeight="1" thickBot="1" x14ac:dyDescent="0.25">
      <c r="B62" s="124"/>
      <c r="C62" s="1206" t="s">
        <v>563</v>
      </c>
      <c r="D62" s="1207"/>
      <c r="E62" s="1208"/>
      <c r="F62" s="360">
        <v>11</v>
      </c>
      <c r="G62" s="360">
        <v>90</v>
      </c>
      <c r="H62" s="361">
        <v>85</v>
      </c>
    </row>
    <row r="63" spans="2:8" ht="52.5" customHeight="1" thickBot="1" x14ac:dyDescent="0.25">
      <c r="B63" s="125"/>
      <c r="C63" s="1209" t="s">
        <v>49</v>
      </c>
      <c r="D63" s="1209"/>
      <c r="E63" s="1210"/>
      <c r="F63" s="362">
        <v>4132</v>
      </c>
      <c r="G63" s="362">
        <v>4356</v>
      </c>
      <c r="H63" s="363">
        <v>4334</v>
      </c>
    </row>
    <row r="64" spans="2:8" ht="13" x14ac:dyDescent="0.2"/>
  </sheetData>
  <sheetProtection algorithmName="SHA-512" hashValue="r1glZDKUSpn8NZSoXbrbAGKimgmMLvK/94TMhG673qns3Y+9f2semod/1JogzqF8RkhB5nRHXFRoib5YGkR60w==" saltValue="Ltg89m31mBehVPHqzfhp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49870</v>
      </c>
      <c r="E3" s="144"/>
      <c r="F3" s="145">
        <v>94796</v>
      </c>
      <c r="G3" s="146"/>
      <c r="H3" s="147"/>
    </row>
    <row r="4" spans="1:8" x14ac:dyDescent="0.2">
      <c r="A4" s="148"/>
      <c r="B4" s="149"/>
      <c r="C4" s="150"/>
      <c r="D4" s="151">
        <v>19484</v>
      </c>
      <c r="E4" s="152"/>
      <c r="F4" s="153">
        <v>55781</v>
      </c>
      <c r="G4" s="154"/>
      <c r="H4" s="155"/>
    </row>
    <row r="5" spans="1:8" x14ac:dyDescent="0.2">
      <c r="A5" s="136" t="s">
        <v>520</v>
      </c>
      <c r="B5" s="141"/>
      <c r="C5" s="142"/>
      <c r="D5" s="143">
        <v>44471</v>
      </c>
      <c r="E5" s="144"/>
      <c r="F5" s="145">
        <v>85942</v>
      </c>
      <c r="G5" s="146"/>
      <c r="H5" s="147"/>
    </row>
    <row r="6" spans="1:8" x14ac:dyDescent="0.2">
      <c r="A6" s="148"/>
      <c r="B6" s="149"/>
      <c r="C6" s="150"/>
      <c r="D6" s="151">
        <v>19539</v>
      </c>
      <c r="E6" s="152"/>
      <c r="F6" s="153">
        <v>48630</v>
      </c>
      <c r="G6" s="154"/>
      <c r="H6" s="155"/>
    </row>
    <row r="7" spans="1:8" x14ac:dyDescent="0.2">
      <c r="A7" s="136" t="s">
        <v>521</v>
      </c>
      <c r="B7" s="141"/>
      <c r="C7" s="142"/>
      <c r="D7" s="143">
        <v>33618</v>
      </c>
      <c r="E7" s="144"/>
      <c r="F7" s="145">
        <v>95007</v>
      </c>
      <c r="G7" s="146"/>
      <c r="H7" s="147"/>
    </row>
    <row r="8" spans="1:8" x14ac:dyDescent="0.2">
      <c r="A8" s="148"/>
      <c r="B8" s="149"/>
      <c r="C8" s="150"/>
      <c r="D8" s="151">
        <v>17489</v>
      </c>
      <c r="E8" s="152"/>
      <c r="F8" s="153">
        <v>48509</v>
      </c>
      <c r="G8" s="154"/>
      <c r="H8" s="155"/>
    </row>
    <row r="9" spans="1:8" x14ac:dyDescent="0.2">
      <c r="A9" s="136" t="s">
        <v>522</v>
      </c>
      <c r="B9" s="141"/>
      <c r="C9" s="142"/>
      <c r="D9" s="143">
        <v>68032</v>
      </c>
      <c r="E9" s="144"/>
      <c r="F9" s="145">
        <v>98176</v>
      </c>
      <c r="G9" s="146"/>
      <c r="H9" s="147"/>
    </row>
    <row r="10" spans="1:8" x14ac:dyDescent="0.2">
      <c r="A10" s="148"/>
      <c r="B10" s="149"/>
      <c r="C10" s="150"/>
      <c r="D10" s="151">
        <v>47007</v>
      </c>
      <c r="E10" s="152"/>
      <c r="F10" s="153">
        <v>58489</v>
      </c>
      <c r="G10" s="154"/>
      <c r="H10" s="155"/>
    </row>
    <row r="11" spans="1:8" x14ac:dyDescent="0.2">
      <c r="A11" s="136" t="s">
        <v>523</v>
      </c>
      <c r="B11" s="141"/>
      <c r="C11" s="142"/>
      <c r="D11" s="143">
        <v>55525</v>
      </c>
      <c r="E11" s="144"/>
      <c r="F11" s="145">
        <v>119283</v>
      </c>
      <c r="G11" s="146"/>
      <c r="H11" s="147"/>
    </row>
    <row r="12" spans="1:8" x14ac:dyDescent="0.2">
      <c r="A12" s="148"/>
      <c r="B12" s="149"/>
      <c r="C12" s="156"/>
      <c r="D12" s="151">
        <v>33645</v>
      </c>
      <c r="E12" s="152"/>
      <c r="F12" s="153">
        <v>64747</v>
      </c>
      <c r="G12" s="154"/>
      <c r="H12" s="155"/>
    </row>
    <row r="13" spans="1:8" x14ac:dyDescent="0.2">
      <c r="A13" s="136"/>
      <c r="B13" s="141"/>
      <c r="C13" s="157"/>
      <c r="D13" s="158">
        <v>50303</v>
      </c>
      <c r="E13" s="159"/>
      <c r="F13" s="160">
        <v>98641</v>
      </c>
      <c r="G13" s="161"/>
      <c r="H13" s="147"/>
    </row>
    <row r="14" spans="1:8" x14ac:dyDescent="0.2">
      <c r="A14" s="148"/>
      <c r="B14" s="149"/>
      <c r="C14" s="150"/>
      <c r="D14" s="151">
        <v>27433</v>
      </c>
      <c r="E14" s="152"/>
      <c r="F14" s="153">
        <v>55231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6.84</v>
      </c>
      <c r="C19" s="162">
        <f>ROUND(VALUE(SUBSTITUTE(実質収支比率等に係る経年分析!G$48,"▲","-")),2)</f>
        <v>6.91</v>
      </c>
      <c r="D19" s="162">
        <f>ROUND(VALUE(SUBSTITUTE(実質収支比率等に係る経年分析!H$48,"▲","-")),2)</f>
        <v>7.02</v>
      </c>
      <c r="E19" s="162">
        <f>ROUND(VALUE(SUBSTITUTE(実質収支比率等に係る経年分析!I$48,"▲","-")),2)</f>
        <v>7.4</v>
      </c>
      <c r="F19" s="162">
        <f>ROUND(VALUE(SUBSTITUTE(実質収支比率等に係る経年分析!J$48,"▲","-")),2)</f>
        <v>7.43</v>
      </c>
    </row>
    <row r="20" spans="1:11" x14ac:dyDescent="0.2">
      <c r="A20" s="162" t="s">
        <v>53</v>
      </c>
      <c r="B20" s="162">
        <f>ROUND(VALUE(SUBSTITUTE(実質収支比率等に係る経年分析!F$47,"▲","-")),2)</f>
        <v>30.93</v>
      </c>
      <c r="C20" s="162">
        <f>ROUND(VALUE(SUBSTITUTE(実質収支比率等に係る経年分析!G$47,"▲","-")),2)</f>
        <v>35.380000000000003</v>
      </c>
      <c r="D20" s="162">
        <f>ROUND(VALUE(SUBSTITUTE(実質収支比率等に係る経年分析!H$47,"▲","-")),2)</f>
        <v>44.75</v>
      </c>
      <c r="E20" s="162">
        <f>ROUND(VALUE(SUBSTITUTE(実質収支比率等に係る経年分析!I$47,"▲","-")),2)</f>
        <v>44.9</v>
      </c>
      <c r="F20" s="162">
        <f>ROUND(VALUE(SUBSTITUTE(実質収支比率等に係る経年分析!J$47,"▲","-")),2)</f>
        <v>42.28</v>
      </c>
    </row>
    <row r="21" spans="1:11" x14ac:dyDescent="0.2">
      <c r="A21" s="162" t="s">
        <v>54</v>
      </c>
      <c r="B21" s="162">
        <f>IF(ISNUMBER(VALUE(SUBSTITUTE(実質収支比率等に係る経年分析!F$49,"▲","-"))),ROUND(VALUE(SUBSTITUTE(実質収支比率等に係る経年分析!F$49,"▲","-")),2),NA())</f>
        <v>2.4500000000000002</v>
      </c>
      <c r="C21" s="162">
        <f>IF(ISNUMBER(VALUE(SUBSTITUTE(実質収支比率等に係る経年分析!G$49,"▲","-"))),ROUND(VALUE(SUBSTITUTE(実質収支比率等に係る経年分析!G$49,"▲","-")),2),NA())</f>
        <v>6.68</v>
      </c>
      <c r="D21" s="162">
        <f>IF(ISNUMBER(VALUE(SUBSTITUTE(実質収支比率等に係る経年分析!H$49,"▲","-"))),ROUND(VALUE(SUBSTITUTE(実質収支比率等に係る経年分析!H$49,"▲","-")),2),NA())</f>
        <v>8.33</v>
      </c>
      <c r="E21" s="162">
        <f>IF(ISNUMBER(VALUE(SUBSTITUTE(実質収支比率等に係る経年分析!I$49,"▲","-"))),ROUND(VALUE(SUBSTITUTE(実質収支比率等に係る経年分析!I$49,"▲","-")),2),NA())</f>
        <v>0.43</v>
      </c>
      <c r="F21" s="162">
        <f>IF(ISNUMBER(VALUE(SUBSTITUTE(実質収支比率等に係る経年分析!J$49,"▲","-"))),ROUND(VALUE(SUBSTITUTE(実質収支比率等に係る経年分析!J$49,"▲","-")),2),NA())</f>
        <v>-1.73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3.32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2.6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2.0099999999999998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1.34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高齢者福祉施設運営特別会計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0.12</v>
      </c>
    </row>
    <row r="31" spans="1:11" x14ac:dyDescent="0.2">
      <c r="A31" s="163" t="str">
        <f>IF(連結実質赤字比率に係る赤字・黒字の構成分析!C$39="",NA(),連結実質赤字比率に係る赤字・黒字の構成分析!C$39)</f>
        <v>下水道事業会計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0.18</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1.95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1.91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1.77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1.9</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1.69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3.38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4.18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2.61</v>
      </c>
    </row>
    <row r="34" spans="1:16" x14ac:dyDescent="0.2">
      <c r="A34" s="163" t="str">
        <f>IF(連結実質赤字比率に係る赤字・黒字の構成分析!C$36="",NA(),連結実質赤字比率に係る赤字・黒字の構成分析!C$36)</f>
        <v>病院事業会計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3.14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2.85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3.06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3.48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2.82</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6.84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7.02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7.39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7.42</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7.81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7.73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8.56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8.89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8.83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730</v>
      </c>
      <c r="E42" s="164"/>
      <c r="F42" s="164"/>
      <c r="G42" s="164">
        <f>'実質公債費比率（分子）の構造'!L$52</f>
        <v>748</v>
      </c>
      <c r="H42" s="164"/>
      <c r="I42" s="164"/>
      <c r="J42" s="164">
        <f>'実質公債費比率（分子）の構造'!M$52</f>
        <v>783</v>
      </c>
      <c r="K42" s="164"/>
      <c r="L42" s="164"/>
      <c r="M42" s="164">
        <f>'実質公債費比率（分子）の構造'!N$52</f>
        <v>791</v>
      </c>
      <c r="N42" s="164"/>
      <c r="O42" s="164"/>
      <c r="P42" s="164">
        <f>'実質公債費比率（分子）の構造'!O$52</f>
        <v>767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15</v>
      </c>
      <c r="C44" s="164"/>
      <c r="D44" s="164"/>
      <c r="E44" s="164">
        <f>'実質公債費比率（分子）の構造'!L$50</f>
        <v>8</v>
      </c>
      <c r="F44" s="164"/>
      <c r="G44" s="164"/>
      <c r="H44" s="164">
        <f>'実質公債費比率（分子）の構造'!M$50</f>
        <v>4</v>
      </c>
      <c r="I44" s="164"/>
      <c r="J44" s="164"/>
      <c r="K44" s="164">
        <f>'実質公債費比率（分子）の構造'!N$50</f>
        <v>4</v>
      </c>
      <c r="L44" s="164"/>
      <c r="M44" s="164"/>
      <c r="N44" s="164">
        <f>'実質公債費比率（分子）の構造'!O$50</f>
        <v>4</v>
      </c>
      <c r="O44" s="164"/>
      <c r="P44" s="164"/>
    </row>
    <row r="45" spans="1:16" x14ac:dyDescent="0.2">
      <c r="A45" s="164" t="s">
        <v>63</v>
      </c>
      <c r="B45" s="164">
        <f>'実質公債費比率（分子）の構造'!K$49</f>
        <v>49</v>
      </c>
      <c r="C45" s="164"/>
      <c r="D45" s="164"/>
      <c r="E45" s="164">
        <f>'実質公債費比率（分子）の構造'!L$49</f>
        <v>64</v>
      </c>
      <c r="F45" s="164"/>
      <c r="G45" s="164"/>
      <c r="H45" s="164">
        <f>'実質公債費比率（分子）の構造'!M$49</f>
        <v>47</v>
      </c>
      <c r="I45" s="164"/>
      <c r="J45" s="164"/>
      <c r="K45" s="164">
        <f>'実質公債費比率（分子）の構造'!N$49</f>
        <v>35</v>
      </c>
      <c r="L45" s="164"/>
      <c r="M45" s="164"/>
      <c r="N45" s="164">
        <f>'実質公債費比率（分子）の構造'!O$49</f>
        <v>35</v>
      </c>
      <c r="O45" s="164"/>
      <c r="P45" s="164"/>
    </row>
    <row r="46" spans="1:16" x14ac:dyDescent="0.2">
      <c r="A46" s="164" t="s">
        <v>64</v>
      </c>
      <c r="B46" s="164">
        <f>'実質公債費比率（分子）の構造'!K$48</f>
        <v>331</v>
      </c>
      <c r="C46" s="164"/>
      <c r="D46" s="164"/>
      <c r="E46" s="164">
        <f>'実質公債費比率（分子）の構造'!L$48</f>
        <v>325</v>
      </c>
      <c r="F46" s="164"/>
      <c r="G46" s="164"/>
      <c r="H46" s="164">
        <f>'実質公債費比率（分子）の構造'!M$48</f>
        <v>324</v>
      </c>
      <c r="I46" s="164"/>
      <c r="J46" s="164"/>
      <c r="K46" s="164">
        <f>'実質公債費比率（分子）の構造'!N$48</f>
        <v>333</v>
      </c>
      <c r="L46" s="164"/>
      <c r="M46" s="164"/>
      <c r="N46" s="164">
        <f>'実質公債費比率（分子）の構造'!O$48</f>
        <v>335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836</v>
      </c>
      <c r="C49" s="164"/>
      <c r="D49" s="164"/>
      <c r="E49" s="164">
        <f>'実質公債費比率（分子）の構造'!L$45</f>
        <v>872</v>
      </c>
      <c r="F49" s="164"/>
      <c r="G49" s="164"/>
      <c r="H49" s="164">
        <f>'実質公債費比率（分子）の構造'!M$45</f>
        <v>911</v>
      </c>
      <c r="I49" s="164"/>
      <c r="J49" s="164"/>
      <c r="K49" s="164">
        <f>'実質公債費比率（分子）の構造'!N$45</f>
        <v>922</v>
      </c>
      <c r="L49" s="164"/>
      <c r="M49" s="164"/>
      <c r="N49" s="164">
        <f>'実質公債費比率（分子）の構造'!O$45</f>
        <v>875</v>
      </c>
      <c r="O49" s="164"/>
      <c r="P49" s="164"/>
    </row>
    <row r="50" spans="1:16" x14ac:dyDescent="0.2">
      <c r="A50" s="164" t="s">
        <v>67</v>
      </c>
      <c r="B50" s="164" t="e">
        <f>NA()</f>
        <v>#N/A</v>
      </c>
      <c r="C50" s="164">
        <f>IF(ISNUMBER('実質公債費比率（分子）の構造'!K$53),'実質公債費比率（分子）の構造'!K$53,NA())</f>
        <v>501</v>
      </c>
      <c r="D50" s="164" t="e">
        <f>NA()</f>
        <v>#N/A</v>
      </c>
      <c r="E50" s="164" t="e">
        <f>NA()</f>
        <v>#N/A</v>
      </c>
      <c r="F50" s="164">
        <f>IF(ISNUMBER('実質公債費比率（分子）の構造'!L$53),'実質公債費比率（分子）の構造'!L$53,NA())</f>
        <v>521</v>
      </c>
      <c r="G50" s="164" t="e">
        <f>NA()</f>
        <v>#N/A</v>
      </c>
      <c r="H50" s="164" t="e">
        <f>NA()</f>
        <v>#N/A</v>
      </c>
      <c r="I50" s="164">
        <f>IF(ISNUMBER('実質公債費比率（分子）の構造'!M$53),'実質公債費比率（分子）の構造'!M$53,NA())</f>
        <v>503</v>
      </c>
      <c r="J50" s="164" t="e">
        <f>NA()</f>
        <v>#N/A</v>
      </c>
      <c r="K50" s="164" t="e">
        <f>NA()</f>
        <v>#N/A</v>
      </c>
      <c r="L50" s="164">
        <f>IF(ISNUMBER('実質公債費比率（分子）の構造'!N$53),'実質公債費比率（分子）の構造'!N$53,NA())</f>
        <v>503</v>
      </c>
      <c r="M50" s="164" t="e">
        <f>NA()</f>
        <v>#N/A</v>
      </c>
      <c r="N50" s="164" t="e">
        <f>NA()</f>
        <v>#N/A</v>
      </c>
      <c r="O50" s="164">
        <f>IF(ISNUMBER('実質公債費比率（分子）の構造'!O$53),'実質公債費比率（分子）の構造'!O$53,NA())</f>
        <v>482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7353</v>
      </c>
      <c r="E56" s="163"/>
      <c r="F56" s="163"/>
      <c r="G56" s="163">
        <f>'将来負担比率（分子）の構造'!J$52</f>
        <v>7012</v>
      </c>
      <c r="H56" s="163"/>
      <c r="I56" s="163"/>
      <c r="J56" s="163">
        <f>'将来負担比率（分子）の構造'!K$52</f>
        <v>6546</v>
      </c>
      <c r="K56" s="163"/>
      <c r="L56" s="163"/>
      <c r="M56" s="163">
        <f>'将来負担比率（分子）の構造'!L$52</f>
        <v>6294</v>
      </c>
      <c r="N56" s="163"/>
      <c r="O56" s="163"/>
      <c r="P56" s="163">
        <f>'将来負担比率（分子）の構造'!M$52</f>
        <v>6181</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3162</v>
      </c>
      <c r="E58" s="163"/>
      <c r="F58" s="163"/>
      <c r="G58" s="163">
        <f>'将来負担比率（分子）の構造'!J$50</f>
        <v>3993</v>
      </c>
      <c r="H58" s="163"/>
      <c r="I58" s="163"/>
      <c r="J58" s="163">
        <f>'将来負担比率（分子）の構造'!K$50</f>
        <v>4872</v>
      </c>
      <c r="K58" s="163"/>
      <c r="L58" s="163"/>
      <c r="M58" s="163">
        <f>'将来負担比率（分子）の構造'!L$50</f>
        <v>4803</v>
      </c>
      <c r="N58" s="163"/>
      <c r="O58" s="163"/>
      <c r="P58" s="163">
        <f>'将来負担比率（分子）の構造'!M$50</f>
        <v>4834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522</v>
      </c>
      <c r="C62" s="163"/>
      <c r="D62" s="163"/>
      <c r="E62" s="163">
        <f>'将来負担比率（分子）の構造'!J$45</f>
        <v>521</v>
      </c>
      <c r="F62" s="163"/>
      <c r="G62" s="163"/>
      <c r="H62" s="163">
        <f>'将来負担比率（分子）の構造'!K$45</f>
        <v>589</v>
      </c>
      <c r="I62" s="163"/>
      <c r="J62" s="163"/>
      <c r="K62" s="163">
        <f>'将来負担比率（分子）の構造'!L$45</f>
        <v>657</v>
      </c>
      <c r="L62" s="163"/>
      <c r="M62" s="163"/>
      <c r="N62" s="163">
        <f>'将来負担比率（分子）の構造'!M$45</f>
        <v>710</v>
      </c>
      <c r="O62" s="163"/>
      <c r="P62" s="163"/>
    </row>
    <row r="63" spans="1:16" x14ac:dyDescent="0.2">
      <c r="A63" s="163" t="s">
        <v>34</v>
      </c>
      <c r="B63" s="163">
        <f>'将来負担比率（分子）の構造'!I$44</f>
        <v>316</v>
      </c>
      <c r="C63" s="163"/>
      <c r="D63" s="163"/>
      <c r="E63" s="163">
        <f>'将来負担比率（分子）の構造'!J$44</f>
        <v>259</v>
      </c>
      <c r="F63" s="163"/>
      <c r="G63" s="163"/>
      <c r="H63" s="163">
        <f>'将来負担比率（分子）の構造'!K$44</f>
        <v>215</v>
      </c>
      <c r="I63" s="163"/>
      <c r="J63" s="163"/>
      <c r="K63" s="163">
        <f>'将来負担比率（分子）の構造'!L$44</f>
        <v>211</v>
      </c>
      <c r="L63" s="163"/>
      <c r="M63" s="163"/>
      <c r="N63" s="163">
        <f>'将来負担比率（分子）の構造'!M$44</f>
        <v>236</v>
      </c>
      <c r="O63" s="163"/>
      <c r="P63" s="163"/>
    </row>
    <row r="64" spans="1:16" x14ac:dyDescent="0.2">
      <c r="A64" s="163" t="s">
        <v>33</v>
      </c>
      <c r="B64" s="163">
        <f>'将来負担比率（分子）の構造'!I$43</f>
        <v>2680</v>
      </c>
      <c r="C64" s="163"/>
      <c r="D64" s="163"/>
      <c r="E64" s="163">
        <f>'将来負担比率（分子）の構造'!J$43</f>
        <v>2457</v>
      </c>
      <c r="F64" s="163"/>
      <c r="G64" s="163"/>
      <c r="H64" s="163">
        <f>'将来負担比率（分子）の構造'!K$43</f>
        <v>2221</v>
      </c>
      <c r="I64" s="163"/>
      <c r="J64" s="163"/>
      <c r="K64" s="163">
        <f>'将来負担比率（分子）の構造'!L$43</f>
        <v>2109</v>
      </c>
      <c r="L64" s="163"/>
      <c r="M64" s="163"/>
      <c r="N64" s="163">
        <f>'将来負担比率（分子）の構造'!M$43</f>
        <v>1931</v>
      </c>
      <c r="O64" s="163"/>
      <c r="P64" s="163"/>
    </row>
    <row r="65" spans="1:16" x14ac:dyDescent="0.2">
      <c r="A65" s="163" t="s">
        <v>32</v>
      </c>
      <c r="B65" s="163">
        <f>'将来負担比率（分子）の構造'!I$42</f>
        <v>12</v>
      </c>
      <c r="C65" s="163"/>
      <c r="D65" s="163"/>
      <c r="E65" s="163">
        <f>'将来負担比率（分子）の構造'!J$42</f>
        <v>8</v>
      </c>
      <c r="F65" s="163"/>
      <c r="G65" s="163"/>
      <c r="H65" s="163">
        <f>'将来負担比率（分子）の構造'!K$42</f>
        <v>7</v>
      </c>
      <c r="I65" s="163"/>
      <c r="J65" s="163"/>
      <c r="K65" s="163">
        <f>'将来負担比率（分子）の構造'!L$42</f>
        <v>6</v>
      </c>
      <c r="L65" s="163"/>
      <c r="M65" s="163"/>
      <c r="N65" s="163">
        <f>'将来負担比率（分子）の構造'!M$42</f>
        <v>5</v>
      </c>
      <c r="O65" s="163"/>
      <c r="P65" s="163"/>
    </row>
    <row r="66" spans="1:16" x14ac:dyDescent="0.2">
      <c r="A66" s="163" t="s">
        <v>31</v>
      </c>
      <c r="B66" s="163">
        <f>'将来負担比率（分子）の構造'!I$41</f>
        <v>8052</v>
      </c>
      <c r="C66" s="163"/>
      <c r="D66" s="163"/>
      <c r="E66" s="163">
        <f>'将来負担比率（分子）の構造'!J$41</f>
        <v>7508</v>
      </c>
      <c r="F66" s="163"/>
      <c r="G66" s="163"/>
      <c r="H66" s="163">
        <f>'将来負担比率（分子）の構造'!K$41</f>
        <v>6929</v>
      </c>
      <c r="I66" s="163"/>
      <c r="J66" s="163"/>
      <c r="K66" s="163">
        <f>'将来負担比率（分子）の構造'!L$41</f>
        <v>6477</v>
      </c>
      <c r="L66" s="163"/>
      <c r="M66" s="163"/>
      <c r="N66" s="163">
        <f>'将来負担比率（分子）の構造'!M$41</f>
        <v>6101</v>
      </c>
      <c r="O66" s="163"/>
      <c r="P66" s="163"/>
    </row>
    <row r="67" spans="1:16" x14ac:dyDescent="0.2">
      <c r="A67" s="163" t="s">
        <v>71</v>
      </c>
      <c r="B67" s="163" t="e">
        <f>NA()</f>
        <v>#N/A</v>
      </c>
      <c r="C67" s="163">
        <f>IF(ISNUMBER('将来負担比率（分子）の構造'!I$53), IF('将来負担比率（分子）の構造'!I$53 &lt; 0, 0, '将来負担比率（分子）の構造'!I$53), NA())</f>
        <v>1067</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2468</v>
      </c>
      <c r="C72" s="167">
        <f>基金残高に係る経年分析!G55</f>
        <v>2472</v>
      </c>
      <c r="D72" s="167">
        <f>基金残高に係る経年分析!H55</f>
        <v>2367</v>
      </c>
    </row>
    <row r="73" spans="1:16" x14ac:dyDescent="0.2">
      <c r="A73" s="166" t="s">
        <v>74</v>
      </c>
      <c r="B73" s="167">
        <f>基金残高に係る経年分析!F56</f>
        <v>224</v>
      </c>
      <c r="C73" s="167">
        <f>基金残高に係る経年分析!G56</f>
        <v>324</v>
      </c>
      <c r="D73" s="167">
        <f>基金残高に係る経年分析!H56</f>
        <v>424</v>
      </c>
    </row>
    <row r="74" spans="1:16" x14ac:dyDescent="0.2">
      <c r="A74" s="166" t="s">
        <v>75</v>
      </c>
      <c r="B74" s="167">
        <f>基金残高に係る経年分析!F57</f>
        <v>1441</v>
      </c>
      <c r="C74" s="167">
        <f>基金残高に係る経年分析!G57</f>
        <v>1561</v>
      </c>
      <c r="D74" s="167">
        <f>基金残高に係る経年分析!H57</f>
        <v>1544</v>
      </c>
    </row>
  </sheetData>
  <sheetProtection algorithmName="SHA-512" hashValue="PJUKG8BznBe8VUhGH2ejIFFs+RYIncqz6xq2ThNvL4f4crExxz5FNvj0iK8blhFrZfigKFmlk+6EOye+ZPBgRQ==" saltValue="SfOj4uzllkWPwPmlXhMd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1076846</v>
      </c>
      <c r="S5" s="613"/>
      <c r="T5" s="613"/>
      <c r="U5" s="613"/>
      <c r="V5" s="613"/>
      <c r="W5" s="613"/>
      <c r="X5" s="613"/>
      <c r="Y5" s="614"/>
      <c r="Z5" s="615">
        <v>11.6</v>
      </c>
      <c r="AA5" s="615"/>
      <c r="AB5" s="615"/>
      <c r="AC5" s="615"/>
      <c r="AD5" s="616">
        <v>1076846</v>
      </c>
      <c r="AE5" s="616"/>
      <c r="AF5" s="616"/>
      <c r="AG5" s="616"/>
      <c r="AH5" s="616"/>
      <c r="AI5" s="616"/>
      <c r="AJ5" s="616"/>
      <c r="AK5" s="616"/>
      <c r="AL5" s="617">
        <v>19.2</v>
      </c>
      <c r="AM5" s="618"/>
      <c r="AN5" s="618"/>
      <c r="AO5" s="619"/>
      <c r="AP5" s="609" t="s">
        <v>216</v>
      </c>
      <c r="AQ5" s="610"/>
      <c r="AR5" s="610"/>
      <c r="AS5" s="610"/>
      <c r="AT5" s="610"/>
      <c r="AU5" s="610"/>
      <c r="AV5" s="610"/>
      <c r="AW5" s="610"/>
      <c r="AX5" s="610"/>
      <c r="AY5" s="610"/>
      <c r="AZ5" s="610"/>
      <c r="BA5" s="610"/>
      <c r="BB5" s="610"/>
      <c r="BC5" s="610"/>
      <c r="BD5" s="610"/>
      <c r="BE5" s="610"/>
      <c r="BF5" s="611"/>
      <c r="BG5" s="623">
        <v>1076846</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132958</v>
      </c>
      <c r="S6" s="624"/>
      <c r="T6" s="624"/>
      <c r="U6" s="624"/>
      <c r="V6" s="624"/>
      <c r="W6" s="624"/>
      <c r="X6" s="624"/>
      <c r="Y6" s="625"/>
      <c r="Z6" s="626">
        <v>1.4</v>
      </c>
      <c r="AA6" s="626"/>
      <c r="AB6" s="626"/>
      <c r="AC6" s="626"/>
      <c r="AD6" s="627">
        <v>132958</v>
      </c>
      <c r="AE6" s="627"/>
      <c r="AF6" s="627"/>
      <c r="AG6" s="627"/>
      <c r="AH6" s="627"/>
      <c r="AI6" s="627"/>
      <c r="AJ6" s="627"/>
      <c r="AK6" s="627"/>
      <c r="AL6" s="628">
        <v>2.4</v>
      </c>
      <c r="AM6" s="629"/>
      <c r="AN6" s="629"/>
      <c r="AO6" s="630"/>
      <c r="AP6" s="620" t="s">
        <v>221</v>
      </c>
      <c r="AQ6" s="621"/>
      <c r="AR6" s="621"/>
      <c r="AS6" s="621"/>
      <c r="AT6" s="621"/>
      <c r="AU6" s="621"/>
      <c r="AV6" s="621"/>
      <c r="AW6" s="621"/>
      <c r="AX6" s="621"/>
      <c r="AY6" s="621"/>
      <c r="AZ6" s="621"/>
      <c r="BA6" s="621"/>
      <c r="BB6" s="621"/>
      <c r="BC6" s="621"/>
      <c r="BD6" s="621"/>
      <c r="BE6" s="621"/>
      <c r="BF6" s="622"/>
      <c r="BG6" s="623">
        <v>1076846</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89957</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89714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346</v>
      </c>
      <c r="S7" s="624"/>
      <c r="T7" s="624"/>
      <c r="U7" s="624"/>
      <c r="V7" s="624"/>
      <c r="W7" s="624"/>
      <c r="X7" s="624"/>
      <c r="Y7" s="625"/>
      <c r="Z7" s="626">
        <v>0</v>
      </c>
      <c r="AA7" s="626"/>
      <c r="AB7" s="626"/>
      <c r="AC7" s="626"/>
      <c r="AD7" s="627">
        <v>346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398692</v>
      </c>
      <c r="BH7" s="624"/>
      <c r="BI7" s="624"/>
      <c r="BJ7" s="624"/>
      <c r="BK7" s="624"/>
      <c r="BL7" s="624"/>
      <c r="BM7" s="624"/>
      <c r="BN7" s="625"/>
      <c r="BO7" s="626">
        <v>37</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1257749</v>
      </c>
      <c r="CS7" s="624"/>
      <c r="CT7" s="624"/>
      <c r="CU7" s="624"/>
      <c r="CV7" s="624"/>
      <c r="CW7" s="624"/>
      <c r="CX7" s="624"/>
      <c r="CY7" s="625"/>
      <c r="CZ7" s="626">
        <v>14.2</v>
      </c>
      <c r="DA7" s="626"/>
      <c r="DB7" s="626"/>
      <c r="DC7" s="626"/>
      <c r="DD7" s="632">
        <v>7905</v>
      </c>
      <c r="DE7" s="624"/>
      <c r="DF7" s="624"/>
      <c r="DG7" s="624"/>
      <c r="DH7" s="624"/>
      <c r="DI7" s="624"/>
      <c r="DJ7" s="624"/>
      <c r="DK7" s="624"/>
      <c r="DL7" s="624"/>
      <c r="DM7" s="624"/>
      <c r="DN7" s="624"/>
      <c r="DO7" s="624"/>
      <c r="DP7" s="625"/>
      <c r="DQ7" s="632">
        <v>1094457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4231</v>
      </c>
      <c r="S8" s="624"/>
      <c r="T8" s="624"/>
      <c r="U8" s="624"/>
      <c r="V8" s="624"/>
      <c r="W8" s="624"/>
      <c r="X8" s="624"/>
      <c r="Y8" s="625"/>
      <c r="Z8" s="626">
        <v>0</v>
      </c>
      <c r="AA8" s="626"/>
      <c r="AB8" s="626"/>
      <c r="AC8" s="626"/>
      <c r="AD8" s="627">
        <v>4231</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19857</v>
      </c>
      <c r="BH8" s="624"/>
      <c r="BI8" s="624"/>
      <c r="BJ8" s="624"/>
      <c r="BK8" s="624"/>
      <c r="BL8" s="624"/>
      <c r="BM8" s="624"/>
      <c r="BN8" s="625"/>
      <c r="BO8" s="626">
        <v>1.8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2370631</v>
      </c>
      <c r="CS8" s="624"/>
      <c r="CT8" s="624"/>
      <c r="CU8" s="624"/>
      <c r="CV8" s="624"/>
      <c r="CW8" s="624"/>
      <c r="CX8" s="624"/>
      <c r="CY8" s="625"/>
      <c r="CZ8" s="626">
        <v>26.8</v>
      </c>
      <c r="DA8" s="626"/>
      <c r="DB8" s="626"/>
      <c r="DC8" s="626"/>
      <c r="DD8" s="632">
        <v>2355</v>
      </c>
      <c r="DE8" s="624"/>
      <c r="DF8" s="624"/>
      <c r="DG8" s="624"/>
      <c r="DH8" s="624"/>
      <c r="DI8" s="624"/>
      <c r="DJ8" s="624"/>
      <c r="DK8" s="624"/>
      <c r="DL8" s="624"/>
      <c r="DM8" s="624"/>
      <c r="DN8" s="624"/>
      <c r="DO8" s="624"/>
      <c r="DP8" s="625"/>
      <c r="DQ8" s="632">
        <v>1312000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6551</v>
      </c>
      <c r="S9" s="624"/>
      <c r="T9" s="624"/>
      <c r="U9" s="624"/>
      <c r="V9" s="624"/>
      <c r="W9" s="624"/>
      <c r="X9" s="624"/>
      <c r="Y9" s="625"/>
      <c r="Z9" s="626">
        <v>0.1</v>
      </c>
      <c r="AA9" s="626"/>
      <c r="AB9" s="626"/>
      <c r="AC9" s="626"/>
      <c r="AD9" s="627">
        <v>6551</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343166</v>
      </c>
      <c r="BH9" s="624"/>
      <c r="BI9" s="624"/>
      <c r="BJ9" s="624"/>
      <c r="BK9" s="624"/>
      <c r="BL9" s="624"/>
      <c r="BM9" s="624"/>
      <c r="BN9" s="625"/>
      <c r="BO9" s="626">
        <v>31.9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1082027</v>
      </c>
      <c r="CS9" s="624"/>
      <c r="CT9" s="624"/>
      <c r="CU9" s="624"/>
      <c r="CV9" s="624"/>
      <c r="CW9" s="624"/>
      <c r="CX9" s="624"/>
      <c r="CY9" s="625"/>
      <c r="CZ9" s="626">
        <v>12.2</v>
      </c>
      <c r="DA9" s="626"/>
      <c r="DB9" s="626"/>
      <c r="DC9" s="626"/>
      <c r="DD9" s="632">
        <v>12003</v>
      </c>
      <c r="DE9" s="624"/>
      <c r="DF9" s="624"/>
      <c r="DG9" s="624"/>
      <c r="DH9" s="624"/>
      <c r="DI9" s="624"/>
      <c r="DJ9" s="624"/>
      <c r="DK9" s="624"/>
      <c r="DL9" s="624"/>
      <c r="DM9" s="624"/>
      <c r="DN9" s="624"/>
      <c r="DO9" s="624"/>
      <c r="DP9" s="625"/>
      <c r="DQ9" s="632">
        <v>1026626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24437</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28</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28</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347191</v>
      </c>
      <c r="S11" s="624"/>
      <c r="T11" s="624"/>
      <c r="U11" s="624"/>
      <c r="V11" s="624"/>
      <c r="W11" s="624"/>
      <c r="X11" s="624"/>
      <c r="Y11" s="625"/>
      <c r="Z11" s="628">
        <v>3.7</v>
      </c>
      <c r="AA11" s="629"/>
      <c r="AB11" s="629"/>
      <c r="AC11" s="635"/>
      <c r="AD11" s="632">
        <v>347191</v>
      </c>
      <c r="AE11" s="624"/>
      <c r="AF11" s="624"/>
      <c r="AG11" s="624"/>
      <c r="AH11" s="624"/>
      <c r="AI11" s="624"/>
      <c r="AJ11" s="624"/>
      <c r="AK11" s="625"/>
      <c r="AL11" s="628">
        <v>6.2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11232</v>
      </c>
      <c r="BH11" s="624"/>
      <c r="BI11" s="624"/>
      <c r="BJ11" s="624"/>
      <c r="BK11" s="624"/>
      <c r="BL11" s="624"/>
      <c r="BM11" s="624"/>
      <c r="BN11" s="625"/>
      <c r="BO11" s="626">
        <v>1</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533919</v>
      </c>
      <c r="CS11" s="624"/>
      <c r="CT11" s="624"/>
      <c r="CU11" s="624"/>
      <c r="CV11" s="624"/>
      <c r="CW11" s="624"/>
      <c r="CX11" s="624"/>
      <c r="CY11" s="625"/>
      <c r="CZ11" s="626">
        <v>6</v>
      </c>
      <c r="DA11" s="626"/>
      <c r="DB11" s="626"/>
      <c r="DC11" s="626"/>
      <c r="DD11" s="632">
        <v>64544</v>
      </c>
      <c r="DE11" s="624"/>
      <c r="DF11" s="624"/>
      <c r="DG11" s="624"/>
      <c r="DH11" s="624"/>
      <c r="DI11" s="624"/>
      <c r="DJ11" s="624"/>
      <c r="DK11" s="624"/>
      <c r="DL11" s="624"/>
      <c r="DM11" s="624"/>
      <c r="DN11" s="624"/>
      <c r="DO11" s="624"/>
      <c r="DP11" s="625"/>
      <c r="DQ11" s="632">
        <v>306457</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546197</v>
      </c>
      <c r="BH12" s="624"/>
      <c r="BI12" s="624"/>
      <c r="BJ12" s="624"/>
      <c r="BK12" s="624"/>
      <c r="BL12" s="624"/>
      <c r="BM12" s="624"/>
      <c r="BN12" s="625"/>
      <c r="BO12" s="626">
        <v>50.7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340342</v>
      </c>
      <c r="CS12" s="624"/>
      <c r="CT12" s="624"/>
      <c r="CU12" s="624"/>
      <c r="CV12" s="624"/>
      <c r="CW12" s="624"/>
      <c r="CX12" s="624"/>
      <c r="CY12" s="625"/>
      <c r="CZ12" s="626">
        <v>3.8</v>
      </c>
      <c r="DA12" s="626"/>
      <c r="DB12" s="626"/>
      <c r="DC12" s="626"/>
      <c r="DD12" s="632">
        <v>161595</v>
      </c>
      <c r="DE12" s="624"/>
      <c r="DF12" s="624"/>
      <c r="DG12" s="624"/>
      <c r="DH12" s="624"/>
      <c r="DI12" s="624"/>
      <c r="DJ12" s="624"/>
      <c r="DK12" s="624"/>
      <c r="DL12" s="624"/>
      <c r="DM12" s="624"/>
      <c r="DN12" s="624"/>
      <c r="DO12" s="624"/>
      <c r="DP12" s="625"/>
      <c r="DQ12" s="632">
        <v>165271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543838</v>
      </c>
      <c r="BH13" s="624"/>
      <c r="BI13" s="624"/>
      <c r="BJ13" s="624"/>
      <c r="BK13" s="624"/>
      <c r="BL13" s="624"/>
      <c r="BM13" s="624"/>
      <c r="BN13" s="625"/>
      <c r="BO13" s="626">
        <v>50.5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886255</v>
      </c>
      <c r="CS13" s="624"/>
      <c r="CT13" s="624"/>
      <c r="CU13" s="624"/>
      <c r="CV13" s="624"/>
      <c r="CW13" s="624"/>
      <c r="CX13" s="624"/>
      <c r="CY13" s="625"/>
      <c r="CZ13" s="626">
        <v>10</v>
      </c>
      <c r="DA13" s="626"/>
      <c r="DB13" s="626"/>
      <c r="DC13" s="626"/>
      <c r="DD13" s="632">
        <v>355356</v>
      </c>
      <c r="DE13" s="624"/>
      <c r="DF13" s="624"/>
      <c r="DG13" s="624"/>
      <c r="DH13" s="624"/>
      <c r="DI13" s="624"/>
      <c r="DJ13" s="624"/>
      <c r="DK13" s="624"/>
      <c r="DL13" s="624"/>
      <c r="DM13" s="624"/>
      <c r="DN13" s="624"/>
      <c r="DO13" s="624"/>
      <c r="DP13" s="625"/>
      <c r="DQ13" s="632">
        <v>566631</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61340</v>
      </c>
      <c r="BH14" s="624"/>
      <c r="BI14" s="624"/>
      <c r="BJ14" s="624"/>
      <c r="BK14" s="624"/>
      <c r="BL14" s="624"/>
      <c r="BM14" s="624"/>
      <c r="BN14" s="625"/>
      <c r="BO14" s="626">
        <v>5.7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331448</v>
      </c>
      <c r="CS14" s="624"/>
      <c r="CT14" s="624"/>
      <c r="CU14" s="624"/>
      <c r="CV14" s="624"/>
      <c r="CW14" s="624"/>
      <c r="CX14" s="624"/>
      <c r="CY14" s="625"/>
      <c r="CZ14" s="626">
        <v>3.7</v>
      </c>
      <c r="DA14" s="626"/>
      <c r="DB14" s="626"/>
      <c r="DC14" s="626"/>
      <c r="DD14" s="632">
        <v>15474</v>
      </c>
      <c r="DE14" s="624"/>
      <c r="DF14" s="624"/>
      <c r="DG14" s="624"/>
      <c r="DH14" s="624"/>
      <c r="DI14" s="624"/>
      <c r="DJ14" s="624"/>
      <c r="DK14" s="624"/>
      <c r="DL14" s="624"/>
      <c r="DM14" s="624"/>
      <c r="DN14" s="624"/>
      <c r="DO14" s="624"/>
      <c r="DP14" s="625"/>
      <c r="DQ14" s="632">
        <v>313240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8255</v>
      </c>
      <c r="S15" s="624"/>
      <c r="T15" s="624"/>
      <c r="U15" s="624"/>
      <c r="V15" s="624"/>
      <c r="W15" s="624"/>
      <c r="X15" s="624"/>
      <c r="Y15" s="625"/>
      <c r="Z15" s="626">
        <v>0.1</v>
      </c>
      <c r="AA15" s="626"/>
      <c r="AB15" s="626"/>
      <c r="AC15" s="626"/>
      <c r="AD15" s="627">
        <v>8255</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70617</v>
      </c>
      <c r="BH15" s="624"/>
      <c r="BI15" s="624"/>
      <c r="BJ15" s="624"/>
      <c r="BK15" s="624"/>
      <c r="BL15" s="624"/>
      <c r="BM15" s="624"/>
      <c r="BN15" s="625"/>
      <c r="BO15" s="626">
        <v>6.6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950230</v>
      </c>
      <c r="CS15" s="624"/>
      <c r="CT15" s="624"/>
      <c r="CU15" s="624"/>
      <c r="CV15" s="624"/>
      <c r="CW15" s="624"/>
      <c r="CX15" s="624"/>
      <c r="CY15" s="625"/>
      <c r="CZ15" s="626">
        <v>10.7</v>
      </c>
      <c r="DA15" s="626"/>
      <c r="DB15" s="626"/>
      <c r="DC15" s="626"/>
      <c r="DD15" s="632">
        <v>104586</v>
      </c>
      <c r="DE15" s="624"/>
      <c r="DF15" s="624"/>
      <c r="DG15" s="624"/>
      <c r="DH15" s="624"/>
      <c r="DI15" s="624"/>
      <c r="DJ15" s="624"/>
      <c r="DK15" s="624"/>
      <c r="DL15" s="624"/>
      <c r="DM15" s="624"/>
      <c r="DN15" s="624"/>
      <c r="DO15" s="624"/>
      <c r="DP15" s="625"/>
      <c r="DQ15" s="632">
        <v>728399</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20118</v>
      </c>
      <c r="S16" s="624"/>
      <c r="T16" s="624"/>
      <c r="U16" s="624"/>
      <c r="V16" s="624"/>
      <c r="W16" s="624"/>
      <c r="X16" s="624"/>
      <c r="Y16" s="625"/>
      <c r="Z16" s="626">
        <v>0.2</v>
      </c>
      <c r="AA16" s="626"/>
      <c r="AB16" s="626"/>
      <c r="AC16" s="626"/>
      <c r="AD16" s="627">
        <v>20118</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131135</v>
      </c>
      <c r="CS16" s="624"/>
      <c r="CT16" s="624"/>
      <c r="CU16" s="624"/>
      <c r="CV16" s="624"/>
      <c r="CW16" s="624"/>
      <c r="CX16" s="624"/>
      <c r="CY16" s="625"/>
      <c r="CZ16" s="626">
        <v>1.5</v>
      </c>
      <c r="DA16" s="626"/>
      <c r="DB16" s="626"/>
      <c r="DC16" s="626"/>
      <c r="DD16" s="632" t="s">
        <v>122</v>
      </c>
      <c r="DE16" s="624"/>
      <c r="DF16" s="624"/>
      <c r="DG16" s="624"/>
      <c r="DH16" s="624"/>
      <c r="DI16" s="624"/>
      <c r="DJ16" s="624"/>
      <c r="DK16" s="624"/>
      <c r="DL16" s="624"/>
      <c r="DM16" s="624"/>
      <c r="DN16" s="624"/>
      <c r="DO16" s="624"/>
      <c r="DP16" s="625"/>
      <c r="DQ16" s="632">
        <v>117858</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58668</v>
      </c>
      <c r="S17" s="624"/>
      <c r="T17" s="624"/>
      <c r="U17" s="624"/>
      <c r="V17" s="624"/>
      <c r="W17" s="624"/>
      <c r="X17" s="624"/>
      <c r="Y17" s="625"/>
      <c r="Z17" s="626">
        <v>0.6</v>
      </c>
      <c r="AA17" s="626"/>
      <c r="AB17" s="626"/>
      <c r="AC17" s="626"/>
      <c r="AD17" s="627">
        <v>58668</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874563</v>
      </c>
      <c r="CS17" s="624"/>
      <c r="CT17" s="624"/>
      <c r="CU17" s="624"/>
      <c r="CV17" s="624"/>
      <c r="CW17" s="624"/>
      <c r="CX17" s="624"/>
      <c r="CY17" s="625"/>
      <c r="CZ17" s="626">
        <v>9.9</v>
      </c>
      <c r="DA17" s="626"/>
      <c r="DB17" s="626"/>
      <c r="DC17" s="626"/>
      <c r="DD17" s="632" t="s">
        <v>122</v>
      </c>
      <c r="DE17" s="624"/>
      <c r="DF17" s="624"/>
      <c r="DG17" s="624"/>
      <c r="DH17" s="624"/>
      <c r="DI17" s="624"/>
      <c r="DJ17" s="624"/>
      <c r="DK17" s="624"/>
      <c r="DL17" s="624"/>
      <c r="DM17" s="624"/>
      <c r="DN17" s="624"/>
      <c r="DO17" s="624"/>
      <c r="DP17" s="625"/>
      <c r="DQ17" s="632">
        <v>874563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8306</v>
      </c>
      <c r="S18" s="624"/>
      <c r="T18" s="624"/>
      <c r="U18" s="624"/>
      <c r="V18" s="624"/>
      <c r="W18" s="624"/>
      <c r="X18" s="624"/>
      <c r="Y18" s="625"/>
      <c r="Z18" s="626">
        <v>0.1</v>
      </c>
      <c r="AA18" s="626"/>
      <c r="AB18" s="626"/>
      <c r="AC18" s="626"/>
      <c r="AD18" s="627">
        <v>8306</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49858</v>
      </c>
      <c r="S19" s="624"/>
      <c r="T19" s="624"/>
      <c r="U19" s="624"/>
      <c r="V19" s="624"/>
      <c r="W19" s="624"/>
      <c r="X19" s="624"/>
      <c r="Y19" s="625"/>
      <c r="Z19" s="626">
        <v>0.5</v>
      </c>
      <c r="AA19" s="626"/>
      <c r="AB19" s="626"/>
      <c r="AC19" s="626"/>
      <c r="AD19" s="627">
        <v>49858</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504</v>
      </c>
      <c r="S20" s="624"/>
      <c r="T20" s="624"/>
      <c r="U20" s="624"/>
      <c r="V20" s="624"/>
      <c r="W20" s="624"/>
      <c r="X20" s="624"/>
      <c r="Y20" s="625"/>
      <c r="Z20" s="626">
        <v>0</v>
      </c>
      <c r="AA20" s="626"/>
      <c r="AB20" s="626"/>
      <c r="AC20" s="626"/>
      <c r="AD20" s="627">
        <v>504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8848284</v>
      </c>
      <c r="CS20" s="624"/>
      <c r="CT20" s="624"/>
      <c r="CU20" s="624"/>
      <c r="CV20" s="624"/>
      <c r="CW20" s="624"/>
      <c r="CX20" s="624"/>
      <c r="CY20" s="625"/>
      <c r="CZ20" s="626">
        <v>100</v>
      </c>
      <c r="DA20" s="626"/>
      <c r="DB20" s="626"/>
      <c r="DC20" s="626"/>
      <c r="DD20" s="632">
        <v>723818</v>
      </c>
      <c r="DE20" s="624"/>
      <c r="DF20" s="624"/>
      <c r="DG20" s="624"/>
      <c r="DH20" s="624"/>
      <c r="DI20" s="624"/>
      <c r="DJ20" s="624"/>
      <c r="DK20" s="624"/>
      <c r="DL20" s="624"/>
      <c r="DM20" s="624"/>
      <c r="DN20" s="624"/>
      <c r="DO20" s="624"/>
      <c r="DP20" s="625"/>
      <c r="DQ20" s="632">
        <v>6595244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4407135</v>
      </c>
      <c r="S21" s="624"/>
      <c r="T21" s="624"/>
      <c r="U21" s="624"/>
      <c r="V21" s="624"/>
      <c r="W21" s="624"/>
      <c r="X21" s="624"/>
      <c r="Y21" s="625"/>
      <c r="Z21" s="626">
        <v>47.3</v>
      </c>
      <c r="AA21" s="626"/>
      <c r="AB21" s="626"/>
      <c r="AC21" s="626"/>
      <c r="AD21" s="627">
        <v>3956175</v>
      </c>
      <c r="AE21" s="627"/>
      <c r="AF21" s="627"/>
      <c r="AG21" s="627"/>
      <c r="AH21" s="627"/>
      <c r="AI21" s="627"/>
      <c r="AJ21" s="627"/>
      <c r="AK21" s="627"/>
      <c r="AL21" s="628">
        <v>70.400000000000006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3956175</v>
      </c>
      <c r="S22" s="624"/>
      <c r="T22" s="624"/>
      <c r="U22" s="624"/>
      <c r="V22" s="624"/>
      <c r="W22" s="624"/>
      <c r="X22" s="624"/>
      <c r="Y22" s="625"/>
      <c r="Z22" s="626">
        <v>42.5</v>
      </c>
      <c r="AA22" s="626"/>
      <c r="AB22" s="626"/>
      <c r="AC22" s="626"/>
      <c r="AD22" s="627">
        <v>3956175</v>
      </c>
      <c r="AE22" s="627"/>
      <c r="AF22" s="627"/>
      <c r="AG22" s="627"/>
      <c r="AH22" s="627"/>
      <c r="AI22" s="627"/>
      <c r="AJ22" s="627"/>
      <c r="AK22" s="627"/>
      <c r="AL22" s="628">
        <v>70.400000000000006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450960</v>
      </c>
      <c r="S23" s="624"/>
      <c r="T23" s="624"/>
      <c r="U23" s="624"/>
      <c r="V23" s="624"/>
      <c r="W23" s="624"/>
      <c r="X23" s="624"/>
      <c r="Y23" s="625"/>
      <c r="Z23" s="626">
        <v>4.8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3479202</v>
      </c>
      <c r="CS24" s="613"/>
      <c r="CT24" s="613"/>
      <c r="CU24" s="613"/>
      <c r="CV24" s="613"/>
      <c r="CW24" s="613"/>
      <c r="CX24" s="613"/>
      <c r="CY24" s="614"/>
      <c r="CZ24" s="617">
        <v>39.299999999999997</v>
      </c>
      <c r="DA24" s="618"/>
      <c r="DB24" s="618"/>
      <c r="DC24" s="634"/>
      <c r="DD24" s="658">
        <v>2478637</v>
      </c>
      <c r="DE24" s="613"/>
      <c r="DF24" s="613"/>
      <c r="DG24" s="613"/>
      <c r="DH24" s="613"/>
      <c r="DI24" s="613"/>
      <c r="DJ24" s="613"/>
      <c r="DK24" s="614"/>
      <c r="DL24" s="658">
        <v>2384789</v>
      </c>
      <c r="DM24" s="613"/>
      <c r="DN24" s="613"/>
      <c r="DO24" s="613"/>
      <c r="DP24" s="613"/>
      <c r="DQ24" s="613"/>
      <c r="DR24" s="613"/>
      <c r="DS24" s="613"/>
      <c r="DT24" s="613"/>
      <c r="DU24" s="613"/>
      <c r="DV24" s="614"/>
      <c r="DW24" s="617">
        <v>42.4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6062299</v>
      </c>
      <c r="S25" s="624"/>
      <c r="T25" s="624"/>
      <c r="U25" s="624"/>
      <c r="V25" s="624"/>
      <c r="W25" s="624"/>
      <c r="X25" s="624"/>
      <c r="Y25" s="625"/>
      <c r="Z25" s="626">
        <v>65.099999999999994</v>
      </c>
      <c r="AA25" s="626"/>
      <c r="AB25" s="626"/>
      <c r="AC25" s="626"/>
      <c r="AD25" s="627">
        <v>5611339</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1253915</v>
      </c>
      <c r="CS25" s="655"/>
      <c r="CT25" s="655"/>
      <c r="CU25" s="655"/>
      <c r="CV25" s="655"/>
      <c r="CW25" s="655"/>
      <c r="CX25" s="655"/>
      <c r="CY25" s="656"/>
      <c r="CZ25" s="628">
        <v>14.2</v>
      </c>
      <c r="DA25" s="653"/>
      <c r="DB25" s="653"/>
      <c r="DC25" s="657"/>
      <c r="DD25" s="632">
        <v>1158816</v>
      </c>
      <c r="DE25" s="655"/>
      <c r="DF25" s="655"/>
      <c r="DG25" s="655"/>
      <c r="DH25" s="655"/>
      <c r="DI25" s="655"/>
      <c r="DJ25" s="655"/>
      <c r="DK25" s="656"/>
      <c r="DL25" s="632">
        <v>1135996</v>
      </c>
      <c r="DM25" s="655"/>
      <c r="DN25" s="655"/>
      <c r="DO25" s="655"/>
      <c r="DP25" s="655"/>
      <c r="DQ25" s="655"/>
      <c r="DR25" s="655"/>
      <c r="DS25" s="655"/>
      <c r="DT25" s="655"/>
      <c r="DU25" s="655"/>
      <c r="DV25" s="656"/>
      <c r="DW25" s="628">
        <v>20.2</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689</v>
      </c>
      <c r="S26" s="624"/>
      <c r="T26" s="624"/>
      <c r="U26" s="624"/>
      <c r="V26" s="624"/>
      <c r="W26" s="624"/>
      <c r="X26" s="624"/>
      <c r="Y26" s="625"/>
      <c r="Z26" s="626">
        <v>0</v>
      </c>
      <c r="AA26" s="626"/>
      <c r="AB26" s="626"/>
      <c r="AC26" s="626"/>
      <c r="AD26" s="627">
        <v>689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782035</v>
      </c>
      <c r="CS26" s="624"/>
      <c r="CT26" s="624"/>
      <c r="CU26" s="624"/>
      <c r="CV26" s="624"/>
      <c r="CW26" s="624"/>
      <c r="CX26" s="624"/>
      <c r="CY26" s="625"/>
      <c r="CZ26" s="628">
        <v>8.8000000000000007</v>
      </c>
      <c r="DA26" s="653"/>
      <c r="DB26" s="653"/>
      <c r="DC26" s="657"/>
      <c r="DD26" s="632">
        <v>746158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42263</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1076846</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1350724</v>
      </c>
      <c r="CS27" s="655"/>
      <c r="CT27" s="655"/>
      <c r="CU27" s="655"/>
      <c r="CV27" s="655"/>
      <c r="CW27" s="655"/>
      <c r="CX27" s="655"/>
      <c r="CY27" s="656"/>
      <c r="CZ27" s="628">
        <v>15.3</v>
      </c>
      <c r="DA27" s="653"/>
      <c r="DB27" s="653"/>
      <c r="DC27" s="657"/>
      <c r="DD27" s="632">
        <v>445258</v>
      </c>
      <c r="DE27" s="655"/>
      <c r="DF27" s="655"/>
      <c r="DG27" s="655"/>
      <c r="DH27" s="655"/>
      <c r="DI27" s="655"/>
      <c r="DJ27" s="655"/>
      <c r="DK27" s="656"/>
      <c r="DL27" s="632">
        <v>374230</v>
      </c>
      <c r="DM27" s="655"/>
      <c r="DN27" s="655"/>
      <c r="DO27" s="655"/>
      <c r="DP27" s="655"/>
      <c r="DQ27" s="655"/>
      <c r="DR27" s="655"/>
      <c r="DS27" s="655"/>
      <c r="DT27" s="655"/>
      <c r="DU27" s="655"/>
      <c r="DV27" s="656"/>
      <c r="DW27" s="628">
        <v>6.7</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13863</v>
      </c>
      <c r="S28" s="624"/>
      <c r="T28" s="624"/>
      <c r="U28" s="624"/>
      <c r="V28" s="624"/>
      <c r="W28" s="624"/>
      <c r="X28" s="624"/>
      <c r="Y28" s="625"/>
      <c r="Z28" s="626">
        <v>0.1</v>
      </c>
      <c r="AA28" s="626"/>
      <c r="AB28" s="626"/>
      <c r="AC28" s="626"/>
      <c r="AD28" s="627">
        <v>4369</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874563</v>
      </c>
      <c r="CS28" s="624"/>
      <c r="CT28" s="624"/>
      <c r="CU28" s="624"/>
      <c r="CV28" s="624"/>
      <c r="CW28" s="624"/>
      <c r="CX28" s="624"/>
      <c r="CY28" s="625"/>
      <c r="CZ28" s="628">
        <v>9.9</v>
      </c>
      <c r="DA28" s="653"/>
      <c r="DB28" s="653"/>
      <c r="DC28" s="657"/>
      <c r="DD28" s="632">
        <v>874563</v>
      </c>
      <c r="DE28" s="624"/>
      <c r="DF28" s="624"/>
      <c r="DG28" s="624"/>
      <c r="DH28" s="624"/>
      <c r="DI28" s="624"/>
      <c r="DJ28" s="624"/>
      <c r="DK28" s="625"/>
      <c r="DL28" s="632">
        <v>874563</v>
      </c>
      <c r="DM28" s="624"/>
      <c r="DN28" s="624"/>
      <c r="DO28" s="624"/>
      <c r="DP28" s="624"/>
      <c r="DQ28" s="624"/>
      <c r="DR28" s="624"/>
      <c r="DS28" s="624"/>
      <c r="DT28" s="624"/>
      <c r="DU28" s="624"/>
      <c r="DV28" s="625"/>
      <c r="DW28" s="628">
        <v>15.6</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24595</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874563</v>
      </c>
      <c r="CS29" s="655"/>
      <c r="CT29" s="655"/>
      <c r="CU29" s="655"/>
      <c r="CV29" s="655"/>
      <c r="CW29" s="655"/>
      <c r="CX29" s="655"/>
      <c r="CY29" s="656"/>
      <c r="CZ29" s="628">
        <v>9.9</v>
      </c>
      <c r="DA29" s="653"/>
      <c r="DB29" s="653"/>
      <c r="DC29" s="657"/>
      <c r="DD29" s="632">
        <v>874563</v>
      </c>
      <c r="DE29" s="655"/>
      <c r="DF29" s="655"/>
      <c r="DG29" s="655"/>
      <c r="DH29" s="655"/>
      <c r="DI29" s="655"/>
      <c r="DJ29" s="655"/>
      <c r="DK29" s="656"/>
      <c r="DL29" s="632">
        <v>874563</v>
      </c>
      <c r="DM29" s="655"/>
      <c r="DN29" s="655"/>
      <c r="DO29" s="655"/>
      <c r="DP29" s="655"/>
      <c r="DQ29" s="655"/>
      <c r="DR29" s="655"/>
      <c r="DS29" s="655"/>
      <c r="DT29" s="655"/>
      <c r="DU29" s="655"/>
      <c r="DV29" s="656"/>
      <c r="DW29" s="628">
        <v>15.6</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1061278</v>
      </c>
      <c r="S30" s="624"/>
      <c r="T30" s="624"/>
      <c r="U30" s="624"/>
      <c r="V30" s="624"/>
      <c r="W30" s="624"/>
      <c r="X30" s="624"/>
      <c r="Y30" s="625"/>
      <c r="Z30" s="626">
        <v>11.4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860863</v>
      </c>
      <c r="CS30" s="624"/>
      <c r="CT30" s="624"/>
      <c r="CU30" s="624"/>
      <c r="CV30" s="624"/>
      <c r="CW30" s="624"/>
      <c r="CX30" s="624"/>
      <c r="CY30" s="625"/>
      <c r="CZ30" s="628">
        <v>9.6999999999999993</v>
      </c>
      <c r="DA30" s="653"/>
      <c r="DB30" s="653"/>
      <c r="DC30" s="657"/>
      <c r="DD30" s="632">
        <v>860863</v>
      </c>
      <c r="DE30" s="624"/>
      <c r="DF30" s="624"/>
      <c r="DG30" s="624"/>
      <c r="DH30" s="624"/>
      <c r="DI30" s="624"/>
      <c r="DJ30" s="624"/>
      <c r="DK30" s="625"/>
      <c r="DL30" s="632">
        <v>860863</v>
      </c>
      <c r="DM30" s="624"/>
      <c r="DN30" s="624"/>
      <c r="DO30" s="624"/>
      <c r="DP30" s="624"/>
      <c r="DQ30" s="624"/>
      <c r="DR30" s="624"/>
      <c r="DS30" s="624"/>
      <c r="DT30" s="624"/>
      <c r="DU30" s="624"/>
      <c r="DV30" s="625"/>
      <c r="DW30" s="628">
        <v>15.3</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98.9</v>
      </c>
      <c r="BH31" s="667"/>
      <c r="BI31" s="667"/>
      <c r="BJ31" s="667"/>
      <c r="BK31" s="667"/>
      <c r="BL31" s="667"/>
      <c r="BM31" s="618">
        <v>96</v>
      </c>
      <c r="BN31" s="667"/>
      <c r="BO31" s="667"/>
      <c r="BP31" s="667"/>
      <c r="BQ31" s="668"/>
      <c r="BR31" s="679">
        <v>98.9</v>
      </c>
      <c r="BS31" s="667"/>
      <c r="BT31" s="667"/>
      <c r="BU31" s="667"/>
      <c r="BV31" s="667"/>
      <c r="BW31" s="667"/>
      <c r="BX31" s="618">
        <v>96.1</v>
      </c>
      <c r="BY31" s="667"/>
      <c r="BZ31" s="667"/>
      <c r="CA31" s="667"/>
      <c r="CB31" s="668"/>
      <c r="CD31" s="661"/>
      <c r="CE31" s="662"/>
      <c r="CF31" s="620" t="s">
        <v>300</v>
      </c>
      <c r="CG31" s="621"/>
      <c r="CH31" s="621"/>
      <c r="CI31" s="621"/>
      <c r="CJ31" s="621"/>
      <c r="CK31" s="621"/>
      <c r="CL31" s="621"/>
      <c r="CM31" s="621"/>
      <c r="CN31" s="621"/>
      <c r="CO31" s="621"/>
      <c r="CP31" s="621"/>
      <c r="CQ31" s="622"/>
      <c r="CR31" s="623">
        <v>13700</v>
      </c>
      <c r="CS31" s="655"/>
      <c r="CT31" s="655"/>
      <c r="CU31" s="655"/>
      <c r="CV31" s="655"/>
      <c r="CW31" s="655"/>
      <c r="CX31" s="655"/>
      <c r="CY31" s="656"/>
      <c r="CZ31" s="628">
        <v>0.2</v>
      </c>
      <c r="DA31" s="653"/>
      <c r="DB31" s="653"/>
      <c r="DC31" s="657"/>
      <c r="DD31" s="632">
        <v>13700</v>
      </c>
      <c r="DE31" s="655"/>
      <c r="DF31" s="655"/>
      <c r="DG31" s="655"/>
      <c r="DH31" s="655"/>
      <c r="DI31" s="655"/>
      <c r="DJ31" s="655"/>
      <c r="DK31" s="656"/>
      <c r="DL31" s="632">
        <v>13700</v>
      </c>
      <c r="DM31" s="655"/>
      <c r="DN31" s="655"/>
      <c r="DO31" s="655"/>
      <c r="DP31" s="655"/>
      <c r="DQ31" s="655"/>
      <c r="DR31" s="655"/>
      <c r="DS31" s="655"/>
      <c r="DT31" s="655"/>
      <c r="DU31" s="655"/>
      <c r="DV31" s="656"/>
      <c r="DW31" s="628">
        <v>0.2</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741865</v>
      </c>
      <c r="S32" s="624"/>
      <c r="T32" s="624"/>
      <c r="U32" s="624"/>
      <c r="V32" s="624"/>
      <c r="W32" s="624"/>
      <c r="X32" s="624"/>
      <c r="Y32" s="625"/>
      <c r="Z32" s="626">
        <v>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99.5</v>
      </c>
      <c r="BH32" s="655"/>
      <c r="BI32" s="655"/>
      <c r="BJ32" s="655"/>
      <c r="BK32" s="655"/>
      <c r="BL32" s="655"/>
      <c r="BM32" s="629">
        <v>97.5</v>
      </c>
      <c r="BN32" s="655"/>
      <c r="BO32" s="655"/>
      <c r="BP32" s="655"/>
      <c r="BQ32" s="678"/>
      <c r="BR32" s="680">
        <v>99.5</v>
      </c>
      <c r="BS32" s="655"/>
      <c r="BT32" s="655"/>
      <c r="BU32" s="655"/>
      <c r="BV32" s="655"/>
      <c r="BW32" s="655"/>
      <c r="BX32" s="629">
        <v>97.5</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25455</v>
      </c>
      <c r="S33" s="624"/>
      <c r="T33" s="624"/>
      <c r="U33" s="624"/>
      <c r="V33" s="624"/>
      <c r="W33" s="624"/>
      <c r="X33" s="624"/>
      <c r="Y33" s="625"/>
      <c r="Z33" s="626">
        <v>0.3</v>
      </c>
      <c r="AA33" s="626"/>
      <c r="AB33" s="626"/>
      <c r="AC33" s="626"/>
      <c r="AD33" s="627">
        <v>516</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98.2</v>
      </c>
      <c r="BH33" s="682"/>
      <c r="BI33" s="682"/>
      <c r="BJ33" s="682"/>
      <c r="BK33" s="682"/>
      <c r="BL33" s="682"/>
      <c r="BM33" s="683">
        <v>94.4</v>
      </c>
      <c r="BN33" s="682"/>
      <c r="BO33" s="682"/>
      <c r="BP33" s="682"/>
      <c r="BQ33" s="684"/>
      <c r="BR33" s="681">
        <v>98.2</v>
      </c>
      <c r="BS33" s="682"/>
      <c r="BT33" s="682"/>
      <c r="BU33" s="682"/>
      <c r="BV33" s="682"/>
      <c r="BW33" s="682"/>
      <c r="BX33" s="683">
        <v>94.4</v>
      </c>
      <c r="BY33" s="682"/>
      <c r="BZ33" s="682"/>
      <c r="CA33" s="682"/>
      <c r="CB33" s="684"/>
      <c r="CD33" s="620" t="s">
        <v>307</v>
      </c>
      <c r="CE33" s="621"/>
      <c r="CF33" s="621"/>
      <c r="CG33" s="621"/>
      <c r="CH33" s="621"/>
      <c r="CI33" s="621"/>
      <c r="CJ33" s="621"/>
      <c r="CK33" s="621"/>
      <c r="CL33" s="621"/>
      <c r="CM33" s="621"/>
      <c r="CN33" s="621"/>
      <c r="CO33" s="621"/>
      <c r="CP33" s="621"/>
      <c r="CQ33" s="622"/>
      <c r="CR33" s="623">
        <v>4514129</v>
      </c>
      <c r="CS33" s="655"/>
      <c r="CT33" s="655"/>
      <c r="CU33" s="655"/>
      <c r="CV33" s="655"/>
      <c r="CW33" s="655"/>
      <c r="CX33" s="655"/>
      <c r="CY33" s="656"/>
      <c r="CZ33" s="628">
        <v>51</v>
      </c>
      <c r="DA33" s="653"/>
      <c r="DB33" s="653"/>
      <c r="DC33" s="657"/>
      <c r="DD33" s="632">
        <v>3846317</v>
      </c>
      <c r="DE33" s="655"/>
      <c r="DF33" s="655"/>
      <c r="DG33" s="655"/>
      <c r="DH33" s="655"/>
      <c r="DI33" s="655"/>
      <c r="DJ33" s="655"/>
      <c r="DK33" s="656"/>
      <c r="DL33" s="632">
        <v>2658271</v>
      </c>
      <c r="DM33" s="655"/>
      <c r="DN33" s="655"/>
      <c r="DO33" s="655"/>
      <c r="DP33" s="655"/>
      <c r="DQ33" s="655"/>
      <c r="DR33" s="655"/>
      <c r="DS33" s="655"/>
      <c r="DT33" s="655"/>
      <c r="DU33" s="655"/>
      <c r="DV33" s="656"/>
      <c r="DW33" s="628">
        <v>47.3</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35409</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1003100</v>
      </c>
      <c r="CS34" s="624"/>
      <c r="CT34" s="624"/>
      <c r="CU34" s="624"/>
      <c r="CV34" s="624"/>
      <c r="CW34" s="624"/>
      <c r="CX34" s="624"/>
      <c r="CY34" s="625"/>
      <c r="CZ34" s="628">
        <v>11.3</v>
      </c>
      <c r="DA34" s="653"/>
      <c r="DB34" s="653"/>
      <c r="DC34" s="657"/>
      <c r="DD34" s="632">
        <v>843098</v>
      </c>
      <c r="DE34" s="624"/>
      <c r="DF34" s="624"/>
      <c r="DG34" s="624"/>
      <c r="DH34" s="624"/>
      <c r="DI34" s="624"/>
      <c r="DJ34" s="624"/>
      <c r="DK34" s="625"/>
      <c r="DL34" s="632">
        <v>701461</v>
      </c>
      <c r="DM34" s="624"/>
      <c r="DN34" s="624"/>
      <c r="DO34" s="624"/>
      <c r="DP34" s="624"/>
      <c r="DQ34" s="624"/>
      <c r="DR34" s="624"/>
      <c r="DS34" s="624"/>
      <c r="DT34" s="624"/>
      <c r="DU34" s="624"/>
      <c r="DV34" s="625"/>
      <c r="DW34" s="628">
        <v>12.5</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335148</v>
      </c>
      <c r="S35" s="624"/>
      <c r="T35" s="624"/>
      <c r="U35" s="624"/>
      <c r="V35" s="624"/>
      <c r="W35" s="624"/>
      <c r="X35" s="624"/>
      <c r="Y35" s="625"/>
      <c r="Z35" s="626">
        <v>3.6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214286</v>
      </c>
      <c r="CS35" s="655"/>
      <c r="CT35" s="655"/>
      <c r="CU35" s="655"/>
      <c r="CV35" s="655"/>
      <c r="CW35" s="655"/>
      <c r="CX35" s="655"/>
      <c r="CY35" s="656"/>
      <c r="CZ35" s="628">
        <v>2.4</v>
      </c>
      <c r="DA35" s="653"/>
      <c r="DB35" s="653"/>
      <c r="DC35" s="657"/>
      <c r="DD35" s="632">
        <v>184669</v>
      </c>
      <c r="DE35" s="655"/>
      <c r="DF35" s="655"/>
      <c r="DG35" s="655"/>
      <c r="DH35" s="655"/>
      <c r="DI35" s="655"/>
      <c r="DJ35" s="655"/>
      <c r="DK35" s="656"/>
      <c r="DL35" s="632">
        <v>120667</v>
      </c>
      <c r="DM35" s="655"/>
      <c r="DN35" s="655"/>
      <c r="DO35" s="655"/>
      <c r="DP35" s="655"/>
      <c r="DQ35" s="655"/>
      <c r="DR35" s="655"/>
      <c r="DS35" s="655"/>
      <c r="DT35" s="655"/>
      <c r="DU35" s="655"/>
      <c r="DV35" s="656"/>
      <c r="DW35" s="628">
        <v>2.1</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415505</v>
      </c>
      <c r="S36" s="624"/>
      <c r="T36" s="624"/>
      <c r="U36" s="624"/>
      <c r="V36" s="624"/>
      <c r="W36" s="624"/>
      <c r="X36" s="624"/>
      <c r="Y36" s="625"/>
      <c r="Z36" s="626">
        <v>4.5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1476645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106866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2245477</v>
      </c>
      <c r="CS36" s="624"/>
      <c r="CT36" s="624"/>
      <c r="CU36" s="624"/>
      <c r="CV36" s="624"/>
      <c r="CW36" s="624"/>
      <c r="CX36" s="624"/>
      <c r="CY36" s="625"/>
      <c r="CZ36" s="628">
        <v>25.4</v>
      </c>
      <c r="DA36" s="653"/>
      <c r="DB36" s="653"/>
      <c r="DC36" s="657"/>
      <c r="DD36" s="632">
        <v>1937602</v>
      </c>
      <c r="DE36" s="624"/>
      <c r="DF36" s="624"/>
      <c r="DG36" s="624"/>
      <c r="DH36" s="624"/>
      <c r="DI36" s="624"/>
      <c r="DJ36" s="624"/>
      <c r="DK36" s="625"/>
      <c r="DL36" s="632">
        <v>1266894</v>
      </c>
      <c r="DM36" s="624"/>
      <c r="DN36" s="624"/>
      <c r="DO36" s="624"/>
      <c r="DP36" s="624"/>
      <c r="DQ36" s="624"/>
      <c r="DR36" s="624"/>
      <c r="DS36" s="624"/>
      <c r="DT36" s="624"/>
      <c r="DU36" s="624"/>
      <c r="DV36" s="625"/>
      <c r="DW36" s="628">
        <v>22.6</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68946</v>
      </c>
      <c r="S37" s="624"/>
      <c r="T37" s="624"/>
      <c r="U37" s="624"/>
      <c r="V37" s="624"/>
      <c r="W37" s="624"/>
      <c r="X37" s="624"/>
      <c r="Y37" s="625"/>
      <c r="Z37" s="626">
        <v>0.7</v>
      </c>
      <c r="AA37" s="626"/>
      <c r="AB37" s="626"/>
      <c r="AC37" s="626"/>
      <c r="AD37" s="627">
        <v>1115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543594</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76591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762333</v>
      </c>
      <c r="CS37" s="655"/>
      <c r="CT37" s="655"/>
      <c r="CU37" s="655"/>
      <c r="CV37" s="655"/>
      <c r="CW37" s="655"/>
      <c r="CX37" s="655"/>
      <c r="CY37" s="656"/>
      <c r="CZ37" s="628">
        <v>8.6</v>
      </c>
      <c r="DA37" s="653"/>
      <c r="DB37" s="653"/>
      <c r="DC37" s="657"/>
      <c r="DD37" s="632">
        <v>704285</v>
      </c>
      <c r="DE37" s="655"/>
      <c r="DF37" s="655"/>
      <c r="DG37" s="655"/>
      <c r="DH37" s="655"/>
      <c r="DI37" s="655"/>
      <c r="DJ37" s="655"/>
      <c r="DK37" s="656"/>
      <c r="DL37" s="632">
        <v>632501</v>
      </c>
      <c r="DM37" s="655"/>
      <c r="DN37" s="655"/>
      <c r="DO37" s="655"/>
      <c r="DP37" s="655"/>
      <c r="DQ37" s="655"/>
      <c r="DR37" s="655"/>
      <c r="DS37" s="655"/>
      <c r="DT37" s="655"/>
      <c r="DU37" s="655"/>
      <c r="DV37" s="656"/>
      <c r="DW37" s="628">
        <v>11.3</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485200</v>
      </c>
      <c r="S38" s="624"/>
      <c r="T38" s="624"/>
      <c r="U38" s="624"/>
      <c r="V38" s="624"/>
      <c r="W38" s="624"/>
      <c r="X38" s="624"/>
      <c r="Y38" s="625"/>
      <c r="Z38" s="626">
        <v>5.2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190722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1842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740307</v>
      </c>
      <c r="CS38" s="624"/>
      <c r="CT38" s="624"/>
      <c r="CU38" s="624"/>
      <c r="CV38" s="624"/>
      <c r="CW38" s="624"/>
      <c r="CX38" s="624"/>
      <c r="CY38" s="625"/>
      <c r="CZ38" s="628">
        <v>8.4</v>
      </c>
      <c r="DA38" s="653"/>
      <c r="DB38" s="653"/>
      <c r="DC38" s="657"/>
      <c r="DD38" s="632">
        <v>616784</v>
      </c>
      <c r="DE38" s="624"/>
      <c r="DF38" s="624"/>
      <c r="DG38" s="624"/>
      <c r="DH38" s="624"/>
      <c r="DI38" s="624"/>
      <c r="DJ38" s="624"/>
      <c r="DK38" s="625"/>
      <c r="DL38" s="632">
        <v>569249</v>
      </c>
      <c r="DM38" s="624"/>
      <c r="DN38" s="624"/>
      <c r="DO38" s="624"/>
      <c r="DP38" s="624"/>
      <c r="DQ38" s="624"/>
      <c r="DR38" s="624"/>
      <c r="DS38" s="624"/>
      <c r="DT38" s="624"/>
      <c r="DU38" s="624"/>
      <c r="DV38" s="625"/>
      <c r="DW38" s="628">
        <v>10.1</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4160</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2786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310959</v>
      </c>
      <c r="CS39" s="655"/>
      <c r="CT39" s="655"/>
      <c r="CU39" s="655"/>
      <c r="CV39" s="655"/>
      <c r="CW39" s="655"/>
      <c r="CX39" s="655"/>
      <c r="CY39" s="656"/>
      <c r="CZ39" s="628">
        <v>3.5</v>
      </c>
      <c r="DA39" s="653"/>
      <c r="DB39" s="653"/>
      <c r="DC39" s="657"/>
      <c r="DD39" s="632">
        <v>264164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2022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86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9312515</v>
      </c>
      <c r="S41" s="696"/>
      <c r="T41" s="696"/>
      <c r="U41" s="696"/>
      <c r="V41" s="696"/>
      <c r="W41" s="696"/>
      <c r="X41" s="696"/>
      <c r="Y41" s="700"/>
      <c r="Z41" s="701">
        <v>100</v>
      </c>
      <c r="AA41" s="701"/>
      <c r="AB41" s="701"/>
      <c r="AC41" s="701"/>
      <c r="AD41" s="702">
        <v>5618028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155351</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580796</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405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854953</v>
      </c>
      <c r="CS42" s="655"/>
      <c r="CT42" s="655"/>
      <c r="CU42" s="655"/>
      <c r="CV42" s="655"/>
      <c r="CW42" s="655"/>
      <c r="CX42" s="655"/>
      <c r="CY42" s="656"/>
      <c r="CZ42" s="628">
        <v>9.6999999999999993</v>
      </c>
      <c r="DA42" s="653"/>
      <c r="DB42" s="653"/>
      <c r="DC42" s="657"/>
      <c r="DD42" s="632">
        <v>270290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30171</v>
      </c>
      <c r="CS43" s="655"/>
      <c r="CT43" s="655"/>
      <c r="CU43" s="655"/>
      <c r="CV43" s="655"/>
      <c r="CW43" s="655"/>
      <c r="CX43" s="655"/>
      <c r="CY43" s="656"/>
      <c r="CZ43" s="628">
        <v>0.3</v>
      </c>
      <c r="DA43" s="653"/>
      <c r="DB43" s="653"/>
      <c r="DC43" s="657"/>
      <c r="DD43" s="632">
        <v>30171</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723818</v>
      </c>
      <c r="CS44" s="624"/>
      <c r="CT44" s="624"/>
      <c r="CU44" s="624"/>
      <c r="CV44" s="624"/>
      <c r="CW44" s="624"/>
      <c r="CX44" s="624"/>
      <c r="CY44" s="625"/>
      <c r="CZ44" s="628">
        <v>8.1999999999999993</v>
      </c>
      <c r="DA44" s="629"/>
      <c r="DB44" s="629"/>
      <c r="DC44" s="635"/>
      <c r="DD44" s="632">
        <v>152432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269745</v>
      </c>
      <c r="CS45" s="655"/>
      <c r="CT45" s="655"/>
      <c r="CU45" s="655"/>
      <c r="CV45" s="655"/>
      <c r="CW45" s="655"/>
      <c r="CX45" s="655"/>
      <c r="CY45" s="656"/>
      <c r="CZ45" s="628">
        <v>3</v>
      </c>
      <c r="DA45" s="653"/>
      <c r="DB45" s="653"/>
      <c r="DC45" s="657"/>
      <c r="DD45" s="632">
        <v>26934</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438602</v>
      </c>
      <c r="CS46" s="624"/>
      <c r="CT46" s="624"/>
      <c r="CU46" s="624"/>
      <c r="CV46" s="624"/>
      <c r="CW46" s="624"/>
      <c r="CX46" s="624"/>
      <c r="CY46" s="625"/>
      <c r="CZ46" s="628">
        <v>5</v>
      </c>
      <c r="DA46" s="629"/>
      <c r="DB46" s="629"/>
      <c r="DC46" s="635"/>
      <c r="DD46" s="632">
        <v>115445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131135</v>
      </c>
      <c r="CS47" s="655"/>
      <c r="CT47" s="655"/>
      <c r="CU47" s="655"/>
      <c r="CV47" s="655"/>
      <c r="CW47" s="655"/>
      <c r="CX47" s="655"/>
      <c r="CY47" s="656"/>
      <c r="CZ47" s="628">
        <v>1.5</v>
      </c>
      <c r="DA47" s="653"/>
      <c r="DB47" s="653"/>
      <c r="DC47" s="657"/>
      <c r="DD47" s="632">
        <v>117858</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8848284</v>
      </c>
      <c r="CS49" s="682"/>
      <c r="CT49" s="682"/>
      <c r="CU49" s="682"/>
      <c r="CV49" s="682"/>
      <c r="CW49" s="682"/>
      <c r="CX49" s="682"/>
      <c r="CY49" s="711"/>
      <c r="CZ49" s="703">
        <v>100</v>
      </c>
      <c r="DA49" s="712"/>
      <c r="DB49" s="712"/>
      <c r="DC49" s="713"/>
      <c r="DD49" s="714">
        <v>6595244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CJ6Eay9qVDJ38KNqELvJZs3flajcG3sWEoDHeIhuKB0pQ3k0ZTEwHONY53244OvukhiQ/nnhAnE4gxZfxEPQw==" saltValue="ZEgVkyA4gDOIhsGNqPd2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9319</v>
      </c>
      <c r="R7" s="753"/>
      <c r="S7" s="753"/>
      <c r="T7" s="753"/>
      <c r="U7" s="753"/>
      <c r="V7" s="753">
        <v>8855</v>
      </c>
      <c r="W7" s="753"/>
      <c r="X7" s="753"/>
      <c r="Y7" s="753"/>
      <c r="Z7" s="753"/>
      <c r="AA7" s="753">
        <v>464</v>
      </c>
      <c r="AB7" s="753"/>
      <c r="AC7" s="753"/>
      <c r="AD7" s="753"/>
      <c r="AE7" s="754"/>
      <c r="AF7" s="755">
        <v>416</v>
      </c>
      <c r="AG7" s="756"/>
      <c r="AH7" s="756"/>
      <c r="AI7" s="756"/>
      <c r="AJ7" s="757"/>
      <c r="AK7" s="758">
        <v>335</v>
      </c>
      <c r="AL7" s="759"/>
      <c r="AM7" s="759"/>
      <c r="AN7" s="759"/>
      <c r="AO7" s="759"/>
      <c r="AP7" s="759">
        <v>6101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555</v>
      </c>
      <c r="BT7" s="747"/>
      <c r="BU7" s="747"/>
      <c r="BV7" s="747"/>
      <c r="BW7" s="747"/>
      <c r="BX7" s="747"/>
      <c r="BY7" s="747"/>
      <c r="BZ7" s="747"/>
      <c r="CA7" s="747"/>
      <c r="CB7" s="747"/>
      <c r="CC7" s="747"/>
      <c r="CD7" s="747"/>
      <c r="CE7" s="747"/>
      <c r="CF7" s="747"/>
      <c r="CG7" s="762"/>
      <c r="CH7" s="743">
        <v>7</v>
      </c>
      <c r="CI7" s="744"/>
      <c r="CJ7" s="744"/>
      <c r="CK7" s="744"/>
      <c r="CL7" s="745"/>
      <c r="CM7" s="743">
        <v>-14</v>
      </c>
      <c r="CN7" s="744"/>
      <c r="CO7" s="744"/>
      <c r="CP7" s="744"/>
      <c r="CQ7" s="745"/>
      <c r="CR7" s="743">
        <v>21</v>
      </c>
      <c r="CS7" s="744"/>
      <c r="CT7" s="744"/>
      <c r="CU7" s="744"/>
      <c r="CV7" s="745"/>
      <c r="CW7" s="743" t="s">
        <v>487</v>
      </c>
      <c r="CX7" s="744"/>
      <c r="CY7" s="744"/>
      <c r="CZ7" s="744"/>
      <c r="DA7" s="745"/>
      <c r="DB7" s="743" t="s">
        <v>487</v>
      </c>
      <c r="DC7" s="744"/>
      <c r="DD7" s="744"/>
      <c r="DE7" s="744"/>
      <c r="DF7" s="745"/>
      <c r="DG7" s="743" t="s">
        <v>487</v>
      </c>
      <c r="DH7" s="744"/>
      <c r="DI7" s="744"/>
      <c r="DJ7" s="744"/>
      <c r="DK7" s="745"/>
      <c r="DL7" s="743" t="s">
        <v>487</v>
      </c>
      <c r="DM7" s="744"/>
      <c r="DN7" s="744"/>
      <c r="DO7" s="744"/>
      <c r="DP7" s="745"/>
      <c r="DQ7" s="743" t="s">
        <v>487</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556</v>
      </c>
      <c r="BT8" s="774"/>
      <c r="BU8" s="774"/>
      <c r="BV8" s="774"/>
      <c r="BW8" s="774"/>
      <c r="BX8" s="774"/>
      <c r="BY8" s="774"/>
      <c r="BZ8" s="774"/>
      <c r="CA8" s="774"/>
      <c r="CB8" s="774"/>
      <c r="CC8" s="774"/>
      <c r="CD8" s="774"/>
      <c r="CE8" s="774"/>
      <c r="CF8" s="774"/>
      <c r="CG8" s="775"/>
      <c r="CH8" s="776">
        <v>5</v>
      </c>
      <c r="CI8" s="777"/>
      <c r="CJ8" s="777"/>
      <c r="CK8" s="777"/>
      <c r="CL8" s="778"/>
      <c r="CM8" s="776">
        <v>24</v>
      </c>
      <c r="CN8" s="777"/>
      <c r="CO8" s="777"/>
      <c r="CP8" s="777"/>
      <c r="CQ8" s="778"/>
      <c r="CR8" s="776">
        <v>2</v>
      </c>
      <c r="CS8" s="777"/>
      <c r="CT8" s="777"/>
      <c r="CU8" s="777"/>
      <c r="CV8" s="778"/>
      <c r="CW8" s="776">
        <v>3</v>
      </c>
      <c r="CX8" s="777"/>
      <c r="CY8" s="777"/>
      <c r="CZ8" s="777"/>
      <c r="DA8" s="778"/>
      <c r="DB8" s="776" t="s">
        <v>487</v>
      </c>
      <c r="DC8" s="777"/>
      <c r="DD8" s="777"/>
      <c r="DE8" s="777"/>
      <c r="DF8" s="778"/>
      <c r="DG8" s="776" t="s">
        <v>487</v>
      </c>
      <c r="DH8" s="777"/>
      <c r="DI8" s="777"/>
      <c r="DJ8" s="777"/>
      <c r="DK8" s="778"/>
      <c r="DL8" s="776" t="s">
        <v>487</v>
      </c>
      <c r="DM8" s="777"/>
      <c r="DN8" s="777"/>
      <c r="DO8" s="777"/>
      <c r="DP8" s="778"/>
      <c r="DQ8" s="776" t="s">
        <v>487</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557</v>
      </c>
      <c r="BT9" s="774"/>
      <c r="BU9" s="774"/>
      <c r="BV9" s="774"/>
      <c r="BW9" s="774"/>
      <c r="BX9" s="774"/>
      <c r="BY9" s="774"/>
      <c r="BZ9" s="774"/>
      <c r="CA9" s="774"/>
      <c r="CB9" s="774"/>
      <c r="CC9" s="774"/>
      <c r="CD9" s="774"/>
      <c r="CE9" s="774"/>
      <c r="CF9" s="774"/>
      <c r="CG9" s="775"/>
      <c r="CH9" s="776">
        <v>16</v>
      </c>
      <c r="CI9" s="777"/>
      <c r="CJ9" s="777"/>
      <c r="CK9" s="777"/>
      <c r="CL9" s="778"/>
      <c r="CM9" s="776">
        <v>137</v>
      </c>
      <c r="CN9" s="777"/>
      <c r="CO9" s="777"/>
      <c r="CP9" s="777"/>
      <c r="CQ9" s="778"/>
      <c r="CR9" s="776">
        <v>4</v>
      </c>
      <c r="CS9" s="777"/>
      <c r="CT9" s="777"/>
      <c r="CU9" s="777"/>
      <c r="CV9" s="778"/>
      <c r="CW9" s="776" t="s">
        <v>487</v>
      </c>
      <c r="CX9" s="777"/>
      <c r="CY9" s="777"/>
      <c r="CZ9" s="777"/>
      <c r="DA9" s="778"/>
      <c r="DB9" s="776" t="s">
        <v>487</v>
      </c>
      <c r="DC9" s="777"/>
      <c r="DD9" s="777"/>
      <c r="DE9" s="777"/>
      <c r="DF9" s="778"/>
      <c r="DG9" s="776" t="s">
        <v>487</v>
      </c>
      <c r="DH9" s="777"/>
      <c r="DI9" s="777"/>
      <c r="DJ9" s="777"/>
      <c r="DK9" s="778"/>
      <c r="DL9" s="776" t="s">
        <v>487</v>
      </c>
      <c r="DM9" s="777"/>
      <c r="DN9" s="777"/>
      <c r="DO9" s="777"/>
      <c r="DP9" s="778"/>
      <c r="DQ9" s="776" t="s">
        <v>487</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9319</v>
      </c>
      <c r="R23" s="793"/>
      <c r="S23" s="793"/>
      <c r="T23" s="793"/>
      <c r="U23" s="793"/>
      <c r="V23" s="793">
        <v>8855</v>
      </c>
      <c r="W23" s="793"/>
      <c r="X23" s="793"/>
      <c r="Y23" s="793"/>
      <c r="Z23" s="793"/>
      <c r="AA23" s="793">
        <v>464</v>
      </c>
      <c r="AB23" s="793"/>
      <c r="AC23" s="793"/>
      <c r="AD23" s="793"/>
      <c r="AE23" s="794"/>
      <c r="AF23" s="795">
        <v>416</v>
      </c>
      <c r="AG23" s="793"/>
      <c r="AH23" s="793"/>
      <c r="AI23" s="793"/>
      <c r="AJ23" s="796"/>
      <c r="AK23" s="797"/>
      <c r="AL23" s="798"/>
      <c r="AM23" s="798"/>
      <c r="AN23" s="798"/>
      <c r="AO23" s="798"/>
      <c r="AP23" s="793">
        <v>6101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1641</v>
      </c>
      <c r="R28" s="823"/>
      <c r="S28" s="823"/>
      <c r="T28" s="823"/>
      <c r="U28" s="823"/>
      <c r="V28" s="823">
        <v>1534</v>
      </c>
      <c r="W28" s="823"/>
      <c r="X28" s="823"/>
      <c r="Y28" s="823"/>
      <c r="Z28" s="823"/>
      <c r="AA28" s="823">
        <v>107</v>
      </c>
      <c r="AB28" s="823"/>
      <c r="AC28" s="823"/>
      <c r="AD28" s="823"/>
      <c r="AE28" s="824"/>
      <c r="AF28" s="825">
        <v>107</v>
      </c>
      <c r="AG28" s="823"/>
      <c r="AH28" s="823"/>
      <c r="AI28" s="823"/>
      <c r="AJ28" s="826"/>
      <c r="AK28" s="827">
        <v>130</v>
      </c>
      <c r="AL28" s="828"/>
      <c r="AM28" s="828"/>
      <c r="AN28" s="828"/>
      <c r="AO28" s="828"/>
      <c r="AP28" s="828" t="s">
        <v>487</v>
      </c>
      <c r="AQ28" s="828"/>
      <c r="AR28" s="828"/>
      <c r="AS28" s="828"/>
      <c r="AT28" s="828"/>
      <c r="AU28" s="828" t="s">
        <v>487</v>
      </c>
      <c r="AV28" s="828"/>
      <c r="AW28" s="828"/>
      <c r="AX28" s="828"/>
      <c r="AY28" s="828"/>
      <c r="AZ28" s="829" t="s">
        <v>487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2252</v>
      </c>
      <c r="R29" s="784"/>
      <c r="S29" s="784"/>
      <c r="T29" s="784"/>
      <c r="U29" s="784"/>
      <c r="V29" s="784">
        <v>2106</v>
      </c>
      <c r="W29" s="784"/>
      <c r="X29" s="784"/>
      <c r="Y29" s="784"/>
      <c r="Z29" s="784"/>
      <c r="AA29" s="784">
        <v>146</v>
      </c>
      <c r="AB29" s="784"/>
      <c r="AC29" s="784"/>
      <c r="AD29" s="784"/>
      <c r="AE29" s="785"/>
      <c r="AF29" s="786">
        <v>146</v>
      </c>
      <c r="AG29" s="787"/>
      <c r="AH29" s="787"/>
      <c r="AI29" s="787"/>
      <c r="AJ29" s="788"/>
      <c r="AK29" s="834">
        <v>292</v>
      </c>
      <c r="AL29" s="830"/>
      <c r="AM29" s="830"/>
      <c r="AN29" s="830"/>
      <c r="AO29" s="830"/>
      <c r="AP29" s="830" t="s">
        <v>487</v>
      </c>
      <c r="AQ29" s="830"/>
      <c r="AR29" s="830"/>
      <c r="AS29" s="830"/>
      <c r="AT29" s="830"/>
      <c r="AU29" s="830" t="s">
        <v>487</v>
      </c>
      <c r="AV29" s="830"/>
      <c r="AW29" s="830"/>
      <c r="AX29" s="830"/>
      <c r="AY29" s="830"/>
      <c r="AZ29" s="831" t="s">
        <v>487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174</v>
      </c>
      <c r="R30" s="784"/>
      <c r="S30" s="784"/>
      <c r="T30" s="784"/>
      <c r="U30" s="784"/>
      <c r="V30" s="784">
        <v>174</v>
      </c>
      <c r="W30" s="784"/>
      <c r="X30" s="784"/>
      <c r="Y30" s="784"/>
      <c r="Z30" s="784"/>
      <c r="AA30" s="784">
        <v>0</v>
      </c>
      <c r="AB30" s="784"/>
      <c r="AC30" s="784"/>
      <c r="AD30" s="784"/>
      <c r="AE30" s="785"/>
      <c r="AF30" s="786">
        <v>0</v>
      </c>
      <c r="AG30" s="787"/>
      <c r="AH30" s="787"/>
      <c r="AI30" s="787"/>
      <c r="AJ30" s="788"/>
      <c r="AK30" s="834">
        <v>60</v>
      </c>
      <c r="AL30" s="830"/>
      <c r="AM30" s="830"/>
      <c r="AN30" s="830"/>
      <c r="AO30" s="830"/>
      <c r="AP30" s="830" t="s">
        <v>487</v>
      </c>
      <c r="AQ30" s="830"/>
      <c r="AR30" s="830"/>
      <c r="AS30" s="830"/>
      <c r="AT30" s="830"/>
      <c r="AU30" s="830" t="s">
        <v>487</v>
      </c>
      <c r="AV30" s="830"/>
      <c r="AW30" s="830"/>
      <c r="AX30" s="830"/>
      <c r="AY30" s="830"/>
      <c r="AZ30" s="831" t="s">
        <v>487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818</v>
      </c>
      <c r="R31" s="784"/>
      <c r="S31" s="784"/>
      <c r="T31" s="784"/>
      <c r="U31" s="784"/>
      <c r="V31" s="784">
        <v>811</v>
      </c>
      <c r="W31" s="784"/>
      <c r="X31" s="784"/>
      <c r="Y31" s="784"/>
      <c r="Z31" s="784"/>
      <c r="AA31" s="784">
        <v>7</v>
      </c>
      <c r="AB31" s="784"/>
      <c r="AC31" s="784"/>
      <c r="AD31" s="784"/>
      <c r="AE31" s="785"/>
      <c r="AF31" s="786">
        <v>7</v>
      </c>
      <c r="AG31" s="787"/>
      <c r="AH31" s="787"/>
      <c r="AI31" s="787"/>
      <c r="AJ31" s="788"/>
      <c r="AK31" s="834">
        <v>4</v>
      </c>
      <c r="AL31" s="830"/>
      <c r="AM31" s="830"/>
      <c r="AN31" s="830"/>
      <c r="AO31" s="830"/>
      <c r="AP31" s="830">
        <v>12</v>
      </c>
      <c r="AQ31" s="830"/>
      <c r="AR31" s="830"/>
      <c r="AS31" s="830"/>
      <c r="AT31" s="830"/>
      <c r="AU31" s="830" t="s">
        <v>487</v>
      </c>
      <c r="AV31" s="830"/>
      <c r="AW31" s="830"/>
      <c r="AX31" s="830"/>
      <c r="AY31" s="830"/>
      <c r="AZ31" s="831" t="s">
        <v>487</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392</v>
      </c>
      <c r="C32" s="781"/>
      <c r="D32" s="781"/>
      <c r="E32" s="781"/>
      <c r="F32" s="781"/>
      <c r="G32" s="781"/>
      <c r="H32" s="781"/>
      <c r="I32" s="781"/>
      <c r="J32" s="781"/>
      <c r="K32" s="781"/>
      <c r="L32" s="781"/>
      <c r="M32" s="781"/>
      <c r="N32" s="781"/>
      <c r="O32" s="781"/>
      <c r="P32" s="782"/>
      <c r="Q32" s="783">
        <v>214</v>
      </c>
      <c r="R32" s="784"/>
      <c r="S32" s="784"/>
      <c r="T32" s="784"/>
      <c r="U32" s="784"/>
      <c r="V32" s="784">
        <v>180</v>
      </c>
      <c r="W32" s="784"/>
      <c r="X32" s="784"/>
      <c r="Y32" s="784"/>
      <c r="Z32" s="784"/>
      <c r="AA32" s="784">
        <v>34</v>
      </c>
      <c r="AB32" s="784"/>
      <c r="AC32" s="784"/>
      <c r="AD32" s="784"/>
      <c r="AE32" s="785"/>
      <c r="AF32" s="786">
        <v>495</v>
      </c>
      <c r="AG32" s="787"/>
      <c r="AH32" s="787"/>
      <c r="AI32" s="787"/>
      <c r="AJ32" s="788"/>
      <c r="AK32" s="834">
        <v>2</v>
      </c>
      <c r="AL32" s="830"/>
      <c r="AM32" s="830"/>
      <c r="AN32" s="830"/>
      <c r="AO32" s="830"/>
      <c r="AP32" s="830">
        <v>197</v>
      </c>
      <c r="AQ32" s="830"/>
      <c r="AR32" s="830"/>
      <c r="AS32" s="830"/>
      <c r="AT32" s="830"/>
      <c r="AU32" s="830">
        <v>2</v>
      </c>
      <c r="AV32" s="830"/>
      <c r="AW32" s="830"/>
      <c r="AX32" s="830"/>
      <c r="AY32" s="830"/>
      <c r="AZ32" s="831" t="s">
        <v>487</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2164</v>
      </c>
      <c r="R33" s="784"/>
      <c r="S33" s="784"/>
      <c r="T33" s="784"/>
      <c r="U33" s="784"/>
      <c r="V33" s="784">
        <v>2190</v>
      </c>
      <c r="W33" s="784"/>
      <c r="X33" s="784"/>
      <c r="Y33" s="784"/>
      <c r="Z33" s="784"/>
      <c r="AA33" s="784">
        <v>26</v>
      </c>
      <c r="AB33" s="784"/>
      <c r="AC33" s="784"/>
      <c r="AD33" s="784"/>
      <c r="AE33" s="785"/>
      <c r="AF33" s="786">
        <v>158</v>
      </c>
      <c r="AG33" s="787"/>
      <c r="AH33" s="787"/>
      <c r="AI33" s="787"/>
      <c r="AJ33" s="788"/>
      <c r="AK33" s="834">
        <v>544</v>
      </c>
      <c r="AL33" s="830"/>
      <c r="AM33" s="830"/>
      <c r="AN33" s="830"/>
      <c r="AO33" s="830"/>
      <c r="AP33" s="830">
        <v>665</v>
      </c>
      <c r="AQ33" s="830"/>
      <c r="AR33" s="830"/>
      <c r="AS33" s="830"/>
      <c r="AT33" s="830"/>
      <c r="AU33" s="830">
        <v>452</v>
      </c>
      <c r="AV33" s="830"/>
      <c r="AW33" s="830"/>
      <c r="AX33" s="830"/>
      <c r="AY33" s="830"/>
      <c r="AZ33" s="831" t="s">
        <v>487</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395</v>
      </c>
      <c r="C34" s="781"/>
      <c r="D34" s="781"/>
      <c r="E34" s="781"/>
      <c r="F34" s="781"/>
      <c r="G34" s="781"/>
      <c r="H34" s="781"/>
      <c r="I34" s="781"/>
      <c r="J34" s="781"/>
      <c r="K34" s="781"/>
      <c r="L34" s="781"/>
      <c r="M34" s="781"/>
      <c r="N34" s="781"/>
      <c r="O34" s="781"/>
      <c r="P34" s="782"/>
      <c r="Q34" s="783">
        <v>301</v>
      </c>
      <c r="R34" s="784"/>
      <c r="S34" s="784"/>
      <c r="T34" s="784"/>
      <c r="U34" s="784"/>
      <c r="V34" s="784">
        <v>293</v>
      </c>
      <c r="W34" s="784"/>
      <c r="X34" s="784"/>
      <c r="Y34" s="784"/>
      <c r="Z34" s="784"/>
      <c r="AA34" s="784">
        <v>8</v>
      </c>
      <c r="AB34" s="784"/>
      <c r="AC34" s="784"/>
      <c r="AD34" s="784"/>
      <c r="AE34" s="785"/>
      <c r="AF34" s="786">
        <v>10</v>
      </c>
      <c r="AG34" s="787"/>
      <c r="AH34" s="787"/>
      <c r="AI34" s="787"/>
      <c r="AJ34" s="788"/>
      <c r="AK34" s="834">
        <v>191</v>
      </c>
      <c r="AL34" s="830"/>
      <c r="AM34" s="830"/>
      <c r="AN34" s="830"/>
      <c r="AO34" s="830"/>
      <c r="AP34" s="830">
        <v>1704</v>
      </c>
      <c r="AQ34" s="830"/>
      <c r="AR34" s="830"/>
      <c r="AS34" s="830"/>
      <c r="AT34" s="830"/>
      <c r="AU34" s="830">
        <v>1477</v>
      </c>
      <c r="AV34" s="830"/>
      <c r="AW34" s="830"/>
      <c r="AX34" s="830"/>
      <c r="AY34" s="830"/>
      <c r="AZ34" s="831" t="s">
        <v>487</v>
      </c>
      <c r="BA34" s="831"/>
      <c r="BB34" s="831"/>
      <c r="BC34" s="831"/>
      <c r="BD34" s="831"/>
      <c r="BE34" s="832" t="s">
        <v>393</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923</v>
      </c>
      <c r="AG63" s="844"/>
      <c r="AH63" s="844"/>
      <c r="AI63" s="844"/>
      <c r="AJ63" s="845"/>
      <c r="AK63" s="846"/>
      <c r="AL63" s="841"/>
      <c r="AM63" s="841"/>
      <c r="AN63" s="841"/>
      <c r="AO63" s="841"/>
      <c r="AP63" s="844">
        <v>2578</v>
      </c>
      <c r="AQ63" s="844"/>
      <c r="AR63" s="844"/>
      <c r="AS63" s="844"/>
      <c r="AT63" s="844"/>
      <c r="AU63" s="844">
        <v>1931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547</v>
      </c>
      <c r="C68" s="870"/>
      <c r="D68" s="870"/>
      <c r="E68" s="870"/>
      <c r="F68" s="870"/>
      <c r="G68" s="870"/>
      <c r="H68" s="870"/>
      <c r="I68" s="870"/>
      <c r="J68" s="870"/>
      <c r="K68" s="870"/>
      <c r="L68" s="870"/>
      <c r="M68" s="870"/>
      <c r="N68" s="870"/>
      <c r="O68" s="870"/>
      <c r="P68" s="871"/>
      <c r="Q68" s="872">
        <v>3716</v>
      </c>
      <c r="R68" s="866"/>
      <c r="S68" s="866"/>
      <c r="T68" s="866"/>
      <c r="U68" s="866"/>
      <c r="V68" s="866">
        <v>3672</v>
      </c>
      <c r="W68" s="866"/>
      <c r="X68" s="866"/>
      <c r="Y68" s="866"/>
      <c r="Z68" s="866"/>
      <c r="AA68" s="866">
        <v>44</v>
      </c>
      <c r="AB68" s="866"/>
      <c r="AC68" s="866"/>
      <c r="AD68" s="866"/>
      <c r="AE68" s="866"/>
      <c r="AF68" s="866">
        <v>39</v>
      </c>
      <c r="AG68" s="866"/>
      <c r="AH68" s="866"/>
      <c r="AI68" s="866"/>
      <c r="AJ68" s="866"/>
      <c r="AK68" s="866" t="s">
        <v>487</v>
      </c>
      <c r="AL68" s="866"/>
      <c r="AM68" s="866"/>
      <c r="AN68" s="866"/>
      <c r="AO68" s="866"/>
      <c r="AP68" s="866">
        <v>2323</v>
      </c>
      <c r="AQ68" s="866"/>
      <c r="AR68" s="866"/>
      <c r="AS68" s="866"/>
      <c r="AT68" s="866"/>
      <c r="AU68" s="866">
        <v>236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548</v>
      </c>
      <c r="C69" s="874"/>
      <c r="D69" s="874"/>
      <c r="E69" s="874"/>
      <c r="F69" s="874"/>
      <c r="G69" s="874"/>
      <c r="H69" s="874"/>
      <c r="I69" s="874"/>
      <c r="J69" s="874"/>
      <c r="K69" s="874"/>
      <c r="L69" s="874"/>
      <c r="M69" s="874"/>
      <c r="N69" s="874"/>
      <c r="O69" s="874"/>
      <c r="P69" s="875"/>
      <c r="Q69" s="876">
        <v>0</v>
      </c>
      <c r="R69" s="830"/>
      <c r="S69" s="830"/>
      <c r="T69" s="830"/>
      <c r="U69" s="830"/>
      <c r="V69" s="830">
        <v>0</v>
      </c>
      <c r="W69" s="830"/>
      <c r="X69" s="830"/>
      <c r="Y69" s="830"/>
      <c r="Z69" s="830"/>
      <c r="AA69" s="830">
        <v>0</v>
      </c>
      <c r="AB69" s="830"/>
      <c r="AC69" s="830"/>
      <c r="AD69" s="830"/>
      <c r="AE69" s="830"/>
      <c r="AF69" s="830">
        <v>0</v>
      </c>
      <c r="AG69" s="830"/>
      <c r="AH69" s="830"/>
      <c r="AI69" s="830"/>
      <c r="AJ69" s="830"/>
      <c r="AK69" s="830" t="s">
        <v>558</v>
      </c>
      <c r="AL69" s="830"/>
      <c r="AM69" s="830"/>
      <c r="AN69" s="830"/>
      <c r="AO69" s="830"/>
      <c r="AP69" s="830" t="s">
        <v>487</v>
      </c>
      <c r="AQ69" s="830"/>
      <c r="AR69" s="830"/>
      <c r="AS69" s="830"/>
      <c r="AT69" s="830"/>
      <c r="AU69" s="830" t="s">
        <v>487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549</v>
      </c>
      <c r="C70" s="874"/>
      <c r="D70" s="874"/>
      <c r="E70" s="874"/>
      <c r="F70" s="874"/>
      <c r="G70" s="874"/>
      <c r="H70" s="874"/>
      <c r="I70" s="874"/>
      <c r="J70" s="874"/>
      <c r="K70" s="874"/>
      <c r="L70" s="874"/>
      <c r="M70" s="874"/>
      <c r="N70" s="874"/>
      <c r="O70" s="874"/>
      <c r="P70" s="875"/>
      <c r="Q70" s="876">
        <v>7342</v>
      </c>
      <c r="R70" s="830"/>
      <c r="S70" s="830"/>
      <c r="T70" s="830"/>
      <c r="U70" s="830"/>
      <c r="V70" s="830">
        <v>7213</v>
      </c>
      <c r="W70" s="830"/>
      <c r="X70" s="830"/>
      <c r="Y70" s="830"/>
      <c r="Z70" s="830"/>
      <c r="AA70" s="830">
        <v>129</v>
      </c>
      <c r="AB70" s="830"/>
      <c r="AC70" s="830"/>
      <c r="AD70" s="830"/>
      <c r="AE70" s="830"/>
      <c r="AF70" s="830">
        <v>129</v>
      </c>
      <c r="AG70" s="830"/>
      <c r="AH70" s="830"/>
      <c r="AI70" s="830"/>
      <c r="AJ70" s="830"/>
      <c r="AK70" s="830">
        <v>2723</v>
      </c>
      <c r="AL70" s="830"/>
      <c r="AM70" s="830"/>
      <c r="AN70" s="830"/>
      <c r="AO70" s="830"/>
      <c r="AP70" s="830" t="s">
        <v>487</v>
      </c>
      <c r="AQ70" s="830"/>
      <c r="AR70" s="830"/>
      <c r="AS70" s="830"/>
      <c r="AT70" s="830"/>
      <c r="AU70" s="830" t="s">
        <v>487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550</v>
      </c>
      <c r="C71" s="874"/>
      <c r="D71" s="874"/>
      <c r="E71" s="874"/>
      <c r="F71" s="874"/>
      <c r="G71" s="874"/>
      <c r="H71" s="874"/>
      <c r="I71" s="874"/>
      <c r="J71" s="874"/>
      <c r="K71" s="874"/>
      <c r="L71" s="874"/>
      <c r="M71" s="874"/>
      <c r="N71" s="874"/>
      <c r="O71" s="874"/>
      <c r="P71" s="875"/>
      <c r="Q71" s="876">
        <v>75</v>
      </c>
      <c r="R71" s="830"/>
      <c r="S71" s="830"/>
      <c r="T71" s="830"/>
      <c r="U71" s="830"/>
      <c r="V71" s="830">
        <v>71</v>
      </c>
      <c r="W71" s="830"/>
      <c r="X71" s="830"/>
      <c r="Y71" s="830"/>
      <c r="Z71" s="830"/>
      <c r="AA71" s="830">
        <v>4</v>
      </c>
      <c r="AB71" s="830"/>
      <c r="AC71" s="830"/>
      <c r="AD71" s="830"/>
      <c r="AE71" s="830"/>
      <c r="AF71" s="830">
        <v>4</v>
      </c>
      <c r="AG71" s="830"/>
      <c r="AH71" s="830"/>
      <c r="AI71" s="830"/>
      <c r="AJ71" s="830"/>
      <c r="AK71" s="830">
        <v>5</v>
      </c>
      <c r="AL71" s="830"/>
      <c r="AM71" s="830"/>
      <c r="AN71" s="830"/>
      <c r="AO71" s="830"/>
      <c r="AP71" s="830" t="s">
        <v>487</v>
      </c>
      <c r="AQ71" s="830"/>
      <c r="AR71" s="830"/>
      <c r="AS71" s="830"/>
      <c r="AT71" s="830"/>
      <c r="AU71" s="830" t="s">
        <v>487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551</v>
      </c>
      <c r="C72" s="874"/>
      <c r="D72" s="874"/>
      <c r="E72" s="874"/>
      <c r="F72" s="874"/>
      <c r="G72" s="874"/>
      <c r="H72" s="874"/>
      <c r="I72" s="874"/>
      <c r="J72" s="874"/>
      <c r="K72" s="874"/>
      <c r="L72" s="874"/>
      <c r="M72" s="874"/>
      <c r="N72" s="874"/>
      <c r="O72" s="874"/>
      <c r="P72" s="875"/>
      <c r="Q72" s="876">
        <v>117</v>
      </c>
      <c r="R72" s="830"/>
      <c r="S72" s="830"/>
      <c r="T72" s="830"/>
      <c r="U72" s="830"/>
      <c r="V72" s="830">
        <v>94</v>
      </c>
      <c r="W72" s="830"/>
      <c r="X72" s="830"/>
      <c r="Y72" s="830"/>
      <c r="Z72" s="830"/>
      <c r="AA72" s="830">
        <v>23</v>
      </c>
      <c r="AB72" s="830"/>
      <c r="AC72" s="830"/>
      <c r="AD72" s="830"/>
      <c r="AE72" s="830"/>
      <c r="AF72" s="830">
        <v>23</v>
      </c>
      <c r="AG72" s="830"/>
      <c r="AH72" s="830"/>
      <c r="AI72" s="830"/>
      <c r="AJ72" s="830"/>
      <c r="AK72" s="830" t="s">
        <v>487</v>
      </c>
      <c r="AL72" s="830"/>
      <c r="AM72" s="830"/>
      <c r="AN72" s="830"/>
      <c r="AO72" s="830"/>
      <c r="AP72" s="830" t="s">
        <v>487</v>
      </c>
      <c r="AQ72" s="830"/>
      <c r="AR72" s="830"/>
      <c r="AS72" s="830"/>
      <c r="AT72" s="830"/>
      <c r="AU72" s="830" t="s">
        <v>487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552</v>
      </c>
      <c r="C73" s="874"/>
      <c r="D73" s="874"/>
      <c r="E73" s="874"/>
      <c r="F73" s="874"/>
      <c r="G73" s="874"/>
      <c r="H73" s="874"/>
      <c r="I73" s="874"/>
      <c r="J73" s="874"/>
      <c r="K73" s="874"/>
      <c r="L73" s="874"/>
      <c r="M73" s="874"/>
      <c r="N73" s="874"/>
      <c r="O73" s="874"/>
      <c r="P73" s="875"/>
      <c r="Q73" s="876">
        <v>800</v>
      </c>
      <c r="R73" s="830"/>
      <c r="S73" s="830"/>
      <c r="T73" s="830"/>
      <c r="U73" s="830"/>
      <c r="V73" s="830">
        <v>761</v>
      </c>
      <c r="W73" s="830"/>
      <c r="X73" s="830"/>
      <c r="Y73" s="830"/>
      <c r="Z73" s="830"/>
      <c r="AA73" s="830">
        <v>39</v>
      </c>
      <c r="AB73" s="830"/>
      <c r="AC73" s="830"/>
      <c r="AD73" s="830"/>
      <c r="AE73" s="830"/>
      <c r="AF73" s="830">
        <v>39</v>
      </c>
      <c r="AG73" s="830"/>
      <c r="AH73" s="830"/>
      <c r="AI73" s="830"/>
      <c r="AJ73" s="830"/>
      <c r="AK73" s="830" t="s">
        <v>487</v>
      </c>
      <c r="AL73" s="830"/>
      <c r="AM73" s="830"/>
      <c r="AN73" s="830"/>
      <c r="AO73" s="830"/>
      <c r="AP73" s="830" t="s">
        <v>487</v>
      </c>
      <c r="AQ73" s="830"/>
      <c r="AR73" s="830"/>
      <c r="AS73" s="830"/>
      <c r="AT73" s="830"/>
      <c r="AU73" s="830" t="s">
        <v>487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553</v>
      </c>
      <c r="C74" s="874"/>
      <c r="D74" s="874"/>
      <c r="E74" s="874"/>
      <c r="F74" s="874"/>
      <c r="G74" s="874"/>
      <c r="H74" s="874"/>
      <c r="I74" s="874"/>
      <c r="J74" s="874"/>
      <c r="K74" s="874"/>
      <c r="L74" s="874"/>
      <c r="M74" s="874"/>
      <c r="N74" s="874"/>
      <c r="O74" s="874"/>
      <c r="P74" s="875"/>
      <c r="Q74" s="876">
        <v>156266</v>
      </c>
      <c r="R74" s="830"/>
      <c r="S74" s="830"/>
      <c r="T74" s="830"/>
      <c r="U74" s="830"/>
      <c r="V74" s="830">
        <v>153668</v>
      </c>
      <c r="W74" s="830"/>
      <c r="X74" s="830"/>
      <c r="Y74" s="830"/>
      <c r="Z74" s="830"/>
      <c r="AA74" s="830">
        <v>2598</v>
      </c>
      <c r="AB74" s="830"/>
      <c r="AC74" s="830"/>
      <c r="AD74" s="830"/>
      <c r="AE74" s="830"/>
      <c r="AF74" s="830">
        <v>2598</v>
      </c>
      <c r="AG74" s="830"/>
      <c r="AH74" s="830"/>
      <c r="AI74" s="830"/>
      <c r="AJ74" s="830"/>
      <c r="AK74" s="830">
        <v>1803</v>
      </c>
      <c r="AL74" s="830"/>
      <c r="AM74" s="830"/>
      <c r="AN74" s="830"/>
      <c r="AO74" s="830"/>
      <c r="AP74" s="830" t="s">
        <v>487</v>
      </c>
      <c r="AQ74" s="830"/>
      <c r="AR74" s="830"/>
      <c r="AS74" s="830"/>
      <c r="AT74" s="830"/>
      <c r="AU74" s="830" t="s">
        <v>487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554</v>
      </c>
      <c r="C75" s="874"/>
      <c r="D75" s="874"/>
      <c r="E75" s="874"/>
      <c r="F75" s="874"/>
      <c r="G75" s="874"/>
      <c r="H75" s="874"/>
      <c r="I75" s="874"/>
      <c r="J75" s="874"/>
      <c r="K75" s="874"/>
      <c r="L75" s="874"/>
      <c r="M75" s="874"/>
      <c r="N75" s="874"/>
      <c r="O75" s="874"/>
      <c r="P75" s="875"/>
      <c r="Q75" s="877">
        <v>1101</v>
      </c>
      <c r="R75" s="878"/>
      <c r="S75" s="878"/>
      <c r="T75" s="878"/>
      <c r="U75" s="834"/>
      <c r="V75" s="879">
        <v>1095</v>
      </c>
      <c r="W75" s="878"/>
      <c r="X75" s="878"/>
      <c r="Y75" s="878"/>
      <c r="Z75" s="834"/>
      <c r="AA75" s="879">
        <v>6</v>
      </c>
      <c r="AB75" s="878"/>
      <c r="AC75" s="878"/>
      <c r="AD75" s="878"/>
      <c r="AE75" s="834"/>
      <c r="AF75" s="879">
        <v>6</v>
      </c>
      <c r="AG75" s="878"/>
      <c r="AH75" s="878"/>
      <c r="AI75" s="878"/>
      <c r="AJ75" s="834"/>
      <c r="AK75" s="879" t="s">
        <v>487</v>
      </c>
      <c r="AL75" s="878"/>
      <c r="AM75" s="878"/>
      <c r="AN75" s="878"/>
      <c r="AO75" s="834"/>
      <c r="AP75" s="879" t="s">
        <v>487</v>
      </c>
      <c r="AQ75" s="878"/>
      <c r="AR75" s="878"/>
      <c r="AS75" s="878"/>
      <c r="AT75" s="834"/>
      <c r="AU75" s="879" t="s">
        <v>487</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2838</v>
      </c>
      <c r="AG88" s="844"/>
      <c r="AH88" s="844"/>
      <c r="AI88" s="844"/>
      <c r="AJ88" s="844"/>
      <c r="AK88" s="841"/>
      <c r="AL88" s="841"/>
      <c r="AM88" s="841"/>
      <c r="AN88" s="841"/>
      <c r="AO88" s="841"/>
      <c r="AP88" s="844">
        <v>2323</v>
      </c>
      <c r="AQ88" s="844"/>
      <c r="AR88" s="844"/>
      <c r="AS88" s="844"/>
      <c r="AT88" s="844"/>
      <c r="AU88" s="844">
        <v>236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27</v>
      </c>
      <c r="CS102" s="852"/>
      <c r="CT102" s="852"/>
      <c r="CU102" s="852"/>
      <c r="CV102" s="891"/>
      <c r="CW102" s="890">
        <v>3</v>
      </c>
      <c r="CX102" s="852"/>
      <c r="CY102" s="852"/>
      <c r="CZ102" s="852"/>
      <c r="DA102" s="891"/>
      <c r="DB102" s="890" t="s">
        <v>487</v>
      </c>
      <c r="DC102" s="852"/>
      <c r="DD102" s="852"/>
      <c r="DE102" s="852"/>
      <c r="DF102" s="891"/>
      <c r="DG102" s="890" t="s">
        <v>487</v>
      </c>
      <c r="DH102" s="852"/>
      <c r="DI102" s="852"/>
      <c r="DJ102" s="852"/>
      <c r="DK102" s="891"/>
      <c r="DL102" s="890" t="s">
        <v>487</v>
      </c>
      <c r="DM102" s="852"/>
      <c r="DN102" s="852"/>
      <c r="DO102" s="852"/>
      <c r="DP102" s="891"/>
      <c r="DQ102" s="890" t="s">
        <v>487</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910891</v>
      </c>
      <c r="AB110" s="900"/>
      <c r="AC110" s="900"/>
      <c r="AD110" s="900"/>
      <c r="AE110" s="901"/>
      <c r="AF110" s="902">
        <v>922150</v>
      </c>
      <c r="AG110" s="900"/>
      <c r="AH110" s="900"/>
      <c r="AI110" s="900"/>
      <c r="AJ110" s="901"/>
      <c r="AK110" s="902">
        <v>874563</v>
      </c>
      <c r="AL110" s="900"/>
      <c r="AM110" s="900"/>
      <c r="AN110" s="900"/>
      <c r="AO110" s="901"/>
      <c r="AP110" s="903">
        <v>18.100000000000001</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6928757</v>
      </c>
      <c r="BR110" s="931"/>
      <c r="BS110" s="931"/>
      <c r="BT110" s="931"/>
      <c r="BU110" s="931"/>
      <c r="BV110" s="931">
        <v>6476888</v>
      </c>
      <c r="BW110" s="931"/>
      <c r="BX110" s="931"/>
      <c r="BY110" s="931"/>
      <c r="BZ110" s="931"/>
      <c r="CA110" s="931">
        <v>6101225</v>
      </c>
      <c r="CB110" s="931"/>
      <c r="CC110" s="931"/>
      <c r="CD110" s="931"/>
      <c r="CE110" s="931"/>
      <c r="CF110" s="944">
        <v>126.3</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6927</v>
      </c>
      <c r="BR111" s="926"/>
      <c r="BS111" s="926"/>
      <c r="BT111" s="926"/>
      <c r="BU111" s="926"/>
      <c r="BV111" s="926">
        <v>5773</v>
      </c>
      <c r="BW111" s="926"/>
      <c r="BX111" s="926"/>
      <c r="BY111" s="926"/>
      <c r="BZ111" s="926"/>
      <c r="CA111" s="926">
        <v>4693</v>
      </c>
      <c r="CB111" s="926"/>
      <c r="CC111" s="926"/>
      <c r="CD111" s="926"/>
      <c r="CE111" s="926"/>
      <c r="CF111" s="920">
        <v>0.1</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2221105</v>
      </c>
      <c r="BR112" s="926"/>
      <c r="BS112" s="926"/>
      <c r="BT112" s="926"/>
      <c r="BU112" s="926"/>
      <c r="BV112" s="926">
        <v>2109491</v>
      </c>
      <c r="BW112" s="926"/>
      <c r="BX112" s="926"/>
      <c r="BY112" s="926"/>
      <c r="BZ112" s="926"/>
      <c r="CA112" s="926">
        <v>1931250</v>
      </c>
      <c r="CB112" s="926"/>
      <c r="CC112" s="926"/>
      <c r="CD112" s="926"/>
      <c r="CE112" s="926"/>
      <c r="CF112" s="920">
        <v>40</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323685</v>
      </c>
      <c r="AB113" s="938"/>
      <c r="AC113" s="938"/>
      <c r="AD113" s="938"/>
      <c r="AE113" s="939"/>
      <c r="AF113" s="940">
        <v>333220</v>
      </c>
      <c r="AG113" s="938"/>
      <c r="AH113" s="938"/>
      <c r="AI113" s="938"/>
      <c r="AJ113" s="939"/>
      <c r="AK113" s="940">
        <v>334602</v>
      </c>
      <c r="AL113" s="938"/>
      <c r="AM113" s="938"/>
      <c r="AN113" s="938"/>
      <c r="AO113" s="939"/>
      <c r="AP113" s="941">
        <v>6.9</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214586</v>
      </c>
      <c r="BR113" s="926"/>
      <c r="BS113" s="926"/>
      <c r="BT113" s="926"/>
      <c r="BU113" s="926"/>
      <c r="BV113" s="926">
        <v>211156</v>
      </c>
      <c r="BW113" s="926"/>
      <c r="BX113" s="926"/>
      <c r="BY113" s="926"/>
      <c r="BZ113" s="926"/>
      <c r="CA113" s="926">
        <v>235916</v>
      </c>
      <c r="CB113" s="926"/>
      <c r="CC113" s="926"/>
      <c r="CD113" s="926"/>
      <c r="CE113" s="926"/>
      <c r="CF113" s="920">
        <v>4.9000000000000004</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47287</v>
      </c>
      <c r="AB114" s="959"/>
      <c r="AC114" s="959"/>
      <c r="AD114" s="959"/>
      <c r="AE114" s="960"/>
      <c r="AF114" s="961">
        <v>35379</v>
      </c>
      <c r="AG114" s="959"/>
      <c r="AH114" s="959"/>
      <c r="AI114" s="959"/>
      <c r="AJ114" s="960"/>
      <c r="AK114" s="961">
        <v>35456</v>
      </c>
      <c r="AL114" s="959"/>
      <c r="AM114" s="959"/>
      <c r="AN114" s="959"/>
      <c r="AO114" s="960"/>
      <c r="AP114" s="962">
        <v>0.7</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588709</v>
      </c>
      <c r="BR114" s="926"/>
      <c r="BS114" s="926"/>
      <c r="BT114" s="926"/>
      <c r="BU114" s="926"/>
      <c r="BV114" s="926">
        <v>657434</v>
      </c>
      <c r="BW114" s="926"/>
      <c r="BX114" s="926"/>
      <c r="BY114" s="926"/>
      <c r="BZ114" s="926"/>
      <c r="CA114" s="926">
        <v>709756</v>
      </c>
      <c r="CB114" s="926"/>
      <c r="CC114" s="926"/>
      <c r="CD114" s="926"/>
      <c r="CE114" s="926"/>
      <c r="CF114" s="920">
        <v>14.7</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4174</v>
      </c>
      <c r="AB115" s="938"/>
      <c r="AC115" s="938"/>
      <c r="AD115" s="938"/>
      <c r="AE115" s="939"/>
      <c r="AF115" s="940">
        <v>3869</v>
      </c>
      <c r="AG115" s="938"/>
      <c r="AH115" s="938"/>
      <c r="AI115" s="938"/>
      <c r="AJ115" s="939"/>
      <c r="AK115" s="940">
        <v>3632</v>
      </c>
      <c r="AL115" s="938"/>
      <c r="AM115" s="938"/>
      <c r="AN115" s="938"/>
      <c r="AO115" s="939"/>
      <c r="AP115" s="941">
        <v>0.1</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1286037</v>
      </c>
      <c r="AB117" s="979"/>
      <c r="AC117" s="979"/>
      <c r="AD117" s="979"/>
      <c r="AE117" s="980"/>
      <c r="AF117" s="981">
        <v>1294618</v>
      </c>
      <c r="AG117" s="979"/>
      <c r="AH117" s="979"/>
      <c r="AI117" s="979"/>
      <c r="AJ117" s="980"/>
      <c r="AK117" s="981">
        <v>1248253</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9960084</v>
      </c>
      <c r="BR119" s="1000"/>
      <c r="BS119" s="1000"/>
      <c r="BT119" s="1000"/>
      <c r="BU119" s="1000"/>
      <c r="BV119" s="1000">
        <v>9460742</v>
      </c>
      <c r="BW119" s="1000"/>
      <c r="BX119" s="1000"/>
      <c r="BY119" s="1000"/>
      <c r="BZ119" s="1000"/>
      <c r="CA119" s="1000">
        <v>8982840</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6927</v>
      </c>
      <c r="DH119" s="986"/>
      <c r="DI119" s="986"/>
      <c r="DJ119" s="986"/>
      <c r="DK119" s="987"/>
      <c r="DL119" s="985">
        <v>5773</v>
      </c>
      <c r="DM119" s="986"/>
      <c r="DN119" s="986"/>
      <c r="DO119" s="986"/>
      <c r="DP119" s="987"/>
      <c r="DQ119" s="985">
        <v>4693</v>
      </c>
      <c r="DR119" s="986"/>
      <c r="DS119" s="986"/>
      <c r="DT119" s="986"/>
      <c r="DU119" s="987"/>
      <c r="DV119" s="988">
        <v>0.1</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4872135</v>
      </c>
      <c r="BR120" s="931"/>
      <c r="BS120" s="931"/>
      <c r="BT120" s="931"/>
      <c r="BU120" s="931"/>
      <c r="BV120" s="931">
        <v>4802514</v>
      </c>
      <c r="BW120" s="931"/>
      <c r="BX120" s="931"/>
      <c r="BY120" s="931"/>
      <c r="BZ120" s="931"/>
      <c r="CA120" s="931">
        <v>4834467</v>
      </c>
      <c r="CB120" s="931"/>
      <c r="CC120" s="931"/>
      <c r="CD120" s="931"/>
      <c r="CE120" s="931"/>
      <c r="CF120" s="944">
        <v>100.1</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1477165</v>
      </c>
      <c r="DR120" s="931"/>
      <c r="DS120" s="931"/>
      <c r="DT120" s="931"/>
      <c r="DU120" s="931"/>
      <c r="DV120" s="932">
        <v>30.6</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416302</v>
      </c>
      <c r="DH121" s="926"/>
      <c r="DI121" s="926"/>
      <c r="DJ121" s="926"/>
      <c r="DK121" s="926"/>
      <c r="DL121" s="926">
        <v>397027</v>
      </c>
      <c r="DM121" s="926"/>
      <c r="DN121" s="926"/>
      <c r="DO121" s="926"/>
      <c r="DP121" s="926"/>
      <c r="DQ121" s="926">
        <v>452308</v>
      </c>
      <c r="DR121" s="926"/>
      <c r="DS121" s="926"/>
      <c r="DT121" s="926"/>
      <c r="DU121" s="926"/>
      <c r="DV121" s="927">
        <v>9.4</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6546237</v>
      </c>
      <c r="BR122" s="1000"/>
      <c r="BS122" s="1000"/>
      <c r="BT122" s="1000"/>
      <c r="BU122" s="1000"/>
      <c r="BV122" s="1000">
        <v>6293972</v>
      </c>
      <c r="BW122" s="1000"/>
      <c r="BX122" s="1000"/>
      <c r="BY122" s="1000"/>
      <c r="BZ122" s="1000"/>
      <c r="CA122" s="1000">
        <v>6181256</v>
      </c>
      <c r="CB122" s="1000"/>
      <c r="CC122" s="1000"/>
      <c r="CD122" s="1000"/>
      <c r="CE122" s="1000"/>
      <c r="CF122" s="1017">
        <v>128</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11404</v>
      </c>
      <c r="DH122" s="926"/>
      <c r="DI122" s="926"/>
      <c r="DJ122" s="926"/>
      <c r="DK122" s="926"/>
      <c r="DL122" s="926">
        <v>5661</v>
      </c>
      <c r="DM122" s="926"/>
      <c r="DN122" s="926"/>
      <c r="DO122" s="926"/>
      <c r="DP122" s="926"/>
      <c r="DQ122" s="926">
        <v>1777</v>
      </c>
      <c r="DR122" s="926"/>
      <c r="DS122" s="926"/>
      <c r="DT122" s="926"/>
      <c r="DU122" s="926"/>
      <c r="DV122" s="927">
        <v>0</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2738</v>
      </c>
      <c r="AB123" s="959"/>
      <c r="AC123" s="959"/>
      <c r="AD123" s="959"/>
      <c r="AE123" s="960"/>
      <c r="AF123" s="961">
        <v>2546</v>
      </c>
      <c r="AG123" s="959"/>
      <c r="AH123" s="959"/>
      <c r="AI123" s="959"/>
      <c r="AJ123" s="960"/>
      <c r="AK123" s="961">
        <v>2355</v>
      </c>
      <c r="AL123" s="959"/>
      <c r="AM123" s="959"/>
      <c r="AN123" s="959"/>
      <c r="AO123" s="960"/>
      <c r="AP123" s="962">
        <v>0</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11418372</v>
      </c>
      <c r="BR123" s="1064"/>
      <c r="BS123" s="1064"/>
      <c r="BT123" s="1064"/>
      <c r="BU123" s="1064"/>
      <c r="BV123" s="1064">
        <v>11096486</v>
      </c>
      <c r="BW123" s="1064"/>
      <c r="BX123" s="1064"/>
      <c r="BY123" s="1064"/>
      <c r="BZ123" s="1064"/>
      <c r="CA123" s="1064">
        <v>11015723</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1793399</v>
      </c>
      <c r="DH124" s="986"/>
      <c r="DI124" s="986"/>
      <c r="DJ124" s="986"/>
      <c r="DK124" s="987"/>
      <c r="DL124" s="985">
        <v>1706803</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v>1207</v>
      </c>
      <c r="AB125" s="959"/>
      <c r="AC125" s="959"/>
      <c r="AD125" s="959"/>
      <c r="AE125" s="960"/>
      <c r="AF125" s="961">
        <v>1200</v>
      </c>
      <c r="AG125" s="959"/>
      <c r="AH125" s="959"/>
      <c r="AI125" s="959"/>
      <c r="AJ125" s="960"/>
      <c r="AK125" s="961">
        <v>1192</v>
      </c>
      <c r="AL125" s="959"/>
      <c r="AM125" s="959"/>
      <c r="AN125" s="959"/>
      <c r="AO125" s="960"/>
      <c r="AP125" s="962">
        <v>0</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229</v>
      </c>
      <c r="AB127" s="959"/>
      <c r="AC127" s="959"/>
      <c r="AD127" s="959"/>
      <c r="AE127" s="960"/>
      <c r="AF127" s="961">
        <v>123</v>
      </c>
      <c r="AG127" s="959"/>
      <c r="AH127" s="959"/>
      <c r="AI127" s="959"/>
      <c r="AJ127" s="960"/>
      <c r="AK127" s="961">
        <v>85</v>
      </c>
      <c r="AL127" s="959"/>
      <c r="AM127" s="959"/>
      <c r="AN127" s="959"/>
      <c r="AO127" s="960"/>
      <c r="AP127" s="962">
        <v>0</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304</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14.64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5515141</v>
      </c>
      <c r="AB129" s="959"/>
      <c r="AC129" s="959"/>
      <c r="AD129" s="959"/>
      <c r="AE129" s="960"/>
      <c r="AF129" s="961">
        <v>5504627</v>
      </c>
      <c r="AG129" s="959"/>
      <c r="AH129" s="959"/>
      <c r="AI129" s="959"/>
      <c r="AJ129" s="960"/>
      <c r="AK129" s="961">
        <v>5596779</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19.64</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782723</v>
      </c>
      <c r="AB130" s="959"/>
      <c r="AC130" s="959"/>
      <c r="AD130" s="959"/>
      <c r="AE130" s="960"/>
      <c r="AF130" s="961">
        <v>791276</v>
      </c>
      <c r="AG130" s="959"/>
      <c r="AH130" s="959"/>
      <c r="AI130" s="959"/>
      <c r="AJ130" s="960"/>
      <c r="AK130" s="961">
        <v>767036</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10.4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4732418</v>
      </c>
      <c r="AB131" s="986"/>
      <c r="AC131" s="986"/>
      <c r="AD131" s="986"/>
      <c r="AE131" s="987"/>
      <c r="AF131" s="985">
        <v>4713351</v>
      </c>
      <c r="AG131" s="986"/>
      <c r="AH131" s="986"/>
      <c r="AI131" s="986"/>
      <c r="AJ131" s="987"/>
      <c r="AK131" s="985">
        <v>4829743</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10.629027280000001</v>
      </c>
      <c r="AB132" s="1097"/>
      <c r="AC132" s="1097"/>
      <c r="AD132" s="1097"/>
      <c r="AE132" s="1098"/>
      <c r="AF132" s="1099">
        <v>10.679068880000001</v>
      </c>
      <c r="AG132" s="1097"/>
      <c r="AH132" s="1097"/>
      <c r="AI132" s="1097"/>
      <c r="AJ132" s="1098"/>
      <c r="AK132" s="1099">
        <v>9.9636150410000006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10.6</v>
      </c>
      <c r="AB133" s="1080"/>
      <c r="AC133" s="1080"/>
      <c r="AD133" s="1080"/>
      <c r="AE133" s="1081"/>
      <c r="AF133" s="1079">
        <v>10.6</v>
      </c>
      <c r="AG133" s="1080"/>
      <c r="AH133" s="1080"/>
      <c r="AI133" s="1080"/>
      <c r="AJ133" s="1081"/>
      <c r="AK133" s="1079">
        <v>10.4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8oq6ohHRC4t1iaHI72VElNhwiks7H8OwOSfjPHVyTJwx1AHNe//xVPK+uEXDq1T/2HPidcfD579P0QeN03ml4w==" saltValue="11Zf3mWPDjldSI62hSEdj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2YUiUk4EIxgEcHk8vUxLqqgqCRp1zcLS3DT5XANvVhxnToL2UlDJ+DZs4hDHKt5NHBJFR8+A85dKjvIGsQGp1g==" saltValue="EOqLvOlZHvRyV2aogVuwa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TT7FyD+GgbbGBtmypLTGWP5L7iTusG8ovrpLvTfUS/K11Emp9RRGPfTA2oyxR3lhrZCD3B7SnqS6VKFto7nDg==" saltValue="GN9Bzv6HI9tsaHrl+RuCa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1253915</v>
      </c>
      <c r="AP9" s="269">
        <v>96189</v>
      </c>
      <c r="AQ9" s="270">
        <v>118131</v>
      </c>
      <c r="AR9" s="271">
        <v>-18.600000000000001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272310</v>
      </c>
      <c r="AP10" s="272">
        <v>20889</v>
      </c>
      <c r="AQ10" s="273">
        <v>19338</v>
      </c>
      <c r="AR10" s="274">
        <v>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1486</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70199</v>
      </c>
      <c r="AP13" s="272">
        <v>5385</v>
      </c>
      <c r="AQ13" s="273">
        <v>4880</v>
      </c>
      <c r="AR13" s="274">
        <v>10.3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30171</v>
      </c>
      <c r="AP14" s="272">
        <v>2314</v>
      </c>
      <c r="AQ14" s="273">
        <v>1912</v>
      </c>
      <c r="AR14" s="274">
        <v>21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-39548</v>
      </c>
      <c r="AP15" s="272">
        <v>-3034</v>
      </c>
      <c r="AQ15" s="273">
        <v>-7094</v>
      </c>
      <c r="AR15" s="274">
        <v>-57.2</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1587047</v>
      </c>
      <c r="AP16" s="272">
        <v>121743</v>
      </c>
      <c r="AQ16" s="273">
        <v>138653</v>
      </c>
      <c r="AR16" s="274">
        <v>-12.2</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9.2100000000000009</v>
      </c>
      <c r="AP21" s="286">
        <v>11.03</v>
      </c>
      <c r="AQ21" s="287">
        <v>-1.82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93.7</v>
      </c>
      <c r="AP22" s="291">
        <v>96.9</v>
      </c>
      <c r="AQ22" s="292">
        <v>-3.2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874563</v>
      </c>
      <c r="AP32" s="300">
        <v>67088</v>
      </c>
      <c r="AQ32" s="301">
        <v>59716</v>
      </c>
      <c r="AR32" s="302">
        <v>12.3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334602</v>
      </c>
      <c r="AP35" s="300">
        <v>25668</v>
      </c>
      <c r="AQ35" s="301">
        <v>21226</v>
      </c>
      <c r="AR35" s="302">
        <v>20.9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35456</v>
      </c>
      <c r="AP36" s="300">
        <v>2720</v>
      </c>
      <c r="AQ36" s="301">
        <v>5622</v>
      </c>
      <c r="AR36" s="302">
        <v>-51.6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3632</v>
      </c>
      <c r="AP37" s="300">
        <v>279</v>
      </c>
      <c r="AQ37" s="301">
        <v>447</v>
      </c>
      <c r="AR37" s="302">
        <v>-37.6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v>23</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t="s">
        <v>487</v>
      </c>
      <c r="AP39" s="300" t="s">
        <v>487</v>
      </c>
      <c r="AQ39" s="301">
        <v>-1646</v>
      </c>
      <c r="AR39" s="302" t="s">
        <v>487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-767036</v>
      </c>
      <c r="AP40" s="300">
        <v>-58840</v>
      </c>
      <c r="AQ40" s="301">
        <v>-57881</v>
      </c>
      <c r="AR40" s="302">
        <v>1.7</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481217</v>
      </c>
      <c r="AP41" s="300">
        <v>36914</v>
      </c>
      <c r="AQ41" s="301">
        <v>27507</v>
      </c>
      <c r="AR41" s="302">
        <v>34.200000000000003</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715332</v>
      </c>
      <c r="AN51" s="322">
        <v>49870</v>
      </c>
      <c r="AO51" s="323">
        <v>-43.5</v>
      </c>
      <c r="AP51" s="324">
        <v>94796</v>
      </c>
      <c r="AQ51" s="325">
        <v>14.1</v>
      </c>
      <c r="AR51" s="326">
        <v>-57.6</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279484</v>
      </c>
      <c r="AN52" s="330">
        <v>19484</v>
      </c>
      <c r="AO52" s="331">
        <v>-53.4</v>
      </c>
      <c r="AP52" s="332">
        <v>55781</v>
      </c>
      <c r="AQ52" s="333">
        <v>34.799999999999997</v>
      </c>
      <c r="AR52" s="334">
        <v>-88.2</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620951</v>
      </c>
      <c r="AN53" s="322">
        <v>44471</v>
      </c>
      <c r="AO53" s="323">
        <v>-10.8</v>
      </c>
      <c r="AP53" s="324">
        <v>85942</v>
      </c>
      <c r="AQ53" s="325">
        <v>-9.3000000000000007</v>
      </c>
      <c r="AR53" s="326">
        <v>-1.5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272829</v>
      </c>
      <c r="AN54" s="330">
        <v>19539</v>
      </c>
      <c r="AO54" s="331">
        <v>0.3</v>
      </c>
      <c r="AP54" s="332">
        <v>48630</v>
      </c>
      <c r="AQ54" s="333">
        <v>-12.8</v>
      </c>
      <c r="AR54" s="334">
        <v>13.1</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458613</v>
      </c>
      <c r="AN55" s="322">
        <v>33618</v>
      </c>
      <c r="AO55" s="323">
        <v>-24.4</v>
      </c>
      <c r="AP55" s="324">
        <v>95007</v>
      </c>
      <c r="AQ55" s="325">
        <v>10.5</v>
      </c>
      <c r="AR55" s="326">
        <v>-34.9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238584</v>
      </c>
      <c r="AN56" s="330">
        <v>17489</v>
      </c>
      <c r="AO56" s="331">
        <v>-10.5</v>
      </c>
      <c r="AP56" s="332">
        <v>48509</v>
      </c>
      <c r="AQ56" s="333">
        <v>-0.2</v>
      </c>
      <c r="AR56" s="334">
        <v>-10.3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909379</v>
      </c>
      <c r="AN57" s="322">
        <v>68032</v>
      </c>
      <c r="AO57" s="323">
        <v>102.4</v>
      </c>
      <c r="AP57" s="324">
        <v>98176</v>
      </c>
      <c r="AQ57" s="325">
        <v>3.3</v>
      </c>
      <c r="AR57" s="326">
        <v>99.1</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628337</v>
      </c>
      <c r="AN58" s="330">
        <v>47007</v>
      </c>
      <c r="AO58" s="331">
        <v>168.8</v>
      </c>
      <c r="AP58" s="332">
        <v>58489</v>
      </c>
      <c r="AQ58" s="333">
        <v>20.6</v>
      </c>
      <c r="AR58" s="334">
        <v>148.19999999999999</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723818</v>
      </c>
      <c r="AN59" s="322">
        <v>55525</v>
      </c>
      <c r="AO59" s="323">
        <v>-18.399999999999999</v>
      </c>
      <c r="AP59" s="324">
        <v>119283</v>
      </c>
      <c r="AQ59" s="325">
        <v>21.5</v>
      </c>
      <c r="AR59" s="326">
        <v>-39.9</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438602</v>
      </c>
      <c r="AN60" s="330">
        <v>33645</v>
      </c>
      <c r="AO60" s="331">
        <v>-28.4</v>
      </c>
      <c r="AP60" s="332">
        <v>64747</v>
      </c>
      <c r="AQ60" s="333">
        <v>10.7</v>
      </c>
      <c r="AR60" s="334">
        <v>-39.1</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685619</v>
      </c>
      <c r="AN61" s="337">
        <v>50303</v>
      </c>
      <c r="AO61" s="338">
        <v>1.1000000000000001</v>
      </c>
      <c r="AP61" s="339">
        <v>98641</v>
      </c>
      <c r="AQ61" s="340">
        <v>8</v>
      </c>
      <c r="AR61" s="326">
        <v>-6.9</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371567</v>
      </c>
      <c r="AN62" s="330">
        <v>27433</v>
      </c>
      <c r="AO62" s="331">
        <v>15.4</v>
      </c>
      <c r="AP62" s="332">
        <v>55231</v>
      </c>
      <c r="AQ62" s="333">
        <v>10.6</v>
      </c>
      <c r="AR62" s="334">
        <v>4.8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eE6o0ELLz1RFcjxUwJ2xTwxt+0s9PtYZInMrfQF4EEGGgmgybCZS0Z3/PkoxcnGWUF2ybmz5aEJEsVYNPp1lSw==" saltValue="FSq57enMEPw5iOE9ogVz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cR8+SfGzZ3uSFsGXzWYUxgdH/hFxJVWR1TcDvS6qBIPyx935rL1QEHD8r6/0y49/dBtgIAFAdWo+9vzL5kNhqg==" saltValue="MlG9jI/EmH8QCoFkqd2J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70vJETbnC9NIM6QSEAfCoe9+R7kR9q2EHWEHLe6S9kLSpjPQ/jXBj687BnK1BR5IWJK74+hs6zkl51QJDOKeAA==" saltValue="w2BWCC1vczlD0YZIkAxL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30.93</v>
      </c>
      <c r="G47" s="12">
        <v>35.380000000000003</v>
      </c>
      <c r="H47" s="12">
        <v>44.75</v>
      </c>
      <c r="I47" s="12">
        <v>44.9</v>
      </c>
      <c r="J47" s="13">
        <v>42.28</v>
      </c>
    </row>
    <row r="48" spans="2:10" ht="57.75" customHeight="1" x14ac:dyDescent="0.2">
      <c r="B48" s="14"/>
      <c r="C48" s="1141" t="s">
        <v>4</v>
      </c>
      <c r="D48" s="1141"/>
      <c r="E48" s="1142"/>
      <c r="F48" s="15">
        <v>6.84</v>
      </c>
      <c r="G48" s="16">
        <v>6.91</v>
      </c>
      <c r="H48" s="16">
        <v>7.02</v>
      </c>
      <c r="I48" s="16">
        <v>7.4</v>
      </c>
      <c r="J48" s="17">
        <v>7.43</v>
      </c>
    </row>
    <row r="49" spans="2:10" ht="57.75" customHeight="1" thickBot="1" x14ac:dyDescent="0.25">
      <c r="B49" s="18"/>
      <c r="C49" s="1143" t="s">
        <v>5</v>
      </c>
      <c r="D49" s="1143"/>
      <c r="E49" s="1144"/>
      <c r="F49" s="19">
        <v>2.4500000000000002</v>
      </c>
      <c r="G49" s="20">
        <v>6.68</v>
      </c>
      <c r="H49" s="20">
        <v>8.33</v>
      </c>
      <c r="I49" s="20">
        <v>0.43</v>
      </c>
      <c r="J49" s="21" t="s">
        <v>531</v>
      </c>
    </row>
    <row r="50" spans="2:10" ht="13" x14ac:dyDescent="0.2"/>
  </sheetData>
  <sheetProtection algorithmName="SHA-512" hashValue="eAZjGPCfmzGtbbBilWAE3b4b0QofGRMGhZB3AgtTXH+qh4Xe1wsdD7WHScd0dOP1skQu6hiJpQrDJ8fsgsqdHw==" saltValue="iS2dcw+iNb2zwiCl5xDP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佐々木　明日香</cp:lastModifiedBy>
  <cp:lastPrinted>2026-03-05T04:34:38Z</cp:lastPrinted>
  <dcterms:created xsi:type="dcterms:W3CDTF">2026-02-23T04:45:26Z</dcterms:created>
  <dcterms:modified xsi:type="dcterms:W3CDTF">2026-03-17T07:16:33Z</dcterms:modified>
  <cp:category/>
</cp:coreProperties>
</file>