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CA65B071-557D-4BB7-8AB2-DF16495B9627}"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AM35" i="10"/>
  <c r="C35" i="10"/>
  <c r="CO34" i="10"/>
  <c r="CO35" i="10" s="1"/>
  <c r="CO36" i="10" s="1"/>
  <c r="BW34" i="10"/>
  <c r="BW35" i="10" s="1"/>
  <c r="BW36" i="10" s="1"/>
  <c r="BW37" i="10" s="1"/>
  <c r="BW38" i="10" s="1"/>
  <c r="BW39" i="10" s="1"/>
  <c r="BW40" i="10" s="1"/>
  <c r="BW41" i="10" s="1"/>
  <c r="BW42" i="10" s="1"/>
  <c r="BW43" i="10" s="1"/>
  <c r="C34" i="10"/>
  <c r="AM34"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<sst xmlns="http://schemas.openxmlformats.org/spreadsheetml/2006/main" count="1119" uniqueCount="562">
  <si>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</si>
  <si>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</si>
  <si>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</si>
  <si>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</si>
  <si>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</si>
  <si>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</si>
  <si>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</si>
  <si>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</si>
  <si>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</si>
  <si>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</si>
  <si>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</si>
  <si>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</si>
  <si>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</si>
  <si>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</si>
  <si>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</si>
  <si>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</si>
  <si>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</si>
  <si>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</si>
  <si>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</si>
  <si>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</si>
  <si>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</si>
  <si>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</si>
  <si>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</si>
  <si>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</si>
  <si>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</si>
  <si>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</si>
  <si>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</si>
  <si>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</si>
  <si>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</si>
  <si>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</si>
  <si>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</si>
  <si>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</si>
  <si>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</si>
  <si>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</si>
  <si>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</si>
  <si>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</si>
  <si>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</si>
  <si>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</si>
  <si>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</si>
  <si>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</si>
  <si>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</si>
  <si>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</si>
  <si>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</si>
  <si>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</si>
  <si>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</si>
  <si>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</si>
  <si>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</si>
  <si>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</si>
  <si>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</si>
  <si>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</si>
  <si>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</si>
  <si>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</si>
  <si>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</si>
  <si>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</si>
  <si>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</si>
  <si>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</si>
  <si>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</si>
  <si>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</si>
  <si>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</si>
  <si>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</si>
  <si>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</si>
  <si>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</si>
  <si>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</si>
  <si>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</si>
  <si>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</si>
  <si>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</si>
  <si>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</si>
  <si>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</si>
  <si>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</si>
  <si>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</si>
  <si>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</si>
  <si>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</si>
  <si>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</si>
  <si>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</si>
  <si>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</si>
  <si>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</si>
  <si>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</si>
  <si>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</si>
  <si>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</si>
  <si>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</si>
  <si>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</si>
  <si>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</si>
  <si>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</si>
  <si>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</si>
  <si>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</si>
  <si>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</si>
  <si>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</si>
  <si>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</si>
  <si>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</si>
  <si>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</si>
  <si>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</si>
  <si>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</si>
  <si>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</si>
  <si>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</si>
  <si>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</si>
  <si>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</si>
  <si>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</si>
  <si>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</si>
  <si>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</si>
  <si>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</si>
  <si>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</si>
  <si>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</si>
  <si>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</si>
  <si>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</si>
  <si>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</si>
  <si>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</si>
  <si>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</si>
  <si>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</si>
  <si>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</si>
  <si>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</si>
  <si>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</si>
  <si>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</si>
  <si>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</si>
  <si>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</si>
  <si>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</si>
  <si>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</si>
  <si>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</si>
  <si>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</si>
  <si>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</si>
  <si>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</si>
  <si>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</si>
  <si>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</si>
  <si>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</si>
  <si>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</si>
  <si>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</si>
  <si>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</si>
  <si>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</si>
  <si>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</si>
  <si>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</si>
  <si>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</si>
  <si>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</si>
  <si>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</si>
  <si>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</si>
  <si>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</si>
  <si>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</si>
  <si>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</si>
  <si>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</si>
  <si>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</si>
  <si>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</si>
  <si>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</si>
  <si>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</si>
  <si>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</si>
  <si>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</si>
  <si>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</si>
  <si>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</si>
  <si>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</si>
  <si>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</si>
  <si>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</si>
  <si>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</si>
  <si>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</si>
  <si>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</si>
  <si>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</si>
  <si>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</si>
  <si>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</si>
  <si>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</si>
  <si>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</si>
  <si>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</si>
  <si>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</si>
  <si>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</si>
  <si>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</si>
  <si>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</si>
  <si>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</si>
  <si>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</si>
  <si>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</si>
  <si>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</si>
  <si>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</si>
  <si>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</si>
  <si>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</si>
  <si>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</si>
  <si>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</si>
  <si>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</si>
  <si>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</si>
  <si>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</si>
  <si>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</si>
  <si>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</si>
  <si>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</si>
  <si>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</si>
  <si>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</si>
  <si>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</si>
  <si>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</si>
  <si>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</si>
  <si>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</si>
  <si>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</si>
  <si>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</si>
  <si>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</si>
  <si>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</si>
  <si>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</si>
  <si>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</si>
  <si>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</si>
  <si>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</si>
  <si>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</si>
  <si>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</si>
  <si>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</si>
  <si>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</si>
  <si>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</si>
  <si>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</si>
  <si>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</si>
  <si>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</si>
  <si>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</si>
  <si>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</si>
  <si>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</si>
  <si>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</si>
  <si>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</si>
  <si>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秋田県美郷町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</si>
  <si>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</si>
  <si>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</si>
  <si>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</si>
  <si>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</si>
  <si>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</si>
  <si>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</si>
  <si>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</si>
  <si>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</si>
  <si>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</si>
  <si>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</si>
  <si>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</si>
  <si>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</si>
  <si>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</si>
  <si>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</si>
  <si>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</si>
  <si>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</si>
  <si>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</si>
  <si>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</si>
  <si>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</si>
  <si>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</si>
  <si>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</si>
  <si>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</si>
  <si>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</si>
  <si>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</si>
  <si>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</si>
  <si>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</si>
  <si>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</si>
  <si>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</si>
  <si>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</si>
  <si>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</si>
  <si>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</si>
  <si>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</si>
  <si>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</si>
  <si>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</si>
  <si>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</si>
  <si>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</si>
  <si>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</si>
  <si>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</si>
  <si>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</si>
  <si>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</si>
  <si>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</si>
  <si>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</si>
  <si>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</si>
  <si>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</si>
  <si>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</si>
  <si>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</si>
  <si>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</si>
  <si>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</si>
  <si>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</si>
  <si>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</si>
  <si>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</si>
  <si>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</si>
  <si>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</si>
  <si>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</si>
  <si>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</si>
  <si>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</si>
  <si>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</si>
  <si>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</si>
  <si>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</si>
  <si>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</si>
  <si>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</si>
  <si>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</si>
  <si>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</si>
  <si>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</si>
  <si>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</si>
  <si>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</si>
  <si>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</si>
  <si>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</si>
  <si>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</si>
  <si>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</si>
  <si>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</si>
  <si>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</si>
  <si>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</si>
  <si>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</si>
  <si>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</si>
  <si>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</si>
  <si>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</si>
  <si>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</si>
  <si>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</si>
  <si>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</si>
  <si>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</si>
  <si>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</si>
  <si>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</si>
  <si>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</si>
  <si>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</si>
  <si>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</si>
  <si>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</si>
  <si>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</si>
  <si>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</si>
  <si>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</si>
  <si>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</si>
  <si>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</si>
  <si>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</si>
  <si>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</si>
  <si>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</si>
  <si>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</si>
  <si>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</si>
  <si>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</si>
  <si>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</si>
  <si>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</si>
  <si>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</si>
  <si>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</si>
  <si>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</si>
  <si>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</si>
  <si>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</si>
  <si>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</si>
  <si>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</si>
  <si>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</si>
  <si>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</si>
  <si>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</si>
  <si>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</si>
  <si>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</si>
  <si>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</si>
  <si>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</si>
  <si>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</si>
  <si>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</si>
  <si>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</si>
  <si>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</si>
  <si>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</si>
  <si>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</si>
  <si>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</si>
  <si>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</si>
  <si>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</si>
  <si>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</si>
  <si>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</si>
  <si>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</si>
  <si>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</si>
  <si>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</si>
  <si>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</si>
  <si>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</si>
  <si>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</si>
  <si>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</si>
  <si>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</si>
  <si>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</si>
  <si>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</si>
  <si>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</si>
  <si>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</si>
  <si>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</si>
  <si>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</si>
  <si>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</si>
  <si>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</si>
  <si>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</si>
  <si>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</si>
  <si>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</si>
  <si>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</si>
  <si>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</si>
  <si>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</si>
  <si>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</si>
  <si>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</si>
  <si>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</si>
  <si>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秋田県美郷町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</si>
  <si>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</si>
  <si>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</si>
  <si>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</si>
  <si>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</si>
  <si>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</si>
  <si>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</si>
  <si>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</si>
  <si>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</si>
  <si>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</si>
  <si>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</si>
  <si>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</si>
  <si>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</si>
  <si>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</si>
  <si>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</si>
  <si>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</si>
  <si>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</si>
  <si>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</si>
  <si>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</si>
  <si>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</si>
  <si>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</si>
  <si>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</si>
  <si>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</si>
  <si>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</si>
  <si>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</si>
  <si>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</si>
  <si>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</si>
  <si>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</si>
  <si>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</si>
  <si>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</si>
  <si>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</si>
  <si>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</si>
  <si>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</si>
  <si>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</si>
  <si>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</si>
  <si>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</si>
  <si>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美郷町水道事業会計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</si>
  <si>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</si>
  <si>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</si>
  <si>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</si>
  <si>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</si>
  <si>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</si>
  <si>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</si>
  <si>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</si>
  <si>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</si>
  <si>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</si>
  <si>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</si>
  <si>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</si>
  <si>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</si>
  <si>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</si>
  <si>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</si>
  <si>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</si>
  <si>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</si>
  <si>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</si>
  <si>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</si>
  <si>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</si>
  <si>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</si>
  <si>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</si>
  <si>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</si>
  <si>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</si>
  <si>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</si>
  <si>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</si>
  <si>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</si>
  <si>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</si>
  <si>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</si>
  <si>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</si>
  <si>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</si>
  <si>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</si>
  <si>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</si>
  <si>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</si>
  <si>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</si>
  <si>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</si>
  <si>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</si>
  <si>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</si>
  <si>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</si>
  <si>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</si>
  <si>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</si>
  <si>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</si>
  <si>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</si>
  <si>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</si>
  <si>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</si>
  <si>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</si>
  <si>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</si>
  <si>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</si>
  <si>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</si>
  <si>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</si>
  <si>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</si>
  <si>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</si>
  <si>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</si>
  <si>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</si>
  <si>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</si>
  <si>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</si>
  <si>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</si>
  <si>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</si>
  <si>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</si>
  <si>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</si>
  <si>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</si>
  <si>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</si>
  <si>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</si>
  <si>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</si>
  <si>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</si>
  <si>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</si>
  <si>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</si>
  <si>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</si>
  <si>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</si>
  <si>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</si>
  <si>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</si>
  <si>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</si>
  <si>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</si>
  <si>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</si>
  <si>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</si>
  <si>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</si>
  <si>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</si>
  <si>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</si>
  <si>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</si>
  <si>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</si>
  <si>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</si>
  <si>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</si>
  <si>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</si>
  <si>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</si>
  <si>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</si>
  <si>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</si>
  <si>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</si>
  <si>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</si>
  <si>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</si>
  <si>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</si>
  <si>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</si>
  <si>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</si>
  <si>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</si>
  <si>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</si>
  <si>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</si>
  <si>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</si>
  <si>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</si>
  <si>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</si>
  <si>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</si>
  <si>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</si>
  <si>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</si>
  <si>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</si>
  <si>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</si>
  <si>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</si>
  <si>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</si>
  <si>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</si>
  <si>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</si>
  <si>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</si>
  <si>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</si>
  <si>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</si>
  <si>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</si>
  <si>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</si>
  <si>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</si>
  <si>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</si>
  <si>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</si>
  <si>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</si>
  <si>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</si>
  <si>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</si>
  <si>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</si>
  <si>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</si>
  <si>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</si>
  <si>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</si>
  <si>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</si>
  <si>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</si>
  <si>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</si>
  <si>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</si>
  <si>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</si>
  <si>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</si>
  <si>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</si>
  <si>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</si>
  <si>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</si>
  <si>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</si>
  <si>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</si>
  <si>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</si>
  <si>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</si>
  <si>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</si>
  <si>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</si>
  <si>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</si>
  <si>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</si>
  <si>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</si>
  <si>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</si>
  <si>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美郷町水道事業会計</t>
  </si>
  <si>
    <t>国民健康保険特別会計</t>
  </si>
  <si>
    <t>下水道事業特別会計</t>
  </si>
  <si>
    <t>農業集落排水事業特別会計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</si>
  <si>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</si>
  <si>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</si>
  <si>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</si>
  <si>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</si>
  <si>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</si>
  <si>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</si>
  <si>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</si>
  <si>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</si>
  <si>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</si>
  <si>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</si>
  <si>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</si>
  <si>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</si>
  <si>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</si>
  <si>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3"/>
  </si>
  <si>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3"/>
  </si>
  <si>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3"/>
  </si>
  <si>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3"/>
  </si>
  <si>
    <t>大仙美郷介護福祉組合（介護保険事業特別会計）</t>
    <rPh sb="0" eb="2">
      <t>ダイセン</t>
    </rPh>
    <rPh sb="2" eb="4">
      <t>ミサト</t>
    </rPh>
    <rPh sb="4" eb="6">
      <t>カイゴ</t>
    </rPh>
    <rPh sb="6" eb="8">
      <t>フクシ</t>
    </rPh>
    <rPh sb="8" eb="10">
      <t>クミアイ</t>
    </rPh>
    <rPh sb="11" eb="13">
      <t>カイゴ</t>
    </rPh>
    <rPh sb="13" eb="15">
      <t>ホケン</t>
    </rPh>
    <rPh sb="15" eb="17">
      <t>ジギョウ</t>
    </rPh>
    <rPh sb="17" eb="19">
      <t>トクベツ</t>
    </rPh>
    <rPh sb="19" eb="21">
      <t>カイケイ</t>
    </rPh>
    <phoneticPr fontId="23"/>
  </si>
  <si>
    <t>六郷開発</t>
    <rPh sb="0" eb="2">
      <t>ロクゴウ</t>
    </rPh>
    <rPh sb="2" eb="4">
      <t>カイハツ</t>
    </rPh>
    <phoneticPr fontId="23"/>
  </si>
  <si>
    <t>美郷の大地</t>
    <rPh sb="0" eb="2">
      <t>ミサト</t>
    </rPh>
    <rPh sb="3" eb="5">
      <t>ダイチ</t>
    </rPh>
    <phoneticPr fontId="23"/>
  </si>
  <si>
    <t>あきた美郷づくり</t>
    <rPh sb="3" eb="5">
      <t>ミサト</t>
    </rPh>
    <phoneticPr fontId="23"/>
  </si>
  <si>
    <t>-</t>
    <phoneticPr fontId="2"/>
  </si>
  <si>
    <t>公共施設整備基金</t>
    <rPh sb="0" eb="2">
      <t>コウキョウ</t>
    </rPh>
    <rPh sb="2" eb="4">
      <t>シセツ</t>
    </rPh>
    <rPh sb="4" eb="6">
      <t>セイビ</t>
    </rPh>
    <rPh sb="6" eb="8">
      <t>キキン</t>
    </rPh>
    <phoneticPr fontId="23"/>
  </si>
  <si>
    <t>振興基金</t>
    <rPh sb="0" eb="2">
      <t>シンコウ</t>
    </rPh>
    <rPh sb="2" eb="4">
      <t>キキン</t>
    </rPh>
    <phoneticPr fontId="23"/>
  </si>
  <si>
    <t>地域福祉基金</t>
    <rPh sb="0" eb="2">
      <t>チイキ</t>
    </rPh>
    <rPh sb="2" eb="4">
      <t>フクシ</t>
    </rPh>
    <rPh sb="4" eb="6">
      <t>キキン</t>
    </rPh>
    <phoneticPr fontId="23"/>
  </si>
  <si>
    <t>一般廃棄物最終処分場閉鎖整備事業基金</t>
    <rPh sb="0" eb="2">
      <t>イッパン</t>
    </rPh>
    <rPh sb="2" eb="5">
      <t>ハイキブツ</t>
    </rPh>
    <rPh sb="5" eb="7">
      <t>サイシュウ</t>
    </rPh>
    <rPh sb="7" eb="10">
      <t>ショブンジョウ</t>
    </rPh>
    <rPh sb="10" eb="12">
      <t>ヘイサ</t>
    </rPh>
    <rPh sb="12" eb="14">
      <t>セイビ</t>
    </rPh>
    <rPh sb="14" eb="16">
      <t>ジギョウ</t>
    </rPh>
    <rPh sb="16" eb="18">
      <t>キキン</t>
    </rPh>
    <phoneticPr fontId="2"/>
  </si>
  <si>
    <t>ふるさと美郷子ども育成基金</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</si>
</sst>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51FC-46BB-8247-73EF05465B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100126</c:v>
                </c:pt>
                <c:pt idx="1">
                  <c:v>105317</c:v>
                </c:pt>
                <c:pt idx="2">
                  <c:v>106773</c:v>
                </c:pt>
                <c:pt idx="3">
                  <c:v>101805</c:v>
                </c:pt>
                <c:pt idx="4">
                  <c:v>109356</c:v>
                </c:pt>
              </c:numCache>
            </c:numRef>
          </c:val>
          <c:smooth val="0"/>
          <c:extLst>
            <c:ext xmlns:c16="http://schemas.microsoft.com/office/drawing/2014/chart" uri="{C3380CC4-5D6E-409C-BE32-E72D297353CC}">
              <c16:uniqueId val="{00000001-51FC-46BB-8247-73EF05465B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8.09</c:v>
                </c:pt>
                <c:pt idx="1">
                  <c:v>6.35</c:v>
                </c:pt>
                <c:pt idx="2">
                  <c:v>5.62</c:v>
                </c:pt>
                <c:pt idx="3">
                  <c:v>7.02</c:v>
                </c:pt>
                <c:pt idx="4">
                  <c:v>7.73</c:v>
                </c:pt>
              </c:numCache>
            </c:numRef>
          </c:val>
          <c:extLst>
            <c:ext xmlns:c16="http://schemas.microsoft.com/office/drawing/2014/chart" uri="{C3380CC4-5D6E-409C-BE32-E72D297353CC}">
              <c16:uniqueId val="{00000000-F695-4B82-ADDE-8254094854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26.13</c:v>
                </c:pt>
                <c:pt idx="1">
                  <c:v>25.09</c:v>
                </c:pt>
                <c:pt idx="2">
                  <c:v>25.62</c:v>
                </c:pt>
                <c:pt idx="3">
                  <c:v>25.46</c:v>
                </c:pt>
                <c:pt idx="4">
                  <c:v>25.16</c:v>
                </c:pt>
              </c:numCache>
            </c:numRef>
          </c:val>
          <c:extLst>
            <c:ext xmlns:c16="http://schemas.microsoft.com/office/drawing/2014/chart" uri="{C3380CC4-5D6E-409C-BE32-E72D297353CC}">
              <c16:uniqueId val="{00000001-F695-4B82-ADDE-8254094854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4.38</c:v>
                </c:pt>
                <c:pt idx="1">
                  <c:v>2.58</c:v>
                </c:pt>
                <c:pt idx="2">
                  <c:v>3.26</c:v>
                </c:pt>
                <c:pt idx="3">
                  <c:v>9.6199999999999992</c:v>
                </c:pt>
                <c:pt idx="4">
                  <c:v>9.27</c:v>
                </c:pt>
              </c:numCache>
            </c:numRef>
          </c:val>
          <c:smooth val="0"/>
          <c:extLst>
            <c:ext xmlns:c16="http://schemas.microsoft.com/office/drawing/2014/chart" uri="{C3380CC4-5D6E-409C-BE32-E72D297353CC}">
              <c16:uniqueId val="{00000002-F695-4B82-ADDE-8254094854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60-49C7-8934-284DF6A97E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60-49C7-8934-284DF6A97E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60-49C7-8934-284DF6A97EE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60-49C7-8934-284DF6A97EE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F160-49C7-8934-284DF6A97EE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0.06</c:v>
                </c:pt>
                <c:pt idx="4">
                  <c:v>#N/A</c:v>
                </c:pt>
                <c:pt idx="5">
                  <c:v>0.06</c:v>
                </c:pt>
                <c:pt idx="6">
                  <c:v>#N/A</c:v>
                </c:pt>
                <c:pt idx="7">
                  <c:v>0.05</c:v>
                </c:pt>
                <c:pt idx="8">
                  <c:v>#N/A</c:v>
                </c:pt>
                <c:pt idx="9">
                  <c:v>0.06</c:v>
                </c:pt>
              </c:numCache>
            </c:numRef>
          </c:val>
          <c:extLst>
            <c:ext xmlns:c16="http://schemas.microsoft.com/office/drawing/2014/chart" uri="{C3380CC4-5D6E-409C-BE32-E72D297353CC}">
              <c16:uniqueId val="{00000005-F160-49C7-8934-284DF6A97EE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7.0000000000000007E-2</c:v>
                </c:pt>
                <c:pt idx="4">
                  <c:v>#N/A</c:v>
                </c:pt>
                <c:pt idx="5">
                  <c:v>0.09</c:v>
                </c:pt>
                <c:pt idx="6">
                  <c:v>#N/A</c:v>
                </c:pt>
                <c:pt idx="7">
                  <c:v>0.05</c:v>
                </c:pt>
                <c:pt idx="8">
                  <c:v>#N/A</c:v>
                </c:pt>
                <c:pt idx="9">
                  <c:v>0.14000000000000001</c:v>
                </c:pt>
              </c:numCache>
            </c:numRef>
          </c:val>
          <c:extLst>
            <c:ext xmlns:c16="http://schemas.microsoft.com/office/drawing/2014/chart" uri="{C3380CC4-5D6E-409C-BE32-E72D297353CC}">
              <c16:uniqueId val="{00000006-F160-49C7-8934-284DF6A97EE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2.0699999999999998</c:v>
                </c:pt>
                <c:pt idx="2">
                  <c:v>#N/A</c:v>
                </c:pt>
                <c:pt idx="3">
                  <c:v>1.9</c:v>
                </c:pt>
                <c:pt idx="4">
                  <c:v>#N/A</c:v>
                </c:pt>
                <c:pt idx="5">
                  <c:v>1.17</c:v>
                </c:pt>
                <c:pt idx="6">
                  <c:v>#N/A</c:v>
                </c:pt>
                <c:pt idx="7">
                  <c:v>1.02</c:v>
                </c:pt>
                <c:pt idx="8">
                  <c:v>#N/A</c:v>
                </c:pt>
                <c:pt idx="9">
                  <c:v>0.55000000000000004</c:v>
                </c:pt>
              </c:numCache>
            </c:numRef>
          </c:val>
          <c:extLst>
            <c:ext xmlns:c16="http://schemas.microsoft.com/office/drawing/2014/chart" uri="{C3380CC4-5D6E-409C-BE32-E72D297353CC}">
              <c16:uniqueId val="{00000007-F160-49C7-8934-284DF6A97EE6}"/>
            </c:ext>
          </c:extLst>
        </c:ser>
        <c:ser>
          <c:idx val="8"/>
          <c:order val="8"/>
          <c:tx>
            <c:strRef>
              <c:f>データシート!$A$35</c:f>
              <c:strCache>
                <c:ptCount val="1"/>
                <c:pt idx="0">
                  <c:v>美郷町水道事業会計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4.16</c:v>
                </c:pt>
                <c:pt idx="2">
                  <c:v>#N/A</c:v>
                </c:pt>
                <c:pt idx="3">
                  <c:v>4.34</c:v>
                </c:pt>
                <c:pt idx="4">
                  <c:v>#N/A</c:v>
                </c:pt>
                <c:pt idx="5">
                  <c:v>4.42</c:v>
                </c:pt>
                <c:pt idx="6">
                  <c:v>#N/A</c:v>
                </c:pt>
                <c:pt idx="7">
                  <c:v>4.54</c:v>
                </c:pt>
                <c:pt idx="8">
                  <c:v>#N/A</c:v>
                </c:pt>
                <c:pt idx="9">
                  <c:v>5</c:v>
                </c:pt>
              </c:numCache>
            </c:numRef>
          </c:val>
          <c:extLst>
            <c:ext xmlns:c16="http://schemas.microsoft.com/office/drawing/2014/chart" uri="{C3380CC4-5D6E-409C-BE32-E72D297353CC}">
              <c16:uniqueId val="{00000008-F160-49C7-8934-284DF6A97E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8.08</c:v>
                </c:pt>
                <c:pt idx="2">
                  <c:v>#N/A</c:v>
                </c:pt>
                <c:pt idx="3">
                  <c:v>6.35</c:v>
                </c:pt>
                <c:pt idx="4">
                  <c:v>#N/A</c:v>
                </c:pt>
                <c:pt idx="5">
                  <c:v>5.61</c:v>
                </c:pt>
                <c:pt idx="6">
                  <c:v>#N/A</c:v>
                </c:pt>
                <c:pt idx="7">
                  <c:v>7.02</c:v>
                </c:pt>
                <c:pt idx="8">
                  <c:v>#N/A</c:v>
                </c:pt>
                <c:pt idx="9">
                  <c:v>7.73</c:v>
                </c:pt>
              </c:numCache>
            </c:numRef>
          </c:val>
          <c:extLst>
            <c:ext xmlns:c16="http://schemas.microsoft.com/office/drawing/2014/chart" uri="{C3380CC4-5D6E-409C-BE32-E72D297353CC}">
              <c16:uniqueId val="{00000009-F160-49C7-8934-284DF6A97E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1444</c:v>
                </c:pt>
                <c:pt idx="5">
                  <c:v>1490</c:v>
                </c:pt>
                <c:pt idx="8">
                  <c:v>1406</c:v>
                </c:pt>
                <c:pt idx="11">
                  <c:v>1401</c:v>
                </c:pt>
                <c:pt idx="14">
                  <c:v>1387</c:v>
                </c:pt>
              </c:numCache>
            </c:numRef>
          </c:val>
          <c:extLst>
            <c:ext xmlns:c16="http://schemas.microsoft.com/office/drawing/2014/chart" uri="{C3380CC4-5D6E-409C-BE32-E72D297353CC}">
              <c16:uniqueId val="{00000000-4307-46D3-8847-09D66CA6F4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07-46D3-8847-09D66CA6F4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14</c:v>
                </c:pt>
                <c:pt idx="6">
                  <c:v>17</c:v>
                </c:pt>
                <c:pt idx="9">
                  <c:v>17</c:v>
                </c:pt>
                <c:pt idx="12">
                  <c:v>10</c:v>
                </c:pt>
              </c:numCache>
            </c:numRef>
          </c:val>
          <c:extLst>
            <c:ext xmlns:c16="http://schemas.microsoft.com/office/drawing/2014/chart" uri="{C3380CC4-5D6E-409C-BE32-E72D297353CC}">
              <c16:uniqueId val="{00000002-4307-46D3-8847-09D66CA6F4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19</c:v>
                </c:pt>
                <c:pt idx="6">
                  <c:v>16</c:v>
                </c:pt>
                <c:pt idx="9">
                  <c:v>2</c:v>
                </c:pt>
                <c:pt idx="12">
                  <c:v>2</c:v>
                </c:pt>
              </c:numCache>
            </c:numRef>
          </c:val>
          <c:extLst>
            <c:ext xmlns:c16="http://schemas.microsoft.com/office/drawing/2014/chart" uri="{C3380CC4-5D6E-409C-BE32-E72D297353CC}">
              <c16:uniqueId val="{00000003-4307-46D3-8847-09D66CA6F4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339</c:v>
                </c:pt>
                <c:pt idx="3">
                  <c:v>318</c:v>
                </c:pt>
                <c:pt idx="6">
                  <c:v>298</c:v>
                </c:pt>
                <c:pt idx="9">
                  <c:v>282</c:v>
                </c:pt>
                <c:pt idx="12">
                  <c:v>220</c:v>
                </c:pt>
              </c:numCache>
            </c:numRef>
          </c:val>
          <c:extLst>
            <c:ext xmlns:c16="http://schemas.microsoft.com/office/drawing/2014/chart" uri="{C3380CC4-5D6E-409C-BE32-E72D297353CC}">
              <c16:uniqueId val="{00000004-4307-46D3-8847-09D66CA6F4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07-46D3-8847-09D66CA6F4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07-46D3-8847-09D66CA6F4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1000</c:v>
                </c:pt>
                <c:pt idx="3">
                  <c:v>995</c:v>
                </c:pt>
                <c:pt idx="6">
                  <c:v>989</c:v>
                </c:pt>
                <c:pt idx="9">
                  <c:v>943</c:v>
                </c:pt>
                <c:pt idx="12">
                  <c:v>907</c:v>
                </c:pt>
              </c:numCache>
            </c:numRef>
          </c:val>
          <c:extLst>
            <c:ext xmlns:c16="http://schemas.microsoft.com/office/drawing/2014/chart" uri="{C3380CC4-5D6E-409C-BE32-E72D297353CC}">
              <c16:uniqueId val="{00000007-4307-46D3-8847-09D66CA6F4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c:v>
                </c:pt>
                <c:pt idx="2">
                  <c:v>#N/A</c:v>
                </c:pt>
                <c:pt idx="3">
                  <c:v>#N/A</c:v>
                </c:pt>
                <c:pt idx="4">
                  <c:v>-144</c:v>
                </c:pt>
                <c:pt idx="5">
                  <c:v>#N/A</c:v>
                </c:pt>
                <c:pt idx="6">
                  <c:v>#N/A</c:v>
                </c:pt>
                <c:pt idx="7">
                  <c:v>-86</c:v>
                </c:pt>
                <c:pt idx="8">
                  <c:v>#N/A</c:v>
                </c:pt>
                <c:pt idx="9">
                  <c:v>#N/A</c:v>
                </c:pt>
                <c:pt idx="10">
                  <c:v>-157</c:v>
                </c:pt>
                <c:pt idx="11">
                  <c:v>#N/A</c:v>
                </c:pt>
                <c:pt idx="12">
                  <c:v>#N/A</c:v>
                </c:pt>
                <c:pt idx="13">
                  <c:v>-248</c:v>
                </c:pt>
                <c:pt idx="14">
                  <c:v>#N/A</c:v>
                </c:pt>
              </c:numCache>
            </c:numRef>
          </c:val>
          <c:smooth val="0"/>
          <c:extLst>
            <c:ext xmlns:c16="http://schemas.microsoft.com/office/drawing/2014/chart" uri="{C3380CC4-5D6E-409C-BE32-E72D297353CC}">
              <c16:uniqueId val="{00000008-4307-46D3-8847-09D66CA6F4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12826</c:v>
                </c:pt>
                <c:pt idx="5">
                  <c:v>12241</c:v>
                </c:pt>
                <c:pt idx="8">
                  <c:v>12051</c:v>
                </c:pt>
                <c:pt idx="11">
                  <c:v>11189</c:v>
                </c:pt>
                <c:pt idx="14">
                  <c:v>11273</c:v>
                </c:pt>
              </c:numCache>
            </c:numRef>
          </c:val>
          <c:extLst>
            <c:ext xmlns:c16="http://schemas.microsoft.com/office/drawing/2014/chart" uri="{C3380CC4-5D6E-409C-BE32-E72D297353CC}">
              <c16:uniqueId val="{00000000-8CB2-46DD-849F-11F5D9F250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c:v>
                </c:pt>
                <c:pt idx="5">
                  <c:v>45</c:v>
                </c:pt>
                <c:pt idx="8">
                  <c:v>33</c:v>
                </c:pt>
                <c:pt idx="11">
                  <c:v>26</c:v>
                </c:pt>
                <c:pt idx="14">
                  <c:v>20</c:v>
                </c:pt>
              </c:numCache>
            </c:numRef>
          </c:val>
          <c:extLst>
            <c:ext xmlns:c16="http://schemas.microsoft.com/office/drawing/2014/chart" uri="{C3380CC4-5D6E-409C-BE32-E72D297353CC}">
              <c16:uniqueId val="{00000001-8CB2-46DD-849F-11F5D9F250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4574</c:v>
                </c:pt>
                <c:pt idx="5">
                  <c:v>5217</c:v>
                </c:pt>
                <c:pt idx="8">
                  <c:v>5770</c:v>
                </c:pt>
                <c:pt idx="11">
                  <c:v>5543</c:v>
                </c:pt>
                <c:pt idx="14">
                  <c:v>5623</c:v>
                </c:pt>
              </c:numCache>
            </c:numRef>
          </c:val>
          <c:extLst>
            <c:ext xmlns:c16="http://schemas.microsoft.com/office/drawing/2014/chart" uri="{C3380CC4-5D6E-409C-BE32-E72D297353CC}">
              <c16:uniqueId val="{00000002-8CB2-46DD-849F-11F5D9F250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B2-46DD-849F-11F5D9F250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B2-46DD-849F-11F5D9F250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B2-46DD-849F-11F5D9F250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1488</c:v>
                </c:pt>
                <c:pt idx="3">
                  <c:v>1644</c:v>
                </c:pt>
                <c:pt idx="6">
                  <c:v>1554</c:v>
                </c:pt>
                <c:pt idx="9">
                  <c:v>1586</c:v>
                </c:pt>
                <c:pt idx="12">
                  <c:v>1654</c:v>
                </c:pt>
              </c:numCache>
            </c:numRef>
          </c:val>
          <c:extLst>
            <c:ext xmlns:c16="http://schemas.microsoft.com/office/drawing/2014/chart" uri="{C3380CC4-5D6E-409C-BE32-E72D297353CC}">
              <c16:uniqueId val="{00000006-8CB2-46DD-849F-11F5D9F250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c:v>
                </c:pt>
                <c:pt idx="3">
                  <c:v>35</c:v>
                </c:pt>
                <c:pt idx="6">
                  <c:v>7</c:v>
                </c:pt>
                <c:pt idx="9">
                  <c:v>4</c:v>
                </c:pt>
                <c:pt idx="12">
                  <c:v>1</c:v>
                </c:pt>
              </c:numCache>
            </c:numRef>
          </c:val>
          <c:extLst>
            <c:ext xmlns:c16="http://schemas.microsoft.com/office/drawing/2014/chart" uri="{C3380CC4-5D6E-409C-BE32-E72D297353CC}">
              <c16:uniqueId val="{00000007-8CB2-46DD-849F-11F5D9F250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3864</c:v>
                </c:pt>
                <c:pt idx="3">
                  <c:v>3597</c:v>
                </c:pt>
                <c:pt idx="6">
                  <c:v>3326</c:v>
                </c:pt>
                <c:pt idx="9">
                  <c:v>3032</c:v>
                </c:pt>
                <c:pt idx="12">
                  <c:v>2947</c:v>
                </c:pt>
              </c:numCache>
            </c:numRef>
          </c:val>
          <c:extLst>
            <c:ext xmlns:c16="http://schemas.microsoft.com/office/drawing/2014/chart" uri="{C3380CC4-5D6E-409C-BE32-E72D297353CC}">
              <c16:uniqueId val="{00000008-8CB2-46DD-849F-11F5D9F250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B2-46DD-849F-11F5D9F250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8989</c:v>
                </c:pt>
                <c:pt idx="3">
                  <c:v>8961</c:v>
                </c:pt>
                <c:pt idx="6">
                  <c:v>8916</c:v>
                </c:pt>
                <c:pt idx="9">
                  <c:v>8908</c:v>
                </c:pt>
                <c:pt idx="12">
                  <c:v>8856</c:v>
                </c:pt>
              </c:numCache>
            </c:numRef>
          </c:val>
          <c:extLst>
            <c:ext xmlns:c16="http://schemas.microsoft.com/office/drawing/2014/chart" uri="{C3380CC4-5D6E-409C-BE32-E72D297353CC}">
              <c16:uniqueId val="{0000000A-8CB2-46DD-849F-11F5D9F250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B2-46DD-849F-11F5D9F250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2080</c:v>
                </c:pt>
                <c:pt idx="1">
                  <c:v>2084</c:v>
                </c:pt>
                <c:pt idx="2">
                  <c:v>2090</c:v>
                </c:pt>
              </c:numCache>
            </c:numRef>
          </c:val>
          <c:extLst>
            <c:ext xmlns:c16="http://schemas.microsoft.com/office/drawing/2014/chart" uri="{C3380CC4-5D6E-409C-BE32-E72D297353CC}">
              <c16:uniqueId val="{00000000-1BF3-4BB8-B8D3-929E1D7BD2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1165</c:v>
                </c:pt>
                <c:pt idx="1">
                  <c:v>966</c:v>
                </c:pt>
                <c:pt idx="2">
                  <c:v>966</c:v>
                </c:pt>
              </c:numCache>
            </c:numRef>
          </c:val>
          <c:extLst>
            <c:ext xmlns:c16="http://schemas.microsoft.com/office/drawing/2014/chart" uri="{C3380CC4-5D6E-409C-BE32-E72D297353CC}">
              <c16:uniqueId val="{00000001-1BF3-4BB8-B8D3-929E1D7BD2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3491</c:v>
                </c:pt>
                <c:pt idx="1">
                  <c:v>3502</c:v>
                </c:pt>
                <c:pt idx="2">
                  <c:v>3578</c:v>
                </c:pt>
              </c:numCache>
            </c:numRef>
          </c:val>
          <c:extLst>
            <c:ext xmlns:c16="http://schemas.microsoft.com/office/drawing/2014/chart" uri="{C3380CC4-5D6E-409C-BE32-E72D297353CC}">
              <c16:uniqueId val="{00000002-1BF3-4BB8-B8D3-929E1D7BD2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等（Ａ）は、元利償還金の減少（３６百万円）や公営企業債の元利償還金に対する繰入金の減少（６２百万円）、債務負担行為に基づく支出額の減少（７百万円）により、前年度比１０５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また、算入公債費等（Ｂ）は、前年度比１４百万円の減少となったが、令和６年度の実質公債費比率の分子は引き続きマイナスの値となった。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今後も後年度負担の軽減に配慮した繰上償還の実施や過疎対策事業債など交付税措置率が高い地方債を活用することなどにより、良好な比率の維持に努める。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将来負担額（Ａ）は、公営企業債等繰入見込額の減少（８５百万円）などにより、全体では前年度比７２百万円の減少となった。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充当可能財源等（Ｂ）は、基準財政需要額算入見込額の増加（８百万円）や、ふるさと美郷子ども育成基金の積立て（７４百万円）等により、充当可能基金が増加（８０百万円）したことから、全体では前年度比１５８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繰上償還の実施や充当可能基金への積立等により、将来負担比率の分子は、将来負担額（Ａ）を充当可能財源等（Ｂ）が上回り、平成２６年度から１１年度続けてマイナス（比率としては「比率なし」に相当。）となっており、今後も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ふるさと納税の寄付金をふるさと美郷子ども育成基金に１０４百万円を積立てし、同基金を事業充当のため３０百万円取崩したこと等により、８３百万円の増加となった。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任意の繰上償還、町民の連携の強化及び地域振興を図る事業や美郷町公共施設等総合管理計画等に基づく公共施設整備事業等を実施するため、減債基金、振興基金や公共施設整備基金が減少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　公共施設を整備する事業または公共的施設の整備を支援する事業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・振興基金　美郷町民の連携の強化及び地域振興を図る事業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　地域における福祉の増進を図るため、民間団体等の行う在宅福祉の向上、健康づくり等を支援する事業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・ふるさと美郷子ども育成基金は、子どもの感性・創造力育成事業など１１事業に３０百万円を繰入れしたが、</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ふるさと納税の寄付金１０４百万円を積立てたため、７４百万円の増加となった。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・森林環境保全基金は、森林環境譲与税の一部を積立てたため、３百万円の増加となった。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・薬用植物栽培推進基金は、薬用植物栽培支援事業に繰入したため、１百万円の減少となった。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・振興基金は、町民の強化及び地域振興を図る事業に繰入するため、減少していく見込みである。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・公共施設整備基金は、「美郷町公共施設等総合管理計画」及び「美郷町公共施設等の管理運営に関する最適化構想」に基づき個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別実施計画を策定し、施設の長寿命化など計画的な維持管理に取り組むことから、公共施設整備事業に繰入するため、減少して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いく見込みである。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基金運用益６百万円を積立てしたため、増加となった。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基金残高は、災害等不測の事態に対する備えとして、一般的に確保すべきとされている標準財政規模の１０％程度を上回っていることから、次年度以降も基金運用益のみ積立てを行う見込みである。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基金運用益金を積立てしたが、運用益が過少のため増減はなかった。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後年度の負担軽減のため、今後も任意の繰上償還を実施することから減少していく見込みである。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17,444
17,365
168.32
14,130,934
13,355,897
642,586
8,308,952
8,856,012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減少や少子高齢化が進行し、基幹産業の農業においても、従事者の高齢化や離農者の増加に加え、特に稲作への依存が大きいため、米価の影響等により所得が伸び悩んでいる。そのため、税収等自主財源が少なく、地方交付税に依存（決算額の４５．０％）した脆弱な財政基盤が、類似団体平均を下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３次美郷町総合計画に基づく稲作以外の生薬、美郷雪華（白色ラベンダー）、枝豆などの美郷推進作物・美郷ブランド作物の栽培による農業所得の向上、美郷町滞納対策本部を中心に滞納整理を着実に進め税収等確保を図るほか、第４次美郷町職員定員適正化計画に基づく定員管理の適正化、財政健全化方針に基づく経常経費の削減や使用料等歳入の確保の取組を通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62593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77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62593</xdr:rowOff>
    </xdr:from>
    <xdr:to>
      <xdr:col>19</xdr:col>
      <xdr:colOff>133350</xdr:colOff>
      <xdr:row>45</xdr:row>
      <xdr:rowOff>62593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62593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45357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11793</xdr:rowOff>
    </xdr:from>
    <xdr:to>
      <xdr:col>15</xdr:col>
      <xdr:colOff>133350</xdr:colOff>
      <xdr:row>45</xdr:row>
      <xdr:rowOff>113393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98170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の分子において、除排雪費の増加による維持補修費の増加、給与改定による常勤職員給及びこども園等の施設運営に携わる会計年度任用職員の報酬等（人件費）の増加、労務単価の上昇による公園等管理委託料等（物件費）の増加により、前年度より３．２ポイント増加。比率の分母において、普通交付税が増加（前年度比２．１６％）したことにより、経常収支比率は前年度より０．９％上回っているが、類似団体平均を５．９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今後も、第４次美郷町職員定員適正化計画に基づく定員管理の適正化、財政健全化方針に基づく物件費等の削減の取組、扶助費の事業見直しや繰上償還の実施により、経常経費の更なる抑制に努める。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12519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40892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135709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40892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135709</xdr:rowOff>
    </xdr:from>
    <xdr:to>
      <xdr:col>15</xdr:col>
      <xdr:colOff>82550</xdr:colOff>
      <xdr:row>60</xdr:row>
      <xdr:rowOff>170180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1042270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122827</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4571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133169</xdr:rowOff>
    </xdr:from>
    <xdr:to>
      <xdr:col>23</xdr:col>
      <xdr:colOff>184150</xdr:colOff>
      <xdr:row>61</xdr:row>
      <xdr:rowOff>63319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149696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84909</xdr:rowOff>
    </xdr:from>
    <xdr:to>
      <xdr:col>15</xdr:col>
      <xdr:colOff>133350</xdr:colOff>
      <xdr:row>61</xdr:row>
      <xdr:rowOff>15059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25236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72027</xdr:rowOff>
    </xdr:from>
    <xdr:to>
      <xdr:col>7</xdr:col>
      <xdr:colOff>31750</xdr:colOff>
      <xdr:row>62</xdr:row>
      <xdr:rowOff>2177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削減や財政健全化方針に基づく物品（消耗品・備品）の一括購入、業務委託の見直しなどによる経費削減の取組を行ってきたが、給与改定に伴うこども園等の施設運営に携わる会計年度任用職員の報酬や一般職給料、情報システム機器借上料等が増加したため、人口１人当たり人件費、物件費とも増加し、前年度より６，８９５円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今後も、第４次美郷町職員定員適正化計画に基づく定員管理の適正化や財政健全化方針に基づく物件費等の削減の取組により、経常経費の更なる抑制に努める。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169360</xdr:rowOff>
    </xdr:from>
    <xdr:to>
      <xdr:col>23</xdr:col>
      <xdr:colOff>133350</xdr:colOff>
      <xdr:row>81</xdr:row>
      <xdr:rowOff>11776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85360"/>
          <a:ext cx="838200" cy="1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157866</xdr:rowOff>
    </xdr:from>
    <xdr:to>
      <xdr:col>19</xdr:col>
      <xdr:colOff>133350</xdr:colOff>
      <xdr:row>80</xdr:row>
      <xdr:rowOff>169360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73866"/>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156265</xdr:rowOff>
    </xdr:from>
    <xdr:to>
      <xdr:col>15</xdr:col>
      <xdr:colOff>82550</xdr:colOff>
      <xdr:row>80</xdr:row>
      <xdr:rowOff>157866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72265"/>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135406</xdr:rowOff>
    </xdr:from>
    <xdr:to>
      <xdr:col>11</xdr:col>
      <xdr:colOff>31750</xdr:colOff>
      <xdr:row>80</xdr:row>
      <xdr:rowOff>156265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51406"/>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132426</xdr:rowOff>
    </xdr:from>
    <xdr:to>
      <xdr:col>23</xdr:col>
      <xdr:colOff>184150</xdr:colOff>
      <xdr:row>81</xdr:row>
      <xdr:rowOff>62576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104503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2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118560</xdr:rowOff>
    </xdr:from>
    <xdr:to>
      <xdr:col>19</xdr:col>
      <xdr:colOff>184150</xdr:colOff>
      <xdr:row>81</xdr:row>
      <xdr:rowOff>48710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3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33487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2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107066</xdr:rowOff>
    </xdr:from>
    <xdr:to>
      <xdr:col>15</xdr:col>
      <xdr:colOff>133350</xdr:colOff>
      <xdr:row>81</xdr:row>
      <xdr:rowOff>37216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21993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0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105465</xdr:rowOff>
    </xdr:from>
    <xdr:to>
      <xdr:col>11</xdr:col>
      <xdr:colOff>82550</xdr:colOff>
      <xdr:row>81</xdr:row>
      <xdr:rowOff>35615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2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20392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0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84606</xdr:rowOff>
    </xdr:from>
    <xdr:to>
      <xdr:col>7</xdr:col>
      <xdr:colOff>31750</xdr:colOff>
      <xdr:row>81</xdr:row>
      <xdr:rowOff>14756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0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170983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8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職員構成の変動及び給与制度の総合的見直し等の要因により、類似団体平均を１．０ポイント下回る９５．１となっている。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今後も人事院勧告等の動向を踏まえつつ、給与水準の適正化に努める。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113241</xdr:rowOff>
    </xdr:from>
    <xdr:to>
      <xdr:col>81</xdr:col>
      <xdr:colOff>44450</xdr:colOff>
      <xdr:row>84</xdr:row>
      <xdr:rowOff>22225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4359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435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84</xdr:row>
      <xdr:rowOff>42334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2028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143934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0017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退職者数の増加に伴い平成２７年度から新規職員の採用を増やしてきていることや人口減少の影響により、人口</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は増加傾向にあり、令和６年度において前年度０．１９人増加したが、第４次美郷町職員定員適正化計画に掲げた令和８年度における職員数の数値目標（２１６人）は達成でき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今後も、第４次美郷町職員定員適正化計画に基づき、職員数の削減を図るとともに、公共施設の管理運営の効率化への取組により、定員の適正化に努める。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134076</xdr:rowOff>
    </xdr:from>
    <xdr:to>
      <xdr:col>81</xdr:col>
      <xdr:colOff>44450</xdr:colOff>
      <xdr:row>62</xdr:row>
      <xdr:rowOff>166824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63976"/>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97881</xdr:rowOff>
    </xdr:from>
    <xdr:to>
      <xdr:col>77</xdr:col>
      <xdr:colOff>44450</xdr:colOff>
      <xdr:row>62</xdr:row>
      <xdr:rowOff>134076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2778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90987</xdr:rowOff>
    </xdr:from>
    <xdr:to>
      <xdr:col>72</xdr:col>
      <xdr:colOff>203200</xdr:colOff>
      <xdr:row>62</xdr:row>
      <xdr:rowOff>97881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7208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46174</xdr:rowOff>
    </xdr:from>
    <xdr:to>
      <xdr:col>68</xdr:col>
      <xdr:colOff>152400</xdr:colOff>
      <xdr:row>62</xdr:row>
      <xdr:rowOff>90987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7607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116024</xdr:rowOff>
    </xdr:from>
    <xdr:to>
      <xdr:col>81</xdr:col>
      <xdr:colOff>95250</xdr:colOff>
      <xdr:row>63</xdr:row>
      <xdr:rowOff>46174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4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88101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83276</xdr:rowOff>
    </xdr:from>
    <xdr:to>
      <xdr:col>77</xdr:col>
      <xdr:colOff>95250</xdr:colOff>
      <xdr:row>63</xdr:row>
      <xdr:rowOff>13426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169653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47081</xdr:rowOff>
    </xdr:from>
    <xdr:to>
      <xdr:col>73</xdr:col>
      <xdr:colOff>44450</xdr:colOff>
      <xdr:row>62</xdr:row>
      <xdr:rowOff>148681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133458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6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40187</xdr:rowOff>
    </xdr:from>
    <xdr:to>
      <xdr:col>68</xdr:col>
      <xdr:colOff>203200</xdr:colOff>
      <xdr:row>62</xdr:row>
      <xdr:rowOff>141787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7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126564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5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166824</xdr:rowOff>
    </xdr:from>
    <xdr:to>
      <xdr:col>64</xdr:col>
      <xdr:colOff>152400</xdr:colOff>
      <xdr:row>62</xdr:row>
      <xdr:rowOff>96974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81751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1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新規借入額は、償還額以内とし、単年度当たりの地方債発行額の抑制と任意の繰上償還（約６９７百万円）を実施した結果、前年度より０．５ポイント下回り、前年度に引き続き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比率は良好に推移しており、今後も同様の取組を継続していくこととしている。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86360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38979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118533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4300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37</xdr:row>
      <xdr:rowOff>134620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4621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134620</xdr:rowOff>
    </xdr:from>
    <xdr:to>
      <xdr:col>68</xdr:col>
      <xdr:colOff>152400</xdr:colOff>
      <xdr:row>38</xdr:row>
      <xdr:rowOff>43604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4782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88070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6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147337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83820</xdr:rowOff>
    </xdr:from>
    <xdr:to>
      <xdr:col>68</xdr:col>
      <xdr:colOff>203200</xdr:colOff>
      <xdr:row>38</xdr:row>
      <xdr:rowOff>13970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24147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充当可能基金等の増加や、地方債の繰上償還による地方債残高の減少、債務負担行為に基づく支出予定額の減少、組合等負担等見込額の減少により、比率における将来負担額を充当可能財源等が上回っており、平成２６年度から１１年連続で比率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今後も公債費等義務的経費の削減を念頭に行政運営を行うとともに、可能な限り地方債の繰上償還等を実施することにより、将来負担の軽減に努める。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17,444
17,365
168.32
14,130,934
13,355,897
642,586
8,308,952
8,856,012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事務量や事業等に応じた職員配置など行政組織の合理化等への取組による人件費の軽減に努めてきたが、給与改定による常勤職員給及びこども園等の施設運営に携わる会計年度任用職員の報酬の増加等により、前年度から０．７ポイントの増加となったものの、引き続き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今後も、第４次美郷町職員定員適正化計画に基づき、職員数の削減を図るとともに、公共施設の管理運営の効率化への取組により、定員の適正化に努める。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74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健全化方針に基づく物品（消耗品・備品）の一括購入、業務委託の見直しなどによる経費削減の取組を行ってきたが、労務単価の上昇による公園等管理委託料やスクールバス業務委託料等が増加したため、経常的物件費は前年度を０．６ポイント上回り、類似団体平均を０．４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今後も、財政健全化方針に基づく経費削減等の取組を継続することにより、物件費の抑制に努める。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29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99786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23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7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86179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25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発達障害に対する認知度の向上等に伴う利用児童の増加によって障害児通所支援給付費の増加、利用者の高齢化に伴う認定区分の変更等による障害者自立支援給付費が増加傾向にあるが、比率の分母における普通交付税の増の影響により、前年度より０．１ポイント減少となり、類似団体平均より１．２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今後も必要な支援を確保しつつ、事業の見直しを図るなど効率的な財政運営に努める。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05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73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統合水道に係る基準内繰出金の減少による水道事業会計繰出金等は減少しているが、後期高齢者医療広域連合療養給付費負担金の増加等により、前年度を０．８ポイント上回り、類似団体平均を２．５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今後は、公共施設の管理運営の効率化への取り組みや普通会計の負担額を減らすよう各種事業の適正化を図るよう努める。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59</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58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60</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58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8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50800</xdr:rowOff>
    </xdr:from>
    <xdr:to>
      <xdr:col>74</xdr:col>
      <xdr:colOff>31750</xdr:colOff>
      <xdr:row>58</xdr:row>
      <xdr:rowOff>152400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61</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1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のうち、当該年度の対象者の減少や制度見直しによる危険空き家等解体費補助金の減、中小企業振興資金保証料補給等補助金の減等（経常的補助費充当一般財源等は、前年度比▲１．１％）により、前年度より０．５ポイント減少となり、類似団体平均より３．０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今後も、補助金交付事業の効果等を検証し、交付基準及び交付額の見直しに努め、補助費等の抑制を図る。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1270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5842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方債の新規借入額は償還額以内とし、単年度当たりの地方債発行額を抑制したほか、任意の繰上償還（約６９７百万円）を実施したことで、前年度より０．６ポイント減少となり、類似団体平均を３．７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今後も同様の取組を継続し、後年度負担の軽減に努める。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172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78</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351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18414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858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18414</xdr:rowOff>
    </xdr:from>
    <xdr:to>
      <xdr:col>11</xdr:col>
      <xdr:colOff>9525</xdr:colOff>
      <xdr:row>78</xdr:row>
      <xdr:rowOff>52705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91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39388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139064</xdr:rowOff>
    </xdr:from>
    <xdr:to>
      <xdr:col>11</xdr:col>
      <xdr:colOff>60325</xdr:colOff>
      <xdr:row>78</xdr:row>
      <xdr:rowOff>69214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79391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xdr:rowOff>
    </xdr:from>
    <xdr:to>
      <xdr:col>6</xdr:col>
      <xdr:colOff>171450</xdr:colOff>
      <xdr:row>78</xdr:row>
      <xdr:rowOff>103505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113682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1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給与改定による常勤職員給及びこども園等の施設運営に携わる会計年度任用職員の報酬の増加、労務単価の上昇による公園等管理委託料等の増加による物件費の増等により、前年度から１．５ポイントの増加となったが、類似団体平均より２．２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今後も、第４次美郷町職員定員適正化計画に基づく定員管理の適正化や財政健全化方針に基づく経費削減等の取組により、さらなる指標の改善に努める。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86178</xdr:rowOff>
    </xdr:from>
    <xdr:to>
      <xdr:col>82</xdr:col>
      <xdr:colOff>107950</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4492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67327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42635</xdr:rowOff>
    </xdr:from>
    <xdr:to>
      <xdr:col>78</xdr:col>
      <xdr:colOff>69850</xdr:colOff>
      <xdr:row>75</xdr:row>
      <xdr:rowOff>86178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01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42635</xdr:rowOff>
    </xdr:from>
    <xdr:to>
      <xdr:col>73</xdr:col>
      <xdr:colOff>180975</xdr:colOff>
      <xdr:row>75</xdr:row>
      <xdr:rowOff>86178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01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86178</xdr:rowOff>
    </xdr:from>
    <xdr:to>
      <xdr:col>69</xdr:col>
      <xdr:colOff>92075</xdr:colOff>
      <xdr:row>76</xdr:row>
      <xdr:rowOff>45357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27214</xdr:rowOff>
    </xdr:from>
    <xdr:to>
      <xdr:col>82</xdr:col>
      <xdr:colOff>158750</xdr:colOff>
      <xdr:row>76</xdr:row>
      <xdr:rowOff>128814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43742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35378</xdr:rowOff>
    </xdr:from>
    <xdr:to>
      <xdr:col>78</xdr:col>
      <xdr:colOff>120650</xdr:colOff>
      <xdr:row>75</xdr:row>
      <xdr:rowOff>136978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147155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163285</xdr:rowOff>
    </xdr:from>
    <xdr:to>
      <xdr:col>74</xdr:col>
      <xdr:colOff>31750</xdr:colOff>
      <xdr:row>75</xdr:row>
      <xdr:rowOff>93435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103612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35378</xdr:rowOff>
    </xdr:from>
    <xdr:to>
      <xdr:col>69</xdr:col>
      <xdr:colOff>142875</xdr:colOff>
      <xdr:row>75</xdr:row>
      <xdr:rowOff>136978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121756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8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166007</xdr:rowOff>
    </xdr:from>
    <xdr:to>
      <xdr:col>65</xdr:col>
      <xdr:colOff>53975</xdr:colOff>
      <xdr:row>76</xdr:row>
      <xdr:rowOff>96157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80934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104724</xdr:rowOff>
    </xdr:from>
    <xdr:to>
      <xdr:col>29</xdr:col>
      <xdr:colOff>127000</xdr:colOff>
      <xdr:row>14</xdr:row>
      <xdr:rowOff>66294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1199"/>
          <a:ext cx="647700" cy="133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66294</xdr:rowOff>
    </xdr:from>
    <xdr:to>
      <xdr:col>26</xdr:col>
      <xdr:colOff>50800</xdr:colOff>
      <xdr:row>14</xdr:row>
      <xdr:rowOff>143040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14219"/>
          <a:ext cx="698500" cy="76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143040</xdr:rowOff>
    </xdr:from>
    <xdr:to>
      <xdr:col>22</xdr:col>
      <xdr:colOff>114300</xdr:colOff>
      <xdr:row>15</xdr:row>
      <xdr:rowOff>13360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90965"/>
          <a:ext cx="698500" cy="41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13360</xdr:rowOff>
    </xdr:from>
    <xdr:to>
      <xdr:col>18</xdr:col>
      <xdr:colOff>177800</xdr:colOff>
      <xdr:row>15</xdr:row>
      <xdr:rowOff>97142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32735"/>
          <a:ext cx="698500" cy="8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53924</xdr:rowOff>
    </xdr:from>
    <xdr:to>
      <xdr:col>29</xdr:col>
      <xdr:colOff>177800</xdr:colOff>
      <xdr:row>13</xdr:row>
      <xdr:rowOff>155524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0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70451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7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15494</xdr:rowOff>
    </xdr:from>
    <xdr:to>
      <xdr:col>26</xdr:col>
      <xdr:colOff>101600</xdr:colOff>
      <xdr:row>14</xdr:row>
      <xdr:rowOff>117094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63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127271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32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92240</xdr:rowOff>
    </xdr:from>
    <xdr:to>
      <xdr:col>22</xdr:col>
      <xdr:colOff>165100</xdr:colOff>
      <xdr:row>15</xdr:row>
      <xdr:rowOff>22390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40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32567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0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134010</xdr:rowOff>
    </xdr:from>
    <xdr:to>
      <xdr:col>19</xdr:col>
      <xdr:colOff>38100</xdr:colOff>
      <xdr:row>15</xdr:row>
      <xdr:rowOff>64160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1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74337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46342</xdr:rowOff>
    </xdr:from>
    <xdr:to>
      <xdr:col>15</xdr:col>
      <xdr:colOff>101600</xdr:colOff>
      <xdr:row>15</xdr:row>
      <xdr:rowOff>147942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65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158119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333011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218745</xdr:rowOff>
    </xdr:from>
    <xdr:to>
      <xdr:col>29</xdr:col>
      <xdr:colOff>127000</xdr:colOff>
      <xdr:row>37</xdr:row>
      <xdr:rowOff>322834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343445"/>
          <a:ext cx="647700" cy="104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141840</xdr:rowOff>
    </xdr:from>
    <xdr:to>
      <xdr:col>26</xdr:col>
      <xdr:colOff>50800</xdr:colOff>
      <xdr:row>37</xdr:row>
      <xdr:rowOff>218745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66540"/>
          <a:ext cx="698500" cy="76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141840</xdr:rowOff>
    </xdr:from>
    <xdr:to>
      <xdr:col>22</xdr:col>
      <xdr:colOff>114300</xdr:colOff>
      <xdr:row>37</xdr:row>
      <xdr:rowOff>199561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66540"/>
          <a:ext cx="698500" cy="5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125419</xdr:rowOff>
    </xdr:from>
    <xdr:to>
      <xdr:col>18</xdr:col>
      <xdr:colOff>177800</xdr:colOff>
      <xdr:row>37</xdr:row>
      <xdr:rowOff>199561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50119"/>
          <a:ext cx="698500" cy="74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272034</xdr:rowOff>
    </xdr:from>
    <xdr:to>
      <xdr:col>29</xdr:col>
      <xdr:colOff>177800</xdr:colOff>
      <xdr:row>38</xdr:row>
      <xdr:rowOff>30734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96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180611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167945</xdr:rowOff>
    </xdr:from>
    <xdr:to>
      <xdr:col>26</xdr:col>
      <xdr:colOff>101600</xdr:colOff>
      <xdr:row>37</xdr:row>
      <xdr:rowOff>269545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9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254322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91040</xdr:rowOff>
    </xdr:from>
    <xdr:to>
      <xdr:col>22</xdr:col>
      <xdr:colOff>165100</xdr:colOff>
      <xdr:row>37</xdr:row>
      <xdr:rowOff>192640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15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177417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0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148761</xdr:rowOff>
    </xdr:from>
    <xdr:to>
      <xdr:col>19</xdr:col>
      <xdr:colOff>38100</xdr:colOff>
      <xdr:row>37</xdr:row>
      <xdr:rowOff>250361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7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235138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74619</xdr:rowOff>
    </xdr:from>
    <xdr:to>
      <xdr:col>15</xdr:col>
      <xdr:colOff>101600</xdr:colOff>
      <xdr:row>37</xdr:row>
      <xdr:rowOff>176219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99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160996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17,444
17,365
168.32
14,130,934
13,355,897
642,586
8,308,952
8,856,012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63970</xdr:rowOff>
    </xdr:from>
    <xdr:to>
      <xdr:col>24</xdr:col>
      <xdr:colOff>63500</xdr:colOff>
      <xdr:row>34</xdr:row>
      <xdr:rowOff>164414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3270"/>
          <a:ext cx="838200" cy="10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164414</xdr:rowOff>
    </xdr:from>
    <xdr:to>
      <xdr:col>19</xdr:col>
      <xdr:colOff>177800</xdr:colOff>
      <xdr:row>35</xdr:row>
      <xdr:rowOff>60820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93714"/>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60820</xdr:rowOff>
    </xdr:from>
    <xdr:to>
      <xdr:col>15</xdr:col>
      <xdr:colOff>50800</xdr:colOff>
      <xdr:row>35</xdr:row>
      <xdr:rowOff>78384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1570"/>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78384</xdr:rowOff>
    </xdr:from>
    <xdr:to>
      <xdr:col>10</xdr:col>
      <xdr:colOff>114300</xdr:colOff>
      <xdr:row>35</xdr:row>
      <xdr:rowOff>152972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9134"/>
          <a:ext cx="889000" cy="7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13170</xdr:rowOff>
    </xdr:from>
    <xdr:to>
      <xdr:col>24</xdr:col>
      <xdr:colOff>114300</xdr:colOff>
      <xdr:row>34</xdr:row>
      <xdr:rowOff>114770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36047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113614</xdr:rowOff>
    </xdr:from>
    <xdr:to>
      <xdr:col>20</xdr:col>
      <xdr:colOff>38100</xdr:colOff>
      <xdr:row>35</xdr:row>
      <xdr:rowOff>43764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60291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1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10020</xdr:rowOff>
    </xdr:from>
    <xdr:to>
      <xdr:col>15</xdr:col>
      <xdr:colOff>101600</xdr:colOff>
      <xdr:row>35</xdr:row>
      <xdr:rowOff>111620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128147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8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27584</xdr:rowOff>
    </xdr:from>
    <xdr:to>
      <xdr:col>10</xdr:col>
      <xdr:colOff>165100</xdr:colOff>
      <xdr:row>35</xdr:row>
      <xdr:rowOff>129184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145711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102172</xdr:rowOff>
    </xdr:from>
    <xdr:to>
      <xdr:col>6</xdr:col>
      <xdr:colOff>38100</xdr:colOff>
      <xdr:row>36</xdr:row>
      <xdr:rowOff>32322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48849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9406</xdr:rowOff>
    </xdr:from>
    <xdr:to>
      <xdr:col>24</xdr:col>
      <xdr:colOff>63500</xdr:colOff>
      <xdr:row>58</xdr:row>
      <xdr:rowOff>23221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53506"/>
          <a:ext cx="8382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9406</xdr:rowOff>
    </xdr:from>
    <xdr:to>
      <xdr:col>19</xdr:col>
      <xdr:colOff>177800</xdr:colOff>
      <xdr:row>58</xdr:row>
      <xdr:rowOff>17993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53506"/>
          <a:ext cx="889000" cy="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17993</xdr:rowOff>
    </xdr:from>
    <xdr:to>
      <xdr:col>15</xdr:col>
      <xdr:colOff>50800</xdr:colOff>
      <xdr:row>58</xdr:row>
      <xdr:rowOff>24842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2093"/>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24842</xdr:rowOff>
    </xdr:from>
    <xdr:to>
      <xdr:col>10</xdr:col>
      <xdr:colOff>114300</xdr:colOff>
      <xdr:row>58</xdr:row>
      <xdr:rowOff>27326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68942"/>
          <a:ext cx="8890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143871</xdr:rowOff>
    </xdr:from>
    <xdr:to>
      <xdr:col>24</xdr:col>
      <xdr:colOff>114300</xdr:colOff>
      <xdr:row>58</xdr:row>
      <xdr:rowOff>74021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130056</xdr:rowOff>
    </xdr:from>
    <xdr:to>
      <xdr:col>20</xdr:col>
      <xdr:colOff>38100</xdr:colOff>
      <xdr:row>58</xdr:row>
      <xdr:rowOff>60206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76733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7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138643</xdr:rowOff>
    </xdr:from>
    <xdr:to>
      <xdr:col>15</xdr:col>
      <xdr:colOff>101600</xdr:colOff>
      <xdr:row>58</xdr:row>
      <xdr:rowOff>68793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85320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145492</xdr:rowOff>
    </xdr:from>
    <xdr:to>
      <xdr:col>10</xdr:col>
      <xdr:colOff>165100</xdr:colOff>
      <xdr:row>58</xdr:row>
      <xdr:rowOff>75642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92169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9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147976</xdr:rowOff>
    </xdr:from>
    <xdr:to>
      <xdr:col>6</xdr:col>
      <xdr:colOff>38100</xdr:colOff>
      <xdr:row>58</xdr:row>
      <xdr:rowOff>78126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94653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69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9474</xdr:rowOff>
    </xdr:from>
    <xdr:to>
      <xdr:col>24</xdr:col>
      <xdr:colOff>63500</xdr:colOff>
      <xdr:row>75</xdr:row>
      <xdr:rowOff>39039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696774"/>
          <a:ext cx="838200" cy="20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70396</xdr:rowOff>
    </xdr:from>
    <xdr:to>
      <xdr:col>19</xdr:col>
      <xdr:colOff>177800</xdr:colOff>
      <xdr:row>75</xdr:row>
      <xdr:rowOff>39039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757696"/>
          <a:ext cx="889000" cy="14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32334</xdr:rowOff>
    </xdr:from>
    <xdr:to>
      <xdr:col>15</xdr:col>
      <xdr:colOff>50800</xdr:colOff>
      <xdr:row>74</xdr:row>
      <xdr:rowOff>70396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548184"/>
          <a:ext cx="889000" cy="20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32334</xdr:rowOff>
    </xdr:from>
    <xdr:to>
      <xdr:col>10</xdr:col>
      <xdr:colOff>114300</xdr:colOff>
      <xdr:row>73</xdr:row>
      <xdr:rowOff>156349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548184"/>
          <a:ext cx="8890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130124</xdr:rowOff>
    </xdr:from>
    <xdr:to>
      <xdr:col>24</xdr:col>
      <xdr:colOff>114300</xdr:colOff>
      <xdr:row>74</xdr:row>
      <xdr:rowOff>60274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6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153001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159689</xdr:rowOff>
    </xdr:from>
    <xdr:to>
      <xdr:col>20</xdr:col>
      <xdr:colOff>38100</xdr:colOff>
      <xdr:row>75</xdr:row>
      <xdr:rowOff>89839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8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106366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6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19596</xdr:rowOff>
    </xdr:from>
    <xdr:to>
      <xdr:col>15</xdr:col>
      <xdr:colOff>101600</xdr:colOff>
      <xdr:row>74</xdr:row>
      <xdr:rowOff>121196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7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137723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4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152984</xdr:rowOff>
    </xdr:from>
    <xdr:to>
      <xdr:col>10</xdr:col>
      <xdr:colOff>165100</xdr:colOff>
      <xdr:row>73</xdr:row>
      <xdr:rowOff>83134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4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99661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2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105549</xdr:rowOff>
    </xdr:from>
    <xdr:to>
      <xdr:col>6</xdr:col>
      <xdr:colOff>38100</xdr:colOff>
      <xdr:row>74</xdr:row>
      <xdr:rowOff>35699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6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52226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3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26912</xdr:rowOff>
    </xdr:from>
    <xdr:to>
      <xdr:col>24</xdr:col>
      <xdr:colOff>63500</xdr:colOff>
      <xdr:row>95</xdr:row>
      <xdr:rowOff>92583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14662"/>
          <a:ext cx="838200" cy="6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92583</xdr:rowOff>
    </xdr:from>
    <xdr:to>
      <xdr:col>19</xdr:col>
      <xdr:colOff>177800</xdr:colOff>
      <xdr:row>96</xdr:row>
      <xdr:rowOff>56998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0333"/>
          <a:ext cx="889000" cy="13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77533</xdr:rowOff>
    </xdr:from>
    <xdr:to>
      <xdr:col>15</xdr:col>
      <xdr:colOff>50800</xdr:colOff>
      <xdr:row>96</xdr:row>
      <xdr:rowOff>56998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65283"/>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77533</xdr:rowOff>
    </xdr:from>
    <xdr:to>
      <xdr:col>10</xdr:col>
      <xdr:colOff>114300</xdr:colOff>
      <xdr:row>97</xdr:row>
      <xdr:rowOff>13284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65283"/>
          <a:ext cx="889000" cy="2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147562</xdr:rowOff>
    </xdr:from>
    <xdr:to>
      <xdr:col>24</xdr:col>
      <xdr:colOff>114300</xdr:colOff>
      <xdr:row>95</xdr:row>
      <xdr:rowOff>77712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125989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41783</xdr:rowOff>
    </xdr:from>
    <xdr:to>
      <xdr:col>20</xdr:col>
      <xdr:colOff>38100</xdr:colOff>
      <xdr:row>95</xdr:row>
      <xdr:rowOff>143383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134510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6198</xdr:rowOff>
    </xdr:from>
    <xdr:to>
      <xdr:col>15</xdr:col>
      <xdr:colOff>101600</xdr:colOff>
      <xdr:row>96</xdr:row>
      <xdr:rowOff>107798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98925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26733</xdr:rowOff>
    </xdr:from>
    <xdr:to>
      <xdr:col>10</xdr:col>
      <xdr:colOff>165100</xdr:colOff>
      <xdr:row>95</xdr:row>
      <xdr:rowOff>128333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119460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0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133934</xdr:rowOff>
    </xdr:from>
    <xdr:to>
      <xdr:col>6</xdr:col>
      <xdr:colOff>38100</xdr:colOff>
      <xdr:row>97</xdr:row>
      <xdr:rowOff>64084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55211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57472</xdr:rowOff>
    </xdr:from>
    <xdr:to>
      <xdr:col>55</xdr:col>
      <xdr:colOff>0</xdr:colOff>
      <xdr:row>35</xdr:row>
      <xdr:rowOff>58360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58222"/>
          <a:ext cx="8382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58360</xdr:rowOff>
    </xdr:from>
    <xdr:to>
      <xdr:col>50</xdr:col>
      <xdr:colOff>114300</xdr:colOff>
      <xdr:row>35</xdr:row>
      <xdr:rowOff>158194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59110"/>
          <a:ext cx="889000" cy="9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151299</xdr:rowOff>
    </xdr:from>
    <xdr:to>
      <xdr:col>45</xdr:col>
      <xdr:colOff>177800</xdr:colOff>
      <xdr:row>35</xdr:row>
      <xdr:rowOff>158194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152049"/>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1113</xdr:rowOff>
    </xdr:from>
    <xdr:to>
      <xdr:col>41</xdr:col>
      <xdr:colOff>50800</xdr:colOff>
      <xdr:row>35</xdr:row>
      <xdr:rowOff>151299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658963"/>
          <a:ext cx="889000" cy="49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6672</xdr:rowOff>
    </xdr:from>
    <xdr:to>
      <xdr:col>55</xdr:col>
      <xdr:colOff>50800</xdr:colOff>
      <xdr:row>35</xdr:row>
      <xdr:rowOff>108272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29549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5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7560</xdr:rowOff>
    </xdr:from>
    <xdr:to>
      <xdr:col>50</xdr:col>
      <xdr:colOff>165100</xdr:colOff>
      <xdr:row>35</xdr:row>
      <xdr:rowOff>109160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125687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8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107394</xdr:rowOff>
    </xdr:from>
    <xdr:to>
      <xdr:col>46</xdr:col>
      <xdr:colOff>38100</xdr:colOff>
      <xdr:row>36</xdr:row>
      <xdr:rowOff>37544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54071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8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100499</xdr:rowOff>
    </xdr:from>
    <xdr:to>
      <xdr:col>41</xdr:col>
      <xdr:colOff>101600</xdr:colOff>
      <xdr:row>36</xdr:row>
      <xdr:rowOff>30649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47176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87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121763</xdr:rowOff>
    </xdr:from>
    <xdr:to>
      <xdr:col>36</xdr:col>
      <xdr:colOff>165100</xdr:colOff>
      <xdr:row>33</xdr:row>
      <xdr:rowOff>51913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68440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38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111299</xdr:rowOff>
    </xdr:from>
    <xdr:to>
      <xdr:col>55</xdr:col>
      <xdr:colOff>0</xdr:colOff>
      <xdr:row>56</xdr:row>
      <xdr:rowOff>8895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41049"/>
          <a:ext cx="838200" cy="6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68433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69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134917</xdr:rowOff>
    </xdr:from>
    <xdr:to>
      <xdr:col>50</xdr:col>
      <xdr:colOff>114300</xdr:colOff>
      <xdr:row>56</xdr:row>
      <xdr:rowOff>8895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564667"/>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134917</xdr:rowOff>
    </xdr:from>
    <xdr:to>
      <xdr:col>45</xdr:col>
      <xdr:colOff>177800</xdr:colOff>
      <xdr:row>55</xdr:row>
      <xdr:rowOff>148231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564667"/>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148231</xdr:rowOff>
    </xdr:from>
    <xdr:to>
      <xdr:col>41</xdr:col>
      <xdr:colOff>50800</xdr:colOff>
      <xdr:row>56</xdr:row>
      <xdr:rowOff>24248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577981"/>
          <a:ext cx="889000" cy="4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60499</xdr:rowOff>
    </xdr:from>
    <xdr:to>
      <xdr:col>55</xdr:col>
      <xdr:colOff>50800</xdr:colOff>
      <xdr:row>55</xdr:row>
      <xdr:rowOff>162099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83376</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4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129545</xdr:rowOff>
    </xdr:from>
    <xdr:to>
      <xdr:col>50</xdr:col>
      <xdr:colOff>165100</xdr:colOff>
      <xdr:row>56</xdr:row>
      <xdr:rowOff>59695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76222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33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84117</xdr:rowOff>
    </xdr:from>
    <xdr:to>
      <xdr:col>46</xdr:col>
      <xdr:colOff>38100</xdr:colOff>
      <xdr:row>56</xdr:row>
      <xdr:rowOff>14267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30794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8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97431</xdr:rowOff>
    </xdr:from>
    <xdr:to>
      <xdr:col>41</xdr:col>
      <xdr:colOff>101600</xdr:colOff>
      <xdr:row>56</xdr:row>
      <xdr:rowOff>27581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44108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3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144898</xdr:rowOff>
    </xdr:from>
    <xdr:to>
      <xdr:col>36</xdr:col>
      <xdr:colOff>165100</xdr:colOff>
      <xdr:row>56</xdr:row>
      <xdr:rowOff>75048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91575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4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27586</xdr:rowOff>
    </xdr:from>
    <xdr:to>
      <xdr:col>55</xdr:col>
      <xdr:colOff>0</xdr:colOff>
      <xdr:row>78</xdr:row>
      <xdr:rowOff>34342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00686"/>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27586</xdr:rowOff>
    </xdr:from>
    <xdr:to>
      <xdr:col>50</xdr:col>
      <xdr:colOff>114300</xdr:colOff>
      <xdr:row>78</xdr:row>
      <xdr:rowOff>89143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00686"/>
          <a:ext cx="889000" cy="6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73296</xdr:rowOff>
    </xdr:from>
    <xdr:to>
      <xdr:col>45</xdr:col>
      <xdr:colOff>177800</xdr:colOff>
      <xdr:row>78</xdr:row>
      <xdr:rowOff>89143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46396"/>
          <a:ext cx="889000" cy="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73296</xdr:rowOff>
    </xdr:from>
    <xdr:to>
      <xdr:col>41</xdr:col>
      <xdr:colOff>50800</xdr:colOff>
      <xdr:row>78</xdr:row>
      <xdr:rowOff>84544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46396"/>
          <a:ext cx="889000" cy="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154992</xdr:rowOff>
    </xdr:from>
    <xdr:to>
      <xdr:col>55</xdr:col>
      <xdr:colOff>50800</xdr:colOff>
      <xdr:row>78</xdr:row>
      <xdr:rowOff>85142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69919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148236</xdr:rowOff>
    </xdr:from>
    <xdr:to>
      <xdr:col>50</xdr:col>
      <xdr:colOff>165100</xdr:colOff>
      <xdr:row>78</xdr:row>
      <xdr:rowOff>78386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69513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44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38343</xdr:rowOff>
    </xdr:from>
    <xdr:to>
      <xdr:col>46</xdr:col>
      <xdr:colOff>38100</xdr:colOff>
      <xdr:row>78</xdr:row>
      <xdr:rowOff>139943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131070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22496</xdr:rowOff>
    </xdr:from>
    <xdr:to>
      <xdr:col>41</xdr:col>
      <xdr:colOff>101600</xdr:colOff>
      <xdr:row>78</xdr:row>
      <xdr:rowOff>124096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115223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8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33744</xdr:rowOff>
    </xdr:from>
    <xdr:to>
      <xdr:col>36</xdr:col>
      <xdr:colOff>165100</xdr:colOff>
      <xdr:row>78</xdr:row>
      <xdr:rowOff>135344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126471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53502</xdr:rowOff>
    </xdr:from>
    <xdr:to>
      <xdr:col>55</xdr:col>
      <xdr:colOff>0</xdr:colOff>
      <xdr:row>95</xdr:row>
      <xdr:rowOff>124354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41252"/>
          <a:ext cx="838200" cy="7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80867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124354</xdr:rowOff>
    </xdr:from>
    <xdr:to>
      <xdr:col>50</xdr:col>
      <xdr:colOff>114300</xdr:colOff>
      <xdr:row>95</xdr:row>
      <xdr:rowOff>151961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12104"/>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147724</xdr:rowOff>
    </xdr:from>
    <xdr:to>
      <xdr:col>45</xdr:col>
      <xdr:colOff>177800</xdr:colOff>
      <xdr:row>95</xdr:row>
      <xdr:rowOff>151961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435474"/>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126594</xdr:rowOff>
    </xdr:from>
    <xdr:to>
      <xdr:col>41</xdr:col>
      <xdr:colOff>50800</xdr:colOff>
      <xdr:row>95</xdr:row>
      <xdr:rowOff>147724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14344"/>
          <a:ext cx="889000" cy="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2702</xdr:rowOff>
    </xdr:from>
    <xdr:to>
      <xdr:col>55</xdr:col>
      <xdr:colOff>50800</xdr:colOff>
      <xdr:row>95</xdr:row>
      <xdr:rowOff>104302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25579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4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73554</xdr:rowOff>
    </xdr:from>
    <xdr:to>
      <xdr:col>50</xdr:col>
      <xdr:colOff>165100</xdr:colOff>
      <xdr:row>96</xdr:row>
      <xdr:rowOff>3704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20231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1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101161</xdr:rowOff>
    </xdr:from>
    <xdr:to>
      <xdr:col>46</xdr:col>
      <xdr:colOff>38100</xdr:colOff>
      <xdr:row>96</xdr:row>
      <xdr:rowOff>31311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47838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6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96924</xdr:rowOff>
    </xdr:from>
    <xdr:to>
      <xdr:col>41</xdr:col>
      <xdr:colOff>101600</xdr:colOff>
      <xdr:row>96</xdr:row>
      <xdr:rowOff>27074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43601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15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75794</xdr:rowOff>
    </xdr:from>
    <xdr:to>
      <xdr:col>36</xdr:col>
      <xdr:colOff>165100</xdr:colOff>
      <xdr:row>96</xdr:row>
      <xdr:rowOff>5944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22471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98846</xdr:rowOff>
    </xdr:from>
    <xdr:to>
      <xdr:col>85</xdr:col>
      <xdr:colOff>127000</xdr:colOff>
      <xdr:row>39</xdr:row>
      <xdr:rowOff>98846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53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97311</xdr:rowOff>
    </xdr:from>
    <xdr:to>
      <xdr:col>81</xdr:col>
      <xdr:colOff>50800</xdr:colOff>
      <xdr:row>39</xdr:row>
      <xdr:rowOff>98846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3861"/>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57338</xdr:rowOff>
    </xdr:from>
    <xdr:to>
      <xdr:col>76</xdr:col>
      <xdr:colOff>114300</xdr:colOff>
      <xdr:row>39</xdr:row>
      <xdr:rowOff>97311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43888"/>
          <a:ext cx="8890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57338</xdr:rowOff>
    </xdr:from>
    <xdr:to>
      <xdr:col>71</xdr:col>
      <xdr:colOff>177800</xdr:colOff>
      <xdr:row>39</xdr:row>
      <xdr:rowOff>76721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43888"/>
          <a:ext cx="889000" cy="1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48046</xdr:rowOff>
    </xdr:from>
    <xdr:to>
      <xdr:col>85</xdr:col>
      <xdr:colOff>177800</xdr:colOff>
      <xdr:row>39</xdr:row>
      <xdr:rowOff>149646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134423</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95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48046</xdr:rowOff>
    </xdr:from>
    <xdr:to>
      <xdr:col>81</xdr:col>
      <xdr:colOff>101600</xdr:colOff>
      <xdr:row>39</xdr:row>
      <xdr:rowOff>149646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140773</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46511</xdr:rowOff>
    </xdr:from>
    <xdr:to>
      <xdr:col>76</xdr:col>
      <xdr:colOff>165100</xdr:colOff>
      <xdr:row>39</xdr:row>
      <xdr:rowOff>148111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139238</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825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6538</xdr:rowOff>
    </xdr:from>
    <xdr:to>
      <xdr:col>72</xdr:col>
      <xdr:colOff>38100</xdr:colOff>
      <xdr:row>39</xdr:row>
      <xdr:rowOff>108138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9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99265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8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25921</xdr:rowOff>
    </xdr:from>
    <xdr:to>
      <xdr:col>67</xdr:col>
      <xdr:colOff>101600</xdr:colOff>
      <xdr:row>39</xdr:row>
      <xdr:rowOff>127521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118648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8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76670</xdr:rowOff>
    </xdr:from>
    <xdr:to>
      <xdr:col>85</xdr:col>
      <xdr:colOff>127000</xdr:colOff>
      <xdr:row>72</xdr:row>
      <xdr:rowOff>99364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421070"/>
          <a:ext cx="838200" cy="2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99364</xdr:rowOff>
    </xdr:from>
    <xdr:to>
      <xdr:col>81</xdr:col>
      <xdr:colOff>50800</xdr:colOff>
      <xdr:row>73</xdr:row>
      <xdr:rowOff>149581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443764"/>
          <a:ext cx="889000" cy="2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149581</xdr:rowOff>
    </xdr:from>
    <xdr:to>
      <xdr:col>76</xdr:col>
      <xdr:colOff>114300</xdr:colOff>
      <xdr:row>73</xdr:row>
      <xdr:rowOff>166763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665431"/>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166763</xdr:rowOff>
    </xdr:from>
    <xdr:to>
      <xdr:col>71</xdr:col>
      <xdr:colOff>177800</xdr:colOff>
      <xdr:row>74</xdr:row>
      <xdr:rowOff>28435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682613"/>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25870</xdr:rowOff>
    </xdr:from>
    <xdr:to>
      <xdr:col>85</xdr:col>
      <xdr:colOff>177800</xdr:colOff>
      <xdr:row>72</xdr:row>
      <xdr:rowOff>127470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3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48747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22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48564</xdr:rowOff>
    </xdr:from>
    <xdr:to>
      <xdr:col>81</xdr:col>
      <xdr:colOff>101600</xdr:colOff>
      <xdr:row>72</xdr:row>
      <xdr:rowOff>150164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3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166691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1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98781</xdr:rowOff>
    </xdr:from>
    <xdr:to>
      <xdr:col>76</xdr:col>
      <xdr:colOff>165100</xdr:colOff>
      <xdr:row>74</xdr:row>
      <xdr:rowOff>28931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45458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38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115963</xdr:rowOff>
    </xdr:from>
    <xdr:to>
      <xdr:col>72</xdr:col>
      <xdr:colOff>38100</xdr:colOff>
      <xdr:row>74</xdr:row>
      <xdr:rowOff>46113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62640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40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149085</xdr:rowOff>
    </xdr:from>
    <xdr:to>
      <xdr:col>67</xdr:col>
      <xdr:colOff>101600</xdr:colOff>
      <xdr:row>74</xdr:row>
      <xdr:rowOff>79235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6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95762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85649</xdr:rowOff>
    </xdr:from>
    <xdr:to>
      <xdr:col>85</xdr:col>
      <xdr:colOff>127000</xdr:colOff>
      <xdr:row>99</xdr:row>
      <xdr:rowOff>12230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16299"/>
          <a:ext cx="838200" cy="2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152564</xdr:rowOff>
    </xdr:from>
    <xdr:to>
      <xdr:col>81</xdr:col>
      <xdr:colOff>50800</xdr:colOff>
      <xdr:row>99</xdr:row>
      <xdr:rowOff>12230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11764"/>
          <a:ext cx="889000" cy="3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102845</xdr:rowOff>
    </xdr:from>
    <xdr:to>
      <xdr:col>76</xdr:col>
      <xdr:colOff>114300</xdr:colOff>
      <xdr:row>96</xdr:row>
      <xdr:rowOff>152564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562045"/>
          <a:ext cx="8890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102845</xdr:rowOff>
    </xdr:from>
    <xdr:to>
      <xdr:col>71</xdr:col>
      <xdr:colOff>177800</xdr:colOff>
      <xdr:row>98</xdr:row>
      <xdr:rowOff>129336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562045"/>
          <a:ext cx="889000" cy="36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34849</xdr:rowOff>
    </xdr:from>
    <xdr:to>
      <xdr:col>85</xdr:col>
      <xdr:colOff>177800</xdr:colOff>
      <xdr:row>97</xdr:row>
      <xdr:rowOff>136449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13276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132880</xdr:rowOff>
    </xdr:from>
    <xdr:to>
      <xdr:col>81</xdr:col>
      <xdr:colOff>101600</xdr:colOff>
      <xdr:row>99</xdr:row>
      <xdr:rowOff>63030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54157</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101764</xdr:rowOff>
    </xdr:from>
    <xdr:to>
      <xdr:col>76</xdr:col>
      <xdr:colOff>165100</xdr:colOff>
      <xdr:row>97</xdr:row>
      <xdr:rowOff>31914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23041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5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52045</xdr:rowOff>
    </xdr:from>
    <xdr:to>
      <xdr:col>72</xdr:col>
      <xdr:colOff>38100</xdr:colOff>
      <xdr:row>96</xdr:row>
      <xdr:rowOff>153645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144772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0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78536</xdr:rowOff>
    </xdr:from>
    <xdr:to>
      <xdr:col>67</xdr:col>
      <xdr:colOff>101600</xdr:colOff>
      <xdr:row>99</xdr:row>
      <xdr:rowOff>8686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171263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154216</xdr:rowOff>
    </xdr:from>
    <xdr:to>
      <xdr:col>116</xdr:col>
      <xdr:colOff>63500</xdr:colOff>
      <xdr:row>36</xdr:row>
      <xdr:rowOff>157016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326416"/>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136042</xdr:rowOff>
    </xdr:from>
    <xdr:to>
      <xdr:col>111</xdr:col>
      <xdr:colOff>177800</xdr:colOff>
      <xdr:row>36</xdr:row>
      <xdr:rowOff>154216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308242"/>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136042</xdr:rowOff>
    </xdr:from>
    <xdr:to>
      <xdr:col>107</xdr:col>
      <xdr:colOff>50800</xdr:colOff>
      <xdr:row>36</xdr:row>
      <xdr:rowOff>145129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308242"/>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69291</xdr:rowOff>
    </xdr:from>
    <xdr:to>
      <xdr:col>102</xdr:col>
      <xdr:colOff>114300</xdr:colOff>
      <xdr:row>36</xdr:row>
      <xdr:rowOff>145129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241491"/>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106216</xdr:rowOff>
    </xdr:from>
    <xdr:to>
      <xdr:col>116</xdr:col>
      <xdr:colOff>114300</xdr:colOff>
      <xdr:row>37</xdr:row>
      <xdr:rowOff>36366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2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84643</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25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103416</xdr:rowOff>
    </xdr:from>
    <xdr:to>
      <xdr:col>112</xdr:col>
      <xdr:colOff>38100</xdr:colOff>
      <xdr:row>37</xdr:row>
      <xdr:rowOff>33566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2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50093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5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85242</xdr:rowOff>
    </xdr:from>
    <xdr:to>
      <xdr:col>107</xdr:col>
      <xdr:colOff>101600</xdr:colOff>
      <xdr:row>37</xdr:row>
      <xdr:rowOff>15392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2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31919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94329</xdr:rowOff>
    </xdr:from>
    <xdr:to>
      <xdr:col>102</xdr:col>
      <xdr:colOff>165100</xdr:colOff>
      <xdr:row>37</xdr:row>
      <xdr:rowOff>24479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2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41006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0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18491</xdr:rowOff>
    </xdr:from>
    <xdr:to>
      <xdr:col>98</xdr:col>
      <xdr:colOff>38100</xdr:colOff>
      <xdr:row>36</xdr:row>
      <xdr:rowOff>120091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136618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6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130556</xdr:rowOff>
    </xdr:from>
    <xdr:to>
      <xdr:col>116</xdr:col>
      <xdr:colOff>63500</xdr:colOff>
      <xdr:row>56</xdr:row>
      <xdr:rowOff>135586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731756"/>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135586</xdr:rowOff>
    </xdr:from>
    <xdr:to>
      <xdr:col>111</xdr:col>
      <xdr:colOff>177800</xdr:colOff>
      <xdr:row>56</xdr:row>
      <xdr:rowOff>143632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736786"/>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141894</xdr:rowOff>
    </xdr:from>
    <xdr:to>
      <xdr:col>107</xdr:col>
      <xdr:colOff>50800</xdr:colOff>
      <xdr:row>56</xdr:row>
      <xdr:rowOff>143632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743094"/>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141894</xdr:rowOff>
    </xdr:from>
    <xdr:to>
      <xdr:col>102</xdr:col>
      <xdr:colOff>114300</xdr:colOff>
      <xdr:row>56</xdr:row>
      <xdr:rowOff>151313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743094"/>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51279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6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102633</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3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84786</xdr:rowOff>
    </xdr:from>
    <xdr:to>
      <xdr:col>112</xdr:col>
      <xdr:colOff>38100</xdr:colOff>
      <xdr:row>57</xdr:row>
      <xdr:rowOff>14936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6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31463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46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92832</xdr:rowOff>
    </xdr:from>
    <xdr:to>
      <xdr:col>107</xdr:col>
      <xdr:colOff>101600</xdr:colOff>
      <xdr:row>57</xdr:row>
      <xdr:rowOff>22982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6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39509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6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91094</xdr:rowOff>
    </xdr:from>
    <xdr:to>
      <xdr:col>102</xdr:col>
      <xdr:colOff>165100</xdr:colOff>
      <xdr:row>57</xdr:row>
      <xdr:rowOff>21244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6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37771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6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100513</xdr:rowOff>
    </xdr:from>
    <xdr:to>
      <xdr:col>98</xdr:col>
      <xdr:colOff>38100</xdr:colOff>
      <xdr:row>57</xdr:row>
      <xdr:rowOff>30663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7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47190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4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73406</xdr:rowOff>
    </xdr:from>
    <xdr:to>
      <xdr:col>116</xdr:col>
      <xdr:colOff>63500</xdr:colOff>
      <xdr:row>71</xdr:row>
      <xdr:rowOff>92021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246356"/>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73602</xdr:rowOff>
    </xdr:from>
    <xdr:to>
      <xdr:col>111</xdr:col>
      <xdr:colOff>177800</xdr:colOff>
      <xdr:row>71</xdr:row>
      <xdr:rowOff>92021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2465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73602</xdr:rowOff>
    </xdr:from>
    <xdr:to>
      <xdr:col>107</xdr:col>
      <xdr:colOff>50800</xdr:colOff>
      <xdr:row>71</xdr:row>
      <xdr:rowOff>170071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246552"/>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114587</xdr:rowOff>
    </xdr:from>
    <xdr:to>
      <xdr:col>102</xdr:col>
      <xdr:colOff>114300</xdr:colOff>
      <xdr:row>71</xdr:row>
      <xdr:rowOff>170071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287537"/>
          <a:ext cx="889000" cy="5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22606</xdr:rowOff>
    </xdr:from>
    <xdr:to>
      <xdr:col>116</xdr:col>
      <xdr:colOff>114300</xdr:colOff>
      <xdr:row>71</xdr:row>
      <xdr:rowOff>124206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1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108983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41221</xdr:rowOff>
    </xdr:from>
    <xdr:to>
      <xdr:col>112</xdr:col>
      <xdr:colOff>38100</xdr:colOff>
      <xdr:row>71</xdr:row>
      <xdr:rowOff>142821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2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159348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98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22802</xdr:rowOff>
    </xdr:from>
    <xdr:to>
      <xdr:col>107</xdr:col>
      <xdr:colOff>101600</xdr:colOff>
      <xdr:row>71</xdr:row>
      <xdr:rowOff>124402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1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140929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9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119271</xdr:rowOff>
    </xdr:from>
    <xdr:to>
      <xdr:col>102</xdr:col>
      <xdr:colOff>165100</xdr:colOff>
      <xdr:row>72</xdr:row>
      <xdr:rowOff>49421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2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65948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0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63787</xdr:rowOff>
    </xdr:from>
    <xdr:to>
      <xdr:col>98</xdr:col>
      <xdr:colOff>38100</xdr:colOff>
      <xdr:row>71</xdr:row>
      <xdr:rowOff>165387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23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10464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01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約７６６，０００円となっている。人件費は、住民一人当たり１２５，９６３円と前年度より７，９０９円増加しており、類似団体と比較して一人当たりのコストが高い状態となっている。これは、給与改定による常勤職員給料及びこども園等の施設運営に携わる会計年度任用職員の報酬等の増加が要因である。維持補修費は、住民一人当たり２３，４１８円となっており、類似団体平均と比較して一人当たりのコストが高い状況となっている。これは、冬期間の除排雪作業に係る経費が類似団体に比べて大幅に多いことが主な要因である。補助費等は、住民一人当たり１３０，４８５円と前年度より１９４円増加しており、類似団体平均と比較して一人当たりのコストが高い状況となっている。これは、農林水産業費において農家に対する多面的機能支払交付金事業を継続していること加え、令和６年度は大曲仙北広域市町村圏組合が実施する新中央し尿処理センター建設事業等に係る負担金の増加が主な要因である。物件費は、住民一人当たり１０１，１４４円と前年度より７，２５２円減少し、類似団体平均と比較した一人当たりのコストを下回った。これは、新型コロナウイルスワクチン接種事業委託料の減少、エネルギー・食料品等価格高騰支援換金業務委託料の減少が主な要因である。普通建設事業費は、前年度より７，５５１円増加しており、類似団体平均と比較して一人当たりのコストが高い状況となっている。これは、仙南小学校校舎大規模改修工事費の増加、総合体育館設備改修工事費の増加が主な要因である。扶助費は、住民一人当たり８５，３８１円と前年度より５，１７１円増加した。これは定額減税調整給付金の増加が主な要因である。公債費は、住民一人当たり９１，９６３円となっており、類似団体平均と比較して一人当たりのコストが高い状況となっている。これは、任意の繰上償還が主な要因である。積立金は、住民一人当たり２３，７５６円と前年度より２１，２１９円増加している。これは減債基金積立金及びふるさと美郷子ども育成基金積立金の増加が大きか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今後も、第４次美郷町職員定員適正化計画に基づく定員管理の適正化、財政健全化方針に基づく物件費等の経常経費の削減の取組及び繰上償還などを着実に実施していくことで、コストの削減に努める。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17,444
17,365
168.32
14,130,934
13,355,897
642,586
8,308,952
8,856,012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143945</xdr:rowOff>
    </xdr:from>
    <xdr:to>
      <xdr:col>24</xdr:col>
      <xdr:colOff>63500</xdr:colOff>
      <xdr:row>36</xdr:row>
      <xdr:rowOff>13970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44695"/>
          <a:ext cx="8382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13970</xdr:rowOff>
    </xdr:from>
    <xdr:to>
      <xdr:col>19</xdr:col>
      <xdr:colOff>177800</xdr:colOff>
      <xdr:row>36</xdr:row>
      <xdr:rowOff>18216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86170"/>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18216</xdr:rowOff>
    </xdr:from>
    <xdr:to>
      <xdr:col>15</xdr:col>
      <xdr:colOff>50800</xdr:colOff>
      <xdr:row>36</xdr:row>
      <xdr:rowOff>24420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90416"/>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24420</xdr:rowOff>
    </xdr:from>
    <xdr:to>
      <xdr:col>10</xdr:col>
      <xdr:colOff>114300</xdr:colOff>
      <xdr:row>36</xdr:row>
      <xdr:rowOff>107369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6620"/>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93145</xdr:rowOff>
    </xdr:from>
    <xdr:to>
      <xdr:col>24</xdr:col>
      <xdr:colOff>114300</xdr:colOff>
      <xdr:row>36</xdr:row>
      <xdr:rowOff>23295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71572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7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134620</xdr:rowOff>
    </xdr:from>
    <xdr:to>
      <xdr:col>20</xdr:col>
      <xdr:colOff>38100</xdr:colOff>
      <xdr:row>36</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138866</xdr:rowOff>
    </xdr:from>
    <xdr:to>
      <xdr:col>15</xdr:col>
      <xdr:colOff>101600</xdr:colOff>
      <xdr:row>36</xdr:row>
      <xdr:rowOff>69016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3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85543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1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145070</xdr:rowOff>
    </xdr:from>
    <xdr:to>
      <xdr:col>10</xdr:col>
      <xdr:colOff>165100</xdr:colOff>
      <xdr:row>36</xdr:row>
      <xdr:rowOff>75220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91747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56569</xdr:rowOff>
    </xdr:from>
    <xdr:to>
      <xdr:col>6</xdr:col>
      <xdr:colOff>38100</xdr:colOff>
      <xdr:row>36</xdr:row>
      <xdr:rowOff>158169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3246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0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40648</xdr:rowOff>
    </xdr:from>
    <xdr:to>
      <xdr:col>24</xdr:col>
      <xdr:colOff>63500</xdr:colOff>
      <xdr:row>57</xdr:row>
      <xdr:rowOff>1425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41848"/>
          <a:ext cx="838200" cy="1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77466</xdr:rowOff>
    </xdr:from>
    <xdr:to>
      <xdr:col>19</xdr:col>
      <xdr:colOff>177800</xdr:colOff>
      <xdr:row>57</xdr:row>
      <xdr:rowOff>1425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78666"/>
          <a:ext cx="889000" cy="9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77466</xdr:rowOff>
    </xdr:from>
    <xdr:to>
      <xdr:col>15</xdr:col>
      <xdr:colOff>50800</xdr:colOff>
      <xdr:row>56</xdr:row>
      <xdr:rowOff>81165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78666"/>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72075</xdr:rowOff>
    </xdr:from>
    <xdr:to>
      <xdr:col>10</xdr:col>
      <xdr:colOff>114300</xdr:colOff>
      <xdr:row>56</xdr:row>
      <xdr:rowOff>81165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30375"/>
          <a:ext cx="889000" cy="35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161298</xdr:rowOff>
    </xdr:from>
    <xdr:to>
      <xdr:col>24</xdr:col>
      <xdr:colOff>114300</xdr:colOff>
      <xdr:row>56</xdr:row>
      <xdr:rowOff>91448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139725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122075</xdr:rowOff>
    </xdr:from>
    <xdr:to>
      <xdr:col>20</xdr:col>
      <xdr:colOff>38100</xdr:colOff>
      <xdr:row>57</xdr:row>
      <xdr:rowOff>52225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1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26666</xdr:rowOff>
    </xdr:from>
    <xdr:to>
      <xdr:col>15</xdr:col>
      <xdr:colOff>101600</xdr:colOff>
      <xdr:row>56</xdr:row>
      <xdr:rowOff>128266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119393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2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30365</xdr:rowOff>
    </xdr:from>
    <xdr:to>
      <xdr:col>10</xdr:col>
      <xdr:colOff>165100</xdr:colOff>
      <xdr:row>56</xdr:row>
      <xdr:rowOff>131965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123092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21275</xdr:rowOff>
    </xdr:from>
    <xdr:to>
      <xdr:col>6</xdr:col>
      <xdr:colOff>38100</xdr:colOff>
      <xdr:row>54</xdr:row>
      <xdr:rowOff>122875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114002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129651</xdr:rowOff>
    </xdr:from>
    <xdr:to>
      <xdr:col>24</xdr:col>
      <xdr:colOff>63500</xdr:colOff>
      <xdr:row>76</xdr:row>
      <xdr:rowOff>117618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8401"/>
          <a:ext cx="838200" cy="1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3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117618</xdr:rowOff>
    </xdr:from>
    <xdr:to>
      <xdr:col>19</xdr:col>
      <xdr:colOff>177800</xdr:colOff>
      <xdr:row>77</xdr:row>
      <xdr:rowOff>62790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47818"/>
          <a:ext cx="889000" cy="1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84976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158820</xdr:rowOff>
    </xdr:from>
    <xdr:to>
      <xdr:col>15</xdr:col>
      <xdr:colOff>50800</xdr:colOff>
      <xdr:row>77</xdr:row>
      <xdr:rowOff>62790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89020"/>
          <a:ext cx="889000" cy="7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158820</xdr:rowOff>
    </xdr:from>
    <xdr:to>
      <xdr:col>10</xdr:col>
      <xdr:colOff>114300</xdr:colOff>
      <xdr:row>78</xdr:row>
      <xdr:rowOff>82238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9020"/>
          <a:ext cx="889000" cy="26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100172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78851</xdr:rowOff>
    </xdr:from>
    <xdr:to>
      <xdr:col>24</xdr:col>
      <xdr:colOff>114300</xdr:colOff>
      <xdr:row>76</xdr:row>
      <xdr:rowOff>9001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101728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66818</xdr:rowOff>
    </xdr:from>
    <xdr:to>
      <xdr:col>20</xdr:col>
      <xdr:colOff>38100</xdr:colOff>
      <xdr:row>76</xdr:row>
      <xdr:rowOff>168418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13495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7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11990</xdr:rowOff>
    </xdr:from>
    <xdr:to>
      <xdr:col>15</xdr:col>
      <xdr:colOff>101600</xdr:colOff>
      <xdr:row>77</xdr:row>
      <xdr:rowOff>113590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130117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108020</xdr:rowOff>
    </xdr:from>
    <xdr:to>
      <xdr:col>10</xdr:col>
      <xdr:colOff>165100</xdr:colOff>
      <xdr:row>77</xdr:row>
      <xdr:rowOff>38170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54697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1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31438</xdr:rowOff>
    </xdr:from>
    <xdr:to>
      <xdr:col>6</xdr:col>
      <xdr:colOff>38100</xdr:colOff>
      <xdr:row>78</xdr:row>
      <xdr:rowOff>133038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149565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77397</xdr:rowOff>
    </xdr:from>
    <xdr:to>
      <xdr:col>24</xdr:col>
      <xdr:colOff>63500</xdr:colOff>
      <xdr:row>98</xdr:row>
      <xdr:rowOff>89821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9497"/>
          <a:ext cx="8382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77397</xdr:rowOff>
    </xdr:from>
    <xdr:to>
      <xdr:col>19</xdr:col>
      <xdr:colOff>177800</xdr:colOff>
      <xdr:row>98</xdr:row>
      <xdr:rowOff>111226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9497"/>
          <a:ext cx="889000" cy="3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111226</xdr:rowOff>
    </xdr:from>
    <xdr:to>
      <xdr:col>15</xdr:col>
      <xdr:colOff>50800</xdr:colOff>
      <xdr:row>98</xdr:row>
      <xdr:rowOff>123628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3326"/>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123628</xdr:rowOff>
    </xdr:from>
    <xdr:to>
      <xdr:col>10</xdr:col>
      <xdr:colOff>114300</xdr:colOff>
      <xdr:row>98</xdr:row>
      <xdr:rowOff>140480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5728"/>
          <a:ext cx="889000" cy="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39021</xdr:rowOff>
    </xdr:from>
    <xdr:to>
      <xdr:col>24</xdr:col>
      <xdr:colOff>114300</xdr:colOff>
      <xdr:row>98</xdr:row>
      <xdr:rowOff>140621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26597</xdr:rowOff>
    </xdr:from>
    <xdr:to>
      <xdr:col>20</xdr:col>
      <xdr:colOff>38100</xdr:colOff>
      <xdr:row>98</xdr:row>
      <xdr:rowOff>128197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144724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60426</xdr:rowOff>
    </xdr:from>
    <xdr:to>
      <xdr:col>15</xdr:col>
      <xdr:colOff>101600</xdr:colOff>
      <xdr:row>98</xdr:row>
      <xdr:rowOff>162026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72828</xdr:rowOff>
    </xdr:from>
    <xdr:to>
      <xdr:col>10</xdr:col>
      <xdr:colOff>165100</xdr:colOff>
      <xdr:row>99</xdr:row>
      <xdr:rowOff>2978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165555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89680</xdr:rowOff>
    </xdr:from>
    <xdr:to>
      <xdr:col>6</xdr:col>
      <xdr:colOff>38100</xdr:colOff>
      <xdr:row>99</xdr:row>
      <xdr:rowOff>19830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8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166218</xdr:rowOff>
    </xdr:from>
    <xdr:to>
      <xdr:col>55</xdr:col>
      <xdr:colOff>0</xdr:colOff>
      <xdr:row>38</xdr:row>
      <xdr:rowOff>26771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09868"/>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26771</xdr:rowOff>
    </xdr:from>
    <xdr:to>
      <xdr:col>50</xdr:col>
      <xdr:colOff>114300</xdr:colOff>
      <xdr:row>38</xdr:row>
      <xdr:rowOff>28372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4187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109068</xdr:rowOff>
    </xdr:from>
    <xdr:to>
      <xdr:col>45</xdr:col>
      <xdr:colOff>177800</xdr:colOff>
      <xdr:row>38</xdr:row>
      <xdr:rowOff>28372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52718"/>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109068</xdr:rowOff>
    </xdr:from>
    <xdr:to>
      <xdr:col>41</xdr:col>
      <xdr:colOff>50800</xdr:colOff>
      <xdr:row>37</xdr:row>
      <xdr:rowOff>168732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52718"/>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4233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115418</xdr:rowOff>
    </xdr:from>
    <xdr:to>
      <xdr:col>55</xdr:col>
      <xdr:colOff>50800</xdr:colOff>
      <xdr:row>38</xdr:row>
      <xdr:rowOff>45568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93845</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147422</xdr:rowOff>
    </xdr:from>
    <xdr:to>
      <xdr:col>50</xdr:col>
      <xdr:colOff>165100</xdr:colOff>
      <xdr:row>38</xdr:row>
      <xdr:rowOff>77572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68698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8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149022</xdr:rowOff>
    </xdr:from>
    <xdr:to>
      <xdr:col>46</xdr:col>
      <xdr:colOff>38100</xdr:colOff>
      <xdr:row>38</xdr:row>
      <xdr:rowOff>79172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70299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85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58268</xdr:rowOff>
    </xdr:from>
    <xdr:to>
      <xdr:col>41</xdr:col>
      <xdr:colOff>101600</xdr:colOff>
      <xdr:row>37</xdr:row>
      <xdr:rowOff>159868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4945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177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117932</xdr:rowOff>
    </xdr:from>
    <xdr:to>
      <xdr:col>36</xdr:col>
      <xdr:colOff>165100</xdr:colOff>
      <xdr:row>38</xdr:row>
      <xdr:rowOff>48082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64609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36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3259</xdr:rowOff>
    </xdr:from>
    <xdr:to>
      <xdr:col>55</xdr:col>
      <xdr:colOff>0</xdr:colOff>
      <xdr:row>54</xdr:row>
      <xdr:rowOff>70516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261559"/>
          <a:ext cx="8382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168161</xdr:rowOff>
    </xdr:from>
    <xdr:to>
      <xdr:col>50</xdr:col>
      <xdr:colOff>114300</xdr:colOff>
      <xdr:row>54</xdr:row>
      <xdr:rowOff>3259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083561"/>
          <a:ext cx="889000" cy="1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26788</xdr:rowOff>
    </xdr:from>
    <xdr:to>
      <xdr:col>45</xdr:col>
      <xdr:colOff>177800</xdr:colOff>
      <xdr:row>52</xdr:row>
      <xdr:rowOff>168161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8942188"/>
          <a:ext cx="889000" cy="14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57600</xdr:rowOff>
    </xdr:from>
    <xdr:to>
      <xdr:col>41</xdr:col>
      <xdr:colOff>50800</xdr:colOff>
      <xdr:row>52</xdr:row>
      <xdr:rowOff>26788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630100"/>
          <a:ext cx="889000" cy="3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19716</xdr:rowOff>
    </xdr:from>
    <xdr:to>
      <xdr:col>55</xdr:col>
      <xdr:colOff>50800</xdr:colOff>
      <xdr:row>54</xdr:row>
      <xdr:rowOff>121316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42593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123909</xdr:rowOff>
    </xdr:from>
    <xdr:to>
      <xdr:col>50</xdr:col>
      <xdr:colOff>165100</xdr:colOff>
      <xdr:row>54</xdr:row>
      <xdr:rowOff>54059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70586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8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117361</xdr:rowOff>
    </xdr:from>
    <xdr:to>
      <xdr:col>46</xdr:col>
      <xdr:colOff>38100</xdr:colOff>
      <xdr:row>53</xdr:row>
      <xdr:rowOff>47511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0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64038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80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147438</xdr:rowOff>
    </xdr:from>
    <xdr:to>
      <xdr:col>41</xdr:col>
      <xdr:colOff>101600</xdr:colOff>
      <xdr:row>52</xdr:row>
      <xdr:rowOff>77588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8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94115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66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6800</xdr:rowOff>
    </xdr:from>
    <xdr:to>
      <xdr:col>36</xdr:col>
      <xdr:colOff>165100</xdr:colOff>
      <xdr:row>50</xdr:row>
      <xdr:rowOff>108400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5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124927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3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126602</xdr:rowOff>
    </xdr:from>
    <xdr:to>
      <xdr:col>55</xdr:col>
      <xdr:colOff>0</xdr:colOff>
      <xdr:row>75</xdr:row>
      <xdr:rowOff>27686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642452"/>
          <a:ext cx="838200" cy="24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70069</xdr:rowOff>
    </xdr:from>
    <xdr:to>
      <xdr:col>50</xdr:col>
      <xdr:colOff>114300</xdr:colOff>
      <xdr:row>73</xdr:row>
      <xdr:rowOff>126602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585919"/>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70069</xdr:rowOff>
    </xdr:from>
    <xdr:to>
      <xdr:col>45</xdr:col>
      <xdr:colOff>177800</xdr:colOff>
      <xdr:row>73</xdr:row>
      <xdr:rowOff>140295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585919"/>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57450</xdr:rowOff>
    </xdr:from>
    <xdr:to>
      <xdr:col>41</xdr:col>
      <xdr:colOff>50800</xdr:colOff>
      <xdr:row>73</xdr:row>
      <xdr:rowOff>140295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573300"/>
          <a:ext cx="889000" cy="8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148336</xdr:rowOff>
    </xdr:from>
    <xdr:to>
      <xdr:col>55</xdr:col>
      <xdr:colOff>50800</xdr:colOff>
      <xdr:row>75</xdr:row>
      <xdr:rowOff>78486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8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171213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6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75802</xdr:rowOff>
    </xdr:from>
    <xdr:to>
      <xdr:col>50</xdr:col>
      <xdr:colOff>165100</xdr:colOff>
      <xdr:row>74</xdr:row>
      <xdr:rowOff>5952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5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22479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36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19269</xdr:rowOff>
    </xdr:from>
    <xdr:to>
      <xdr:col>46</xdr:col>
      <xdr:colOff>38100</xdr:colOff>
      <xdr:row>73</xdr:row>
      <xdr:rowOff>120869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5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137396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31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89495</xdr:rowOff>
    </xdr:from>
    <xdr:to>
      <xdr:col>41</xdr:col>
      <xdr:colOff>101600</xdr:colOff>
      <xdr:row>74</xdr:row>
      <xdr:rowOff>19645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6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36172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6650</xdr:rowOff>
    </xdr:from>
    <xdr:to>
      <xdr:col>36</xdr:col>
      <xdr:colOff>165100</xdr:colOff>
      <xdr:row>73</xdr:row>
      <xdr:rowOff>108250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5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124777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2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16866</xdr:rowOff>
    </xdr:from>
    <xdr:to>
      <xdr:col>55</xdr:col>
      <xdr:colOff>0</xdr:colOff>
      <xdr:row>92</xdr:row>
      <xdr:rowOff>34982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790266"/>
          <a:ext cx="8382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93332</xdr:rowOff>
    </xdr:from>
    <xdr:to>
      <xdr:col>50</xdr:col>
      <xdr:colOff>114300</xdr:colOff>
      <xdr:row>92</xdr:row>
      <xdr:rowOff>34982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5695282"/>
          <a:ext cx="889000" cy="1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93332</xdr:rowOff>
    </xdr:from>
    <xdr:to>
      <xdr:col>45</xdr:col>
      <xdr:colOff>177800</xdr:colOff>
      <xdr:row>91</xdr:row>
      <xdr:rowOff>103829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5695282"/>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103829</xdr:rowOff>
    </xdr:from>
    <xdr:to>
      <xdr:col>41</xdr:col>
      <xdr:colOff>50800</xdr:colOff>
      <xdr:row>93</xdr:row>
      <xdr:rowOff>48794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705779"/>
          <a:ext cx="889000" cy="28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137516</xdr:rowOff>
    </xdr:from>
    <xdr:to>
      <xdr:col>55</xdr:col>
      <xdr:colOff>50800</xdr:colOff>
      <xdr:row>92</xdr:row>
      <xdr:rowOff>67666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7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160393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5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155632</xdr:rowOff>
    </xdr:from>
    <xdr:to>
      <xdr:col>50</xdr:col>
      <xdr:colOff>165100</xdr:colOff>
      <xdr:row>92</xdr:row>
      <xdr:rowOff>85782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7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102309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53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42532</xdr:rowOff>
    </xdr:from>
    <xdr:to>
      <xdr:col>46</xdr:col>
      <xdr:colOff>38100</xdr:colOff>
      <xdr:row>91</xdr:row>
      <xdr:rowOff>144132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6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160659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41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53029</xdr:rowOff>
    </xdr:from>
    <xdr:to>
      <xdr:col>41</xdr:col>
      <xdr:colOff>101600</xdr:colOff>
      <xdr:row>91</xdr:row>
      <xdr:rowOff>154629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6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171156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4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169444</xdr:rowOff>
    </xdr:from>
    <xdr:to>
      <xdr:col>36</xdr:col>
      <xdr:colOff>165100</xdr:colOff>
      <xdr:row>93</xdr:row>
      <xdr:rowOff>99594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5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116121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7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94644</xdr:rowOff>
    </xdr:from>
    <xdr:to>
      <xdr:col>85</xdr:col>
      <xdr:colOff>127000</xdr:colOff>
      <xdr:row>37</xdr:row>
      <xdr:rowOff>110047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38294"/>
          <a:ext cx="838200" cy="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94644</xdr:rowOff>
    </xdr:from>
    <xdr:to>
      <xdr:col>81</xdr:col>
      <xdr:colOff>50800</xdr:colOff>
      <xdr:row>37</xdr:row>
      <xdr:rowOff>133691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38294"/>
          <a:ext cx="889000" cy="3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133691</xdr:rowOff>
    </xdr:from>
    <xdr:to>
      <xdr:col>76</xdr:col>
      <xdr:colOff>114300</xdr:colOff>
      <xdr:row>37</xdr:row>
      <xdr:rowOff>134475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7341"/>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134475</xdr:rowOff>
    </xdr:from>
    <xdr:to>
      <xdr:col>71</xdr:col>
      <xdr:colOff>177800</xdr:colOff>
      <xdr:row>37</xdr:row>
      <xdr:rowOff>156606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8125"/>
          <a:ext cx="889000" cy="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59247</xdr:rowOff>
    </xdr:from>
    <xdr:to>
      <xdr:col>85</xdr:col>
      <xdr:colOff>177800</xdr:colOff>
      <xdr:row>37</xdr:row>
      <xdr:rowOff>160848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2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37674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43844</xdr:rowOff>
    </xdr:from>
    <xdr:to>
      <xdr:col>81</xdr:col>
      <xdr:colOff>101600</xdr:colOff>
      <xdr:row>37</xdr:row>
      <xdr:rowOff>145444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136571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8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82891</xdr:rowOff>
    </xdr:from>
    <xdr:to>
      <xdr:col>76</xdr:col>
      <xdr:colOff>165100</xdr:colOff>
      <xdr:row>38</xdr:row>
      <xdr:rowOff>13041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29568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0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83675</xdr:rowOff>
    </xdr:from>
    <xdr:to>
      <xdr:col>72</xdr:col>
      <xdr:colOff>38100</xdr:colOff>
      <xdr:row>38</xdr:row>
      <xdr:rowOff>13825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30352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2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105806</xdr:rowOff>
    </xdr:from>
    <xdr:to>
      <xdr:col>67</xdr:col>
      <xdr:colOff>101600</xdr:colOff>
      <xdr:row>38</xdr:row>
      <xdr:rowOff>35956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27082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95371</xdr:rowOff>
    </xdr:from>
    <xdr:to>
      <xdr:col>85</xdr:col>
      <xdr:colOff>127000</xdr:colOff>
      <xdr:row>54</xdr:row>
      <xdr:rowOff>54566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010771"/>
          <a:ext cx="838200" cy="3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54566</xdr:rowOff>
    </xdr:from>
    <xdr:to>
      <xdr:col>81</xdr:col>
      <xdr:colOff>50800</xdr:colOff>
      <xdr:row>55</xdr:row>
      <xdr:rowOff>66739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312866"/>
          <a:ext cx="889000" cy="18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104343</xdr:rowOff>
    </xdr:from>
    <xdr:to>
      <xdr:col>76</xdr:col>
      <xdr:colOff>114300</xdr:colOff>
      <xdr:row>55</xdr:row>
      <xdr:rowOff>66739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362643"/>
          <a:ext cx="889000" cy="1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104343</xdr:rowOff>
    </xdr:from>
    <xdr:to>
      <xdr:col>71</xdr:col>
      <xdr:colOff>177800</xdr:colOff>
      <xdr:row>54</xdr:row>
      <xdr:rowOff>105829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36264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118571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79405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44571</xdr:rowOff>
    </xdr:from>
    <xdr:to>
      <xdr:col>85</xdr:col>
      <xdr:colOff>177800</xdr:colOff>
      <xdr:row>52</xdr:row>
      <xdr:rowOff>146171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89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67448</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81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3766</xdr:rowOff>
    </xdr:from>
    <xdr:to>
      <xdr:col>81</xdr:col>
      <xdr:colOff>101600</xdr:colOff>
      <xdr:row>54</xdr:row>
      <xdr:rowOff>105366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26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121893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03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15939</xdr:rowOff>
    </xdr:from>
    <xdr:to>
      <xdr:col>76</xdr:col>
      <xdr:colOff>165100</xdr:colOff>
      <xdr:row>55</xdr:row>
      <xdr:rowOff>117539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4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134066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22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53543</xdr:rowOff>
    </xdr:from>
    <xdr:to>
      <xdr:col>72</xdr:col>
      <xdr:colOff>38100</xdr:colOff>
      <xdr:row>54</xdr:row>
      <xdr:rowOff>155143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3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0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55029</xdr:rowOff>
    </xdr:from>
    <xdr:to>
      <xdr:col>67</xdr:col>
      <xdr:colOff>101600</xdr:colOff>
      <xdr:row>54</xdr:row>
      <xdr:rowOff>156629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1706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0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98847</xdr:rowOff>
    </xdr:from>
    <xdr:to>
      <xdr:col>85</xdr:col>
      <xdr:colOff>127000</xdr:colOff>
      <xdr:row>79</xdr:row>
      <xdr:rowOff>98847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3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97310</xdr:rowOff>
    </xdr:from>
    <xdr:to>
      <xdr:col>81</xdr:col>
      <xdr:colOff>50800</xdr:colOff>
      <xdr:row>79</xdr:row>
      <xdr:rowOff>98847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1860"/>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57339</xdr:rowOff>
    </xdr:from>
    <xdr:to>
      <xdr:col>76</xdr:col>
      <xdr:colOff>114300</xdr:colOff>
      <xdr:row>79</xdr:row>
      <xdr:rowOff>97310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01889"/>
          <a:ext cx="889000" cy="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57339</xdr:rowOff>
    </xdr:from>
    <xdr:to>
      <xdr:col>71</xdr:col>
      <xdr:colOff>177800</xdr:colOff>
      <xdr:row>79</xdr:row>
      <xdr:rowOff>76721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01889"/>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48047</xdr:rowOff>
    </xdr:from>
    <xdr:to>
      <xdr:col>85</xdr:col>
      <xdr:colOff>177800</xdr:colOff>
      <xdr:row>79</xdr:row>
      <xdr:rowOff>149647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134424</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5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48047</xdr:rowOff>
    </xdr:from>
    <xdr:to>
      <xdr:col>81</xdr:col>
      <xdr:colOff>101600</xdr:colOff>
      <xdr:row>79</xdr:row>
      <xdr:rowOff>149647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140774</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46510</xdr:rowOff>
    </xdr:from>
    <xdr:to>
      <xdr:col>76</xdr:col>
      <xdr:colOff>165100</xdr:colOff>
      <xdr:row>79</xdr:row>
      <xdr:rowOff>148110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139237</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6539</xdr:rowOff>
    </xdr:from>
    <xdr:to>
      <xdr:col>72</xdr:col>
      <xdr:colOff>38100</xdr:colOff>
      <xdr:row>79</xdr:row>
      <xdr:rowOff>108139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99266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25921</xdr:rowOff>
    </xdr:from>
    <xdr:to>
      <xdr:col>67</xdr:col>
      <xdr:colOff>101600</xdr:colOff>
      <xdr:row>79</xdr:row>
      <xdr:rowOff>127521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118648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6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76657</xdr:rowOff>
    </xdr:from>
    <xdr:to>
      <xdr:col>85</xdr:col>
      <xdr:colOff>127000</xdr:colOff>
      <xdr:row>92</xdr:row>
      <xdr:rowOff>99301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850057"/>
          <a:ext cx="838200" cy="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99301</xdr:rowOff>
    </xdr:from>
    <xdr:to>
      <xdr:col>81</xdr:col>
      <xdr:colOff>50800</xdr:colOff>
      <xdr:row>93</xdr:row>
      <xdr:rowOff>149580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872701"/>
          <a:ext cx="889000" cy="2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149580</xdr:rowOff>
    </xdr:from>
    <xdr:to>
      <xdr:col>76</xdr:col>
      <xdr:colOff>114300</xdr:colOff>
      <xdr:row>93</xdr:row>
      <xdr:rowOff>166763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094430"/>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166763</xdr:rowOff>
    </xdr:from>
    <xdr:to>
      <xdr:col>71</xdr:col>
      <xdr:colOff>177800</xdr:colOff>
      <xdr:row>94</xdr:row>
      <xdr:rowOff>28435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111613"/>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25857</xdr:rowOff>
    </xdr:from>
    <xdr:to>
      <xdr:col>85</xdr:col>
      <xdr:colOff>177800</xdr:colOff>
      <xdr:row>92</xdr:row>
      <xdr:rowOff>127457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79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48734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6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48501</xdr:rowOff>
    </xdr:from>
    <xdr:to>
      <xdr:col>81</xdr:col>
      <xdr:colOff>101600</xdr:colOff>
      <xdr:row>92</xdr:row>
      <xdr:rowOff>150101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8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166628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59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98780</xdr:rowOff>
    </xdr:from>
    <xdr:to>
      <xdr:col>76</xdr:col>
      <xdr:colOff>165100</xdr:colOff>
      <xdr:row>94</xdr:row>
      <xdr:rowOff>28930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45457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8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115963</xdr:rowOff>
    </xdr:from>
    <xdr:to>
      <xdr:col>72</xdr:col>
      <xdr:colOff>38100</xdr:colOff>
      <xdr:row>94</xdr:row>
      <xdr:rowOff>46113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0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62640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83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149085</xdr:rowOff>
    </xdr:from>
    <xdr:to>
      <xdr:col>67</xdr:col>
      <xdr:colOff>101600</xdr:colOff>
      <xdr:row>94</xdr:row>
      <xdr:rowOff>79235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0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95762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8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構成項目である教育費は、住民一人当たり１００，３２７円となっており、類似団体平均と比較して一人当たりのコストが高い状況となっている。これは、学校給食センター施設整備工事費等が減少したが、仙南小学校校舎大規模改修工事費や総合体育館設備改修工事費の増加が主な要因である。農林水産業費は、住民一人当たり５４，２３７円となっており、類似団体平均と比較して一人当たりのコストが高い状況となっている。これは、基幹産業である農業に関連し、農地・水環境の適正管理を推進する多面的機能支払交付金事業を平成２６年度から継続実施していることが主な要因である。商工費は、住民一人当たり２７，４００円となっており、類似団体と比較して１人当たりのコストが高い状況となっているものの、対前年度比１０，６７３円減少した。これは名水市場湧太郎施設整備工事費や雁の里スキー場圧雪車購入費が減少したことが主な要因である。民生費は</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２０７，３４９円となっており、類似団体平均と比較して一人当たりのコストが高い状況となっている。これは、定額減税調整給付金等の増加が主な要因である。土木費は、住民一人当たり８４，４４８円となっており、類似団体平均と比較して一人当たりのコストが高い状況となっている。これは社会資本歩道整備事業費や河川維持・治水事業費、降雪量の増加による除排雪費が増加したことが主な要因である。公債費は、住民一人当たり９１，９６４円となっており、類似団体平均と比較して一人当たりのコストが高い状況となっている。これは、任意の繰上償還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今後も、財政健全化方針に基づく物件費や公共施設の適切な維持管理等による経常経費の削減を着実に実施していくことで、コストの削減に努める。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財政調整基金については、後年度の多様な財政需要に応えられるよう繰入を減らし、積立てをしてきたことにより、標準財政規模の２５．１６％を確保している。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実質収支、実質単年度収支については、地方交付税等が前年比増収となったことに加え、財政健全化方針に基づく経常経費の削減に努めていることなどにより、引き続き黒字を維持している。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実質収支及び実質単年度収支の黒字を維持するため、後年度のさまざまな財政需要を考慮しながら財政調整基金を確保していくとともに、事務事業の見直しを進めるなどの行財政改革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全会計において赤字は生じていない。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一般会計は、前年度より黒字額が増加している。これは、地方交付税の増加や繰上償還による償還元金の減少が主な要因である。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国民健康保険特別会計は、前年度より黒字額が減少している。これは、基金繰入金の減少が主な要因である。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水道事業会計は、前年度より黒字額が増加している。これは、平成２９年度より地方公営企業法を適用した企業会計へ移行し、キャッシュ・フロー上、毎年資金増を見込んでおり、令和６年度は営業外収益のうち他会計補助金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なお、水道事業会計や下水道事業会計においては基準外繰入金を行っている状況にあるため、引き続き水道の加入率や下水道の接続率の増加に努め、料金収入の増を図る。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14130934</v>
      </c>
      <c r="BO4" s="371"/>
      <c r="BP4" s="371"/>
      <c r="BQ4" s="371"/>
      <c r="BR4" s="371"/>
      <c r="BS4" s="371"/>
      <c r="BT4" s="371"/>
      <c r="BU4" s="372"/>
      <c r="BV4" s="370">
        <v>13639146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7.7</v>
      </c>
      <c r="CU4" s="377"/>
      <c r="CV4" s="377"/>
      <c r="CW4" s="377"/>
      <c r="CX4" s="377"/>
      <c r="CY4" s="377"/>
      <c r="CZ4" s="377"/>
      <c r="DA4" s="378"/>
      <c r="DB4" s="376">
        <v>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13355897</v>
      </c>
      <c r="BO5" s="408"/>
      <c r="BP5" s="408"/>
      <c r="BQ5" s="408"/>
      <c r="BR5" s="408"/>
      <c r="BS5" s="408"/>
      <c r="BT5" s="408"/>
      <c r="BU5" s="409"/>
      <c r="BV5" s="407">
        <v>12894649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82.8</v>
      </c>
      <c r="CU5" s="405"/>
      <c r="CV5" s="405"/>
      <c r="CW5" s="405"/>
      <c r="CX5" s="405"/>
      <c r="CY5" s="405"/>
      <c r="CZ5" s="405"/>
      <c r="DA5" s="406"/>
      <c r="DB5" s="404">
        <v>81.900000000000006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775037</v>
      </c>
      <c r="BO6" s="408"/>
      <c r="BP6" s="408"/>
      <c r="BQ6" s="408"/>
      <c r="BR6" s="408"/>
      <c r="BS6" s="408"/>
      <c r="BT6" s="408"/>
      <c r="BU6" s="409"/>
      <c r="BV6" s="407">
        <v>744497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82.8</v>
      </c>
      <c r="CU6" s="445"/>
      <c r="CV6" s="445"/>
      <c r="CW6" s="445"/>
      <c r="CX6" s="445"/>
      <c r="CY6" s="445"/>
      <c r="CZ6" s="445"/>
      <c r="DA6" s="446"/>
      <c r="DB6" s="444">
        <v>81.900000000000006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132451</v>
      </c>
      <c r="BO7" s="408"/>
      <c r="BP7" s="408"/>
      <c r="BQ7" s="408"/>
      <c r="BR7" s="408"/>
      <c r="BS7" s="408"/>
      <c r="BT7" s="408"/>
      <c r="BU7" s="409"/>
      <c r="BV7" s="407">
        <v>169478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8308952</v>
      </c>
      <c r="CU7" s="408"/>
      <c r="CV7" s="408"/>
      <c r="CW7" s="408"/>
      <c r="CX7" s="408"/>
      <c r="CY7" s="408"/>
      <c r="CZ7" s="408"/>
      <c r="DA7" s="409"/>
      <c r="DB7" s="407">
        <v>8186578</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642586</v>
      </c>
      <c r="BO8" s="408"/>
      <c r="BP8" s="408"/>
      <c r="BQ8" s="408"/>
      <c r="BR8" s="408"/>
      <c r="BS8" s="408"/>
      <c r="BT8" s="408"/>
      <c r="BU8" s="409"/>
      <c r="BV8" s="407">
        <v>575019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18613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67567</v>
      </c>
      <c r="BO9" s="408"/>
      <c r="BP9" s="408"/>
      <c r="BQ9" s="408"/>
      <c r="BR9" s="408"/>
      <c r="BS9" s="408"/>
      <c r="BT9" s="408"/>
      <c r="BU9" s="409"/>
      <c r="BV9" s="407">
        <v>118812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15.9</v>
      </c>
      <c r="CU9" s="405"/>
      <c r="CV9" s="405"/>
      <c r="CW9" s="405"/>
      <c r="CX9" s="405"/>
      <c r="CY9" s="405"/>
      <c r="CZ9" s="405"/>
      <c r="DA9" s="406"/>
      <c r="DB9" s="404">
        <v>16.5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20279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5799</v>
      </c>
      <c r="BO10" s="408"/>
      <c r="BP10" s="408"/>
      <c r="BQ10" s="408"/>
      <c r="BR10" s="408"/>
      <c r="BS10" s="408"/>
      <c r="BT10" s="408"/>
      <c r="BU10" s="409"/>
      <c r="BV10" s="407">
        <v>4034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697017</v>
      </c>
      <c r="BO11" s="408"/>
      <c r="BP11" s="408"/>
      <c r="BQ11" s="408"/>
      <c r="BR11" s="408"/>
      <c r="BS11" s="408"/>
      <c r="BT11" s="408"/>
      <c r="BU11" s="409"/>
      <c r="BV11" s="407">
        <v>664866</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17444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17365</v>
      </c>
      <c r="S13" s="492"/>
      <c r="T13" s="492"/>
      <c r="U13" s="492"/>
      <c r="V13" s="493"/>
      <c r="W13" s="423" t="s">
        <v>131</v>
      </c>
      <c r="X13" s="424"/>
      <c r="Y13" s="424"/>
      <c r="Z13" s="424"/>
      <c r="AA13" s="424"/>
      <c r="AB13" s="414"/>
      <c r="AC13" s="458">
        <v>1470</v>
      </c>
      <c r="AD13" s="459"/>
      <c r="AE13" s="459"/>
      <c r="AF13" s="459"/>
      <c r="AG13" s="501"/>
      <c r="AH13" s="458">
        <v>1789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770383</v>
      </c>
      <c r="BO13" s="408"/>
      <c r="BP13" s="408"/>
      <c r="BQ13" s="408"/>
      <c r="BR13" s="408"/>
      <c r="BS13" s="408"/>
      <c r="BT13" s="408"/>
      <c r="BU13" s="409"/>
      <c r="BV13" s="407">
        <v>787712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-2.4</v>
      </c>
      <c r="CU13" s="405"/>
      <c r="CV13" s="405"/>
      <c r="CW13" s="405"/>
      <c r="CX13" s="405"/>
      <c r="CY13" s="405"/>
      <c r="CZ13" s="405"/>
      <c r="DA13" s="406"/>
      <c r="DB13" s="404">
        <v>-1.9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17831</v>
      </c>
      <c r="S14" s="492"/>
      <c r="T14" s="492"/>
      <c r="U14" s="492"/>
      <c r="V14" s="493"/>
      <c r="W14" s="397"/>
      <c r="X14" s="398"/>
      <c r="Y14" s="398"/>
      <c r="Z14" s="398"/>
      <c r="AA14" s="398"/>
      <c r="AB14" s="387"/>
      <c r="AC14" s="494">
        <v>15.3</v>
      </c>
      <c r="AD14" s="495"/>
      <c r="AE14" s="495"/>
      <c r="AF14" s="495"/>
      <c r="AG14" s="496"/>
      <c r="AH14" s="494">
        <v>17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17762</v>
      </c>
      <c r="S15" s="492"/>
      <c r="T15" s="492"/>
      <c r="U15" s="492"/>
      <c r="V15" s="493"/>
      <c r="W15" s="423" t="s">
        <v>137</v>
      </c>
      <c r="X15" s="424"/>
      <c r="Y15" s="424"/>
      <c r="Z15" s="424"/>
      <c r="AA15" s="424"/>
      <c r="AB15" s="414"/>
      <c r="AC15" s="458">
        <v>2880</v>
      </c>
      <c r="AD15" s="459"/>
      <c r="AE15" s="459"/>
      <c r="AF15" s="459"/>
      <c r="AG15" s="501"/>
      <c r="AH15" s="458">
        <v>3177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1878465</v>
      </c>
      <c r="BO15" s="371"/>
      <c r="BP15" s="371"/>
      <c r="BQ15" s="371"/>
      <c r="BR15" s="371"/>
      <c r="BS15" s="371"/>
      <c r="BT15" s="371"/>
      <c r="BU15" s="372"/>
      <c r="BV15" s="370">
        <v>1868052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v>
      </c>
      <c r="AD16" s="495"/>
      <c r="AE16" s="495"/>
      <c r="AF16" s="495"/>
      <c r="AG16" s="496"/>
      <c r="AH16" s="494">
        <v>30.2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7895365</v>
      </c>
      <c r="BO16" s="408"/>
      <c r="BP16" s="408"/>
      <c r="BQ16" s="408"/>
      <c r="BR16" s="408"/>
      <c r="BS16" s="408"/>
      <c r="BT16" s="408"/>
      <c r="BU16" s="409"/>
      <c r="BV16" s="407">
        <v>7758169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5240</v>
      </c>
      <c r="AD17" s="459"/>
      <c r="AE17" s="459"/>
      <c r="AF17" s="459"/>
      <c r="AG17" s="501"/>
      <c r="AH17" s="458">
        <v>5553</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2274816</v>
      </c>
      <c r="BO17" s="408"/>
      <c r="BP17" s="408"/>
      <c r="BQ17" s="408"/>
      <c r="BR17" s="408"/>
      <c r="BS17" s="408"/>
      <c r="BT17" s="408"/>
      <c r="BU17" s="409"/>
      <c r="BV17" s="407">
        <v>2260286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168.32</v>
      </c>
      <c r="M18" s="531"/>
      <c r="N18" s="531"/>
      <c r="O18" s="531"/>
      <c r="P18" s="531"/>
      <c r="Q18" s="531"/>
      <c r="R18" s="532"/>
      <c r="S18" s="532"/>
      <c r="T18" s="532"/>
      <c r="U18" s="532"/>
      <c r="V18" s="533"/>
      <c r="W18" s="425"/>
      <c r="X18" s="426"/>
      <c r="Y18" s="426"/>
      <c r="Z18" s="426"/>
      <c r="AA18" s="426"/>
      <c r="AB18" s="417"/>
      <c r="AC18" s="534">
        <v>54.6</v>
      </c>
      <c r="AD18" s="535"/>
      <c r="AE18" s="535"/>
      <c r="AF18" s="535"/>
      <c r="AG18" s="536"/>
      <c r="AH18" s="534">
        <v>52.8</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6931425</v>
      </c>
      <c r="BO18" s="408"/>
      <c r="BP18" s="408"/>
      <c r="BQ18" s="408"/>
      <c r="BR18" s="408"/>
      <c r="BS18" s="408"/>
      <c r="BT18" s="408"/>
      <c r="BU18" s="409"/>
      <c r="BV18" s="407">
        <v>6718731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111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10063231</v>
      </c>
      <c r="BO19" s="408"/>
      <c r="BP19" s="408"/>
      <c r="BQ19" s="408"/>
      <c r="BR19" s="408"/>
      <c r="BS19" s="408"/>
      <c r="BT19" s="408"/>
      <c r="BU19" s="409"/>
      <c r="BV19" s="407">
        <v>9721463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5999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8856012</v>
      </c>
      <c r="BO22" s="371"/>
      <c r="BP22" s="371"/>
      <c r="BQ22" s="371"/>
      <c r="BR22" s="371"/>
      <c r="BS22" s="371"/>
      <c r="BT22" s="371"/>
      <c r="BU22" s="372"/>
      <c r="BV22" s="370">
        <v>8907981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5390533</v>
      </c>
      <c r="BO23" s="408"/>
      <c r="BP23" s="408"/>
      <c r="BQ23" s="408"/>
      <c r="BR23" s="408"/>
      <c r="BS23" s="408"/>
      <c r="BT23" s="408"/>
      <c r="BU23" s="409"/>
      <c r="BV23" s="407">
        <v>5503062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7960</v>
      </c>
      <c r="R24" s="459"/>
      <c r="S24" s="459"/>
      <c r="T24" s="459"/>
      <c r="U24" s="459"/>
      <c r="V24" s="501"/>
      <c r="W24" s="553"/>
      <c r="X24" s="554"/>
      <c r="Y24" s="555"/>
      <c r="Z24" s="457" t="s">
        <v>161</v>
      </c>
      <c r="AA24" s="437"/>
      <c r="AB24" s="437"/>
      <c r="AC24" s="437"/>
      <c r="AD24" s="437"/>
      <c r="AE24" s="437"/>
      <c r="AF24" s="437"/>
      <c r="AG24" s="438"/>
      <c r="AH24" s="458">
        <v>190</v>
      </c>
      <c r="AI24" s="459"/>
      <c r="AJ24" s="459"/>
      <c r="AK24" s="459"/>
      <c r="AL24" s="501"/>
      <c r="AM24" s="458">
        <v>596030</v>
      </c>
      <c r="AN24" s="459"/>
      <c r="AO24" s="459"/>
      <c r="AP24" s="459"/>
      <c r="AQ24" s="459"/>
      <c r="AR24" s="501"/>
      <c r="AS24" s="458">
        <v>3137</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8517768</v>
      </c>
      <c r="BO24" s="408"/>
      <c r="BP24" s="408"/>
      <c r="BQ24" s="408"/>
      <c r="BR24" s="408"/>
      <c r="BS24" s="408"/>
      <c r="BT24" s="408"/>
      <c r="BU24" s="409"/>
      <c r="BV24" s="407">
        <v>8439777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5950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126961</v>
      </c>
      <c r="BO25" s="371"/>
      <c r="BP25" s="371"/>
      <c r="BQ25" s="371"/>
      <c r="BR25" s="371"/>
      <c r="BS25" s="371"/>
      <c r="BT25" s="371"/>
      <c r="BU25" s="372"/>
      <c r="BV25" s="370">
        <v>268192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5340</v>
      </c>
      <c r="R26" s="459"/>
      <c r="S26" s="459"/>
      <c r="T26" s="459"/>
      <c r="U26" s="459"/>
      <c r="V26" s="501"/>
      <c r="W26" s="553"/>
      <c r="X26" s="554"/>
      <c r="Y26" s="555"/>
      <c r="Z26" s="457" t="s">
        <v>167</v>
      </c>
      <c r="AA26" s="559"/>
      <c r="AB26" s="559"/>
      <c r="AC26" s="559"/>
      <c r="AD26" s="559"/>
      <c r="AE26" s="559"/>
      <c r="AF26" s="559"/>
      <c r="AG26" s="560"/>
      <c r="AH26" s="458">
        <v>13</v>
      </c>
      <c r="AI26" s="459"/>
      <c r="AJ26" s="459"/>
      <c r="AK26" s="459"/>
      <c r="AL26" s="501"/>
      <c r="AM26" s="458">
        <v>35594</v>
      </c>
      <c r="AN26" s="459"/>
      <c r="AO26" s="459"/>
      <c r="AP26" s="459"/>
      <c r="AQ26" s="459"/>
      <c r="AR26" s="501"/>
      <c r="AS26" s="458">
        <v>2738</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2880</v>
      </c>
      <c r="R27" s="459"/>
      <c r="S27" s="459"/>
      <c r="T27" s="459"/>
      <c r="U27" s="459"/>
      <c r="V27" s="501"/>
      <c r="W27" s="553"/>
      <c r="X27" s="554"/>
      <c r="Y27" s="555"/>
      <c r="Z27" s="457" t="s">
        <v>170</v>
      </c>
      <c r="AA27" s="437"/>
      <c r="AB27" s="437"/>
      <c r="AC27" s="437"/>
      <c r="AD27" s="437"/>
      <c r="AE27" s="437"/>
      <c r="AF27" s="437"/>
      <c r="AG27" s="438"/>
      <c r="AH27" s="458">
        <v>2</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100000</v>
      </c>
      <c r="BO27" s="527"/>
      <c r="BP27" s="527"/>
      <c r="BQ27" s="527"/>
      <c r="BR27" s="527"/>
      <c r="BS27" s="527"/>
      <c r="BT27" s="527"/>
      <c r="BU27" s="528"/>
      <c r="BV27" s="526">
        <v>100000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2640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2090191</v>
      </c>
      <c r="BO28" s="371"/>
      <c r="BP28" s="371"/>
      <c r="BQ28" s="371"/>
      <c r="BR28" s="371"/>
      <c r="BS28" s="371"/>
      <c r="BT28" s="371"/>
      <c r="BU28" s="372"/>
      <c r="BV28" s="370">
        <v>2084392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2550</v>
      </c>
      <c r="R29" s="459"/>
      <c r="S29" s="459"/>
      <c r="T29" s="459"/>
      <c r="U29" s="459"/>
      <c r="V29" s="501"/>
      <c r="W29" s="556"/>
      <c r="X29" s="557"/>
      <c r="Y29" s="558"/>
      <c r="Z29" s="457" t="s">
        <v>177</v>
      </c>
      <c r="AA29" s="437"/>
      <c r="AB29" s="437"/>
      <c r="AC29" s="437"/>
      <c r="AD29" s="437"/>
      <c r="AE29" s="437"/>
      <c r="AF29" s="437"/>
      <c r="AG29" s="438"/>
      <c r="AH29" s="458">
        <v>192</v>
      </c>
      <c r="AI29" s="459"/>
      <c r="AJ29" s="459"/>
      <c r="AK29" s="459"/>
      <c r="AL29" s="501"/>
      <c r="AM29" s="458">
        <v>604576</v>
      </c>
      <c r="AN29" s="459"/>
      <c r="AO29" s="459"/>
      <c r="AP29" s="459"/>
      <c r="AQ29" s="459"/>
      <c r="AR29" s="501"/>
      <c r="AS29" s="458">
        <v>3149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966419</v>
      </c>
      <c r="BO29" s="408"/>
      <c r="BP29" s="408"/>
      <c r="BQ29" s="408"/>
      <c r="BR29" s="408"/>
      <c r="BS29" s="408"/>
      <c r="BT29" s="408"/>
      <c r="BU29" s="409"/>
      <c r="BV29" s="407">
        <v>965532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3577863</v>
      </c>
      <c r="BO30" s="527"/>
      <c r="BP30" s="527"/>
      <c r="BQ30" s="527"/>
      <c r="BR30" s="527"/>
      <c r="BS30" s="527"/>
      <c r="BT30" s="527"/>
      <c r="BU30" s="528"/>
      <c r="BV30" s="526">
        <v>3501505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美郷町水道事業会計</v>
      </c>
      <c r="AP34" s="598"/>
      <c r="AQ34" s="598"/>
      <c r="AR34" s="598"/>
      <c r="AS34" s="598"/>
      <c r="AT34" s="598"/>
      <c r="AU34" s="598"/>
      <c r="AV34" s="598"/>
      <c r="AW34" s="598"/>
      <c r="AX34" s="598"/>
      <c r="AY34" s="598"/>
      <c r="AZ34" s="598"/>
      <c r="BA34" s="598"/>
      <c r="BB34" s="598"/>
      <c r="BC34" s="598"/>
      <c r="BD34" s="169"/>
      <c r="BE34" s="597">
        <f>IF(BG34="","",MAX(C34:D43,U34:V43,AM34:AN43)+1)</f>
        <v>5</v>
      </c>
      <c r="BF34" s="597"/>
      <c r="BG34" s="598" t="str">
        <f>IF('各会計、関係団体の財政状況及び健全化判断比率'!B31="","",'各会計、関係団体の財政状況及び健全化判断比率'!B31)</f>
        <v>下水道事業特別会計</v>
      </c>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秋田県市町村総合事務組合（一般会計）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六郷開発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f t="shared" ref="BE35:BE43" si="1">IF(BG35="","",BE34+1)</f>
        <v>6</v>
      </c>
      <c r="BF35" s="597"/>
      <c r="BG35" s="598" t="str">
        <f>IF('各会計、関係団体の財政状況及び健全化判断比率'!B32="","",'各会計、関係団体の財政状況及び健全化判断比率'!B32)</f>
        <v>農業集落排水事業特別会計</v>
      </c>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秋田県市町村総合事務組合（交通災害共済事業等特別会計）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美郷の大地</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秋田県市町村会館管理組合（一般会計）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あきた美郷づくり</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秋田県後期高齢者医療広域連合（一般会計）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秋田県後期高齢者医療広域連合（後期高齢者医療特別会計）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秋田県町村電算システム共同事業組合（一般会計）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大曲仙北広域市町村圏組合（一般会計）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大曲仙北広域市町村圏組合（介護保険特別会計）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大仙美郷介護福祉組合（一般会計）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大仙美郷介護福祉組合（介護保険事業特別会計）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GMV72DlSOOGBpXn4NzGeK8huxiK0pViTIhMUIto+MAIC2tQpJKf/ni6ZeRCez5W+TgqP6ilssG8dw7x+JE1y6Q==" saltValue="5buyf7mhvmsXxWvP4viV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8.08</v>
      </c>
      <c r="G34" s="33">
        <v>6.35</v>
      </c>
      <c r="H34" s="33">
        <v>5.61</v>
      </c>
      <c r="I34" s="33">
        <v>7.02</v>
      </c>
      <c r="J34" s="34">
        <v>7.73</v>
      </c>
      <c r="K34" s="22"/>
      <c r="L34" s="22"/>
      <c r="M34" s="22"/>
      <c r="N34" s="22"/>
      <c r="O34" s="22"/>
      <c r="P34" s="22"/>
    </row>
    <row r="35" spans="1:16" ht="39" customHeight="1" x14ac:dyDescent="0.2">
      <c r="A35" s="22"/>
      <c r="B35" s="35"/>
      <c r="C35" s="1145" t="s">
        <v>531</v>
      </c>
      <c r="D35" s="1146"/>
      <c r="E35" s="1147"/>
      <c r="F35" s="36">
        <v>4.16</v>
      </c>
      <c r="G35" s="37">
        <v>4.34</v>
      </c>
      <c r="H35" s="37">
        <v>4.42</v>
      </c>
      <c r="I35" s="37">
        <v>4.54</v>
      </c>
      <c r="J35" s="38">
        <v>5</v>
      </c>
      <c r="K35" s="22"/>
      <c r="L35" s="22"/>
      <c r="M35" s="22"/>
      <c r="N35" s="22"/>
      <c r="O35" s="22"/>
      <c r="P35" s="22"/>
    </row>
    <row r="36" spans="1:16" ht="39" customHeight="1" x14ac:dyDescent="0.2">
      <c r="A36" s="22"/>
      <c r="B36" s="35"/>
      <c r="C36" s="1145" t="s">
        <v>532</v>
      </c>
      <c r="D36" s="1146"/>
      <c r="E36" s="1147"/>
      <c r="F36" s="36">
        <v>2.0699999999999998</v>
      </c>
      <c r="G36" s="37">
        <v>1.9</v>
      </c>
      <c r="H36" s="37">
        <v>1.17</v>
      </c>
      <c r="I36" s="37">
        <v>1.02</v>
      </c>
      <c r="J36" s="38">
        <v>0.55000000000000004</v>
      </c>
      <c r="K36" s="22"/>
      <c r="L36" s="22"/>
      <c r="M36" s="22"/>
      <c r="N36" s="22"/>
      <c r="O36" s="22"/>
      <c r="P36" s="22"/>
    </row>
    <row r="37" spans="1:16" ht="39" customHeight="1" x14ac:dyDescent="0.2">
      <c r="A37" s="22"/>
      <c r="B37" s="35"/>
      <c r="C37" s="1145" t="s">
        <v>533</v>
      </c>
      <c r="D37" s="1146"/>
      <c r="E37" s="1147"/>
      <c r="F37" s="36">
        <v>0.13</v>
      </c>
      <c r="G37" s="37">
        <v>7.0000000000000007E-2</v>
      </c>
      <c r="H37" s="37">
        <v>0.09</v>
      </c>
      <c r="I37" s="37">
        <v>0.05</v>
      </c>
      <c r="J37" s="38">
        <v>0.14000000000000001</v>
      </c>
      <c r="K37" s="22"/>
      <c r="L37" s="22"/>
      <c r="M37" s="22"/>
      <c r="N37" s="22"/>
      <c r="O37" s="22"/>
      <c r="P37" s="22"/>
    </row>
    <row r="38" spans="1:16" ht="39" customHeight="1" x14ac:dyDescent="0.2">
      <c r="A38" s="22"/>
      <c r="B38" s="35"/>
      <c r="C38" s="1145" t="s">
        <v>534</v>
      </c>
      <c r="D38" s="1146"/>
      <c r="E38" s="1147"/>
      <c r="F38" s="36">
        <v>0.09</v>
      </c>
      <c r="G38" s="37">
        <v>0.06</v>
      </c>
      <c r="H38" s="37">
        <v>0.06</v>
      </c>
      <c r="I38" s="37">
        <v>0.05</v>
      </c>
      <c r="J38" s="38">
        <v>0.06</v>
      </c>
      <c r="K38" s="22"/>
      <c r="L38" s="22"/>
      <c r="M38" s="22"/>
      <c r="N38" s="22"/>
      <c r="O38" s="22"/>
      <c r="P38" s="22"/>
    </row>
    <row r="39" spans="1:16" ht="39" customHeight="1" x14ac:dyDescent="0.2">
      <c r="A39" s="22"/>
      <c r="B39" s="35"/>
      <c r="C39" s="1145" t="s">
        <v>535</v>
      </c>
      <c r="D39" s="1146"/>
      <c r="E39" s="1147"/>
      <c r="F39" s="36">
        <v>0</v>
      </c>
      <c r="G39" s="37">
        <v>0</v>
      </c>
      <c r="H39" s="37">
        <v>0.01</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537</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uobiS503LzbJoOWr1tEERrZ/ysUkTYWcAZed7KfUGGqDax5jZpzJWhx2Bya7ZiCOPQ2K2z9dGPIG6pN+WZwsA==" saltValue="K9jRdDm1buvy1lO2exib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1000</v>
      </c>
      <c r="L45" s="60">
        <v>995</v>
      </c>
      <c r="M45" s="60">
        <v>989</v>
      </c>
      <c r="N45" s="60">
        <v>943</v>
      </c>
      <c r="O45" s="61">
        <v>907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339</v>
      </c>
      <c r="L48" s="64">
        <v>318</v>
      </c>
      <c r="M48" s="64">
        <v>298</v>
      </c>
      <c r="N48" s="64">
        <v>282</v>
      </c>
      <c r="O48" s="65">
        <v>220</v>
      </c>
      <c r="P48" s="48"/>
      <c r="Q48" s="48"/>
      <c r="R48" s="48"/>
      <c r="S48" s="48"/>
      <c r="T48" s="48"/>
      <c r="U48" s="48"/>
    </row>
    <row r="49" spans="1:21" ht="30.75" customHeight="1" x14ac:dyDescent="0.2">
      <c r="A49" s="48"/>
      <c r="B49" s="1155"/>
      <c r="C49" s="1156"/>
      <c r="D49" s="62"/>
      <c r="E49" s="1161" t="s">
        <v>14</v>
      </c>
      <c r="F49" s="1161"/>
      <c r="G49" s="1161"/>
      <c r="H49" s="1161"/>
      <c r="I49" s="1161"/>
      <c r="J49" s="1162"/>
      <c r="K49" s="63">
        <v>28</v>
      </c>
      <c r="L49" s="64">
        <v>19</v>
      </c>
      <c r="M49" s="64">
        <v>16</v>
      </c>
      <c r="N49" s="64">
        <v>2</v>
      </c>
      <c r="O49" s="65">
        <v>2</v>
      </c>
      <c r="P49" s="48"/>
      <c r="Q49" s="48"/>
      <c r="R49" s="48"/>
      <c r="S49" s="48"/>
      <c r="T49" s="48"/>
      <c r="U49" s="48"/>
    </row>
    <row r="50" spans="1:21" ht="30.75" customHeight="1" x14ac:dyDescent="0.2">
      <c r="A50" s="48"/>
      <c r="B50" s="1155"/>
      <c r="C50" s="1156"/>
      <c r="D50" s="62"/>
      <c r="E50" s="1161" t="s">
        <v>15</v>
      </c>
      <c r="F50" s="1161"/>
      <c r="G50" s="1161"/>
      <c r="H50" s="1161"/>
      <c r="I50" s="1161"/>
      <c r="J50" s="1162"/>
      <c r="K50" s="63">
        <v>4</v>
      </c>
      <c r="L50" s="64">
        <v>14</v>
      </c>
      <c r="M50" s="64">
        <v>17</v>
      </c>
      <c r="N50" s="64">
        <v>17</v>
      </c>
      <c r="O50" s="65">
        <v>10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1444</v>
      </c>
      <c r="L52" s="64">
        <v>1490</v>
      </c>
      <c r="M52" s="64">
        <v>1406</v>
      </c>
      <c r="N52" s="64">
        <v>1401</v>
      </c>
      <c r="O52" s="65">
        <v>1387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-73</v>
      </c>
      <c r="L53" s="69">
        <v>-144</v>
      </c>
      <c r="M53" s="69">
        <v>-86</v>
      </c>
      <c r="N53" s="69">
        <v>-157</v>
      </c>
      <c r="O53" s="70">
        <v>-248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487</v>
      </c>
      <c r="L58" s="84" t="s">
        <v>487</v>
      </c>
      <c r="M58" s="84" t="s">
        <v>487</v>
      </c>
      <c r="N58" s="84" t="s">
        <v>487</v>
      </c>
      <c r="O58" s="85" t="s">
        <v>487</v>
      </c>
    </row>
    <row r="59" spans="1:21" ht="31.5" customHeight="1" x14ac:dyDescent="0.2">
      <c r="B59" s="1171"/>
      <c r="C59" s="1172"/>
      <c r="D59" s="1178" t="s">
        <v>26</v>
      </c>
      <c r="E59" s="1179"/>
      <c r="F59" s="1179"/>
      <c r="G59" s="1179"/>
      <c r="H59" s="1179"/>
      <c r="I59" s="1179"/>
      <c r="J59" s="1180"/>
      <c r="K59" s="86" t="s">
        <v>487</v>
      </c>
      <c r="L59" s="87" t="s">
        <v>487</v>
      </c>
      <c r="M59" s="87" t="s">
        <v>487</v>
      </c>
      <c r="N59" s="87" t="s">
        <v>487</v>
      </c>
      <c r="O59" s="88" t="s">
        <v>487</v>
      </c>
    </row>
    <row r="60" spans="1:21" ht="31.5" customHeight="1" thickBot="1" x14ac:dyDescent="0.25">
      <c r="B60" s="1173"/>
      <c r="C60" s="1174"/>
      <c r="D60" s="1181" t="s">
        <v>27</v>
      </c>
      <c r="E60" s="1182"/>
      <c r="F60" s="1182"/>
      <c r="G60" s="1182"/>
      <c r="H60" s="1182"/>
      <c r="I60" s="1182"/>
      <c r="J60" s="1183"/>
      <c r="K60" s="89" t="s">
        <v>487</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GsRhEd5opbryO++v/rXmr9M2o1uO9MQA26GcPPyDMdkY1LvYlrO18meOJMZAPZP9FWKKQFS5hGqA+2uzU3o7w==" saltValue="oK1Mz1rArgT83gyPwMnT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8989</v>
      </c>
      <c r="J41" s="344">
        <v>8961</v>
      </c>
      <c r="K41" s="344">
        <v>8916</v>
      </c>
      <c r="L41" s="344">
        <v>8908</v>
      </c>
      <c r="M41" s="345">
        <v>8856</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3864</v>
      </c>
      <c r="J43" s="347">
        <v>3597</v>
      </c>
      <c r="K43" s="347">
        <v>3326</v>
      </c>
      <c r="L43" s="347">
        <v>3032</v>
      </c>
      <c r="M43" s="348">
        <v>2947</v>
      </c>
    </row>
    <row r="44" spans="2:13" ht="27.75" customHeight="1" x14ac:dyDescent="0.2">
      <c r="B44" s="1186"/>
      <c r="C44" s="1187"/>
      <c r="D44" s="106"/>
      <c r="E44" s="1192" t="s">
        <v>34</v>
      </c>
      <c r="F44" s="1192"/>
      <c r="G44" s="1192"/>
      <c r="H44" s="1193"/>
      <c r="I44" s="346">
        <v>37</v>
      </c>
      <c r="J44" s="347">
        <v>35</v>
      </c>
      <c r="K44" s="347">
        <v>7</v>
      </c>
      <c r="L44" s="347">
        <v>4</v>
      </c>
      <c r="M44" s="348">
        <v>1</v>
      </c>
    </row>
    <row r="45" spans="2:13" ht="27.75" customHeight="1" x14ac:dyDescent="0.2">
      <c r="B45" s="1186"/>
      <c r="C45" s="1187"/>
      <c r="D45" s="106"/>
      <c r="E45" s="1192" t="s">
        <v>35</v>
      </c>
      <c r="F45" s="1192"/>
      <c r="G45" s="1192"/>
      <c r="H45" s="1193"/>
      <c r="I45" s="346">
        <v>1488</v>
      </c>
      <c r="J45" s="347">
        <v>1644</v>
      </c>
      <c r="K45" s="347">
        <v>1554</v>
      </c>
      <c r="L45" s="347">
        <v>1586</v>
      </c>
      <c r="M45" s="348">
        <v>1654</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4574</v>
      </c>
      <c r="J50" s="347">
        <v>5217</v>
      </c>
      <c r="K50" s="347">
        <v>5770</v>
      </c>
      <c r="L50" s="347">
        <v>5543</v>
      </c>
      <c r="M50" s="348">
        <v>5623</v>
      </c>
    </row>
    <row r="51" spans="2:13" ht="27.75" customHeight="1" x14ac:dyDescent="0.2">
      <c r="B51" s="1186"/>
      <c r="C51" s="1187"/>
      <c r="D51" s="106"/>
      <c r="E51" s="1192" t="s">
        <v>42</v>
      </c>
      <c r="F51" s="1192"/>
      <c r="G51" s="1192"/>
      <c r="H51" s="1193"/>
      <c r="I51" s="346">
        <v>52</v>
      </c>
      <c r="J51" s="347">
        <v>45</v>
      </c>
      <c r="K51" s="347">
        <v>33</v>
      </c>
      <c r="L51" s="347">
        <v>26</v>
      </c>
      <c r="M51" s="348">
        <v>20</v>
      </c>
    </row>
    <row r="52" spans="2:13" ht="27.75" customHeight="1" x14ac:dyDescent="0.2">
      <c r="B52" s="1188"/>
      <c r="C52" s="1189"/>
      <c r="D52" s="106"/>
      <c r="E52" s="1192" t="s">
        <v>43</v>
      </c>
      <c r="F52" s="1192"/>
      <c r="G52" s="1192"/>
      <c r="H52" s="1193"/>
      <c r="I52" s="346">
        <v>12826</v>
      </c>
      <c r="J52" s="347">
        <v>12241</v>
      </c>
      <c r="K52" s="347">
        <v>12051</v>
      </c>
      <c r="L52" s="347">
        <v>11189</v>
      </c>
      <c r="M52" s="348">
        <v>11273</v>
      </c>
    </row>
    <row r="53" spans="2:13" ht="27.75" customHeight="1" thickBot="1" x14ac:dyDescent="0.25">
      <c r="B53" s="1199" t="s">
        <v>19</v>
      </c>
      <c r="C53" s="1200"/>
      <c r="D53" s="110"/>
      <c r="E53" s="1201" t="s">
        <v>44</v>
      </c>
      <c r="F53" s="1201"/>
      <c r="G53" s="1201"/>
      <c r="H53" s="1202"/>
      <c r="I53" s="349">
        <v>-3075</v>
      </c>
      <c r="J53" s="350">
        <v>-3266</v>
      </c>
      <c r="K53" s="350">
        <v>-4052</v>
      </c>
      <c r="L53" s="350">
        <v>-3228</v>
      </c>
      <c r="M53" s="351">
        <v>-3457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SapUnOndugC3Q/pccVk3SZ8iuTylJCpgs/uyCahLDe6/cQmJ1bhld02YYLI7h2sErmnXn27rWkQovcDz2eSgA==" saltValue="9kh6NsRXpQ29P7WB/4KX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s="1" customFormat="1"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2080</v>
      </c>
      <c r="G55" s="352">
        <v>2084</v>
      </c>
      <c r="H55" s="353">
        <v>2090</v>
      </c>
    </row>
    <row r="56" spans="2:8" ht="52.5" customHeight="1" x14ac:dyDescent="0.2">
      <c r="B56" s="122"/>
      <c r="C56" s="1213" t="s">
        <v>47</v>
      </c>
      <c r="D56" s="1213"/>
      <c r="E56" s="1214"/>
      <c r="F56" s="354">
        <v>1165</v>
      </c>
      <c r="G56" s="354">
        <v>966</v>
      </c>
      <c r="H56" s="355">
        <v>966</v>
      </c>
    </row>
    <row r="57" spans="2:8" ht="53.25" customHeight="1" x14ac:dyDescent="0.2">
      <c r="B57" s="122"/>
      <c r="C57" s="1215" t="s">
        <v>48</v>
      </c>
      <c r="D57" s="1215"/>
      <c r="E57" s="1216"/>
      <c r="F57" s="356">
        <v>3491</v>
      </c>
      <c r="G57" s="356">
        <v>3502</v>
      </c>
      <c r="H57" s="357">
        <v>3578</v>
      </c>
    </row>
    <row r="58" spans="2:8" ht="45.75" customHeight="1" x14ac:dyDescent="0.2">
      <c r="B58" s="123"/>
      <c r="C58" s="1203" t="s">
        <v>557</v>
      </c>
      <c r="D58" s="1204"/>
      <c r="E58" s="1205"/>
      <c r="F58" s="358">
        <v>1716</v>
      </c>
      <c r="G58" s="358">
        <v>1718</v>
      </c>
      <c r="H58" s="359">
        <v>1718</v>
      </c>
    </row>
    <row r="59" spans="2:8" ht="45.75" customHeight="1" x14ac:dyDescent="0.2">
      <c r="B59" s="123"/>
      <c r="C59" s="1203" t="s">
        <v>558</v>
      </c>
      <c r="D59" s="1204"/>
      <c r="E59" s="1205"/>
      <c r="F59" s="358">
        <v>1317</v>
      </c>
      <c r="G59" s="358">
        <v>1317</v>
      </c>
      <c r="H59" s="359">
        <v>1317</v>
      </c>
    </row>
    <row r="60" spans="2:8" ht="45.75" customHeight="1" x14ac:dyDescent="0.2">
      <c r="B60" s="123"/>
      <c r="C60" s="1203" t="s">
        <v>559</v>
      </c>
      <c r="D60" s="1204"/>
      <c r="E60" s="1205"/>
      <c r="F60" s="358">
        <v>338</v>
      </c>
      <c r="G60" s="358">
        <v>338</v>
      </c>
      <c r="H60" s="359">
        <v>338</v>
      </c>
    </row>
    <row r="61" spans="2:8" ht="45.75" customHeight="1" x14ac:dyDescent="0.2">
      <c r="B61" s="123"/>
      <c r="C61" s="1203" t="s">
        <v>561</v>
      </c>
      <c r="D61" s="1204"/>
      <c r="E61" s="1205"/>
      <c r="F61" s="358">
        <v>26</v>
      </c>
      <c r="G61" s="358">
        <v>35</v>
      </c>
      <c r="H61" s="359">
        <v>109</v>
      </c>
    </row>
    <row r="62" spans="2:8" ht="45.75" customHeight="1" thickBot="1" x14ac:dyDescent="0.25">
      <c r="B62" s="124"/>
      <c r="C62" s="1206" t="s">
        <v>560</v>
      </c>
      <c r="D62" s="1207"/>
      <c r="E62" s="1208"/>
      <c r="F62" s="360">
        <v>37</v>
      </c>
      <c r="G62" s="360">
        <v>37</v>
      </c>
      <c r="H62" s="361">
        <v>36</v>
      </c>
    </row>
    <row r="63" spans="2:8" ht="52.5" customHeight="1" thickBot="1" x14ac:dyDescent="0.25">
      <c r="B63" s="125"/>
      <c r="C63" s="1209" t="s">
        <v>49</v>
      </c>
      <c r="D63" s="1209"/>
      <c r="E63" s="1210"/>
      <c r="F63" s="362">
        <v>6737</v>
      </c>
      <c r="G63" s="362">
        <v>6551</v>
      </c>
      <c r="H63" s="363">
        <v>6634</v>
      </c>
    </row>
    <row r="64" spans="2:8" ht="13" x14ac:dyDescent="0.2"/>
  </sheetData>
  <sheetProtection algorithmName="SHA-512" hashValue="S5aoErH0MjdfVlKbKPXskQ+FWhVifnRqIu1+Qm4Vj6+vVtFdAZR8Pj6A0Qn2MA+DNZ5nviGDJWBuI2hR7lmvdg==" saltValue="e+lRFnzZ5OIEag1WKrV2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100126</v>
      </c>
      <c r="E3" s="144"/>
      <c r="F3" s="145">
        <v>84459</v>
      </c>
      <c r="G3" s="146"/>
      <c r="H3" s="147"/>
    </row>
    <row r="4" spans="1:8" x14ac:dyDescent="0.2">
      <c r="A4" s="148"/>
      <c r="B4" s="149"/>
      <c r="C4" s="150"/>
      <c r="D4" s="151">
        <v>42627</v>
      </c>
      <c r="E4" s="152"/>
      <c r="F4" s="153">
        <v>47314</v>
      </c>
      <c r="G4" s="154"/>
      <c r="H4" s="155"/>
    </row>
    <row r="5" spans="1:8" x14ac:dyDescent="0.2">
      <c r="A5" s="136" t="s">
        <v>519</v>
      </c>
      <c r="B5" s="141"/>
      <c r="C5" s="142"/>
      <c r="D5" s="143">
        <v>105317</v>
      </c>
      <c r="E5" s="144"/>
      <c r="F5" s="145">
        <v>74568</v>
      </c>
      <c r="G5" s="146"/>
      <c r="H5" s="147"/>
    </row>
    <row r="6" spans="1:8" x14ac:dyDescent="0.2">
      <c r="A6" s="148"/>
      <c r="B6" s="149"/>
      <c r="C6" s="150"/>
      <c r="D6" s="151">
        <v>48439</v>
      </c>
      <c r="E6" s="152"/>
      <c r="F6" s="153">
        <v>42558</v>
      </c>
      <c r="G6" s="154"/>
      <c r="H6" s="155"/>
    </row>
    <row r="7" spans="1:8" x14ac:dyDescent="0.2">
      <c r="A7" s="136" t="s">
        <v>520</v>
      </c>
      <c r="B7" s="141"/>
      <c r="C7" s="142"/>
      <c r="D7" s="143">
        <v>106773</v>
      </c>
      <c r="E7" s="144"/>
      <c r="F7" s="145">
        <v>73693</v>
      </c>
      <c r="G7" s="146"/>
      <c r="H7" s="147"/>
    </row>
    <row r="8" spans="1:8" x14ac:dyDescent="0.2">
      <c r="A8" s="148"/>
      <c r="B8" s="149"/>
      <c r="C8" s="150"/>
      <c r="D8" s="151">
        <v>72264</v>
      </c>
      <c r="E8" s="152"/>
      <c r="F8" s="153">
        <v>44203</v>
      </c>
      <c r="G8" s="154"/>
      <c r="H8" s="155"/>
    </row>
    <row r="9" spans="1:8" x14ac:dyDescent="0.2">
      <c r="A9" s="136" t="s">
        <v>521</v>
      </c>
      <c r="B9" s="141"/>
      <c r="C9" s="142"/>
      <c r="D9" s="143">
        <v>101805</v>
      </c>
      <c r="E9" s="144"/>
      <c r="F9" s="145">
        <v>79401</v>
      </c>
      <c r="G9" s="146"/>
      <c r="H9" s="147"/>
    </row>
    <row r="10" spans="1:8" x14ac:dyDescent="0.2">
      <c r="A10" s="148"/>
      <c r="B10" s="149"/>
      <c r="C10" s="150"/>
      <c r="D10" s="151">
        <v>64387</v>
      </c>
      <c r="E10" s="152"/>
      <c r="F10" s="153">
        <v>49347</v>
      </c>
      <c r="G10" s="154"/>
      <c r="H10" s="155"/>
    </row>
    <row r="11" spans="1:8" x14ac:dyDescent="0.2">
      <c r="A11" s="136" t="s">
        <v>522</v>
      </c>
      <c r="B11" s="141"/>
      <c r="C11" s="142"/>
      <c r="D11" s="143">
        <v>109356</v>
      </c>
      <c r="E11" s="144"/>
      <c r="F11" s="145">
        <v>87379</v>
      </c>
      <c r="G11" s="146"/>
      <c r="H11" s="147"/>
    </row>
    <row r="12" spans="1:8" x14ac:dyDescent="0.2">
      <c r="A12" s="148"/>
      <c r="B12" s="149"/>
      <c r="C12" s="156"/>
      <c r="D12" s="151">
        <v>49306</v>
      </c>
      <c r="E12" s="152"/>
      <c r="F12" s="153">
        <v>55855</v>
      </c>
      <c r="G12" s="154"/>
      <c r="H12" s="155"/>
    </row>
    <row r="13" spans="1:8" x14ac:dyDescent="0.2">
      <c r="A13" s="136"/>
      <c r="B13" s="141"/>
      <c r="C13" s="157"/>
      <c r="D13" s="158">
        <v>104675</v>
      </c>
      <c r="E13" s="159"/>
      <c r="F13" s="160">
        <v>79900</v>
      </c>
      <c r="G13" s="161"/>
      <c r="H13" s="147"/>
    </row>
    <row r="14" spans="1:8" x14ac:dyDescent="0.2">
      <c r="A14" s="148"/>
      <c r="B14" s="149"/>
      <c r="C14" s="150"/>
      <c r="D14" s="151">
        <v>55405</v>
      </c>
      <c r="E14" s="152"/>
      <c r="F14" s="153">
        <v>47855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8.09</v>
      </c>
      <c r="C19" s="162">
        <f>ROUND(VALUE(SUBSTITUTE(実質収支比率等に係る経年分析!G$48,"▲","-")),2)</f>
        <v>6.35</v>
      </c>
      <c r="D19" s="162">
        <f>ROUND(VALUE(SUBSTITUTE(実質収支比率等に係る経年分析!H$48,"▲","-")),2)</f>
        <v>5.62</v>
      </c>
      <c r="E19" s="162">
        <f>ROUND(VALUE(SUBSTITUTE(実質収支比率等に係る経年分析!I$48,"▲","-")),2)</f>
        <v>7.02</v>
      </c>
      <c r="F19" s="162">
        <f>ROUND(VALUE(SUBSTITUTE(実質収支比率等に係る経年分析!J$48,"▲","-")),2)</f>
        <v>7.73</v>
      </c>
    </row>
    <row r="20" spans="1:11" x14ac:dyDescent="0.2">
      <c r="A20" s="162" t="s">
        <v>53</v>
      </c>
      <c r="B20" s="162">
        <f>ROUND(VALUE(SUBSTITUTE(実質収支比率等に係る経年分析!F$47,"▲","-")),2)</f>
        <v>26.13</v>
      </c>
      <c r="C20" s="162">
        <f>ROUND(VALUE(SUBSTITUTE(実質収支比率等に係る経年分析!G$47,"▲","-")),2)</f>
        <v>25.09</v>
      </c>
      <c r="D20" s="162">
        <f>ROUND(VALUE(SUBSTITUTE(実質収支比率等に係る経年分析!H$47,"▲","-")),2)</f>
        <v>25.62</v>
      </c>
      <c r="E20" s="162">
        <f>ROUND(VALUE(SUBSTITUTE(実質収支比率等に係る経年分析!I$47,"▲","-")),2)</f>
        <v>25.46</v>
      </c>
      <c r="F20" s="162">
        <f>ROUND(VALUE(SUBSTITUTE(実質収支比率等に係る経年分析!J$47,"▲","-")),2)</f>
        <v>25.16</v>
      </c>
    </row>
    <row r="21" spans="1:11" x14ac:dyDescent="0.2">
      <c r="A21" s="162" t="s">
        <v>54</v>
      </c>
      <c r="B21" s="162">
        <f>IF(ISNUMBER(VALUE(SUBSTITUTE(実質収支比率等に係る経年分析!F$49,"▲","-"))),ROUND(VALUE(SUBSTITUTE(実質収支比率等に係る経年分析!F$49,"▲","-")),2),NA())</f>
        <v>4.38</v>
      </c>
      <c r="C21" s="162">
        <f>IF(ISNUMBER(VALUE(SUBSTITUTE(実質収支比率等に係る経年分析!G$49,"▲","-"))),ROUND(VALUE(SUBSTITUTE(実質収支比率等に係る経年分析!G$49,"▲","-")),2),NA())</f>
        <v>2.58</v>
      </c>
      <c r="D21" s="162">
        <f>IF(ISNUMBER(VALUE(SUBSTITUTE(実質収支比率等に係る経年分析!H$49,"▲","-"))),ROUND(VALUE(SUBSTITUTE(実質収支比率等に係る経年分析!H$49,"▲","-")),2),NA())</f>
        <v>3.26</v>
      </c>
      <c r="E21" s="162">
        <f>IF(ISNUMBER(VALUE(SUBSTITUTE(実質収支比率等に係る経年分析!I$49,"▲","-"))),ROUND(VALUE(SUBSTITUTE(実質収支比率等に係る経年分析!I$49,"▲","-")),2),NA())</f>
        <v>9.6199999999999992</v>
      </c>
      <c r="F21" s="162">
        <f>IF(ISNUMBER(VALUE(SUBSTITUTE(実質収支比率等に係る経年分析!J$49,"▲","-"))),ROUND(VALUE(SUBSTITUTE(実質収支比率等に係る経年分析!J$49,"▲","-")),2),NA())</f>
        <v>9.27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農業集落排水事業特別会計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7.0000000000000007E-2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0.14000000000000001</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2.0699999999999998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0.55000000000000004</v>
      </c>
    </row>
    <row r="35" spans="1:16" x14ac:dyDescent="0.2">
      <c r="A35" s="163" t="str">
        <f>IF(連結実質赤字比率に係る赤字・黒字の構成分析!C$35="",NA(),連結実質赤字比率に係る赤字・黒字の構成分析!C$35)</f>
        <v>美郷町水道事業会計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4.42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6.35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5.61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7.73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1444</v>
      </c>
      <c r="E42" s="164"/>
      <c r="F42" s="164"/>
      <c r="G42" s="164">
        <f>'実質公債費比率（分子）の構造'!L$52</f>
        <v>1490</v>
      </c>
      <c r="H42" s="164"/>
      <c r="I42" s="164"/>
      <c r="J42" s="164">
        <f>'実質公債費比率（分子）の構造'!M$52</f>
        <v>1406</v>
      </c>
      <c r="K42" s="164"/>
      <c r="L42" s="164"/>
      <c r="M42" s="164">
        <f>'実質公債費比率（分子）の構造'!N$52</f>
        <v>1401</v>
      </c>
      <c r="N42" s="164"/>
      <c r="O42" s="164"/>
      <c r="P42" s="164">
        <f>'実質公債費比率（分子）の構造'!O$52</f>
        <v>1387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4</v>
      </c>
      <c r="C44" s="164"/>
      <c r="D44" s="164"/>
      <c r="E44" s="164">
        <f>'実質公債費比率（分子）の構造'!L$50</f>
        <v>14</v>
      </c>
      <c r="F44" s="164"/>
      <c r="G44" s="164"/>
      <c r="H44" s="164">
        <f>'実質公債費比率（分子）の構造'!M$50</f>
        <v>17</v>
      </c>
      <c r="I44" s="164"/>
      <c r="J44" s="164"/>
      <c r="K44" s="164">
        <f>'実質公債費比率（分子）の構造'!N$50</f>
        <v>17</v>
      </c>
      <c r="L44" s="164"/>
      <c r="M44" s="164"/>
      <c r="N44" s="164">
        <f>'実質公債費比率（分子）の構造'!O$50</f>
        <v>10</v>
      </c>
      <c r="O44" s="164"/>
      <c r="P44" s="164"/>
    </row>
    <row r="45" spans="1:16" x14ac:dyDescent="0.2">
      <c r="A45" s="164" t="s">
        <v>63</v>
      </c>
      <c r="B45" s="164">
        <f>'実質公債費比率（分子）の構造'!K$49</f>
        <v>28</v>
      </c>
      <c r="C45" s="164"/>
      <c r="D45" s="164"/>
      <c r="E45" s="164">
        <f>'実質公債費比率（分子）の構造'!L$49</f>
        <v>19</v>
      </c>
      <c r="F45" s="164"/>
      <c r="G45" s="164"/>
      <c r="H45" s="164">
        <f>'実質公債費比率（分子）の構造'!M$49</f>
        <v>16</v>
      </c>
      <c r="I45" s="164"/>
      <c r="J45" s="164"/>
      <c r="K45" s="164">
        <f>'実質公債費比率（分子）の構造'!N$49</f>
        <v>2</v>
      </c>
      <c r="L45" s="164"/>
      <c r="M45" s="164"/>
      <c r="N45" s="164">
        <f>'実質公債費比率（分子）の構造'!O$49</f>
        <v>2</v>
      </c>
      <c r="O45" s="164"/>
      <c r="P45" s="164"/>
    </row>
    <row r="46" spans="1:16" x14ac:dyDescent="0.2">
      <c r="A46" s="164" t="s">
        <v>64</v>
      </c>
      <c r="B46" s="164">
        <f>'実質公債費比率（分子）の構造'!K$48</f>
        <v>339</v>
      </c>
      <c r="C46" s="164"/>
      <c r="D46" s="164"/>
      <c r="E46" s="164">
        <f>'実質公債費比率（分子）の構造'!L$48</f>
        <v>318</v>
      </c>
      <c r="F46" s="164"/>
      <c r="G46" s="164"/>
      <c r="H46" s="164">
        <f>'実質公債費比率（分子）の構造'!M$48</f>
        <v>298</v>
      </c>
      <c r="I46" s="164"/>
      <c r="J46" s="164"/>
      <c r="K46" s="164">
        <f>'実質公債費比率（分子）の構造'!N$48</f>
        <v>282</v>
      </c>
      <c r="L46" s="164"/>
      <c r="M46" s="164"/>
      <c r="N46" s="164">
        <f>'実質公債費比率（分子）の構造'!O$48</f>
        <v>220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1000</v>
      </c>
      <c r="C49" s="164"/>
      <c r="D49" s="164"/>
      <c r="E49" s="164">
        <f>'実質公債費比率（分子）の構造'!L$45</f>
        <v>995</v>
      </c>
      <c r="F49" s="164"/>
      <c r="G49" s="164"/>
      <c r="H49" s="164">
        <f>'実質公債費比率（分子）の構造'!M$45</f>
        <v>989</v>
      </c>
      <c r="I49" s="164"/>
      <c r="J49" s="164"/>
      <c r="K49" s="164">
        <f>'実質公債費比率（分子）の構造'!N$45</f>
        <v>943</v>
      </c>
      <c r="L49" s="164"/>
      <c r="M49" s="164"/>
      <c r="N49" s="164">
        <f>'実質公債費比率（分子）の構造'!O$45</f>
        <v>907</v>
      </c>
      <c r="O49" s="164"/>
      <c r="P49" s="164"/>
    </row>
    <row r="50" spans="1:16" x14ac:dyDescent="0.2">
      <c r="A50" s="164" t="s">
        <v>67</v>
      </c>
      <c r="B50" s="164" t="e">
        <f>NA()</f>
        <v>#N/A</v>
      </c>
      <c r="C50" s="164">
        <f>IF(ISNUMBER('実質公債費比率（分子）の構造'!K$53),'実質公債費比率（分子）の構造'!K$53,NA())</f>
        <v>-73</v>
      </c>
      <c r="D50" s="164" t="e">
        <f>NA()</f>
        <v>#N/A</v>
      </c>
      <c r="E50" s="164" t="e">
        <f>NA()</f>
        <v>#N/A</v>
      </c>
      <c r="F50" s="164">
        <f>IF(ISNUMBER('実質公債費比率（分子）の構造'!L$53),'実質公債費比率（分子）の構造'!L$53,NA())</f>
        <v>-144</v>
      </c>
      <c r="G50" s="164" t="e">
        <f>NA()</f>
        <v>#N/A</v>
      </c>
      <c r="H50" s="164" t="e">
        <f>NA()</f>
        <v>#N/A</v>
      </c>
      <c r="I50" s="164">
        <f>IF(ISNUMBER('実質公債費比率（分子）の構造'!M$53),'実質公債費比率（分子）の構造'!M$53,NA())</f>
        <v>-86</v>
      </c>
      <c r="J50" s="164" t="e">
        <f>NA()</f>
        <v>#N/A</v>
      </c>
      <c r="K50" s="164" t="e">
        <f>NA()</f>
        <v>#N/A</v>
      </c>
      <c r="L50" s="164">
        <f>IF(ISNUMBER('実質公債費比率（分子）の構造'!N$53),'実質公債費比率（分子）の構造'!N$53,NA())</f>
        <v>-157</v>
      </c>
      <c r="M50" s="164" t="e">
        <f>NA()</f>
        <v>#N/A</v>
      </c>
      <c r="N50" s="164" t="e">
        <f>NA()</f>
        <v>#N/A</v>
      </c>
      <c r="O50" s="164">
        <f>IF(ISNUMBER('実質公債費比率（分子）の構造'!O$53),'実質公債費比率（分子）の構造'!O$53,NA())</f>
        <v>-248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12826</v>
      </c>
      <c r="E56" s="163"/>
      <c r="F56" s="163"/>
      <c r="G56" s="163">
        <f>'将来負担比率（分子）の構造'!J$52</f>
        <v>12241</v>
      </c>
      <c r="H56" s="163"/>
      <c r="I56" s="163"/>
      <c r="J56" s="163">
        <f>'将来負担比率（分子）の構造'!K$52</f>
        <v>12051</v>
      </c>
      <c r="K56" s="163"/>
      <c r="L56" s="163"/>
      <c r="M56" s="163">
        <f>'将来負担比率（分子）の構造'!L$52</f>
        <v>11189</v>
      </c>
      <c r="N56" s="163"/>
      <c r="O56" s="163"/>
      <c r="P56" s="163">
        <f>'将来負担比率（分子）の構造'!M$52</f>
        <v>11273</v>
      </c>
    </row>
    <row r="57" spans="1:16" x14ac:dyDescent="0.2">
      <c r="A57" s="163" t="s">
        <v>42</v>
      </c>
      <c r="B57" s="163"/>
      <c r="C57" s="163"/>
      <c r="D57" s="163">
        <f>'将来負担比率（分子）の構造'!I$51</f>
        <v>52</v>
      </c>
      <c r="E57" s="163"/>
      <c r="F57" s="163"/>
      <c r="G57" s="163">
        <f>'将来負担比率（分子）の構造'!J$51</f>
        <v>45</v>
      </c>
      <c r="H57" s="163"/>
      <c r="I57" s="163"/>
      <c r="J57" s="163">
        <f>'将来負担比率（分子）の構造'!K$51</f>
        <v>33</v>
      </c>
      <c r="K57" s="163"/>
      <c r="L57" s="163"/>
      <c r="M57" s="163">
        <f>'将来負担比率（分子）の構造'!L$51</f>
        <v>26</v>
      </c>
      <c r="N57" s="163"/>
      <c r="O57" s="163"/>
      <c r="P57" s="163">
        <f>'将来負担比率（分子）の構造'!M$51</f>
        <v>20</v>
      </c>
    </row>
    <row r="58" spans="1:16" x14ac:dyDescent="0.2">
      <c r="A58" s="163" t="s">
        <v>41</v>
      </c>
      <c r="B58" s="163"/>
      <c r="C58" s="163"/>
      <c r="D58" s="163">
        <f>'将来負担比率（分子）の構造'!I$50</f>
        <v>4574</v>
      </c>
      <c r="E58" s="163"/>
      <c r="F58" s="163"/>
      <c r="G58" s="163">
        <f>'将来負担比率（分子）の構造'!J$50</f>
        <v>5217</v>
      </c>
      <c r="H58" s="163"/>
      <c r="I58" s="163"/>
      <c r="J58" s="163">
        <f>'将来負担比率（分子）の構造'!K$50</f>
        <v>5770</v>
      </c>
      <c r="K58" s="163"/>
      <c r="L58" s="163"/>
      <c r="M58" s="163">
        <f>'将来負担比率（分子）の構造'!L$50</f>
        <v>5543</v>
      </c>
      <c r="N58" s="163"/>
      <c r="O58" s="163"/>
      <c r="P58" s="163">
        <f>'将来負担比率（分子）の構造'!M$50</f>
        <v>5623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1488</v>
      </c>
      <c r="C62" s="163"/>
      <c r="D62" s="163"/>
      <c r="E62" s="163">
        <f>'将来負担比率（分子）の構造'!J$45</f>
        <v>1644</v>
      </c>
      <c r="F62" s="163"/>
      <c r="G62" s="163"/>
      <c r="H62" s="163">
        <f>'将来負担比率（分子）の構造'!K$45</f>
        <v>1554</v>
      </c>
      <c r="I62" s="163"/>
      <c r="J62" s="163"/>
      <c r="K62" s="163">
        <f>'将来負担比率（分子）の構造'!L$45</f>
        <v>1586</v>
      </c>
      <c r="L62" s="163"/>
      <c r="M62" s="163"/>
      <c r="N62" s="163">
        <f>'将来負担比率（分子）の構造'!M$45</f>
        <v>1654</v>
      </c>
      <c r="O62" s="163"/>
      <c r="P62" s="163"/>
    </row>
    <row r="63" spans="1:16" x14ac:dyDescent="0.2">
      <c r="A63" s="163" t="s">
        <v>34</v>
      </c>
      <c r="B63" s="163">
        <f>'将来負担比率（分子）の構造'!I$44</f>
        <v>37</v>
      </c>
      <c r="C63" s="163"/>
      <c r="D63" s="163"/>
      <c r="E63" s="163">
        <f>'将来負担比率（分子）の構造'!J$44</f>
        <v>35</v>
      </c>
      <c r="F63" s="163"/>
      <c r="G63" s="163"/>
      <c r="H63" s="163">
        <f>'将来負担比率（分子）の構造'!K$44</f>
        <v>7</v>
      </c>
      <c r="I63" s="163"/>
      <c r="J63" s="163"/>
      <c r="K63" s="163">
        <f>'将来負担比率（分子）の構造'!L$44</f>
        <v>4</v>
      </c>
      <c r="L63" s="163"/>
      <c r="M63" s="163"/>
      <c r="N63" s="163">
        <f>'将来負担比率（分子）の構造'!M$44</f>
        <v>1</v>
      </c>
      <c r="O63" s="163"/>
      <c r="P63" s="163"/>
    </row>
    <row r="64" spans="1:16" x14ac:dyDescent="0.2">
      <c r="A64" s="163" t="s">
        <v>33</v>
      </c>
      <c r="B64" s="163">
        <f>'将来負担比率（分子）の構造'!I$43</f>
        <v>3864</v>
      </c>
      <c r="C64" s="163"/>
      <c r="D64" s="163"/>
      <c r="E64" s="163">
        <f>'将来負担比率（分子）の構造'!J$43</f>
        <v>3597</v>
      </c>
      <c r="F64" s="163"/>
      <c r="G64" s="163"/>
      <c r="H64" s="163">
        <f>'将来負担比率（分子）の構造'!K$43</f>
        <v>3326</v>
      </c>
      <c r="I64" s="163"/>
      <c r="J64" s="163"/>
      <c r="K64" s="163">
        <f>'将来負担比率（分子）の構造'!L$43</f>
        <v>3032</v>
      </c>
      <c r="L64" s="163"/>
      <c r="M64" s="163"/>
      <c r="N64" s="163">
        <f>'将来負担比率（分子）の構造'!M$43</f>
        <v>2947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8989</v>
      </c>
      <c r="C66" s="163"/>
      <c r="D66" s="163"/>
      <c r="E66" s="163">
        <f>'将来負担比率（分子）の構造'!J$41</f>
        <v>8961</v>
      </c>
      <c r="F66" s="163"/>
      <c r="G66" s="163"/>
      <c r="H66" s="163">
        <f>'将来負担比率（分子）の構造'!K$41</f>
        <v>8916</v>
      </c>
      <c r="I66" s="163"/>
      <c r="J66" s="163"/>
      <c r="K66" s="163">
        <f>'将来負担比率（分子）の構造'!L$41</f>
        <v>8908</v>
      </c>
      <c r="L66" s="163"/>
      <c r="M66" s="163"/>
      <c r="N66" s="163">
        <f>'将来負担比率（分子）の構造'!M$41</f>
        <v>8856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2080</v>
      </c>
      <c r="C72" s="167">
        <f>基金残高に係る経年分析!G55</f>
        <v>2084</v>
      </c>
      <c r="D72" s="167">
        <f>基金残高に係る経年分析!H55</f>
        <v>2090</v>
      </c>
    </row>
    <row r="73" spans="1:16" x14ac:dyDescent="0.2">
      <c r="A73" s="166" t="s">
        <v>74</v>
      </c>
      <c r="B73" s="167">
        <f>基金残高に係る経年分析!F56</f>
        <v>1165</v>
      </c>
      <c r="C73" s="167">
        <f>基金残高に係る経年分析!G56</f>
        <v>966</v>
      </c>
      <c r="D73" s="167">
        <f>基金残高に係る経年分析!H56</f>
        <v>966</v>
      </c>
    </row>
    <row r="74" spans="1:16" x14ac:dyDescent="0.2">
      <c r="A74" s="166" t="s">
        <v>75</v>
      </c>
      <c r="B74" s="167">
        <f>基金残高に係る経年分析!F57</f>
        <v>3491</v>
      </c>
      <c r="C74" s="167">
        <f>基金残高に係る経年分析!G57</f>
        <v>3502</v>
      </c>
      <c r="D74" s="167">
        <f>基金残高に係る経年分析!H57</f>
        <v>3578</v>
      </c>
    </row>
  </sheetData>
  <sheetProtection algorithmName="SHA-512" hashValue="/utiidUmc6uHwx5hrdR7gYEiYH3elnWRfqwUFzJSj6kShyLqSWePh6v8VQCz1P/ZKgSClecfTaasV0klDDHFIQ==" saltValue="1sFFULL4Pu5AbgkDspJN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1454819</v>
      </c>
      <c r="S5" s="613"/>
      <c r="T5" s="613"/>
      <c r="U5" s="613"/>
      <c r="V5" s="613"/>
      <c r="W5" s="613"/>
      <c r="X5" s="613"/>
      <c r="Y5" s="614"/>
      <c r="Z5" s="615">
        <v>10.3</v>
      </c>
      <c r="AA5" s="615"/>
      <c r="AB5" s="615"/>
      <c r="AC5" s="615"/>
      <c r="AD5" s="616">
        <v>1454819</v>
      </c>
      <c r="AE5" s="616"/>
      <c r="AF5" s="616"/>
      <c r="AG5" s="616"/>
      <c r="AH5" s="616"/>
      <c r="AI5" s="616"/>
      <c r="AJ5" s="616"/>
      <c r="AK5" s="616"/>
      <c r="AL5" s="617">
        <v>17.399999999999999</v>
      </c>
      <c r="AM5" s="618"/>
      <c r="AN5" s="618"/>
      <c r="AO5" s="619"/>
      <c r="AP5" s="609" t="s">
        <v>216</v>
      </c>
      <c r="AQ5" s="610"/>
      <c r="AR5" s="610"/>
      <c r="AS5" s="610"/>
      <c r="AT5" s="610"/>
      <c r="AU5" s="610"/>
      <c r="AV5" s="610"/>
      <c r="AW5" s="610"/>
      <c r="AX5" s="610"/>
      <c r="AY5" s="610"/>
      <c r="AZ5" s="610"/>
      <c r="BA5" s="610"/>
      <c r="BB5" s="610"/>
      <c r="BC5" s="610"/>
      <c r="BD5" s="610"/>
      <c r="BE5" s="610"/>
      <c r="BF5" s="611"/>
      <c r="BG5" s="623">
        <v>1454237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268007</v>
      </c>
      <c r="S6" s="624"/>
      <c r="T6" s="624"/>
      <c r="U6" s="624"/>
      <c r="V6" s="624"/>
      <c r="W6" s="624"/>
      <c r="X6" s="624"/>
      <c r="Y6" s="625"/>
      <c r="Z6" s="626">
        <v>1.9</v>
      </c>
      <c r="AA6" s="626"/>
      <c r="AB6" s="626"/>
      <c r="AC6" s="626"/>
      <c r="AD6" s="627">
        <v>268007</v>
      </c>
      <c r="AE6" s="627"/>
      <c r="AF6" s="627"/>
      <c r="AG6" s="627"/>
      <c r="AH6" s="627"/>
      <c r="AI6" s="627"/>
      <c r="AJ6" s="627"/>
      <c r="AK6" s="627"/>
      <c r="AL6" s="628">
        <v>3.2</v>
      </c>
      <c r="AM6" s="629"/>
      <c r="AN6" s="629"/>
      <c r="AO6" s="630"/>
      <c r="AP6" s="620" t="s">
        <v>221</v>
      </c>
      <c r="AQ6" s="621"/>
      <c r="AR6" s="621"/>
      <c r="AS6" s="621"/>
      <c r="AT6" s="621"/>
      <c r="AU6" s="621"/>
      <c r="AV6" s="621"/>
      <c r="AW6" s="621"/>
      <c r="AX6" s="621"/>
      <c r="AY6" s="621"/>
      <c r="AZ6" s="621"/>
      <c r="BA6" s="621"/>
      <c r="BB6" s="621"/>
      <c r="BC6" s="621"/>
      <c r="BD6" s="621"/>
      <c r="BE6" s="621"/>
      <c r="BF6" s="622"/>
      <c r="BG6" s="623">
        <v>1454237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103995</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103995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494</v>
      </c>
      <c r="S7" s="624"/>
      <c r="T7" s="624"/>
      <c r="U7" s="624"/>
      <c r="V7" s="624"/>
      <c r="W7" s="624"/>
      <c r="X7" s="624"/>
      <c r="Y7" s="625"/>
      <c r="Z7" s="626">
        <v>0</v>
      </c>
      <c r="AA7" s="626"/>
      <c r="AB7" s="626"/>
      <c r="AC7" s="626"/>
      <c r="AD7" s="627">
        <v>494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583968</v>
      </c>
      <c r="BH7" s="624"/>
      <c r="BI7" s="624"/>
      <c r="BJ7" s="624"/>
      <c r="BK7" s="624"/>
      <c r="BL7" s="624"/>
      <c r="BM7" s="624"/>
      <c r="BN7" s="625"/>
      <c r="BO7" s="626">
        <v>40.1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1686222</v>
      </c>
      <c r="CS7" s="624"/>
      <c r="CT7" s="624"/>
      <c r="CU7" s="624"/>
      <c r="CV7" s="624"/>
      <c r="CW7" s="624"/>
      <c r="CX7" s="624"/>
      <c r="CY7" s="625"/>
      <c r="CZ7" s="626">
        <v>12.6</v>
      </c>
      <c r="DA7" s="626"/>
      <c r="DB7" s="626"/>
      <c r="DC7" s="626"/>
      <c r="DD7" s="632">
        <v>135825</v>
      </c>
      <c r="DE7" s="624"/>
      <c r="DF7" s="624"/>
      <c r="DG7" s="624"/>
      <c r="DH7" s="624"/>
      <c r="DI7" s="624"/>
      <c r="DJ7" s="624"/>
      <c r="DK7" s="624"/>
      <c r="DL7" s="624"/>
      <c r="DM7" s="624"/>
      <c r="DN7" s="624"/>
      <c r="DO7" s="624"/>
      <c r="DP7" s="625"/>
      <c r="DQ7" s="632">
        <v>1268521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6026</v>
      </c>
      <c r="S8" s="624"/>
      <c r="T8" s="624"/>
      <c r="U8" s="624"/>
      <c r="V8" s="624"/>
      <c r="W8" s="624"/>
      <c r="X8" s="624"/>
      <c r="Y8" s="625"/>
      <c r="Z8" s="626">
        <v>0</v>
      </c>
      <c r="AA8" s="626"/>
      <c r="AB8" s="626"/>
      <c r="AC8" s="626"/>
      <c r="AD8" s="627">
        <v>6026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26161</v>
      </c>
      <c r="BH8" s="624"/>
      <c r="BI8" s="624"/>
      <c r="BJ8" s="624"/>
      <c r="BK8" s="624"/>
      <c r="BL8" s="624"/>
      <c r="BM8" s="624"/>
      <c r="BN8" s="625"/>
      <c r="BO8" s="626">
        <v>1.8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3616991</v>
      </c>
      <c r="CS8" s="624"/>
      <c r="CT8" s="624"/>
      <c r="CU8" s="624"/>
      <c r="CV8" s="624"/>
      <c r="CW8" s="624"/>
      <c r="CX8" s="624"/>
      <c r="CY8" s="625"/>
      <c r="CZ8" s="626">
        <v>27.1</v>
      </c>
      <c r="DA8" s="626"/>
      <c r="DB8" s="626"/>
      <c r="DC8" s="626"/>
      <c r="DD8" s="632">
        <v>112599</v>
      </c>
      <c r="DE8" s="624"/>
      <c r="DF8" s="624"/>
      <c r="DG8" s="624"/>
      <c r="DH8" s="624"/>
      <c r="DI8" s="624"/>
      <c r="DJ8" s="624"/>
      <c r="DK8" s="624"/>
      <c r="DL8" s="624"/>
      <c r="DM8" s="624"/>
      <c r="DN8" s="624"/>
      <c r="DO8" s="624"/>
      <c r="DP8" s="625"/>
      <c r="DQ8" s="632">
        <v>2353361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9322</v>
      </c>
      <c r="S9" s="624"/>
      <c r="T9" s="624"/>
      <c r="U9" s="624"/>
      <c r="V9" s="624"/>
      <c r="W9" s="624"/>
      <c r="X9" s="624"/>
      <c r="Y9" s="625"/>
      <c r="Z9" s="626">
        <v>0.1</v>
      </c>
      <c r="AA9" s="626"/>
      <c r="AB9" s="626"/>
      <c r="AC9" s="626"/>
      <c r="AD9" s="627">
        <v>9322</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487172</v>
      </c>
      <c r="BH9" s="624"/>
      <c r="BI9" s="624"/>
      <c r="BJ9" s="624"/>
      <c r="BK9" s="624"/>
      <c r="BL9" s="624"/>
      <c r="BM9" s="624"/>
      <c r="BN9" s="625"/>
      <c r="BO9" s="626">
        <v>33.5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1154492</v>
      </c>
      <c r="CS9" s="624"/>
      <c r="CT9" s="624"/>
      <c r="CU9" s="624"/>
      <c r="CV9" s="624"/>
      <c r="CW9" s="624"/>
      <c r="CX9" s="624"/>
      <c r="CY9" s="625"/>
      <c r="CZ9" s="626">
        <v>8.6</v>
      </c>
      <c r="DA9" s="626"/>
      <c r="DB9" s="626"/>
      <c r="DC9" s="626"/>
      <c r="DD9" s="632">
        <v>8520</v>
      </c>
      <c r="DE9" s="624"/>
      <c r="DF9" s="624"/>
      <c r="DG9" s="624"/>
      <c r="DH9" s="624"/>
      <c r="DI9" s="624"/>
      <c r="DJ9" s="624"/>
      <c r="DK9" s="624"/>
      <c r="DL9" s="624"/>
      <c r="DM9" s="624"/>
      <c r="DN9" s="624"/>
      <c r="DO9" s="624"/>
      <c r="DP9" s="625"/>
      <c r="DQ9" s="632">
        <v>700575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39050</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11059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11059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469841</v>
      </c>
      <c r="S11" s="624"/>
      <c r="T11" s="624"/>
      <c r="U11" s="624"/>
      <c r="V11" s="624"/>
      <c r="W11" s="624"/>
      <c r="X11" s="624"/>
      <c r="Y11" s="625"/>
      <c r="Z11" s="628">
        <v>3.3</v>
      </c>
      <c r="AA11" s="629"/>
      <c r="AB11" s="629"/>
      <c r="AC11" s="635"/>
      <c r="AD11" s="632">
        <v>469841</v>
      </c>
      <c r="AE11" s="624"/>
      <c r="AF11" s="624"/>
      <c r="AG11" s="624"/>
      <c r="AH11" s="624"/>
      <c r="AI11" s="624"/>
      <c r="AJ11" s="624"/>
      <c r="AK11" s="625"/>
      <c r="AL11" s="628">
        <v>5.6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31585</v>
      </c>
      <c r="BH11" s="624"/>
      <c r="BI11" s="624"/>
      <c r="BJ11" s="624"/>
      <c r="BK11" s="624"/>
      <c r="BL11" s="624"/>
      <c r="BM11" s="624"/>
      <c r="BN11" s="625"/>
      <c r="BO11" s="626">
        <v>2.2000000000000002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946105</v>
      </c>
      <c r="CS11" s="624"/>
      <c r="CT11" s="624"/>
      <c r="CU11" s="624"/>
      <c r="CV11" s="624"/>
      <c r="CW11" s="624"/>
      <c r="CX11" s="624"/>
      <c r="CY11" s="625"/>
      <c r="CZ11" s="626">
        <v>7.1</v>
      </c>
      <c r="DA11" s="626"/>
      <c r="DB11" s="626"/>
      <c r="DC11" s="626"/>
      <c r="DD11" s="632">
        <v>215204</v>
      </c>
      <c r="DE11" s="624"/>
      <c r="DF11" s="624"/>
      <c r="DG11" s="624"/>
      <c r="DH11" s="624"/>
      <c r="DI11" s="624"/>
      <c r="DJ11" s="624"/>
      <c r="DK11" s="624"/>
      <c r="DL11" s="624"/>
      <c r="DM11" s="624"/>
      <c r="DN11" s="624"/>
      <c r="DO11" s="624"/>
      <c r="DP11" s="625"/>
      <c r="DQ11" s="632">
        <v>406733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674387</v>
      </c>
      <c r="BH12" s="624"/>
      <c r="BI12" s="624"/>
      <c r="BJ12" s="624"/>
      <c r="BK12" s="624"/>
      <c r="BL12" s="624"/>
      <c r="BM12" s="624"/>
      <c r="BN12" s="625"/>
      <c r="BO12" s="626">
        <v>46.4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477962</v>
      </c>
      <c r="CS12" s="624"/>
      <c r="CT12" s="624"/>
      <c r="CU12" s="624"/>
      <c r="CV12" s="624"/>
      <c r="CW12" s="624"/>
      <c r="CX12" s="624"/>
      <c r="CY12" s="625"/>
      <c r="CZ12" s="626">
        <v>3.6</v>
      </c>
      <c r="DA12" s="626"/>
      <c r="DB12" s="626"/>
      <c r="DC12" s="626"/>
      <c r="DD12" s="632">
        <v>59004</v>
      </c>
      <c r="DE12" s="624"/>
      <c r="DF12" s="624"/>
      <c r="DG12" s="624"/>
      <c r="DH12" s="624"/>
      <c r="DI12" s="624"/>
      <c r="DJ12" s="624"/>
      <c r="DK12" s="624"/>
      <c r="DL12" s="624"/>
      <c r="DM12" s="624"/>
      <c r="DN12" s="624"/>
      <c r="DO12" s="624"/>
      <c r="DP12" s="625"/>
      <c r="DQ12" s="632">
        <v>335777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667351</v>
      </c>
      <c r="BH13" s="624"/>
      <c r="BI13" s="624"/>
      <c r="BJ13" s="624"/>
      <c r="BK13" s="624"/>
      <c r="BL13" s="624"/>
      <c r="BM13" s="624"/>
      <c r="BN13" s="625"/>
      <c r="BO13" s="626">
        <v>45.9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1473118</v>
      </c>
      <c r="CS13" s="624"/>
      <c r="CT13" s="624"/>
      <c r="CU13" s="624"/>
      <c r="CV13" s="624"/>
      <c r="CW13" s="624"/>
      <c r="CX13" s="624"/>
      <c r="CY13" s="625"/>
      <c r="CZ13" s="626">
        <v>11</v>
      </c>
      <c r="DA13" s="626"/>
      <c r="DB13" s="626"/>
      <c r="DC13" s="626"/>
      <c r="DD13" s="632">
        <v>827713</v>
      </c>
      <c r="DE13" s="624"/>
      <c r="DF13" s="624"/>
      <c r="DG13" s="624"/>
      <c r="DH13" s="624"/>
      <c r="DI13" s="624"/>
      <c r="DJ13" s="624"/>
      <c r="DK13" s="624"/>
      <c r="DL13" s="624"/>
      <c r="DM13" s="624"/>
      <c r="DN13" s="624"/>
      <c r="DO13" s="624"/>
      <c r="DP13" s="625"/>
      <c r="DQ13" s="632">
        <v>810383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85175</v>
      </c>
      <c r="BH14" s="624"/>
      <c r="BI14" s="624"/>
      <c r="BJ14" s="624"/>
      <c r="BK14" s="624"/>
      <c r="BL14" s="624"/>
      <c r="BM14" s="624"/>
      <c r="BN14" s="625"/>
      <c r="BO14" s="626">
        <v>5.9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531592</v>
      </c>
      <c r="CS14" s="624"/>
      <c r="CT14" s="624"/>
      <c r="CU14" s="624"/>
      <c r="CV14" s="624"/>
      <c r="CW14" s="624"/>
      <c r="CX14" s="624"/>
      <c r="CY14" s="625"/>
      <c r="CZ14" s="626">
        <v>4</v>
      </c>
      <c r="DA14" s="626"/>
      <c r="DB14" s="626"/>
      <c r="DC14" s="626"/>
      <c r="DD14" s="632">
        <v>18836</v>
      </c>
      <c r="DE14" s="624"/>
      <c r="DF14" s="624"/>
      <c r="DG14" s="624"/>
      <c r="DH14" s="624"/>
      <c r="DI14" s="624"/>
      <c r="DJ14" s="624"/>
      <c r="DK14" s="624"/>
      <c r="DL14" s="624"/>
      <c r="DM14" s="624"/>
      <c r="DN14" s="624"/>
      <c r="DO14" s="624"/>
      <c r="DP14" s="625"/>
      <c r="DQ14" s="632">
        <v>498141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20511</v>
      </c>
      <c r="S15" s="624"/>
      <c r="T15" s="624"/>
      <c r="U15" s="624"/>
      <c r="V15" s="624"/>
      <c r="W15" s="624"/>
      <c r="X15" s="624"/>
      <c r="Y15" s="625"/>
      <c r="Z15" s="626">
        <v>0.1</v>
      </c>
      <c r="AA15" s="626"/>
      <c r="AB15" s="626"/>
      <c r="AC15" s="626"/>
      <c r="AD15" s="627">
        <v>20511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110707</v>
      </c>
      <c r="BH15" s="624"/>
      <c r="BI15" s="624"/>
      <c r="BJ15" s="624"/>
      <c r="BK15" s="624"/>
      <c r="BL15" s="624"/>
      <c r="BM15" s="624"/>
      <c r="BN15" s="625"/>
      <c r="BO15" s="626">
        <v>7.6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1750102</v>
      </c>
      <c r="CS15" s="624"/>
      <c r="CT15" s="624"/>
      <c r="CU15" s="624"/>
      <c r="CV15" s="624"/>
      <c r="CW15" s="624"/>
      <c r="CX15" s="624"/>
      <c r="CY15" s="625"/>
      <c r="CZ15" s="626">
        <v>13.1</v>
      </c>
      <c r="DA15" s="626"/>
      <c r="DB15" s="626"/>
      <c r="DC15" s="626"/>
      <c r="DD15" s="632">
        <v>529911</v>
      </c>
      <c r="DE15" s="624"/>
      <c r="DF15" s="624"/>
      <c r="DG15" s="624"/>
      <c r="DH15" s="624"/>
      <c r="DI15" s="624"/>
      <c r="DJ15" s="624"/>
      <c r="DK15" s="624"/>
      <c r="DL15" s="624"/>
      <c r="DM15" s="624"/>
      <c r="DN15" s="624"/>
      <c r="DO15" s="624"/>
      <c r="DP15" s="625"/>
      <c r="DQ15" s="632">
        <v>1202473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27841</v>
      </c>
      <c r="S16" s="624"/>
      <c r="T16" s="624"/>
      <c r="U16" s="624"/>
      <c r="V16" s="624"/>
      <c r="W16" s="624"/>
      <c r="X16" s="624"/>
      <c r="Y16" s="625"/>
      <c r="Z16" s="626">
        <v>0.2</v>
      </c>
      <c r="AA16" s="626"/>
      <c r="AB16" s="626"/>
      <c r="AC16" s="626"/>
      <c r="AD16" s="627">
        <v>27841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32</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32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83336</v>
      </c>
      <c r="S17" s="624"/>
      <c r="T17" s="624"/>
      <c r="U17" s="624"/>
      <c r="V17" s="624"/>
      <c r="W17" s="624"/>
      <c r="X17" s="624"/>
      <c r="Y17" s="625"/>
      <c r="Z17" s="626">
        <v>0.6</v>
      </c>
      <c r="AA17" s="626"/>
      <c r="AB17" s="626"/>
      <c r="AC17" s="626"/>
      <c r="AD17" s="627">
        <v>83336</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1604227</v>
      </c>
      <c r="CS17" s="624"/>
      <c r="CT17" s="624"/>
      <c r="CU17" s="624"/>
      <c r="CV17" s="624"/>
      <c r="CW17" s="624"/>
      <c r="CX17" s="624"/>
      <c r="CY17" s="625"/>
      <c r="CZ17" s="626">
        <v>12</v>
      </c>
      <c r="DA17" s="626"/>
      <c r="DB17" s="626"/>
      <c r="DC17" s="626"/>
      <c r="DD17" s="632" t="s">
        <v>122</v>
      </c>
      <c r="DE17" s="624"/>
      <c r="DF17" s="624"/>
      <c r="DG17" s="624"/>
      <c r="DH17" s="624"/>
      <c r="DI17" s="624"/>
      <c r="DJ17" s="624"/>
      <c r="DK17" s="624"/>
      <c r="DL17" s="624"/>
      <c r="DM17" s="624"/>
      <c r="DN17" s="624"/>
      <c r="DO17" s="624"/>
      <c r="DP17" s="625"/>
      <c r="DQ17" s="632">
        <v>1597144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13149</v>
      </c>
      <c r="S18" s="624"/>
      <c r="T18" s="624"/>
      <c r="U18" s="624"/>
      <c r="V18" s="624"/>
      <c r="W18" s="624"/>
      <c r="X18" s="624"/>
      <c r="Y18" s="625"/>
      <c r="Z18" s="626">
        <v>0.1</v>
      </c>
      <c r="AA18" s="626"/>
      <c r="AB18" s="626"/>
      <c r="AC18" s="626"/>
      <c r="AD18" s="627">
        <v>13149</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68885</v>
      </c>
      <c r="S19" s="624"/>
      <c r="T19" s="624"/>
      <c r="U19" s="624"/>
      <c r="V19" s="624"/>
      <c r="W19" s="624"/>
      <c r="X19" s="624"/>
      <c r="Y19" s="625"/>
      <c r="Z19" s="626">
        <v>0.5</v>
      </c>
      <c r="AA19" s="626"/>
      <c r="AB19" s="626"/>
      <c r="AC19" s="626"/>
      <c r="AD19" s="627">
        <v>68885</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582</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1302</v>
      </c>
      <c r="S20" s="624"/>
      <c r="T20" s="624"/>
      <c r="U20" s="624"/>
      <c r="V20" s="624"/>
      <c r="W20" s="624"/>
      <c r="X20" s="624"/>
      <c r="Y20" s="625"/>
      <c r="Z20" s="626">
        <v>0</v>
      </c>
      <c r="AA20" s="626"/>
      <c r="AB20" s="626"/>
      <c r="AC20" s="626"/>
      <c r="AD20" s="627">
        <v>1302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582</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13355897</v>
      </c>
      <c r="CS20" s="624"/>
      <c r="CT20" s="624"/>
      <c r="CU20" s="624"/>
      <c r="CV20" s="624"/>
      <c r="CW20" s="624"/>
      <c r="CX20" s="624"/>
      <c r="CY20" s="625"/>
      <c r="CZ20" s="626">
        <v>100</v>
      </c>
      <c r="DA20" s="626"/>
      <c r="DB20" s="626"/>
      <c r="DC20" s="626"/>
      <c r="DD20" s="632">
        <v>1907612</v>
      </c>
      <c r="DE20" s="624"/>
      <c r="DF20" s="624"/>
      <c r="DG20" s="624"/>
      <c r="DH20" s="624"/>
      <c r="DI20" s="624"/>
      <c r="DJ20" s="624"/>
      <c r="DK20" s="624"/>
      <c r="DL20" s="624"/>
      <c r="DM20" s="624"/>
      <c r="DN20" s="624"/>
      <c r="DO20" s="624"/>
      <c r="DP20" s="625"/>
      <c r="DQ20" s="632">
        <v>9288194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6360056</v>
      </c>
      <c r="S21" s="624"/>
      <c r="T21" s="624"/>
      <c r="U21" s="624"/>
      <c r="V21" s="624"/>
      <c r="W21" s="624"/>
      <c r="X21" s="624"/>
      <c r="Y21" s="625"/>
      <c r="Z21" s="626">
        <v>45</v>
      </c>
      <c r="AA21" s="626"/>
      <c r="AB21" s="626"/>
      <c r="AC21" s="626"/>
      <c r="AD21" s="627">
        <v>6017149</v>
      </c>
      <c r="AE21" s="627"/>
      <c r="AF21" s="627"/>
      <c r="AG21" s="627"/>
      <c r="AH21" s="627"/>
      <c r="AI21" s="627"/>
      <c r="AJ21" s="627"/>
      <c r="AK21" s="627"/>
      <c r="AL21" s="628">
        <v>71.900000000000006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582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6017149</v>
      </c>
      <c r="S22" s="624"/>
      <c r="T22" s="624"/>
      <c r="U22" s="624"/>
      <c r="V22" s="624"/>
      <c r="W22" s="624"/>
      <c r="X22" s="624"/>
      <c r="Y22" s="625"/>
      <c r="Z22" s="626">
        <v>42.6</v>
      </c>
      <c r="AA22" s="626"/>
      <c r="AB22" s="626"/>
      <c r="AC22" s="626"/>
      <c r="AD22" s="627">
        <v>6017149</v>
      </c>
      <c r="AE22" s="627"/>
      <c r="AF22" s="627"/>
      <c r="AG22" s="627"/>
      <c r="AH22" s="627"/>
      <c r="AI22" s="627"/>
      <c r="AJ22" s="627"/>
      <c r="AK22" s="627"/>
      <c r="AL22" s="628">
        <v>71.900000000000006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342907</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5290875</v>
      </c>
      <c r="CS24" s="613"/>
      <c r="CT24" s="613"/>
      <c r="CU24" s="613"/>
      <c r="CV24" s="613"/>
      <c r="CW24" s="613"/>
      <c r="CX24" s="613"/>
      <c r="CY24" s="614"/>
      <c r="CZ24" s="617">
        <v>39.6</v>
      </c>
      <c r="DA24" s="618"/>
      <c r="DB24" s="618"/>
      <c r="DC24" s="634"/>
      <c r="DD24" s="658">
        <v>4288028</v>
      </c>
      <c r="DE24" s="613"/>
      <c r="DF24" s="613"/>
      <c r="DG24" s="613"/>
      <c r="DH24" s="613"/>
      <c r="DI24" s="613"/>
      <c r="DJ24" s="613"/>
      <c r="DK24" s="614"/>
      <c r="DL24" s="658">
        <v>3309824</v>
      </c>
      <c r="DM24" s="613"/>
      <c r="DN24" s="613"/>
      <c r="DO24" s="613"/>
      <c r="DP24" s="613"/>
      <c r="DQ24" s="613"/>
      <c r="DR24" s="613"/>
      <c r="DS24" s="613"/>
      <c r="DT24" s="613"/>
      <c r="DU24" s="613"/>
      <c r="DV24" s="614"/>
      <c r="DW24" s="617">
        <v>39.5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8700253</v>
      </c>
      <c r="S25" s="624"/>
      <c r="T25" s="624"/>
      <c r="U25" s="624"/>
      <c r="V25" s="624"/>
      <c r="W25" s="624"/>
      <c r="X25" s="624"/>
      <c r="Y25" s="625"/>
      <c r="Z25" s="626">
        <v>61.6</v>
      </c>
      <c r="AA25" s="626"/>
      <c r="AB25" s="626"/>
      <c r="AC25" s="626"/>
      <c r="AD25" s="627">
        <v>8357346</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2197299</v>
      </c>
      <c r="CS25" s="655"/>
      <c r="CT25" s="655"/>
      <c r="CU25" s="655"/>
      <c r="CV25" s="655"/>
      <c r="CW25" s="655"/>
      <c r="CX25" s="655"/>
      <c r="CY25" s="656"/>
      <c r="CZ25" s="628">
        <v>16.5</v>
      </c>
      <c r="DA25" s="653"/>
      <c r="DB25" s="653"/>
      <c r="DC25" s="657"/>
      <c r="DD25" s="632">
        <v>1989659</v>
      </c>
      <c r="DE25" s="655"/>
      <c r="DF25" s="655"/>
      <c r="DG25" s="655"/>
      <c r="DH25" s="655"/>
      <c r="DI25" s="655"/>
      <c r="DJ25" s="655"/>
      <c r="DK25" s="656"/>
      <c r="DL25" s="632">
        <v>1979412</v>
      </c>
      <c r="DM25" s="655"/>
      <c r="DN25" s="655"/>
      <c r="DO25" s="655"/>
      <c r="DP25" s="655"/>
      <c r="DQ25" s="655"/>
      <c r="DR25" s="655"/>
      <c r="DS25" s="655"/>
      <c r="DT25" s="655"/>
      <c r="DU25" s="655"/>
      <c r="DV25" s="656"/>
      <c r="DW25" s="628">
        <v>23.6</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2256</v>
      </c>
      <c r="S26" s="624"/>
      <c r="T26" s="624"/>
      <c r="U26" s="624"/>
      <c r="V26" s="624"/>
      <c r="W26" s="624"/>
      <c r="X26" s="624"/>
      <c r="Y26" s="625"/>
      <c r="Z26" s="626">
        <v>0</v>
      </c>
      <c r="AA26" s="626"/>
      <c r="AB26" s="626"/>
      <c r="AC26" s="626"/>
      <c r="AD26" s="627">
        <v>2256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1354660</v>
      </c>
      <c r="CS26" s="624"/>
      <c r="CT26" s="624"/>
      <c r="CU26" s="624"/>
      <c r="CV26" s="624"/>
      <c r="CW26" s="624"/>
      <c r="CX26" s="624"/>
      <c r="CY26" s="625"/>
      <c r="CZ26" s="628">
        <v>10.1</v>
      </c>
      <c r="DA26" s="653"/>
      <c r="DB26" s="653"/>
      <c r="DC26" s="657"/>
      <c r="DD26" s="632">
        <v>1202280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87406</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1454819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1489382</v>
      </c>
      <c r="CS27" s="655"/>
      <c r="CT27" s="655"/>
      <c r="CU27" s="655"/>
      <c r="CV27" s="655"/>
      <c r="CW27" s="655"/>
      <c r="CX27" s="655"/>
      <c r="CY27" s="656"/>
      <c r="CZ27" s="628">
        <v>11.2</v>
      </c>
      <c r="DA27" s="653"/>
      <c r="DB27" s="653"/>
      <c r="DC27" s="657"/>
      <c r="DD27" s="632">
        <v>701258</v>
      </c>
      <c r="DE27" s="655"/>
      <c r="DF27" s="655"/>
      <c r="DG27" s="655"/>
      <c r="DH27" s="655"/>
      <c r="DI27" s="655"/>
      <c r="DJ27" s="655"/>
      <c r="DK27" s="656"/>
      <c r="DL27" s="632">
        <v>430318</v>
      </c>
      <c r="DM27" s="655"/>
      <c r="DN27" s="655"/>
      <c r="DO27" s="655"/>
      <c r="DP27" s="655"/>
      <c r="DQ27" s="655"/>
      <c r="DR27" s="655"/>
      <c r="DS27" s="655"/>
      <c r="DT27" s="655"/>
      <c r="DU27" s="655"/>
      <c r="DV27" s="656"/>
      <c r="DW27" s="628">
        <v>5.0999999999999996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93590</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1604194</v>
      </c>
      <c r="CS28" s="624"/>
      <c r="CT28" s="624"/>
      <c r="CU28" s="624"/>
      <c r="CV28" s="624"/>
      <c r="CW28" s="624"/>
      <c r="CX28" s="624"/>
      <c r="CY28" s="625"/>
      <c r="CZ28" s="628">
        <v>12</v>
      </c>
      <c r="DA28" s="653"/>
      <c r="DB28" s="653"/>
      <c r="DC28" s="657"/>
      <c r="DD28" s="632">
        <v>1597111</v>
      </c>
      <c r="DE28" s="624"/>
      <c r="DF28" s="624"/>
      <c r="DG28" s="624"/>
      <c r="DH28" s="624"/>
      <c r="DI28" s="624"/>
      <c r="DJ28" s="624"/>
      <c r="DK28" s="625"/>
      <c r="DL28" s="632">
        <v>900094</v>
      </c>
      <c r="DM28" s="624"/>
      <c r="DN28" s="624"/>
      <c r="DO28" s="624"/>
      <c r="DP28" s="624"/>
      <c r="DQ28" s="624"/>
      <c r="DR28" s="624"/>
      <c r="DS28" s="624"/>
      <c r="DT28" s="624"/>
      <c r="DU28" s="624"/>
      <c r="DV28" s="625"/>
      <c r="DW28" s="628">
        <v>10.8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33083</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1604006</v>
      </c>
      <c r="CS29" s="655"/>
      <c r="CT29" s="655"/>
      <c r="CU29" s="655"/>
      <c r="CV29" s="655"/>
      <c r="CW29" s="655"/>
      <c r="CX29" s="655"/>
      <c r="CY29" s="656"/>
      <c r="CZ29" s="628">
        <v>12</v>
      </c>
      <c r="DA29" s="653"/>
      <c r="DB29" s="653"/>
      <c r="DC29" s="657"/>
      <c r="DD29" s="632">
        <v>1596923</v>
      </c>
      <c r="DE29" s="655"/>
      <c r="DF29" s="655"/>
      <c r="DG29" s="655"/>
      <c r="DH29" s="655"/>
      <c r="DI29" s="655"/>
      <c r="DJ29" s="655"/>
      <c r="DK29" s="656"/>
      <c r="DL29" s="632">
        <v>899906</v>
      </c>
      <c r="DM29" s="655"/>
      <c r="DN29" s="655"/>
      <c r="DO29" s="655"/>
      <c r="DP29" s="655"/>
      <c r="DQ29" s="655"/>
      <c r="DR29" s="655"/>
      <c r="DS29" s="655"/>
      <c r="DT29" s="655"/>
      <c r="DU29" s="655"/>
      <c r="DV29" s="656"/>
      <c r="DW29" s="628">
        <v>10.7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1300123</v>
      </c>
      <c r="S30" s="624"/>
      <c r="T30" s="624"/>
      <c r="U30" s="624"/>
      <c r="V30" s="624"/>
      <c r="W30" s="624"/>
      <c r="X30" s="624"/>
      <c r="Y30" s="625"/>
      <c r="Z30" s="626">
        <v>9.1999999999999993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1573569</v>
      </c>
      <c r="CS30" s="624"/>
      <c r="CT30" s="624"/>
      <c r="CU30" s="624"/>
      <c r="CV30" s="624"/>
      <c r="CW30" s="624"/>
      <c r="CX30" s="624"/>
      <c r="CY30" s="625"/>
      <c r="CZ30" s="628">
        <v>11.8</v>
      </c>
      <c r="DA30" s="653"/>
      <c r="DB30" s="653"/>
      <c r="DC30" s="657"/>
      <c r="DD30" s="632">
        <v>1566923</v>
      </c>
      <c r="DE30" s="624"/>
      <c r="DF30" s="624"/>
      <c r="DG30" s="624"/>
      <c r="DH30" s="624"/>
      <c r="DI30" s="624"/>
      <c r="DJ30" s="624"/>
      <c r="DK30" s="625"/>
      <c r="DL30" s="632">
        <v>869906</v>
      </c>
      <c r="DM30" s="624"/>
      <c r="DN30" s="624"/>
      <c r="DO30" s="624"/>
      <c r="DP30" s="624"/>
      <c r="DQ30" s="624"/>
      <c r="DR30" s="624"/>
      <c r="DS30" s="624"/>
      <c r="DT30" s="624"/>
      <c r="DU30" s="624"/>
      <c r="DV30" s="625"/>
      <c r="DW30" s="628">
        <v>10.4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98.8</v>
      </c>
      <c r="BH31" s="667"/>
      <c r="BI31" s="667"/>
      <c r="BJ31" s="667"/>
      <c r="BK31" s="667"/>
      <c r="BL31" s="667"/>
      <c r="BM31" s="618">
        <v>95.9</v>
      </c>
      <c r="BN31" s="667"/>
      <c r="BO31" s="667"/>
      <c r="BP31" s="667"/>
      <c r="BQ31" s="668"/>
      <c r="BR31" s="679">
        <v>99</v>
      </c>
      <c r="BS31" s="667"/>
      <c r="BT31" s="667"/>
      <c r="BU31" s="667"/>
      <c r="BV31" s="667"/>
      <c r="BW31" s="667"/>
      <c r="BX31" s="618">
        <v>96</v>
      </c>
      <c r="BY31" s="667"/>
      <c r="BZ31" s="667"/>
      <c r="CA31" s="667"/>
      <c r="CB31" s="668"/>
      <c r="CD31" s="661"/>
      <c r="CE31" s="662"/>
      <c r="CF31" s="620" t="s">
        <v>300</v>
      </c>
      <c r="CG31" s="621"/>
      <c r="CH31" s="621"/>
      <c r="CI31" s="621"/>
      <c r="CJ31" s="621"/>
      <c r="CK31" s="621"/>
      <c r="CL31" s="621"/>
      <c r="CM31" s="621"/>
      <c r="CN31" s="621"/>
      <c r="CO31" s="621"/>
      <c r="CP31" s="621"/>
      <c r="CQ31" s="622"/>
      <c r="CR31" s="623">
        <v>30437</v>
      </c>
      <c r="CS31" s="655"/>
      <c r="CT31" s="655"/>
      <c r="CU31" s="655"/>
      <c r="CV31" s="655"/>
      <c r="CW31" s="655"/>
      <c r="CX31" s="655"/>
      <c r="CY31" s="656"/>
      <c r="CZ31" s="628">
        <v>0.2</v>
      </c>
      <c r="DA31" s="653"/>
      <c r="DB31" s="653"/>
      <c r="DC31" s="657"/>
      <c r="DD31" s="632">
        <v>30000</v>
      </c>
      <c r="DE31" s="655"/>
      <c r="DF31" s="655"/>
      <c r="DG31" s="655"/>
      <c r="DH31" s="655"/>
      <c r="DI31" s="655"/>
      <c r="DJ31" s="655"/>
      <c r="DK31" s="656"/>
      <c r="DL31" s="632">
        <v>30000</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872499</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97.9</v>
      </c>
      <c r="BN32" s="655"/>
      <c r="BO32" s="655"/>
      <c r="BP32" s="655"/>
      <c r="BQ32" s="678"/>
      <c r="BR32" s="680">
        <v>99.4</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v>188</v>
      </c>
      <c r="CS32" s="624"/>
      <c r="CT32" s="624"/>
      <c r="CU32" s="624"/>
      <c r="CV32" s="624"/>
      <c r="CW32" s="624"/>
      <c r="CX32" s="624"/>
      <c r="CY32" s="625"/>
      <c r="CZ32" s="628">
        <v>0</v>
      </c>
      <c r="DA32" s="653"/>
      <c r="DB32" s="653"/>
      <c r="DC32" s="657"/>
      <c r="DD32" s="632">
        <v>188</v>
      </c>
      <c r="DE32" s="624"/>
      <c r="DF32" s="624"/>
      <c r="DG32" s="624"/>
      <c r="DH32" s="624"/>
      <c r="DI32" s="624"/>
      <c r="DJ32" s="624"/>
      <c r="DK32" s="625"/>
      <c r="DL32" s="632">
        <v>188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41950</v>
      </c>
      <c r="S33" s="624"/>
      <c r="T33" s="624"/>
      <c r="U33" s="624"/>
      <c r="V33" s="624"/>
      <c r="W33" s="624"/>
      <c r="X33" s="624"/>
      <c r="Y33" s="625"/>
      <c r="Z33" s="626">
        <v>0.3</v>
      </c>
      <c r="AA33" s="626"/>
      <c r="AB33" s="626"/>
      <c r="AC33" s="626"/>
      <c r="AD33" s="627">
        <v>15</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v>
      </c>
      <c r="BH33" s="682"/>
      <c r="BI33" s="682"/>
      <c r="BJ33" s="682"/>
      <c r="BK33" s="682"/>
      <c r="BL33" s="682"/>
      <c r="BM33" s="683">
        <v>93.5</v>
      </c>
      <c r="BN33" s="682"/>
      <c r="BO33" s="682"/>
      <c r="BP33" s="682"/>
      <c r="BQ33" s="684"/>
      <c r="BR33" s="681">
        <v>98.4</v>
      </c>
      <c r="BS33" s="682"/>
      <c r="BT33" s="682"/>
      <c r="BU33" s="682"/>
      <c r="BV33" s="682"/>
      <c r="BW33" s="682"/>
      <c r="BX33" s="683">
        <v>93.5</v>
      </c>
      <c r="BY33" s="682"/>
      <c r="BZ33" s="682"/>
      <c r="CA33" s="682"/>
      <c r="CB33" s="684"/>
      <c r="CD33" s="620" t="s">
        <v>307</v>
      </c>
      <c r="CE33" s="621"/>
      <c r="CF33" s="621"/>
      <c r="CG33" s="621"/>
      <c r="CH33" s="621"/>
      <c r="CI33" s="621"/>
      <c r="CJ33" s="621"/>
      <c r="CK33" s="621"/>
      <c r="CL33" s="621"/>
      <c r="CM33" s="621"/>
      <c r="CN33" s="621"/>
      <c r="CO33" s="621"/>
      <c r="CP33" s="621"/>
      <c r="CQ33" s="622"/>
      <c r="CR33" s="623">
        <v>6157378</v>
      </c>
      <c r="CS33" s="655"/>
      <c r="CT33" s="655"/>
      <c r="CU33" s="655"/>
      <c r="CV33" s="655"/>
      <c r="CW33" s="655"/>
      <c r="CX33" s="655"/>
      <c r="CY33" s="656"/>
      <c r="CZ33" s="628">
        <v>46.1</v>
      </c>
      <c r="DA33" s="653"/>
      <c r="DB33" s="653"/>
      <c r="DC33" s="657"/>
      <c r="DD33" s="632">
        <v>4441591</v>
      </c>
      <c r="DE33" s="655"/>
      <c r="DF33" s="655"/>
      <c r="DG33" s="655"/>
      <c r="DH33" s="655"/>
      <c r="DI33" s="655"/>
      <c r="DJ33" s="655"/>
      <c r="DK33" s="656"/>
      <c r="DL33" s="632">
        <v>3621601</v>
      </c>
      <c r="DM33" s="655"/>
      <c r="DN33" s="655"/>
      <c r="DO33" s="655"/>
      <c r="DP33" s="655"/>
      <c r="DQ33" s="655"/>
      <c r="DR33" s="655"/>
      <c r="DS33" s="655"/>
      <c r="DT33" s="655"/>
      <c r="DU33" s="655"/>
      <c r="DV33" s="656"/>
      <c r="DW33" s="628">
        <v>43.3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116529</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1764348</v>
      </c>
      <c r="CS34" s="624"/>
      <c r="CT34" s="624"/>
      <c r="CU34" s="624"/>
      <c r="CV34" s="624"/>
      <c r="CW34" s="624"/>
      <c r="CX34" s="624"/>
      <c r="CY34" s="625"/>
      <c r="CZ34" s="628">
        <v>13.2</v>
      </c>
      <c r="DA34" s="653"/>
      <c r="DB34" s="653"/>
      <c r="DC34" s="657"/>
      <c r="DD34" s="632">
        <v>1404853</v>
      </c>
      <c r="DE34" s="624"/>
      <c r="DF34" s="624"/>
      <c r="DG34" s="624"/>
      <c r="DH34" s="624"/>
      <c r="DI34" s="624"/>
      <c r="DJ34" s="624"/>
      <c r="DK34" s="625"/>
      <c r="DL34" s="632">
        <v>1319990</v>
      </c>
      <c r="DM34" s="624"/>
      <c r="DN34" s="624"/>
      <c r="DO34" s="624"/>
      <c r="DP34" s="624"/>
      <c r="DQ34" s="624"/>
      <c r="DR34" s="624"/>
      <c r="DS34" s="624"/>
      <c r="DT34" s="624"/>
      <c r="DU34" s="624"/>
      <c r="DV34" s="625"/>
      <c r="DW34" s="628">
        <v>15.8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331356</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408499</v>
      </c>
      <c r="CS35" s="655"/>
      <c r="CT35" s="655"/>
      <c r="CU35" s="655"/>
      <c r="CV35" s="655"/>
      <c r="CW35" s="655"/>
      <c r="CX35" s="655"/>
      <c r="CY35" s="656"/>
      <c r="CZ35" s="628">
        <v>3.1</v>
      </c>
      <c r="DA35" s="653"/>
      <c r="DB35" s="653"/>
      <c r="DC35" s="657"/>
      <c r="DD35" s="632">
        <v>343414</v>
      </c>
      <c r="DE35" s="655"/>
      <c r="DF35" s="655"/>
      <c r="DG35" s="655"/>
      <c r="DH35" s="655"/>
      <c r="DI35" s="655"/>
      <c r="DJ35" s="655"/>
      <c r="DK35" s="656"/>
      <c r="DL35" s="632">
        <v>259393</v>
      </c>
      <c r="DM35" s="655"/>
      <c r="DN35" s="655"/>
      <c r="DO35" s="655"/>
      <c r="DP35" s="655"/>
      <c r="DQ35" s="655"/>
      <c r="DR35" s="655"/>
      <c r="DS35" s="655"/>
      <c r="DT35" s="655"/>
      <c r="DU35" s="655"/>
      <c r="DV35" s="656"/>
      <c r="DW35" s="628">
        <v>3.1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744497</v>
      </c>
      <c r="S36" s="624"/>
      <c r="T36" s="624"/>
      <c r="U36" s="624"/>
      <c r="V36" s="624"/>
      <c r="W36" s="624"/>
      <c r="X36" s="624"/>
      <c r="Y36" s="625"/>
      <c r="Z36" s="626">
        <v>5.3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1287255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46048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2276179</v>
      </c>
      <c r="CS36" s="624"/>
      <c r="CT36" s="624"/>
      <c r="CU36" s="624"/>
      <c r="CV36" s="624"/>
      <c r="CW36" s="624"/>
      <c r="CX36" s="624"/>
      <c r="CY36" s="625"/>
      <c r="CZ36" s="628">
        <v>17</v>
      </c>
      <c r="DA36" s="653"/>
      <c r="DB36" s="653"/>
      <c r="DC36" s="657"/>
      <c r="DD36" s="632">
        <v>1363804</v>
      </c>
      <c r="DE36" s="624"/>
      <c r="DF36" s="624"/>
      <c r="DG36" s="624"/>
      <c r="DH36" s="624"/>
      <c r="DI36" s="624"/>
      <c r="DJ36" s="624"/>
      <c r="DK36" s="625"/>
      <c r="DL36" s="632">
        <v>1091390</v>
      </c>
      <c r="DM36" s="624"/>
      <c r="DN36" s="624"/>
      <c r="DO36" s="624"/>
      <c r="DP36" s="624"/>
      <c r="DQ36" s="624"/>
      <c r="DR36" s="624"/>
      <c r="DS36" s="624"/>
      <c r="DT36" s="624"/>
      <c r="DU36" s="624"/>
      <c r="DV36" s="625"/>
      <c r="DW36" s="628">
        <v>13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285792</v>
      </c>
      <c r="S37" s="624"/>
      <c r="T37" s="624"/>
      <c r="U37" s="624"/>
      <c r="V37" s="624"/>
      <c r="W37" s="624"/>
      <c r="X37" s="624"/>
      <c r="Y37" s="625"/>
      <c r="Z37" s="626">
        <v>2</v>
      </c>
      <c r="AA37" s="626"/>
      <c r="AB37" s="626"/>
      <c r="AC37" s="626"/>
      <c r="AD37" s="627">
        <v>12159</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192112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12686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1155657</v>
      </c>
      <c r="CS37" s="655"/>
      <c r="CT37" s="655"/>
      <c r="CU37" s="655"/>
      <c r="CV37" s="655"/>
      <c r="CW37" s="655"/>
      <c r="CX37" s="655"/>
      <c r="CY37" s="656"/>
      <c r="CZ37" s="628">
        <v>8.6999999999999993</v>
      </c>
      <c r="DA37" s="653"/>
      <c r="DB37" s="653"/>
      <c r="DC37" s="657"/>
      <c r="DD37" s="632">
        <v>714902</v>
      </c>
      <c r="DE37" s="655"/>
      <c r="DF37" s="655"/>
      <c r="DG37" s="655"/>
      <c r="DH37" s="655"/>
      <c r="DI37" s="655"/>
      <c r="DJ37" s="655"/>
      <c r="DK37" s="656"/>
      <c r="DL37" s="632">
        <v>681811</v>
      </c>
      <c r="DM37" s="655"/>
      <c r="DN37" s="655"/>
      <c r="DO37" s="655"/>
      <c r="DP37" s="655"/>
      <c r="DQ37" s="655"/>
      <c r="DR37" s="655"/>
      <c r="DS37" s="655"/>
      <c r="DT37" s="655"/>
      <c r="DU37" s="655"/>
      <c r="DV37" s="656"/>
      <c r="DW37" s="628">
        <v>8.1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1521600</v>
      </c>
      <c r="S38" s="624"/>
      <c r="T38" s="624"/>
      <c r="U38" s="624"/>
      <c r="V38" s="624"/>
      <c r="W38" s="624"/>
      <c r="X38" s="624"/>
      <c r="Y38" s="625"/>
      <c r="Z38" s="626">
        <v>10.8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133790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2331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1095143</v>
      </c>
      <c r="CS38" s="624"/>
      <c r="CT38" s="624"/>
      <c r="CU38" s="624"/>
      <c r="CV38" s="624"/>
      <c r="CW38" s="624"/>
      <c r="CX38" s="624"/>
      <c r="CY38" s="625"/>
      <c r="CZ38" s="628">
        <v>8.1999999999999993</v>
      </c>
      <c r="DA38" s="653"/>
      <c r="DB38" s="653"/>
      <c r="DC38" s="657"/>
      <c r="DD38" s="632">
        <v>961659</v>
      </c>
      <c r="DE38" s="624"/>
      <c r="DF38" s="624"/>
      <c r="DG38" s="624"/>
      <c r="DH38" s="624"/>
      <c r="DI38" s="624"/>
      <c r="DJ38" s="624"/>
      <c r="DK38" s="625"/>
      <c r="DL38" s="632">
        <v>886339</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20886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3614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414400</v>
      </c>
      <c r="CS39" s="655"/>
      <c r="CT39" s="655"/>
      <c r="CU39" s="655"/>
      <c r="CV39" s="655"/>
      <c r="CW39" s="655"/>
      <c r="CX39" s="655"/>
      <c r="CY39" s="656"/>
      <c r="CZ39" s="628">
        <v>3.1</v>
      </c>
      <c r="DA39" s="653"/>
      <c r="DB39" s="653"/>
      <c r="DC39" s="657"/>
      <c r="DD39" s="632">
        <v>303372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198809</v>
      </c>
      <c r="CS40" s="624"/>
      <c r="CT40" s="624"/>
      <c r="CU40" s="624"/>
      <c r="CV40" s="624"/>
      <c r="CW40" s="624"/>
      <c r="CX40" s="624"/>
      <c r="CY40" s="625"/>
      <c r="CZ40" s="628">
        <v>1.5</v>
      </c>
      <c r="DA40" s="653"/>
      <c r="DB40" s="653"/>
      <c r="DC40" s="657"/>
      <c r="DD40" s="632">
        <v>64489</v>
      </c>
      <c r="DE40" s="624"/>
      <c r="DF40" s="624"/>
      <c r="DG40" s="624"/>
      <c r="DH40" s="624"/>
      <c r="DI40" s="624"/>
      <c r="DJ40" s="624"/>
      <c r="DK40" s="625"/>
      <c r="DL40" s="632">
        <v>64489</v>
      </c>
      <c r="DM40" s="624"/>
      <c r="DN40" s="624"/>
      <c r="DO40" s="624"/>
      <c r="DP40" s="624"/>
      <c r="DQ40" s="624"/>
      <c r="DR40" s="624"/>
      <c r="DS40" s="624"/>
      <c r="DT40" s="624"/>
      <c r="DU40" s="624"/>
      <c r="DV40" s="625"/>
      <c r="DW40" s="628">
        <v>0.8</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14130934</v>
      </c>
      <c r="S41" s="696"/>
      <c r="T41" s="696"/>
      <c r="U41" s="696"/>
      <c r="V41" s="696"/>
      <c r="W41" s="696"/>
      <c r="X41" s="696"/>
      <c r="Y41" s="700"/>
      <c r="Z41" s="701">
        <v>100</v>
      </c>
      <c r="AA41" s="701"/>
      <c r="AB41" s="701"/>
      <c r="AC41" s="701"/>
      <c r="AD41" s="702">
        <v>8371776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181946</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758521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1907644</v>
      </c>
      <c r="CS42" s="655"/>
      <c r="CT42" s="655"/>
      <c r="CU42" s="655"/>
      <c r="CV42" s="655"/>
      <c r="CW42" s="655"/>
      <c r="CX42" s="655"/>
      <c r="CY42" s="656"/>
      <c r="CZ42" s="628">
        <v>14.3</v>
      </c>
      <c r="DA42" s="653"/>
      <c r="DB42" s="653"/>
      <c r="DC42" s="657"/>
      <c r="DD42" s="632">
        <v>558575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47678</v>
      </c>
      <c r="CS43" s="655"/>
      <c r="CT43" s="655"/>
      <c r="CU43" s="655"/>
      <c r="CV43" s="655"/>
      <c r="CW43" s="655"/>
      <c r="CX43" s="655"/>
      <c r="CY43" s="656"/>
      <c r="CZ43" s="628">
        <v>0.4</v>
      </c>
      <c r="DA43" s="653"/>
      <c r="DB43" s="653"/>
      <c r="DC43" s="657"/>
      <c r="DD43" s="632">
        <v>47678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1907612</v>
      </c>
      <c r="CS44" s="624"/>
      <c r="CT44" s="624"/>
      <c r="CU44" s="624"/>
      <c r="CV44" s="624"/>
      <c r="CW44" s="624"/>
      <c r="CX44" s="624"/>
      <c r="CY44" s="625"/>
      <c r="CZ44" s="628">
        <v>14.3</v>
      </c>
      <c r="DA44" s="629"/>
      <c r="DB44" s="629"/>
      <c r="DC44" s="635"/>
      <c r="DD44" s="632">
        <v>558543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934563</v>
      </c>
      <c r="CS45" s="655"/>
      <c r="CT45" s="655"/>
      <c r="CU45" s="655"/>
      <c r="CV45" s="655"/>
      <c r="CW45" s="655"/>
      <c r="CX45" s="655"/>
      <c r="CY45" s="656"/>
      <c r="CZ45" s="628">
        <v>7</v>
      </c>
      <c r="DA45" s="653"/>
      <c r="DB45" s="653"/>
      <c r="DC45" s="657"/>
      <c r="DD45" s="632">
        <v>120715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860101</v>
      </c>
      <c r="CS46" s="624"/>
      <c r="CT46" s="624"/>
      <c r="CU46" s="624"/>
      <c r="CV46" s="624"/>
      <c r="CW46" s="624"/>
      <c r="CX46" s="624"/>
      <c r="CY46" s="625"/>
      <c r="CZ46" s="628">
        <v>6.4</v>
      </c>
      <c r="DA46" s="629"/>
      <c r="DB46" s="629"/>
      <c r="DC46" s="635"/>
      <c r="DD46" s="632">
        <v>422280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32</v>
      </c>
      <c r="CS47" s="655"/>
      <c r="CT47" s="655"/>
      <c r="CU47" s="655"/>
      <c r="CV47" s="655"/>
      <c r="CW47" s="655"/>
      <c r="CX47" s="655"/>
      <c r="CY47" s="656"/>
      <c r="CZ47" s="628">
        <v>0</v>
      </c>
      <c r="DA47" s="653"/>
      <c r="DB47" s="653"/>
      <c r="DC47" s="657"/>
      <c r="DD47" s="632">
        <v>32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13355897</v>
      </c>
      <c r="CS49" s="682"/>
      <c r="CT49" s="682"/>
      <c r="CU49" s="682"/>
      <c r="CV49" s="682"/>
      <c r="CW49" s="682"/>
      <c r="CX49" s="682"/>
      <c r="CY49" s="711"/>
      <c r="CZ49" s="703">
        <v>100</v>
      </c>
      <c r="DA49" s="712"/>
      <c r="DB49" s="712"/>
      <c r="DC49" s="713"/>
      <c r="DD49" s="714">
        <v>9288194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GmTasoW7pNy/aLoDVyqXBYG4hM/S1jXmAcqjahxYcO1W64RkSs0skEwdQVtWiEfsjNGtVjMS6fwbJXMe1PaYA==" saltValue="ZvRhqBLXBRWt41GoN0a2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14131</v>
      </c>
      <c r="R7" s="753"/>
      <c r="S7" s="753"/>
      <c r="T7" s="753"/>
      <c r="U7" s="753"/>
      <c r="V7" s="753">
        <v>13356</v>
      </c>
      <c r="W7" s="753"/>
      <c r="X7" s="753"/>
      <c r="Y7" s="753"/>
      <c r="Z7" s="753"/>
      <c r="AA7" s="753">
        <v>775</v>
      </c>
      <c r="AB7" s="753"/>
      <c r="AC7" s="753"/>
      <c r="AD7" s="753"/>
      <c r="AE7" s="754"/>
      <c r="AF7" s="755">
        <v>643</v>
      </c>
      <c r="AG7" s="756"/>
      <c r="AH7" s="756"/>
      <c r="AI7" s="756"/>
      <c r="AJ7" s="757"/>
      <c r="AK7" s="758">
        <v>331</v>
      </c>
      <c r="AL7" s="759"/>
      <c r="AM7" s="759"/>
      <c r="AN7" s="759"/>
      <c r="AO7" s="759"/>
      <c r="AP7" s="759">
        <v>8856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11</v>
      </c>
      <c r="CI7" s="744"/>
      <c r="CJ7" s="744"/>
      <c r="CK7" s="744"/>
      <c r="CL7" s="745"/>
      <c r="CM7" s="743">
        <v>530</v>
      </c>
      <c r="CN7" s="744"/>
      <c r="CO7" s="744"/>
      <c r="CP7" s="744"/>
      <c r="CQ7" s="745"/>
      <c r="CR7" s="743">
        <v>55</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4</v>
      </c>
      <c r="CI8" s="777"/>
      <c r="CJ8" s="777"/>
      <c r="CK8" s="777"/>
      <c r="CL8" s="778"/>
      <c r="CM8" s="776">
        <v>35</v>
      </c>
      <c r="CN8" s="777"/>
      <c r="CO8" s="777"/>
      <c r="CP8" s="777"/>
      <c r="CQ8" s="778"/>
      <c r="CR8" s="776">
        <v>12</v>
      </c>
      <c r="CS8" s="777"/>
      <c r="CT8" s="777"/>
      <c r="CU8" s="777"/>
      <c r="CV8" s="778"/>
      <c r="CW8" s="776">
        <v>27</v>
      </c>
      <c r="CX8" s="777"/>
      <c r="CY8" s="777"/>
      <c r="CZ8" s="777"/>
      <c r="DA8" s="778"/>
      <c r="DB8" s="776" t="s">
        <v>556</v>
      </c>
      <c r="DC8" s="777"/>
      <c r="DD8" s="777"/>
      <c r="DE8" s="777"/>
      <c r="DF8" s="778"/>
      <c r="DG8" s="776" t="s">
        <v>556</v>
      </c>
      <c r="DH8" s="777"/>
      <c r="DI8" s="777"/>
      <c r="DJ8" s="777"/>
      <c r="DK8" s="778"/>
      <c r="DL8" s="776" t="s">
        <v>556</v>
      </c>
      <c r="DM8" s="777"/>
      <c r="DN8" s="777"/>
      <c r="DO8" s="777"/>
      <c r="DP8" s="778"/>
      <c r="DQ8" s="776" t="s">
        <v>556</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-39</v>
      </c>
      <c r="CI9" s="777"/>
      <c r="CJ9" s="777"/>
      <c r="CK9" s="777"/>
      <c r="CL9" s="778"/>
      <c r="CM9" s="776">
        <v>74</v>
      </c>
      <c r="CN9" s="777"/>
      <c r="CO9" s="777"/>
      <c r="CP9" s="777"/>
      <c r="CQ9" s="778"/>
      <c r="CR9" s="776">
        <v>66</v>
      </c>
      <c r="CS9" s="777"/>
      <c r="CT9" s="777"/>
      <c r="CU9" s="777"/>
      <c r="CV9" s="778"/>
      <c r="CW9" s="776">
        <v>44</v>
      </c>
      <c r="CX9" s="777"/>
      <c r="CY9" s="777"/>
      <c r="CZ9" s="777"/>
      <c r="DA9" s="778"/>
      <c r="DB9" s="776" t="s">
        <v>556</v>
      </c>
      <c r="DC9" s="777"/>
      <c r="DD9" s="777"/>
      <c r="DE9" s="777"/>
      <c r="DF9" s="778"/>
      <c r="DG9" s="776" t="s">
        <v>556</v>
      </c>
      <c r="DH9" s="777"/>
      <c r="DI9" s="777"/>
      <c r="DJ9" s="777"/>
      <c r="DK9" s="778"/>
      <c r="DL9" s="776" t="s">
        <v>556</v>
      </c>
      <c r="DM9" s="777"/>
      <c r="DN9" s="777"/>
      <c r="DO9" s="777"/>
      <c r="DP9" s="778"/>
      <c r="DQ9" s="776" t="s">
        <v>556</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14131</v>
      </c>
      <c r="R23" s="793"/>
      <c r="S23" s="793"/>
      <c r="T23" s="793"/>
      <c r="U23" s="793"/>
      <c r="V23" s="793">
        <v>13356</v>
      </c>
      <c r="W23" s="793"/>
      <c r="X23" s="793"/>
      <c r="Y23" s="793"/>
      <c r="Z23" s="793"/>
      <c r="AA23" s="793">
        <v>775</v>
      </c>
      <c r="AB23" s="793"/>
      <c r="AC23" s="793"/>
      <c r="AD23" s="793"/>
      <c r="AE23" s="794"/>
      <c r="AF23" s="795">
        <v>643</v>
      </c>
      <c r="AG23" s="793"/>
      <c r="AH23" s="793"/>
      <c r="AI23" s="793"/>
      <c r="AJ23" s="796"/>
      <c r="AK23" s="797"/>
      <c r="AL23" s="798"/>
      <c r="AM23" s="798"/>
      <c r="AN23" s="798"/>
      <c r="AO23" s="798"/>
      <c r="AP23" s="793">
        <v>8856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1955</v>
      </c>
      <c r="R28" s="823"/>
      <c r="S28" s="823"/>
      <c r="T28" s="823"/>
      <c r="U28" s="823"/>
      <c r="V28" s="823">
        <v>1909</v>
      </c>
      <c r="W28" s="823"/>
      <c r="X28" s="823"/>
      <c r="Y28" s="823"/>
      <c r="Z28" s="823"/>
      <c r="AA28" s="823">
        <v>46</v>
      </c>
      <c r="AB28" s="823"/>
      <c r="AC28" s="823"/>
      <c r="AD28" s="823"/>
      <c r="AE28" s="824"/>
      <c r="AF28" s="825">
        <v>46</v>
      </c>
      <c r="AG28" s="823"/>
      <c r="AH28" s="823"/>
      <c r="AI28" s="823"/>
      <c r="AJ28" s="826"/>
      <c r="AK28" s="827">
        <v>145</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271</v>
      </c>
      <c r="R29" s="784"/>
      <c r="S29" s="784"/>
      <c r="T29" s="784"/>
      <c r="U29" s="784"/>
      <c r="V29" s="784">
        <v>270</v>
      </c>
      <c r="W29" s="784"/>
      <c r="X29" s="784"/>
      <c r="Y29" s="784"/>
      <c r="Z29" s="784"/>
      <c r="AA29" s="784">
        <v>1</v>
      </c>
      <c r="AB29" s="784"/>
      <c r="AC29" s="784"/>
      <c r="AD29" s="784"/>
      <c r="AE29" s="785"/>
      <c r="AF29" s="786">
        <v>1</v>
      </c>
      <c r="AG29" s="787"/>
      <c r="AH29" s="787"/>
      <c r="AI29" s="787"/>
      <c r="AJ29" s="788"/>
      <c r="AK29" s="834">
        <v>76</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380</v>
      </c>
      <c r="R30" s="784"/>
      <c r="S30" s="784"/>
      <c r="T30" s="784"/>
      <c r="U30" s="784"/>
      <c r="V30" s="784">
        <v>367</v>
      </c>
      <c r="W30" s="784"/>
      <c r="X30" s="784"/>
      <c r="Y30" s="784"/>
      <c r="Z30" s="784"/>
      <c r="AA30" s="784">
        <v>13</v>
      </c>
      <c r="AB30" s="784"/>
      <c r="AC30" s="784"/>
      <c r="AD30" s="784"/>
      <c r="AE30" s="785"/>
      <c r="AF30" s="786">
        <v>416</v>
      </c>
      <c r="AG30" s="787"/>
      <c r="AH30" s="787"/>
      <c r="AI30" s="787"/>
      <c r="AJ30" s="788"/>
      <c r="AK30" s="834">
        <v>192</v>
      </c>
      <c r="AL30" s="830"/>
      <c r="AM30" s="830"/>
      <c r="AN30" s="830"/>
      <c r="AO30" s="830"/>
      <c r="AP30" s="830">
        <v>2171</v>
      </c>
      <c r="AQ30" s="830"/>
      <c r="AR30" s="830"/>
      <c r="AS30" s="830"/>
      <c r="AT30" s="830"/>
      <c r="AU30" s="830">
        <v>1368</v>
      </c>
      <c r="AV30" s="830"/>
      <c r="AW30" s="830"/>
      <c r="AX30" s="830"/>
      <c r="AY30" s="830"/>
      <c r="AZ30" s="831" t="s">
        <v>556</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244</v>
      </c>
      <c r="R31" s="784"/>
      <c r="S31" s="784"/>
      <c r="T31" s="784"/>
      <c r="U31" s="784"/>
      <c r="V31" s="784">
        <v>232</v>
      </c>
      <c r="W31" s="784"/>
      <c r="X31" s="784"/>
      <c r="Y31" s="784"/>
      <c r="Z31" s="784"/>
      <c r="AA31" s="784">
        <v>12</v>
      </c>
      <c r="AB31" s="784"/>
      <c r="AC31" s="784"/>
      <c r="AD31" s="784"/>
      <c r="AE31" s="785"/>
      <c r="AF31" s="786">
        <v>12</v>
      </c>
      <c r="AG31" s="787"/>
      <c r="AH31" s="787"/>
      <c r="AI31" s="787"/>
      <c r="AJ31" s="788"/>
      <c r="AK31" s="834">
        <v>97</v>
      </c>
      <c r="AL31" s="830"/>
      <c r="AM31" s="830"/>
      <c r="AN31" s="830"/>
      <c r="AO31" s="830"/>
      <c r="AP31" s="830">
        <v>952</v>
      </c>
      <c r="AQ31" s="830"/>
      <c r="AR31" s="830"/>
      <c r="AS31" s="830"/>
      <c r="AT31" s="830"/>
      <c r="AU31" s="830">
        <v>952</v>
      </c>
      <c r="AV31" s="830"/>
      <c r="AW31" s="830"/>
      <c r="AX31" s="830"/>
      <c r="AY31" s="830"/>
      <c r="AZ31" s="831" t="s">
        <v>556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168</v>
      </c>
      <c r="R32" s="784"/>
      <c r="S32" s="784"/>
      <c r="T32" s="784"/>
      <c r="U32" s="784"/>
      <c r="V32" s="784">
        <v>162</v>
      </c>
      <c r="W32" s="784"/>
      <c r="X32" s="784"/>
      <c r="Y32" s="784"/>
      <c r="Z32" s="784"/>
      <c r="AA32" s="784">
        <v>6</v>
      </c>
      <c r="AB32" s="784"/>
      <c r="AC32" s="784"/>
      <c r="AD32" s="784"/>
      <c r="AE32" s="785"/>
      <c r="AF32" s="786">
        <v>6</v>
      </c>
      <c r="AG32" s="787"/>
      <c r="AH32" s="787"/>
      <c r="AI32" s="787"/>
      <c r="AJ32" s="788"/>
      <c r="AK32" s="834">
        <v>37</v>
      </c>
      <c r="AL32" s="830"/>
      <c r="AM32" s="830"/>
      <c r="AN32" s="830"/>
      <c r="AO32" s="830"/>
      <c r="AP32" s="830">
        <v>627</v>
      </c>
      <c r="AQ32" s="830"/>
      <c r="AR32" s="830"/>
      <c r="AS32" s="830"/>
      <c r="AT32" s="830"/>
      <c r="AU32" s="830">
        <v>627</v>
      </c>
      <c r="AV32" s="830"/>
      <c r="AW32" s="830"/>
      <c r="AX32" s="830"/>
      <c r="AY32" s="830"/>
      <c r="AZ32" s="831" t="s">
        <v>556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480</v>
      </c>
      <c r="AG63" s="844"/>
      <c r="AH63" s="844"/>
      <c r="AI63" s="844"/>
      <c r="AJ63" s="845"/>
      <c r="AK63" s="846"/>
      <c r="AL63" s="841"/>
      <c r="AM63" s="841"/>
      <c r="AN63" s="841"/>
      <c r="AO63" s="841"/>
      <c r="AP63" s="844">
        <v>3750</v>
      </c>
      <c r="AQ63" s="844"/>
      <c r="AR63" s="844"/>
      <c r="AS63" s="844"/>
      <c r="AT63" s="844"/>
      <c r="AU63" s="844">
        <v>2947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543</v>
      </c>
      <c r="C68" s="870"/>
      <c r="D68" s="870"/>
      <c r="E68" s="870"/>
      <c r="F68" s="870"/>
      <c r="G68" s="870"/>
      <c r="H68" s="870"/>
      <c r="I68" s="870"/>
      <c r="J68" s="870"/>
      <c r="K68" s="870"/>
      <c r="L68" s="870"/>
      <c r="M68" s="870"/>
      <c r="N68" s="870"/>
      <c r="O68" s="870"/>
      <c r="P68" s="871"/>
      <c r="Q68" s="872">
        <v>7342</v>
      </c>
      <c r="R68" s="866"/>
      <c r="S68" s="866"/>
      <c r="T68" s="866"/>
      <c r="U68" s="866"/>
      <c r="V68" s="866">
        <v>7213</v>
      </c>
      <c r="W68" s="866"/>
      <c r="X68" s="866"/>
      <c r="Y68" s="866"/>
      <c r="Z68" s="866"/>
      <c r="AA68" s="866">
        <v>129</v>
      </c>
      <c r="AB68" s="866"/>
      <c r="AC68" s="866"/>
      <c r="AD68" s="866"/>
      <c r="AE68" s="866"/>
      <c r="AF68" s="866">
        <v>129</v>
      </c>
      <c r="AG68" s="866"/>
      <c r="AH68" s="866"/>
      <c r="AI68" s="866"/>
      <c r="AJ68" s="866"/>
      <c r="AK68" s="866">
        <v>2723</v>
      </c>
      <c r="AL68" s="866"/>
      <c r="AM68" s="866"/>
      <c r="AN68" s="866"/>
      <c r="AO68" s="866"/>
      <c r="AP68" s="866" t="s">
        <v>556</v>
      </c>
      <c r="AQ68" s="866"/>
      <c r="AR68" s="866"/>
      <c r="AS68" s="866"/>
      <c r="AT68" s="866"/>
      <c r="AU68" s="866" t="s">
        <v>556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544</v>
      </c>
      <c r="C69" s="874"/>
      <c r="D69" s="874"/>
      <c r="E69" s="874"/>
      <c r="F69" s="874"/>
      <c r="G69" s="874"/>
      <c r="H69" s="874"/>
      <c r="I69" s="874"/>
      <c r="J69" s="874"/>
      <c r="K69" s="874"/>
      <c r="L69" s="874"/>
      <c r="M69" s="874"/>
      <c r="N69" s="874"/>
      <c r="O69" s="874"/>
      <c r="P69" s="875"/>
      <c r="Q69" s="876">
        <v>75</v>
      </c>
      <c r="R69" s="830"/>
      <c r="S69" s="830"/>
      <c r="T69" s="830"/>
      <c r="U69" s="830"/>
      <c r="V69" s="830">
        <v>71</v>
      </c>
      <c r="W69" s="830"/>
      <c r="X69" s="830"/>
      <c r="Y69" s="830"/>
      <c r="Z69" s="830"/>
      <c r="AA69" s="830">
        <v>4</v>
      </c>
      <c r="AB69" s="830"/>
      <c r="AC69" s="830"/>
      <c r="AD69" s="830"/>
      <c r="AE69" s="830"/>
      <c r="AF69" s="830">
        <v>4</v>
      </c>
      <c r="AG69" s="830"/>
      <c r="AH69" s="830"/>
      <c r="AI69" s="830"/>
      <c r="AJ69" s="830"/>
      <c r="AK69" s="830">
        <v>5</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545</v>
      </c>
      <c r="C70" s="874"/>
      <c r="D70" s="874"/>
      <c r="E70" s="874"/>
      <c r="F70" s="874"/>
      <c r="G70" s="874"/>
      <c r="H70" s="874"/>
      <c r="I70" s="874"/>
      <c r="J70" s="874"/>
      <c r="K70" s="874"/>
      <c r="L70" s="874"/>
      <c r="M70" s="874"/>
      <c r="N70" s="874"/>
      <c r="O70" s="874"/>
      <c r="P70" s="875"/>
      <c r="Q70" s="876">
        <v>117</v>
      </c>
      <c r="R70" s="830"/>
      <c r="S70" s="830"/>
      <c r="T70" s="830"/>
      <c r="U70" s="830"/>
      <c r="V70" s="830">
        <v>94</v>
      </c>
      <c r="W70" s="830"/>
      <c r="X70" s="830"/>
      <c r="Y70" s="830"/>
      <c r="Z70" s="830"/>
      <c r="AA70" s="830">
        <v>23</v>
      </c>
      <c r="AB70" s="830"/>
      <c r="AC70" s="830"/>
      <c r="AD70" s="830"/>
      <c r="AE70" s="830"/>
      <c r="AF70" s="830">
        <v>23</v>
      </c>
      <c r="AG70" s="830"/>
      <c r="AH70" s="830"/>
      <c r="AI70" s="830"/>
      <c r="AJ70" s="830"/>
      <c r="AK70" s="830" t="s">
        <v>556</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546</v>
      </c>
      <c r="C71" s="874"/>
      <c r="D71" s="874"/>
      <c r="E71" s="874"/>
      <c r="F71" s="874"/>
      <c r="G71" s="874"/>
      <c r="H71" s="874"/>
      <c r="I71" s="874"/>
      <c r="J71" s="874"/>
      <c r="K71" s="874"/>
      <c r="L71" s="874"/>
      <c r="M71" s="874"/>
      <c r="N71" s="874"/>
      <c r="O71" s="874"/>
      <c r="P71" s="875"/>
      <c r="Q71" s="876">
        <v>800</v>
      </c>
      <c r="R71" s="830"/>
      <c r="S71" s="830"/>
      <c r="T71" s="830"/>
      <c r="U71" s="830"/>
      <c r="V71" s="830">
        <v>761</v>
      </c>
      <c r="W71" s="830"/>
      <c r="X71" s="830"/>
      <c r="Y71" s="830"/>
      <c r="Z71" s="830"/>
      <c r="AA71" s="830">
        <v>39</v>
      </c>
      <c r="AB71" s="830"/>
      <c r="AC71" s="830"/>
      <c r="AD71" s="830"/>
      <c r="AE71" s="830"/>
      <c r="AF71" s="830">
        <v>39</v>
      </c>
      <c r="AG71" s="830"/>
      <c r="AH71" s="830"/>
      <c r="AI71" s="830"/>
      <c r="AJ71" s="830"/>
      <c r="AK71" s="830" t="s">
        <v>556</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547</v>
      </c>
      <c r="C72" s="874"/>
      <c r="D72" s="874"/>
      <c r="E72" s="874"/>
      <c r="F72" s="874"/>
      <c r="G72" s="874"/>
      <c r="H72" s="874"/>
      <c r="I72" s="874"/>
      <c r="J72" s="874"/>
      <c r="K72" s="874"/>
      <c r="L72" s="874"/>
      <c r="M72" s="874"/>
      <c r="N72" s="874"/>
      <c r="O72" s="874"/>
      <c r="P72" s="875"/>
      <c r="Q72" s="876">
        <v>156266</v>
      </c>
      <c r="R72" s="830"/>
      <c r="S72" s="830"/>
      <c r="T72" s="830"/>
      <c r="U72" s="830"/>
      <c r="V72" s="830">
        <v>153668</v>
      </c>
      <c r="W72" s="830"/>
      <c r="X72" s="830"/>
      <c r="Y72" s="830"/>
      <c r="Z72" s="830"/>
      <c r="AA72" s="830">
        <v>2598</v>
      </c>
      <c r="AB72" s="830"/>
      <c r="AC72" s="830"/>
      <c r="AD72" s="830"/>
      <c r="AE72" s="830"/>
      <c r="AF72" s="830">
        <v>2598</v>
      </c>
      <c r="AG72" s="830"/>
      <c r="AH72" s="830"/>
      <c r="AI72" s="830"/>
      <c r="AJ72" s="830"/>
      <c r="AK72" s="830">
        <v>1803</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548</v>
      </c>
      <c r="C73" s="874"/>
      <c r="D73" s="874"/>
      <c r="E73" s="874"/>
      <c r="F73" s="874"/>
      <c r="G73" s="874"/>
      <c r="H73" s="874"/>
      <c r="I73" s="874"/>
      <c r="J73" s="874"/>
      <c r="K73" s="874"/>
      <c r="L73" s="874"/>
      <c r="M73" s="874"/>
      <c r="N73" s="874"/>
      <c r="O73" s="874"/>
      <c r="P73" s="875"/>
      <c r="Q73" s="876">
        <v>1101</v>
      </c>
      <c r="R73" s="830"/>
      <c r="S73" s="830"/>
      <c r="T73" s="830"/>
      <c r="U73" s="830"/>
      <c r="V73" s="830">
        <v>1095</v>
      </c>
      <c r="W73" s="830"/>
      <c r="X73" s="830"/>
      <c r="Y73" s="830"/>
      <c r="Z73" s="830"/>
      <c r="AA73" s="830">
        <v>6</v>
      </c>
      <c r="AB73" s="830"/>
      <c r="AC73" s="830"/>
      <c r="AD73" s="830"/>
      <c r="AE73" s="830"/>
      <c r="AF73" s="830">
        <v>6</v>
      </c>
      <c r="AG73" s="830"/>
      <c r="AH73" s="830"/>
      <c r="AI73" s="830"/>
      <c r="AJ73" s="830"/>
      <c r="AK73" s="830" t="s">
        <v>556</v>
      </c>
      <c r="AL73" s="830"/>
      <c r="AM73" s="830"/>
      <c r="AN73" s="830"/>
      <c r="AO73" s="830"/>
      <c r="AP73" s="830" t="s">
        <v>556</v>
      </c>
      <c r="AQ73" s="830"/>
      <c r="AR73" s="830"/>
      <c r="AS73" s="830"/>
      <c r="AT73" s="830"/>
      <c r="AU73" s="830" t="s">
        <v>556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549</v>
      </c>
      <c r="C74" s="874"/>
      <c r="D74" s="874"/>
      <c r="E74" s="874"/>
      <c r="F74" s="874"/>
      <c r="G74" s="874"/>
      <c r="H74" s="874"/>
      <c r="I74" s="874"/>
      <c r="J74" s="874"/>
      <c r="K74" s="874"/>
      <c r="L74" s="874"/>
      <c r="M74" s="874"/>
      <c r="N74" s="874"/>
      <c r="O74" s="874"/>
      <c r="P74" s="875"/>
      <c r="Q74" s="876">
        <v>7145</v>
      </c>
      <c r="R74" s="830"/>
      <c r="S74" s="830"/>
      <c r="T74" s="830"/>
      <c r="U74" s="830"/>
      <c r="V74" s="830">
        <v>7066</v>
      </c>
      <c r="W74" s="830"/>
      <c r="X74" s="830"/>
      <c r="Y74" s="830"/>
      <c r="Z74" s="830"/>
      <c r="AA74" s="830">
        <v>79</v>
      </c>
      <c r="AB74" s="830"/>
      <c r="AC74" s="830"/>
      <c r="AD74" s="830"/>
      <c r="AE74" s="830"/>
      <c r="AF74" s="830">
        <v>79</v>
      </c>
      <c r="AG74" s="830"/>
      <c r="AH74" s="830"/>
      <c r="AI74" s="830"/>
      <c r="AJ74" s="830"/>
      <c r="AK74" s="830">
        <v>49</v>
      </c>
      <c r="AL74" s="830"/>
      <c r="AM74" s="830"/>
      <c r="AN74" s="830"/>
      <c r="AO74" s="830"/>
      <c r="AP74" s="830">
        <v>6</v>
      </c>
      <c r="AQ74" s="830"/>
      <c r="AR74" s="830"/>
      <c r="AS74" s="830"/>
      <c r="AT74" s="830"/>
      <c r="AU74" s="830">
        <v>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550</v>
      </c>
      <c r="C75" s="874"/>
      <c r="D75" s="874"/>
      <c r="E75" s="874"/>
      <c r="F75" s="874"/>
      <c r="G75" s="874"/>
      <c r="H75" s="874"/>
      <c r="I75" s="874"/>
      <c r="J75" s="874"/>
      <c r="K75" s="874"/>
      <c r="L75" s="874"/>
      <c r="M75" s="874"/>
      <c r="N75" s="874"/>
      <c r="O75" s="874"/>
      <c r="P75" s="875"/>
      <c r="Q75" s="877">
        <v>19190</v>
      </c>
      <c r="R75" s="878"/>
      <c r="S75" s="878"/>
      <c r="T75" s="878"/>
      <c r="U75" s="834"/>
      <c r="V75" s="879">
        <v>18741</v>
      </c>
      <c r="W75" s="878"/>
      <c r="X75" s="878"/>
      <c r="Y75" s="878"/>
      <c r="Z75" s="834"/>
      <c r="AA75" s="879">
        <v>449</v>
      </c>
      <c r="AB75" s="878"/>
      <c r="AC75" s="878"/>
      <c r="AD75" s="878"/>
      <c r="AE75" s="834"/>
      <c r="AF75" s="879">
        <v>449</v>
      </c>
      <c r="AG75" s="878"/>
      <c r="AH75" s="878"/>
      <c r="AI75" s="878"/>
      <c r="AJ75" s="834"/>
      <c r="AK75" s="879">
        <v>234</v>
      </c>
      <c r="AL75" s="878"/>
      <c r="AM75" s="878"/>
      <c r="AN75" s="878"/>
      <c r="AO75" s="834"/>
      <c r="AP75" s="879" t="s">
        <v>556</v>
      </c>
      <c r="AQ75" s="878"/>
      <c r="AR75" s="878"/>
      <c r="AS75" s="878"/>
      <c r="AT75" s="834"/>
      <c r="AU75" s="879" t="s">
        <v>556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551</v>
      </c>
      <c r="C76" s="874"/>
      <c r="D76" s="874"/>
      <c r="E76" s="874"/>
      <c r="F76" s="874"/>
      <c r="G76" s="874"/>
      <c r="H76" s="874"/>
      <c r="I76" s="874"/>
      <c r="J76" s="874"/>
      <c r="K76" s="874"/>
      <c r="L76" s="874"/>
      <c r="M76" s="874"/>
      <c r="N76" s="874"/>
      <c r="O76" s="874"/>
      <c r="P76" s="875"/>
      <c r="Q76" s="877">
        <v>105</v>
      </c>
      <c r="R76" s="878"/>
      <c r="S76" s="878"/>
      <c r="T76" s="878"/>
      <c r="U76" s="834"/>
      <c r="V76" s="879">
        <v>105</v>
      </c>
      <c r="W76" s="878"/>
      <c r="X76" s="878"/>
      <c r="Y76" s="878"/>
      <c r="Z76" s="834"/>
      <c r="AA76" s="879" t="s">
        <v>556</v>
      </c>
      <c r="AB76" s="878"/>
      <c r="AC76" s="878"/>
      <c r="AD76" s="878"/>
      <c r="AE76" s="834"/>
      <c r="AF76" s="879" t="s">
        <v>556</v>
      </c>
      <c r="AG76" s="878"/>
      <c r="AH76" s="878"/>
      <c r="AI76" s="878"/>
      <c r="AJ76" s="834"/>
      <c r="AK76" s="879" t="s">
        <v>556</v>
      </c>
      <c r="AL76" s="878"/>
      <c r="AM76" s="878"/>
      <c r="AN76" s="878"/>
      <c r="AO76" s="834"/>
      <c r="AP76" s="879" t="s">
        <v>556</v>
      </c>
      <c r="AQ76" s="878"/>
      <c r="AR76" s="878"/>
      <c r="AS76" s="878"/>
      <c r="AT76" s="834"/>
      <c r="AU76" s="879" t="s">
        <v>556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552</v>
      </c>
      <c r="C77" s="874"/>
      <c r="D77" s="874"/>
      <c r="E77" s="874"/>
      <c r="F77" s="874"/>
      <c r="G77" s="874"/>
      <c r="H77" s="874"/>
      <c r="I77" s="874"/>
      <c r="J77" s="874"/>
      <c r="K77" s="874"/>
      <c r="L77" s="874"/>
      <c r="M77" s="874"/>
      <c r="N77" s="874"/>
      <c r="O77" s="874"/>
      <c r="P77" s="875"/>
      <c r="Q77" s="877">
        <v>1087</v>
      </c>
      <c r="R77" s="878"/>
      <c r="S77" s="878"/>
      <c r="T77" s="878"/>
      <c r="U77" s="834"/>
      <c r="V77" s="879">
        <v>1087</v>
      </c>
      <c r="W77" s="878"/>
      <c r="X77" s="878"/>
      <c r="Y77" s="878"/>
      <c r="Z77" s="834"/>
      <c r="AA77" s="879" t="s">
        <v>556</v>
      </c>
      <c r="AB77" s="878"/>
      <c r="AC77" s="878"/>
      <c r="AD77" s="878"/>
      <c r="AE77" s="834"/>
      <c r="AF77" s="879" t="s">
        <v>556</v>
      </c>
      <c r="AG77" s="878"/>
      <c r="AH77" s="878"/>
      <c r="AI77" s="878"/>
      <c r="AJ77" s="834"/>
      <c r="AK77" s="879" t="s">
        <v>556</v>
      </c>
      <c r="AL77" s="878"/>
      <c r="AM77" s="878"/>
      <c r="AN77" s="878"/>
      <c r="AO77" s="834"/>
      <c r="AP77" s="879">
        <v>134</v>
      </c>
      <c r="AQ77" s="878"/>
      <c r="AR77" s="878"/>
      <c r="AS77" s="878"/>
      <c r="AT77" s="834"/>
      <c r="AU77" s="879" t="s">
        <v>556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3327</v>
      </c>
      <c r="AG88" s="844"/>
      <c r="AH88" s="844"/>
      <c r="AI88" s="844"/>
      <c r="AJ88" s="844"/>
      <c r="AK88" s="841"/>
      <c r="AL88" s="841"/>
      <c r="AM88" s="841"/>
      <c r="AN88" s="841"/>
      <c r="AO88" s="841"/>
      <c r="AP88" s="844">
        <v>140</v>
      </c>
      <c r="AQ88" s="844"/>
      <c r="AR88" s="844"/>
      <c r="AS88" s="844"/>
      <c r="AT88" s="844"/>
      <c r="AU88" s="844">
        <v>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133</v>
      </c>
      <c r="CS102" s="852"/>
      <c r="CT102" s="852"/>
      <c r="CU102" s="852"/>
      <c r="CV102" s="891"/>
      <c r="CW102" s="890">
        <v>71</v>
      </c>
      <c r="CX102" s="852"/>
      <c r="CY102" s="852"/>
      <c r="CZ102" s="852"/>
      <c r="DA102" s="891"/>
      <c r="DB102" s="890" t="s">
        <v>556</v>
      </c>
      <c r="DC102" s="852"/>
      <c r="DD102" s="852"/>
      <c r="DE102" s="852"/>
      <c r="DF102" s="891"/>
      <c r="DG102" s="890" t="s">
        <v>556</v>
      </c>
      <c r="DH102" s="852"/>
      <c r="DI102" s="852"/>
      <c r="DJ102" s="852"/>
      <c r="DK102" s="891"/>
      <c r="DL102" s="890" t="s">
        <v>556</v>
      </c>
      <c r="DM102" s="852"/>
      <c r="DN102" s="852"/>
      <c r="DO102" s="852"/>
      <c r="DP102" s="891"/>
      <c r="DQ102" s="890" t="s">
        <v>556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989482</v>
      </c>
      <c r="AB110" s="900"/>
      <c r="AC110" s="900"/>
      <c r="AD110" s="900"/>
      <c r="AE110" s="901"/>
      <c r="AF110" s="902">
        <v>943051</v>
      </c>
      <c r="AG110" s="900"/>
      <c r="AH110" s="900"/>
      <c r="AI110" s="900"/>
      <c r="AJ110" s="901"/>
      <c r="AK110" s="902">
        <v>906989</v>
      </c>
      <c r="AL110" s="900"/>
      <c r="AM110" s="900"/>
      <c r="AN110" s="900"/>
      <c r="AO110" s="901"/>
      <c r="AP110" s="903">
        <v>13.1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8916027</v>
      </c>
      <c r="BR110" s="931"/>
      <c r="BS110" s="931"/>
      <c r="BT110" s="931"/>
      <c r="BU110" s="931"/>
      <c r="BV110" s="931">
        <v>8907981</v>
      </c>
      <c r="BW110" s="931"/>
      <c r="BX110" s="931"/>
      <c r="BY110" s="931"/>
      <c r="BZ110" s="931"/>
      <c r="CA110" s="931">
        <v>8856012</v>
      </c>
      <c r="CB110" s="931"/>
      <c r="CC110" s="931"/>
      <c r="CD110" s="931"/>
      <c r="CE110" s="931"/>
      <c r="CF110" s="944">
        <v>127.8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3325615</v>
      </c>
      <c r="BR112" s="926"/>
      <c r="BS112" s="926"/>
      <c r="BT112" s="926"/>
      <c r="BU112" s="926"/>
      <c r="BV112" s="926">
        <v>3032396</v>
      </c>
      <c r="BW112" s="926"/>
      <c r="BX112" s="926"/>
      <c r="BY112" s="926"/>
      <c r="BZ112" s="926"/>
      <c r="CA112" s="926">
        <v>2947172</v>
      </c>
      <c r="CB112" s="926"/>
      <c r="CC112" s="926"/>
      <c r="CD112" s="926"/>
      <c r="CE112" s="926"/>
      <c r="CF112" s="920">
        <v>42.5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297566</v>
      </c>
      <c r="AB113" s="938"/>
      <c r="AC113" s="938"/>
      <c r="AD113" s="938"/>
      <c r="AE113" s="939"/>
      <c r="AF113" s="940">
        <v>281583</v>
      </c>
      <c r="AG113" s="938"/>
      <c r="AH113" s="938"/>
      <c r="AI113" s="938"/>
      <c r="AJ113" s="939"/>
      <c r="AK113" s="940">
        <v>219826</v>
      </c>
      <c r="AL113" s="938"/>
      <c r="AM113" s="938"/>
      <c r="AN113" s="938"/>
      <c r="AO113" s="939"/>
      <c r="AP113" s="941">
        <v>3.2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6724</v>
      </c>
      <c r="BR113" s="926"/>
      <c r="BS113" s="926"/>
      <c r="BT113" s="926"/>
      <c r="BU113" s="926"/>
      <c r="BV113" s="926">
        <v>3730</v>
      </c>
      <c r="BW113" s="926"/>
      <c r="BX113" s="926"/>
      <c r="BY113" s="926"/>
      <c r="BZ113" s="926"/>
      <c r="CA113" s="926">
        <v>1088</v>
      </c>
      <c r="CB113" s="926"/>
      <c r="CC113" s="926"/>
      <c r="CD113" s="926"/>
      <c r="CE113" s="926"/>
      <c r="CF113" s="920">
        <v>0</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15996</v>
      </c>
      <c r="AB114" s="959"/>
      <c r="AC114" s="959"/>
      <c r="AD114" s="959"/>
      <c r="AE114" s="960"/>
      <c r="AF114" s="961">
        <v>1577</v>
      </c>
      <c r="AG114" s="959"/>
      <c r="AH114" s="959"/>
      <c r="AI114" s="959"/>
      <c r="AJ114" s="960"/>
      <c r="AK114" s="961">
        <v>1672</v>
      </c>
      <c r="AL114" s="959"/>
      <c r="AM114" s="959"/>
      <c r="AN114" s="959"/>
      <c r="AO114" s="960"/>
      <c r="AP114" s="962">
        <v>0</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1553591</v>
      </c>
      <c r="BR114" s="926"/>
      <c r="BS114" s="926"/>
      <c r="BT114" s="926"/>
      <c r="BU114" s="926"/>
      <c r="BV114" s="926">
        <v>1585570</v>
      </c>
      <c r="BW114" s="926"/>
      <c r="BX114" s="926"/>
      <c r="BY114" s="926"/>
      <c r="BZ114" s="926"/>
      <c r="CA114" s="926">
        <v>1653807</v>
      </c>
      <c r="CB114" s="926"/>
      <c r="CC114" s="926"/>
      <c r="CD114" s="926"/>
      <c r="CE114" s="926"/>
      <c r="CF114" s="920">
        <v>23.9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17307</v>
      </c>
      <c r="AB115" s="938"/>
      <c r="AC115" s="938"/>
      <c r="AD115" s="938"/>
      <c r="AE115" s="939"/>
      <c r="AF115" s="940">
        <v>16947</v>
      </c>
      <c r="AG115" s="938"/>
      <c r="AH115" s="938"/>
      <c r="AI115" s="938"/>
      <c r="AJ115" s="939"/>
      <c r="AK115" s="940">
        <v>9736</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1320351</v>
      </c>
      <c r="AB117" s="979"/>
      <c r="AC117" s="979"/>
      <c r="AD117" s="979"/>
      <c r="AE117" s="980"/>
      <c r="AF117" s="981">
        <v>1243158</v>
      </c>
      <c r="AG117" s="979"/>
      <c r="AH117" s="979"/>
      <c r="AI117" s="979"/>
      <c r="AJ117" s="980"/>
      <c r="AK117" s="981">
        <v>1138223</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13801957</v>
      </c>
      <c r="BR119" s="1000"/>
      <c r="BS119" s="1000"/>
      <c r="BT119" s="1000"/>
      <c r="BU119" s="1000"/>
      <c r="BV119" s="1000">
        <v>13529677</v>
      </c>
      <c r="BW119" s="1000"/>
      <c r="BX119" s="1000"/>
      <c r="BY119" s="1000"/>
      <c r="BZ119" s="1000"/>
      <c r="CA119" s="1000">
        <v>13458079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5769716</v>
      </c>
      <c r="BR120" s="931"/>
      <c r="BS120" s="931"/>
      <c r="BT120" s="931"/>
      <c r="BU120" s="931"/>
      <c r="BV120" s="931">
        <v>5543105</v>
      </c>
      <c r="BW120" s="931"/>
      <c r="BX120" s="931"/>
      <c r="BY120" s="931"/>
      <c r="BZ120" s="931"/>
      <c r="CA120" s="931">
        <v>5622899</v>
      </c>
      <c r="CB120" s="931"/>
      <c r="CC120" s="931"/>
      <c r="CD120" s="931"/>
      <c r="CE120" s="931"/>
      <c r="CF120" s="944">
        <v>81.2</v>
      </c>
      <c r="CG120" s="945"/>
      <c r="CH120" s="945"/>
      <c r="CI120" s="945"/>
      <c r="CJ120" s="945"/>
      <c r="CK120" s="1006" t="s">
        <v>445</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v>1660486</v>
      </c>
      <c r="DH120" s="931"/>
      <c r="DI120" s="931"/>
      <c r="DJ120" s="931"/>
      <c r="DK120" s="931"/>
      <c r="DL120" s="931">
        <v>1421895</v>
      </c>
      <c r="DM120" s="931"/>
      <c r="DN120" s="931"/>
      <c r="DO120" s="931"/>
      <c r="DP120" s="931"/>
      <c r="DQ120" s="931">
        <v>1368016</v>
      </c>
      <c r="DR120" s="931"/>
      <c r="DS120" s="931"/>
      <c r="DT120" s="931"/>
      <c r="DU120" s="931"/>
      <c r="DV120" s="932">
        <v>19.7</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32940</v>
      </c>
      <c r="BR121" s="926"/>
      <c r="BS121" s="926"/>
      <c r="BT121" s="926"/>
      <c r="BU121" s="926"/>
      <c r="BV121" s="926">
        <v>26411</v>
      </c>
      <c r="BW121" s="926"/>
      <c r="BX121" s="926"/>
      <c r="BY121" s="926"/>
      <c r="BZ121" s="926"/>
      <c r="CA121" s="926">
        <v>19765</v>
      </c>
      <c r="CB121" s="926"/>
      <c r="CC121" s="926"/>
      <c r="CD121" s="926"/>
      <c r="CE121" s="926"/>
      <c r="CF121" s="920">
        <v>0.3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969439</v>
      </c>
      <c r="DH121" s="926"/>
      <c r="DI121" s="926"/>
      <c r="DJ121" s="926"/>
      <c r="DK121" s="926"/>
      <c r="DL121" s="926">
        <v>973097</v>
      </c>
      <c r="DM121" s="926"/>
      <c r="DN121" s="926"/>
      <c r="DO121" s="926"/>
      <c r="DP121" s="926"/>
      <c r="DQ121" s="926">
        <v>951872</v>
      </c>
      <c r="DR121" s="926"/>
      <c r="DS121" s="926"/>
      <c r="DT121" s="926"/>
      <c r="DU121" s="926"/>
      <c r="DV121" s="927">
        <v>13.7</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12050908</v>
      </c>
      <c r="BR122" s="1000"/>
      <c r="BS122" s="1000"/>
      <c r="BT122" s="1000"/>
      <c r="BU122" s="1000"/>
      <c r="BV122" s="1000">
        <v>11188527</v>
      </c>
      <c r="BW122" s="1000"/>
      <c r="BX122" s="1000"/>
      <c r="BY122" s="1000"/>
      <c r="BZ122" s="1000"/>
      <c r="CA122" s="1000">
        <v>11272897</v>
      </c>
      <c r="CB122" s="1000"/>
      <c r="CC122" s="1000"/>
      <c r="CD122" s="1000"/>
      <c r="CE122" s="1000"/>
      <c r="CF122" s="1017">
        <v>162.69999999999999</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695690</v>
      </c>
      <c r="DH122" s="926"/>
      <c r="DI122" s="926"/>
      <c r="DJ122" s="926"/>
      <c r="DK122" s="926"/>
      <c r="DL122" s="926">
        <v>637404</v>
      </c>
      <c r="DM122" s="926"/>
      <c r="DN122" s="926"/>
      <c r="DO122" s="926"/>
      <c r="DP122" s="926"/>
      <c r="DQ122" s="926">
        <v>627284</v>
      </c>
      <c r="DR122" s="926"/>
      <c r="DS122" s="926"/>
      <c r="DT122" s="926"/>
      <c r="DU122" s="926"/>
      <c r="DV122" s="927">
        <v>9.1</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17853564</v>
      </c>
      <c r="BR123" s="1064"/>
      <c r="BS123" s="1064"/>
      <c r="BT123" s="1064"/>
      <c r="BU123" s="1064"/>
      <c r="BV123" s="1064">
        <v>16758043</v>
      </c>
      <c r="BW123" s="1064"/>
      <c r="BX123" s="1064"/>
      <c r="BY123" s="1064"/>
      <c r="BZ123" s="1064"/>
      <c r="CA123" s="1064">
        <v>16915561</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17307</v>
      </c>
      <c r="AB127" s="959"/>
      <c r="AC127" s="959"/>
      <c r="AD127" s="959"/>
      <c r="AE127" s="960"/>
      <c r="AF127" s="961">
        <v>16947</v>
      </c>
      <c r="AG127" s="959"/>
      <c r="AH127" s="959"/>
      <c r="AI127" s="959"/>
      <c r="AJ127" s="960"/>
      <c r="AK127" s="961">
        <v>9736</v>
      </c>
      <c r="AL127" s="959"/>
      <c r="AM127" s="959"/>
      <c r="AN127" s="959"/>
      <c r="AO127" s="960"/>
      <c r="AP127" s="962">
        <v>0.1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12363</v>
      </c>
      <c r="AB128" s="1046"/>
      <c r="AC128" s="1046"/>
      <c r="AD128" s="1046"/>
      <c r="AE128" s="1047"/>
      <c r="AF128" s="1048">
        <v>7083</v>
      </c>
      <c r="AG128" s="1046"/>
      <c r="AH128" s="1046"/>
      <c r="AI128" s="1046"/>
      <c r="AJ128" s="1047"/>
      <c r="AK128" s="1048">
        <v>7083</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13.67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8120254</v>
      </c>
      <c r="AB129" s="959"/>
      <c r="AC129" s="959"/>
      <c r="AD129" s="959"/>
      <c r="AE129" s="960"/>
      <c r="AF129" s="961">
        <v>8186578</v>
      </c>
      <c r="AG129" s="959"/>
      <c r="AH129" s="959"/>
      <c r="AI129" s="959"/>
      <c r="AJ129" s="960"/>
      <c r="AK129" s="961">
        <v>8308952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18.670000000000002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1394918</v>
      </c>
      <c r="AB130" s="959"/>
      <c r="AC130" s="959"/>
      <c r="AD130" s="959"/>
      <c r="AE130" s="960"/>
      <c r="AF130" s="961">
        <v>1393265</v>
      </c>
      <c r="AG130" s="959"/>
      <c r="AH130" s="959"/>
      <c r="AI130" s="959"/>
      <c r="AJ130" s="960"/>
      <c r="AK130" s="961">
        <v>1380247</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-2.4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6725336</v>
      </c>
      <c r="AB131" s="986"/>
      <c r="AC131" s="986"/>
      <c r="AD131" s="986"/>
      <c r="AE131" s="987"/>
      <c r="AF131" s="985">
        <v>6793313</v>
      </c>
      <c r="AG131" s="986"/>
      <c r="AH131" s="986"/>
      <c r="AI131" s="986"/>
      <c r="AJ131" s="987"/>
      <c r="AK131" s="985">
        <v>6928705</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-1.292574825</v>
      </c>
      <c r="AB132" s="1097"/>
      <c r="AC132" s="1097"/>
      <c r="AD132" s="1097"/>
      <c r="AE132" s="1098"/>
      <c r="AF132" s="1099">
        <v>-2.313893089</v>
      </c>
      <c r="AG132" s="1097"/>
      <c r="AH132" s="1097"/>
      <c r="AI132" s="1097"/>
      <c r="AJ132" s="1098"/>
      <c r="AK132" s="1099">
        <v>-3.5952894519999998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-1.5</v>
      </c>
      <c r="AB133" s="1080"/>
      <c r="AC133" s="1080"/>
      <c r="AD133" s="1080"/>
      <c r="AE133" s="1081"/>
      <c r="AF133" s="1079">
        <v>-1.9</v>
      </c>
      <c r="AG133" s="1080"/>
      <c r="AH133" s="1080"/>
      <c r="AI133" s="1080"/>
      <c r="AJ133" s="1081"/>
      <c r="AK133" s="1079">
        <v>-2.4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B1PwPe2XEHt2gbvEImLiErqzljZ9+DClfSEQVc3It7J7My0SqBQ2Tib6qWm1oW+iCukCSJpslY2JCLSBeFElA==" saltValue="9YoGRfSxXsy2vhseGSGO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gkNsHmX7wKH5sUKS0qjvc03mWdbIPvMeuPs+BY2DfgczhWE5iqlrL9Ydb4fiZqKbpep9AbYM66E1G0g4GdykA==" saltValue="thwfmpdQkN101vpXn+96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47LHerX/ijM/pxv9g8SwGVRUK882EIo5++XsXPTKsMaLfs+xAF7wrkm1Psk4KdX4Go7GQCMszjKkoXmYyr0jQ==" saltValue="9SvO327bkN+KZR4Eogxf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2197299</v>
      </c>
      <c r="AP9" s="269">
        <v>125963</v>
      </c>
      <c r="AQ9" s="270">
        <v>110873</v>
      </c>
      <c r="AR9" s="271">
        <v>13.6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385393</v>
      </c>
      <c r="AP10" s="272">
        <v>22093</v>
      </c>
      <c r="AQ10" s="273">
        <v>12701</v>
      </c>
      <c r="AR10" s="274">
        <v>73.900000000000006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7333</v>
      </c>
      <c r="AP11" s="272">
        <v>420</v>
      </c>
      <c r="AQ11" s="273">
        <v>1473</v>
      </c>
      <c r="AR11" s="274">
        <v>-71.5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4</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96600</v>
      </c>
      <c r="AP13" s="272">
        <v>5538</v>
      </c>
      <c r="AQ13" s="273">
        <v>3598</v>
      </c>
      <c r="AR13" s="274">
        <v>53.9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47678</v>
      </c>
      <c r="AP14" s="272">
        <v>2733</v>
      </c>
      <c r="AQ14" s="273">
        <v>2175</v>
      </c>
      <c r="AR14" s="274">
        <v>25.7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-74027</v>
      </c>
      <c r="AP15" s="272">
        <v>-4244</v>
      </c>
      <c r="AQ15" s="273">
        <v>-6566</v>
      </c>
      <c r="AR15" s="274">
        <v>-35.4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2660276</v>
      </c>
      <c r="AP16" s="272">
        <v>152504</v>
      </c>
      <c r="AQ16" s="273">
        <v>124259</v>
      </c>
      <c r="AR16" s="274">
        <v>22.7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11.01</v>
      </c>
      <c r="AP21" s="286">
        <v>10.18</v>
      </c>
      <c r="AQ21" s="287">
        <v>0.83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95.1</v>
      </c>
      <c r="AP22" s="291">
        <v>96.1</v>
      </c>
      <c r="AQ22" s="292">
        <v>-1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906989</v>
      </c>
      <c r="AP32" s="300">
        <v>51994</v>
      </c>
      <c r="AQ32" s="301">
        <v>56040</v>
      </c>
      <c r="AR32" s="302">
        <v>-7.2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219826</v>
      </c>
      <c r="AP35" s="300">
        <v>12602</v>
      </c>
      <c r="AQ35" s="301">
        <v>19608</v>
      </c>
      <c r="AR35" s="302">
        <v>-35.700000000000003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1672</v>
      </c>
      <c r="AP36" s="300">
        <v>96</v>
      </c>
      <c r="AQ36" s="301">
        <v>3090</v>
      </c>
      <c r="AR36" s="302">
        <v>-96.9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9736</v>
      </c>
      <c r="AP37" s="300">
        <v>558</v>
      </c>
      <c r="AQ37" s="301">
        <v>590</v>
      </c>
      <c r="AR37" s="302">
        <v>-5.4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10</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-7083</v>
      </c>
      <c r="AP39" s="300">
        <v>-406</v>
      </c>
      <c r="AQ39" s="301">
        <v>-2093</v>
      </c>
      <c r="AR39" s="302">
        <v>-80.599999999999994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-1380247</v>
      </c>
      <c r="AP40" s="300">
        <v>-79124</v>
      </c>
      <c r="AQ40" s="301">
        <v>-52347</v>
      </c>
      <c r="AR40" s="302">
        <v>51.2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-249107</v>
      </c>
      <c r="AP41" s="300">
        <v>-14280</v>
      </c>
      <c r="AQ41" s="301">
        <v>24899</v>
      </c>
      <c r="AR41" s="302">
        <v>-157.4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1904192</v>
      </c>
      <c r="AN51" s="322">
        <v>100126</v>
      </c>
      <c r="AO51" s="323">
        <v>4.2</v>
      </c>
      <c r="AP51" s="324">
        <v>84459</v>
      </c>
      <c r="AQ51" s="325">
        <v>42.9</v>
      </c>
      <c r="AR51" s="326">
        <v>-38.700000000000003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810680</v>
      </c>
      <c r="AN52" s="330">
        <v>42627</v>
      </c>
      <c r="AO52" s="331">
        <v>-8.4</v>
      </c>
      <c r="AP52" s="332">
        <v>47314</v>
      </c>
      <c r="AQ52" s="333">
        <v>58.2</v>
      </c>
      <c r="AR52" s="334">
        <v>-66.599999999999994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1953518</v>
      </c>
      <c r="AN53" s="322">
        <v>105317</v>
      </c>
      <c r="AO53" s="323">
        <v>5.2</v>
      </c>
      <c r="AP53" s="324">
        <v>74568</v>
      </c>
      <c r="AQ53" s="325">
        <v>-11.7</v>
      </c>
      <c r="AR53" s="326">
        <v>16.899999999999999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898496</v>
      </c>
      <c r="AN54" s="330">
        <v>48439</v>
      </c>
      <c r="AO54" s="331">
        <v>13.6</v>
      </c>
      <c r="AP54" s="332">
        <v>42558</v>
      </c>
      <c r="AQ54" s="333">
        <v>-10.1</v>
      </c>
      <c r="AR54" s="334">
        <v>23.7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1942096</v>
      </c>
      <c r="AN55" s="322">
        <v>106773</v>
      </c>
      <c r="AO55" s="323">
        <v>1.4</v>
      </c>
      <c r="AP55" s="324">
        <v>73693</v>
      </c>
      <c r="AQ55" s="325">
        <v>-1.2</v>
      </c>
      <c r="AR55" s="326">
        <v>2.6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1314413</v>
      </c>
      <c r="AN56" s="330">
        <v>72264</v>
      </c>
      <c r="AO56" s="331">
        <v>49.2</v>
      </c>
      <c r="AP56" s="332">
        <v>44203</v>
      </c>
      <c r="AQ56" s="333">
        <v>3.9</v>
      </c>
      <c r="AR56" s="334">
        <v>45.3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1815281</v>
      </c>
      <c r="AN57" s="322">
        <v>101805</v>
      </c>
      <c r="AO57" s="323">
        <v>-4.7</v>
      </c>
      <c r="AP57" s="324">
        <v>79401</v>
      </c>
      <c r="AQ57" s="325">
        <v>7.7</v>
      </c>
      <c r="AR57" s="326">
        <v>-12.4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1148084</v>
      </c>
      <c r="AN58" s="330">
        <v>64387</v>
      </c>
      <c r="AO58" s="331">
        <v>-10.9</v>
      </c>
      <c r="AP58" s="332">
        <v>49347</v>
      </c>
      <c r="AQ58" s="333">
        <v>11.6</v>
      </c>
      <c r="AR58" s="334">
        <v>-22.5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1907612</v>
      </c>
      <c r="AN59" s="322">
        <v>109356</v>
      </c>
      <c r="AO59" s="323">
        <v>7.4</v>
      </c>
      <c r="AP59" s="324">
        <v>87379</v>
      </c>
      <c r="AQ59" s="325">
        <v>10</v>
      </c>
      <c r="AR59" s="326">
        <v>-2.6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860101</v>
      </c>
      <c r="AN60" s="330">
        <v>49306</v>
      </c>
      <c r="AO60" s="331">
        <v>-23.4</v>
      </c>
      <c r="AP60" s="332">
        <v>55855</v>
      </c>
      <c r="AQ60" s="333">
        <v>13.2</v>
      </c>
      <c r="AR60" s="334">
        <v>-36.6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1904540</v>
      </c>
      <c r="AN61" s="337">
        <v>104675</v>
      </c>
      <c r="AO61" s="338">
        <v>2.7</v>
      </c>
      <c r="AP61" s="339">
        <v>79900</v>
      </c>
      <c r="AQ61" s="340">
        <v>9.5</v>
      </c>
      <c r="AR61" s="326">
        <v>-6.8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1006355</v>
      </c>
      <c r="AN62" s="330">
        <v>55405</v>
      </c>
      <c r="AO62" s="331">
        <v>4</v>
      </c>
      <c r="AP62" s="332">
        <v>47855</v>
      </c>
      <c r="AQ62" s="333">
        <v>15.4</v>
      </c>
      <c r="AR62" s="334">
        <v>-11.4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3OSoU1V3Pcyk5uIkuW9bohQZkZXo/YbXowzGga4qfX4BLiXMOBTYRG3MpcD0BCqnpiz5Yt+1i4COzMQhqUAMmg==" saltValue="KU4TNckQny6PGtwPne0E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ST2kpM1T6VybM0ZR0ha9jY3xcr0s3KyHasN8Xt02nhyJ7Gb3hnh8lPVmrUBYdmutaPHHeFU1472cvb3YA6aFMA==" saltValue="dEoiSrajQavljgPTbI9z1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Oh7VpJepyQjUxHDqv8N95MGorCq7wiDBCjVz3eFkQrwUh0QuhvEObNkPXpJqLuNSMPMv3mohp9Xq8bpd5CKsrQ==" saltValue="mQEAGdgCjBubzLUn+CtS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26.13</v>
      </c>
      <c r="G47" s="12">
        <v>25.09</v>
      </c>
      <c r="H47" s="12">
        <v>25.62</v>
      </c>
      <c r="I47" s="12">
        <v>25.46</v>
      </c>
      <c r="J47" s="13">
        <v>25.16</v>
      </c>
    </row>
    <row r="48" spans="2:10" ht="57.75" customHeight="1" x14ac:dyDescent="0.2">
      <c r="B48" s="14"/>
      <c r="C48" s="1141" t="s">
        <v>4</v>
      </c>
      <c r="D48" s="1141"/>
      <c r="E48" s="1142"/>
      <c r="F48" s="15">
        <v>8.09</v>
      </c>
      <c r="G48" s="16">
        <v>6.35</v>
      </c>
      <c r="H48" s="16">
        <v>5.62</v>
      </c>
      <c r="I48" s="16">
        <v>7.02</v>
      </c>
      <c r="J48" s="17">
        <v>7.73</v>
      </c>
    </row>
    <row r="49" spans="2:10" ht="57.75" customHeight="1" thickBot="1" x14ac:dyDescent="0.25">
      <c r="B49" s="18"/>
      <c r="C49" s="1143" t="s">
        <v>5</v>
      </c>
      <c r="D49" s="1143"/>
      <c r="E49" s="1144"/>
      <c r="F49" s="19">
        <v>4.38</v>
      </c>
      <c r="G49" s="20">
        <v>2.58</v>
      </c>
      <c r="H49" s="20">
        <v>3.26</v>
      </c>
      <c r="I49" s="20">
        <v>9.6199999999999992</v>
      </c>
      <c r="J49" s="21">
        <v>9.27</v>
      </c>
    </row>
    <row r="50" spans="2:10" ht="13" x14ac:dyDescent="0.2"/>
  </sheetData>
  <sheetProtection algorithmName="SHA-512" hashValue="Uwg9nEMVt/LtgnqXGz8QKiSpJGhfnrD49GTRQRomd1WM+UaC+b1UFbh4UD3Vnp/f/4uiO7fiqQ9ZYfNhxxs94A==" saltValue="V29cXQZCX0n/sAfzL2l1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2026-03-08T02:26:32Z</cp:lastPrinted>
  <dcterms:created xsi:type="dcterms:W3CDTF">2026-02-23T04:45:14Z</dcterms:created>
  <dcterms:modified xsi:type="dcterms:W3CDTF">2026-03-23T04:56:56Z</dcterms:modified>
  <cp:category/>
</cp:coreProperties>
</file>