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49F910D1-5654-4881-A449-EA45E0A67548}" xr6:coauthVersionLast="47" xr6:coauthVersionMax="47" xr10:uidLastSave="{00000000-0000-0000-0000-000000000000}"/>
  <bookViews>
    <workbookView xWindow="-2891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l="1"/>
  <c r="U37" i="10" s="1"/>
  <c r="AM34" i="10"/>
  <c r="AM35" i="10" s="1"/>
  <c r="BW34" i="10" l="1"/>
  <c r="BW35" i="10" l="1"/>
  <c r="BW36" i="10" s="1"/>
  <c r="BW37" i="10" s="1"/>
  <c r="BW38" i="10" s="1"/>
  <c r="BW39" i="10" s="1"/>
  <c r="BW40" i="10" s="1"/>
  <c r="CO34" i="10"/>
  <c r="CO35" i="10" s="1"/>
</calcChain>
</file>

<file path=xl/sharedStrings.xml><?xml version="1.0" encoding="utf-8"?>
<sst xmlns="http://schemas.openxmlformats.org/spreadsheetml/2006/main" count="1129" uniqueCount="563">
  <si>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</si>
  <si>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</si>
  <si>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</si>
  <si>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</si>
  <si>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</si>
  <si>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</si>
  <si>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</si>
  <si>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</si>
  <si>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</si>
  <si>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</si>
  <si>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</si>
  <si>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</si>
  <si>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</si>
  <si>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</si>
  <si>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</si>
  <si>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</si>
  <si>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</si>
  <si>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</si>
  <si>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</si>
  <si>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</si>
  <si>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</si>
  <si>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</si>
  <si>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</si>
  <si>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</si>
  <si>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</si>
  <si>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</si>
  <si>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</si>
  <si>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</si>
  <si>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</si>
  <si>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</si>
  <si>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</si>
  <si>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</si>
  <si>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</si>
  <si>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</si>
  <si>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</si>
  <si>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</si>
  <si>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</si>
  <si>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</si>
  <si>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</si>
  <si>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</si>
  <si>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</si>
  <si>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</si>
  <si>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</si>
  <si>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</si>
  <si>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</si>
  <si>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</si>
  <si>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</si>
  <si>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</si>
  <si>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</si>
  <si>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</si>
  <si>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</si>
  <si>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</si>
  <si>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</si>
  <si>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</si>
  <si>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</si>
  <si>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</si>
  <si>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</si>
  <si>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</si>
  <si>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</si>
  <si>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</si>
  <si>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</si>
  <si>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</si>
  <si>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</si>
  <si>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</si>
  <si>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</si>
  <si>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</si>
  <si>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</si>
  <si>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</si>
  <si>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</si>
  <si>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</si>
  <si>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</si>
  <si>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</si>
  <si>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</si>
  <si>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</si>
  <si>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</si>
  <si>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</si>
  <si>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</si>
  <si>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</si>
  <si>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</si>
  <si>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</si>
  <si>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</si>
  <si>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</si>
  <si>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</si>
  <si>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</si>
  <si>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</si>
  <si>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</si>
  <si>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</si>
  <si>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</si>
  <si>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</si>
  <si>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</si>
  <si>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</si>
  <si>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</si>
  <si>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</si>
  <si>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</si>
  <si>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五城目町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</si>
  <si>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</si>
  <si>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</si>
  <si>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</si>
  <si>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</si>
  <si>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</si>
  <si>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</si>
  <si>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</si>
  <si>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</si>
  <si>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</si>
  <si>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</si>
  <si>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</si>
  <si>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</si>
  <si>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</si>
  <si>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</si>
  <si>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</si>
  <si>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</si>
  <si>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</si>
  <si>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</si>
  <si>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</si>
  <si>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</si>
  <si>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</si>
  <si>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</si>
  <si>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</si>
  <si>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</si>
  <si>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</si>
  <si>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</si>
  <si>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</si>
  <si>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</si>
  <si>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</si>
  <si>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</si>
  <si>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</si>
  <si>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</si>
  <si>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</si>
  <si>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</si>
  <si>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</si>
  <si>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</si>
  <si>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</si>
  <si>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</si>
  <si>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</si>
  <si>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</si>
  <si>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</si>
  <si>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</si>
  <si>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</si>
  <si>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</si>
  <si>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</si>
  <si>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</si>
  <si>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</si>
  <si>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</si>
  <si>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</si>
  <si>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</si>
  <si>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</si>
  <si>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</si>
  <si>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</si>
  <si>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</si>
  <si>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</si>
  <si>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</si>
  <si>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</si>
  <si>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</si>
  <si>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</si>
  <si>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</si>
  <si>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</si>
  <si>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</si>
  <si>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</si>
  <si>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</si>
  <si>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</si>
  <si>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</si>
  <si>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</si>
  <si>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</si>
  <si>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</si>
  <si>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</si>
  <si>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</si>
  <si>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</si>
  <si>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</si>
  <si>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</si>
  <si>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</si>
  <si>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</si>
  <si>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</si>
  <si>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</si>
  <si>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</si>
  <si>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</si>
  <si>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</si>
  <si>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</si>
  <si>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</si>
  <si>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</si>
  <si>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</si>
  <si>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</si>
  <si>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</si>
  <si>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</si>
  <si>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</si>
  <si>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</si>
  <si>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</si>
  <si>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</si>
  <si>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</si>
  <si>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</si>
  <si>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</si>
  <si>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</si>
  <si>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</si>
  <si>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</si>
  <si>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</si>
  <si>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</si>
  <si>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</si>
  <si>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</si>
  <si>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</si>
  <si>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</si>
  <si>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</si>
  <si>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</si>
  <si>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</si>
  <si>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</si>
  <si>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秋田県五城目町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</si>
  <si>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</si>
  <si>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</si>
  <si>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</si>
  <si>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</si>
  <si>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</si>
  <si>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</si>
  <si>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</si>
  <si>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</si>
  <si>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</si>
  <si>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</si>
  <si>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</si>
  <si>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</si>
  <si>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</si>
  <si>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</si>
  <si>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</si>
  <si>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</si>
  <si>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</si>
  <si>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</si>
  <si>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</si>
  <si>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</si>
  <si>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</si>
  <si>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</si>
  <si>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</si>
  <si>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</si>
  <si>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</si>
  <si>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</si>
  <si>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</si>
  <si>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</si>
  <si>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</si>
  <si>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</si>
  <si>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</si>
  <si>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</si>
  <si>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</si>
  <si>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</si>
  <si>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</si>
  <si>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</si>
  <si>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</si>
  <si>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</si>
  <si>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</si>
  <si>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</si>
  <si>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</si>
  <si>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</si>
  <si>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</si>
  <si>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</si>
  <si>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</si>
  <si>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</si>
  <si>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</si>
  <si>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</si>
  <si>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</si>
  <si>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</si>
  <si>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</si>
  <si>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</si>
  <si>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</si>
  <si>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</si>
  <si>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</si>
  <si>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</si>
  <si>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</si>
  <si>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</si>
  <si>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</si>
  <si>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</si>
  <si>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</si>
  <si>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</si>
  <si>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</si>
  <si>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</si>
  <si>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</si>
  <si>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</si>
  <si>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</si>
  <si>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</si>
  <si>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</si>
  <si>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</si>
  <si>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</si>
  <si>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</si>
  <si>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</si>
  <si>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</si>
  <si>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</si>
  <si>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</si>
  <si>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</si>
  <si>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</si>
  <si>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</si>
  <si>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</si>
  <si>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</si>
  <si>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</si>
  <si>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</si>
  <si>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</si>
  <si>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</si>
  <si>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</si>
  <si>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</si>
  <si>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</si>
  <si>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</si>
  <si>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</si>
  <si>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</si>
  <si>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</si>
  <si>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</si>
  <si>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</si>
  <si>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</si>
  <si>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</si>
  <si>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</si>
  <si>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</si>
  <si>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</si>
  <si>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</si>
  <si>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</si>
  <si>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</si>
  <si>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</si>
  <si>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</si>
  <si>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</si>
  <si>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</si>
  <si>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</si>
  <si>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</si>
  <si>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</si>
  <si>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</si>
  <si>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</si>
  <si>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</si>
  <si>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</si>
  <si>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</si>
  <si>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</si>
  <si>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</si>
  <si>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</si>
  <si>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</si>
  <si>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</si>
  <si>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</si>
  <si>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</si>
  <si>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</si>
  <si>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</si>
  <si>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</si>
  <si>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</si>
  <si>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</si>
  <si>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</si>
  <si>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</si>
  <si>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</si>
  <si>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</si>
  <si>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</si>
  <si>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</si>
  <si>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</si>
  <si>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</si>
  <si>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</si>
  <si>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</si>
  <si>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</si>
  <si>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</si>
  <si>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</si>
  <si>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</si>
  <si>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</si>
  <si>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</si>
  <si>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</si>
  <si>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</si>
  <si>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</si>
  <si>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</si>
  <si>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</si>
  <si>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</si>
  <si>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</si>
  <si>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</si>
  <si>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秋田県五城目町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</si>
  <si>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</si>
  <si>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</si>
  <si>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</si>
  <si>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</si>
  <si>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</si>
  <si>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</si>
  <si>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</si>
  <si>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</si>
  <si>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</si>
  <si>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</si>
  <si>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</si>
  <si>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</si>
  <si>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</si>
  <si>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</si>
  <si>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</si>
  <si>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</si>
  <si>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</si>
  <si>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</si>
  <si>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</si>
  <si>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</si>
  <si>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障害認定事業特別会計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</si>
  <si>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</si>
  <si>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</si>
  <si>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</si>
  <si>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</si>
  <si>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</si>
  <si>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</si>
  <si>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</si>
  <si>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</si>
  <si>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</si>
  <si>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</si>
  <si>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</si>
  <si>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</si>
  <si>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</si>
  <si>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</si>
  <si>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</si>
  <si>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</si>
  <si>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</si>
  <si>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</si>
  <si>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</si>
  <si>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</si>
  <si>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</si>
  <si>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</si>
  <si>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</si>
  <si>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</si>
  <si>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</si>
  <si>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</si>
  <si>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</si>
  <si>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</si>
  <si>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</si>
  <si>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</si>
  <si>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</si>
  <si>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</si>
  <si>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</si>
  <si>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</si>
  <si>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</si>
  <si>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</si>
  <si>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</si>
  <si>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</si>
  <si>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</si>
  <si>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</si>
  <si>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</si>
  <si>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</si>
  <si>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</si>
  <si>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</si>
  <si>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</si>
  <si>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</si>
  <si>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</si>
  <si>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</si>
  <si>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</si>
  <si>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</si>
  <si>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</si>
  <si>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</si>
  <si>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</si>
  <si>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</si>
  <si>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</si>
  <si>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</si>
  <si>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</si>
  <si>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</si>
  <si>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</si>
  <si>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</si>
  <si>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</si>
  <si>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</si>
  <si>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</si>
  <si>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</si>
  <si>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</si>
  <si>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</si>
  <si>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</si>
  <si>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</si>
  <si>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</si>
  <si>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</si>
  <si>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</si>
  <si>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</si>
  <si>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</si>
  <si>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</si>
  <si>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</si>
  <si>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</si>
  <si>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</si>
  <si>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</si>
  <si>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</si>
  <si>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</si>
  <si>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</si>
  <si>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</si>
  <si>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</si>
  <si>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</si>
  <si>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</si>
  <si>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</si>
  <si>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</si>
  <si>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</si>
  <si>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</si>
  <si>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</si>
  <si>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</si>
  <si>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</si>
  <si>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</si>
  <si>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</si>
  <si>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</si>
  <si>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</si>
  <si>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</si>
  <si>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</si>
  <si>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</si>
  <si>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</si>
  <si>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</si>
  <si>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</si>
  <si>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</si>
  <si>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</si>
  <si>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</si>
  <si>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</si>
  <si>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</si>
  <si>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</si>
  <si>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</si>
  <si>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</si>
  <si>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</si>
  <si>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</si>
  <si>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</si>
  <si>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</si>
  <si>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</si>
  <si>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</si>
  <si>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</si>
  <si>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</si>
  <si>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</si>
  <si>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</si>
  <si>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</si>
  <si>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</si>
  <si>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</si>
  <si>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</si>
  <si>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</si>
  <si>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</si>
  <si>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</si>
  <si>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</si>
  <si>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</si>
  <si>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</si>
  <si>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</si>
  <si>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</si>
  <si>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</si>
  <si>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</si>
  <si>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</si>
  <si>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</si>
  <si>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</si>
  <si>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</si>
  <si>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</si>
  <si>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</si>
  <si>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</si>
  <si>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</si>
  <si>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</si>
  <si>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</si>
  <si>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</si>
  <si>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</si>
  <si>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</si>
  <si>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</si>
  <si>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</si>
  <si>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</si>
  <si>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</si>
  <si>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</si>
  <si>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</si>
  <si>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</si>
  <si>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</si>
  <si>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2.77</t>
  </si>
  <si>
    <t>▲ 2.04</t>
  </si>
  <si>
    <t>水道事業会計</t>
  </si>
  <si>
    <t>一般会計</t>
  </si>
  <si>
    <t>介護保険特別会計（保険事業勘定）</t>
  </si>
  <si>
    <t>下水道事業会計</t>
  </si>
  <si>
    <t>国民健康保険特別会計</t>
  </si>
  <si>
    <t>障害認定事業特別会計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</si>
  <si>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</si>
  <si>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</si>
  <si>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</si>
  <si>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</si>
  <si>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</si>
  <si>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</si>
  <si>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</si>
  <si>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</si>
  <si>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</si>
  <si>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八郎湖周辺清掃事務組合（一般会計）</t>
    <rPh sb="0" eb="2">
      <t>ハチロウ</t>
    </rPh>
    <rPh sb="2" eb="3">
      <t>コ</t>
    </rPh>
    <rPh sb="3" eb="5">
      <t>シュウヘン</t>
    </rPh>
    <rPh sb="5" eb="7">
      <t>セイソウ</t>
    </rPh>
    <rPh sb="7" eb="9">
      <t>ジム</t>
    </rPh>
    <rPh sb="9" eb="11">
      <t>クミアイ</t>
    </rPh>
    <rPh sb="12" eb="14">
      <t>イッパン</t>
    </rPh>
    <rPh sb="14" eb="16">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</si>
  <si>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</si>
  <si>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</si>
  <si>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</si>
  <si>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</si>
  <si>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</si>
  <si>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2">
      <t>イッパンカイケイ</t>
    </rPh>
    <phoneticPr fontId="2"/>
  </si>
  <si>
    <t>あったか五城目</t>
    <rPh sb="4" eb="7">
      <t>ゴジョウメ</t>
    </rPh>
    <phoneticPr fontId="10"/>
  </si>
  <si>
    <t>秋田県青果物基金協会</t>
    <rPh sb="0" eb="3">
      <t>アキタケン</t>
    </rPh>
    <rPh sb="3" eb="6">
      <t>セイカブツ</t>
    </rPh>
    <rPh sb="6" eb="8">
      <t>キキン</t>
    </rPh>
    <rPh sb="8" eb="10">
      <t>キョウカイ</t>
    </rPh>
    <phoneticPr fontId="10"/>
  </si>
  <si>
    <t>-</t>
    <phoneticPr fontId="2"/>
  </si>
  <si>
    <t>公共施設等総合管理基金</t>
    <rPh sb="0" eb="2">
      <t>コウキョウ</t>
    </rPh>
    <rPh sb="2" eb="4">
      <t>シセツ</t>
    </rPh>
    <rPh sb="4" eb="5">
      <t>トウ</t>
    </rPh>
    <rPh sb="5" eb="7">
      <t>ソウゴウ</t>
    </rPh>
    <rPh sb="7" eb="9">
      <t>カンリ</t>
    </rPh>
    <rPh sb="9" eb="11">
      <t>キキン</t>
    </rPh>
    <phoneticPr fontId="5"/>
  </si>
  <si>
    <t>ふるさと愛郷基金</t>
    <rPh sb="4" eb="6">
      <t>アイキョウ</t>
    </rPh>
    <rPh sb="6" eb="8">
      <t>キキン</t>
    </rPh>
    <phoneticPr fontId="38"/>
  </si>
  <si>
    <t>森林環境譲与税基金</t>
    <rPh sb="0" eb="2">
      <t>シンリン</t>
    </rPh>
    <rPh sb="2" eb="4">
      <t>カンキョウ</t>
    </rPh>
    <rPh sb="4" eb="7">
      <t>ジョウヨゼイ</t>
    </rPh>
    <rPh sb="7" eb="9">
      <t>キキン</t>
    </rPh>
    <phoneticPr fontId="38"/>
  </si>
  <si>
    <t>学校給食費無償化基金</t>
    <rPh sb="0" eb="2">
      <t>ガッコウ</t>
    </rPh>
    <rPh sb="2" eb="4">
      <t>キュウショク</t>
    </rPh>
    <rPh sb="4" eb="5">
      <t>ヒ</t>
    </rPh>
    <rPh sb="5" eb="8">
      <t>ムショウカ</t>
    </rPh>
    <rPh sb="8" eb="10">
      <t>キキン</t>
    </rPh>
    <phoneticPr fontId="38"/>
  </si>
  <si>
    <t>中小企業経営安定支援基金</t>
    <rPh sb="0" eb="2">
      <t>チュウショウ</t>
    </rPh>
    <rPh sb="2" eb="4">
      <t>キギョウ</t>
    </rPh>
    <rPh sb="4" eb="6">
      <t>ケイエイ</t>
    </rPh>
    <rPh sb="6" eb="8">
      <t>アンテイ</t>
    </rPh>
    <rPh sb="8" eb="10">
      <t>シエン</t>
    </rPh>
    <rPh sb="10" eb="12">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</si>
</sst>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86F5-40F4-961C-05BD8F425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237665</c:v>
                </c:pt>
                <c:pt idx="1">
                  <c:v>76997</c:v>
                </c:pt>
                <c:pt idx="2">
                  <c:v>68800</c:v>
                </c:pt>
                <c:pt idx="3">
                  <c:v>58966</c:v>
                </c:pt>
                <c:pt idx="4">
                  <c:v>46860</c:v>
                </c:pt>
              </c:numCache>
            </c:numRef>
          </c:val>
          <c:smooth val="0"/>
          <c:extLst>
            <c:ext xmlns:c16="http://schemas.microsoft.com/office/drawing/2014/chart" uri="{C3380CC4-5D6E-409C-BE32-E72D297353CC}">
              <c16:uniqueId val="{00000001-86F5-40F4-961C-05BD8F425F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8.3699999999999992</c:v>
                </c:pt>
                <c:pt idx="1">
                  <c:v>11.16</c:v>
                </c:pt>
                <c:pt idx="2">
                  <c:v>4.26</c:v>
                </c:pt>
                <c:pt idx="3">
                  <c:v>9.6199999999999992</c:v>
                </c:pt>
                <c:pt idx="4">
                  <c:v>8.14</c:v>
                </c:pt>
              </c:numCache>
            </c:numRef>
          </c:val>
          <c:extLst>
            <c:ext xmlns:c16="http://schemas.microsoft.com/office/drawing/2014/chart" uri="{C3380CC4-5D6E-409C-BE32-E72D297353CC}">
              <c16:uniqueId val="{00000000-34AA-4AC6-BD17-6462F475B1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28.15</c:v>
                </c:pt>
                <c:pt idx="1">
                  <c:v>30.07</c:v>
                </c:pt>
                <c:pt idx="2">
                  <c:v>33.71</c:v>
                </c:pt>
                <c:pt idx="3">
                  <c:v>26.26</c:v>
                </c:pt>
                <c:pt idx="4">
                  <c:v>29.75</c:v>
                </c:pt>
              </c:numCache>
            </c:numRef>
          </c:val>
          <c:extLst>
            <c:ext xmlns:c16="http://schemas.microsoft.com/office/drawing/2014/chart" uri="{C3380CC4-5D6E-409C-BE32-E72D297353CC}">
              <c16:uniqueId val="{00000001-34AA-4AC6-BD17-6462F475B1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3.18</c:v>
                </c:pt>
                <c:pt idx="1">
                  <c:v>7.26</c:v>
                </c:pt>
                <c:pt idx="2">
                  <c:v>-2.77</c:v>
                </c:pt>
                <c:pt idx="3">
                  <c:v>-2.04</c:v>
                </c:pt>
                <c:pt idx="4">
                  <c:v>2.96</c:v>
                </c:pt>
              </c:numCache>
            </c:numRef>
          </c:val>
          <c:smooth val="0"/>
          <c:extLst>
            <c:ext xmlns:c16="http://schemas.microsoft.com/office/drawing/2014/chart" uri="{C3380CC4-5D6E-409C-BE32-E72D297353CC}">
              <c16:uniqueId val="{00000002-34AA-4AC6-BD17-6462F475B1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4-420C-ACBE-6B88E6E836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4-420C-ACBE-6B88E6E83614}"/>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26B4-420C-ACBE-6B88E6E8361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6B4-420C-ACBE-6B88E6E83614}"/>
            </c:ext>
          </c:extLst>
        </c:ser>
        <c:ser>
          <c:idx val="4"/>
          <c:order val="4"/>
          <c:tx>
            <c:strRef>
              <c:f>データシート!$A$31</c:f>
              <c:strCache>
                <c:ptCount val="1"/>
                <c:pt idx="0">
                  <c:v>障害認定事業特別会計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0.01</c:v>
                </c:pt>
              </c:numCache>
            </c:numRef>
          </c:val>
          <c:extLst>
            <c:ext xmlns:c16="http://schemas.microsoft.com/office/drawing/2014/chart" uri="{C3380CC4-5D6E-409C-BE32-E72D297353CC}">
              <c16:uniqueId val="{00000004-26B4-420C-ACBE-6B88E6E8361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0.56000000000000005</c:v>
                </c:pt>
                <c:pt idx="2">
                  <c:v>#N/A</c:v>
                </c:pt>
                <c:pt idx="3">
                  <c:v>0.7</c:v>
                </c:pt>
                <c:pt idx="4">
                  <c:v>#N/A</c:v>
                </c:pt>
                <c:pt idx="5">
                  <c:v>0.66</c:v>
                </c:pt>
                <c:pt idx="6">
                  <c:v>#N/A</c:v>
                </c:pt>
                <c:pt idx="7">
                  <c:v>0.85</c:v>
                </c:pt>
                <c:pt idx="8">
                  <c:v>#N/A</c:v>
                </c:pt>
                <c:pt idx="9">
                  <c:v>0.3</c:v>
                </c:pt>
              </c:numCache>
            </c:numRef>
          </c:val>
          <c:extLst>
            <c:ext xmlns:c16="http://schemas.microsoft.com/office/drawing/2014/chart" uri="{C3380CC4-5D6E-409C-BE32-E72D297353CC}">
              <c16:uniqueId val="{00000005-26B4-420C-ACBE-6B88E6E8361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1.3</c:v>
                </c:pt>
                <c:pt idx="4">
                  <c:v>#N/A</c:v>
                </c:pt>
                <c:pt idx="5">
                  <c:v>1.65</c:v>
                </c:pt>
                <c:pt idx="6">
                  <c:v>#N/A</c:v>
                </c:pt>
                <c:pt idx="7">
                  <c:v>1.99</c:v>
                </c:pt>
                <c:pt idx="8">
                  <c:v>#N/A</c:v>
                </c:pt>
                <c:pt idx="9">
                  <c:v>2.54</c:v>
                </c:pt>
              </c:numCache>
            </c:numRef>
          </c:val>
          <c:extLst>
            <c:ext xmlns:c16="http://schemas.microsoft.com/office/drawing/2014/chart" uri="{C3380CC4-5D6E-409C-BE32-E72D297353CC}">
              <c16:uniqueId val="{00000006-26B4-420C-ACBE-6B88E6E83614}"/>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2.09</c:v>
                </c:pt>
                <c:pt idx="2">
                  <c:v>#N/A</c:v>
                </c:pt>
                <c:pt idx="3">
                  <c:v>3.7</c:v>
                </c:pt>
                <c:pt idx="4">
                  <c:v>#N/A</c:v>
                </c:pt>
                <c:pt idx="5">
                  <c:v>5.73</c:v>
                </c:pt>
                <c:pt idx="6">
                  <c:v>#N/A</c:v>
                </c:pt>
                <c:pt idx="7">
                  <c:v>2.5099999999999998</c:v>
                </c:pt>
                <c:pt idx="8">
                  <c:v>#N/A</c:v>
                </c:pt>
                <c:pt idx="9">
                  <c:v>3.31</c:v>
                </c:pt>
              </c:numCache>
            </c:numRef>
          </c:val>
          <c:extLst>
            <c:ext xmlns:c16="http://schemas.microsoft.com/office/drawing/2014/chart" uri="{C3380CC4-5D6E-409C-BE32-E72D297353CC}">
              <c16:uniqueId val="{00000007-26B4-420C-ACBE-6B88E6E8361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8.34</c:v>
                </c:pt>
                <c:pt idx="2">
                  <c:v>#N/A</c:v>
                </c:pt>
                <c:pt idx="3">
                  <c:v>11.13</c:v>
                </c:pt>
                <c:pt idx="4">
                  <c:v>#N/A</c:v>
                </c:pt>
                <c:pt idx="5">
                  <c:v>4.2300000000000004</c:v>
                </c:pt>
                <c:pt idx="6">
                  <c:v>#N/A</c:v>
                </c:pt>
                <c:pt idx="7">
                  <c:v>9.59</c:v>
                </c:pt>
                <c:pt idx="8">
                  <c:v>#N/A</c:v>
                </c:pt>
                <c:pt idx="9">
                  <c:v>8.1199999999999992</c:v>
                </c:pt>
              </c:numCache>
            </c:numRef>
          </c:val>
          <c:extLst>
            <c:ext xmlns:c16="http://schemas.microsoft.com/office/drawing/2014/chart" uri="{C3380CC4-5D6E-409C-BE32-E72D297353CC}">
              <c16:uniqueId val="{00000008-26B4-420C-ACBE-6B88E6E836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16.39</c:v>
                </c:pt>
                <c:pt idx="2">
                  <c:v>#N/A</c:v>
                </c:pt>
                <c:pt idx="3">
                  <c:v>15.02</c:v>
                </c:pt>
                <c:pt idx="4">
                  <c:v>#N/A</c:v>
                </c:pt>
                <c:pt idx="5">
                  <c:v>12.14</c:v>
                </c:pt>
                <c:pt idx="6">
                  <c:v>#N/A</c:v>
                </c:pt>
                <c:pt idx="7">
                  <c:v>11.89</c:v>
                </c:pt>
                <c:pt idx="8">
                  <c:v>#N/A</c:v>
                </c:pt>
                <c:pt idx="9">
                  <c:v>10.44</c:v>
                </c:pt>
              </c:numCache>
            </c:numRef>
          </c:val>
          <c:extLst>
            <c:ext xmlns:c16="http://schemas.microsoft.com/office/drawing/2014/chart" uri="{C3380CC4-5D6E-409C-BE32-E72D297353CC}">
              <c16:uniqueId val="{00000009-26B4-420C-ACBE-6B88E6E836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495</c:v>
                </c:pt>
                <c:pt idx="5">
                  <c:v>479</c:v>
                </c:pt>
                <c:pt idx="8">
                  <c:v>490</c:v>
                </c:pt>
                <c:pt idx="11">
                  <c:v>491</c:v>
                </c:pt>
                <c:pt idx="14">
                  <c:v>484</c:v>
                </c:pt>
              </c:numCache>
            </c:numRef>
          </c:val>
          <c:extLst>
            <c:ext xmlns:c16="http://schemas.microsoft.com/office/drawing/2014/chart" uri="{C3380CC4-5D6E-409C-BE32-E72D297353CC}">
              <c16:uniqueId val="{00000000-4106-4ACD-8EA8-A7FC9BAA1F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4106-4ACD-8EA8-A7FC9BAA1F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2-4106-4ACD-8EA8-A7FC9BAA1F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15</c:v>
                </c:pt>
                <c:pt idx="6">
                  <c:v>15</c:v>
                </c:pt>
                <c:pt idx="9">
                  <c:v>0</c:v>
                </c:pt>
                <c:pt idx="12">
                  <c:v>0</c:v>
                </c:pt>
              </c:numCache>
            </c:numRef>
          </c:val>
          <c:extLst>
            <c:ext xmlns:c16="http://schemas.microsoft.com/office/drawing/2014/chart" uri="{C3380CC4-5D6E-409C-BE32-E72D297353CC}">
              <c16:uniqueId val="{00000003-4106-4ACD-8EA8-A7FC9BAA1F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209</c:v>
                </c:pt>
                <c:pt idx="3">
                  <c:v>174</c:v>
                </c:pt>
                <c:pt idx="6">
                  <c:v>177</c:v>
                </c:pt>
                <c:pt idx="9">
                  <c:v>209</c:v>
                </c:pt>
                <c:pt idx="12">
                  <c:v>161</c:v>
                </c:pt>
              </c:numCache>
            </c:numRef>
          </c:val>
          <c:extLst>
            <c:ext xmlns:c16="http://schemas.microsoft.com/office/drawing/2014/chart" uri="{C3380CC4-5D6E-409C-BE32-E72D297353CC}">
              <c16:uniqueId val="{00000004-4106-4ACD-8EA8-A7FC9BAA1F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06-4ACD-8EA8-A7FC9BAA1F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06-4ACD-8EA8-A7FC9BAA1F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598</c:v>
                </c:pt>
                <c:pt idx="3">
                  <c:v>603</c:v>
                </c:pt>
                <c:pt idx="6">
                  <c:v>598</c:v>
                </c:pt>
                <c:pt idx="9">
                  <c:v>577</c:v>
                </c:pt>
                <c:pt idx="12">
                  <c:v>579</c:v>
                </c:pt>
              </c:numCache>
            </c:numRef>
          </c:val>
          <c:extLst>
            <c:ext xmlns:c16="http://schemas.microsoft.com/office/drawing/2014/chart" uri="{C3380CC4-5D6E-409C-BE32-E72D297353CC}">
              <c16:uniqueId val="{00000007-4106-4ACD-8EA8-A7FC9BAA1F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328</c:v>
                </c:pt>
                <c:pt idx="2">
                  <c:v>#N/A</c:v>
                </c:pt>
                <c:pt idx="3">
                  <c:v>#N/A</c:v>
                </c:pt>
                <c:pt idx="4">
                  <c:v>313</c:v>
                </c:pt>
                <c:pt idx="5">
                  <c:v>#N/A</c:v>
                </c:pt>
                <c:pt idx="6">
                  <c:v>#N/A</c:v>
                </c:pt>
                <c:pt idx="7">
                  <c:v>300</c:v>
                </c:pt>
                <c:pt idx="8">
                  <c:v>#N/A</c:v>
                </c:pt>
                <c:pt idx="9">
                  <c:v>#N/A</c:v>
                </c:pt>
                <c:pt idx="10">
                  <c:v>297</c:v>
                </c:pt>
                <c:pt idx="11">
                  <c:v>#N/A</c:v>
                </c:pt>
                <c:pt idx="12">
                  <c:v>#N/A</c:v>
                </c:pt>
                <c:pt idx="13">
                  <c:v>256</c:v>
                </c:pt>
                <c:pt idx="14">
                  <c:v>#N/A</c:v>
                </c:pt>
              </c:numCache>
            </c:numRef>
          </c:val>
          <c:smooth val="0"/>
          <c:extLst>
            <c:ext xmlns:c16="http://schemas.microsoft.com/office/drawing/2014/chart" uri="{C3380CC4-5D6E-409C-BE32-E72D297353CC}">
              <c16:uniqueId val="{00000008-4106-4ACD-8EA8-A7FC9BAA1F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6029</c:v>
                </c:pt>
                <c:pt idx="5">
                  <c:v>5957</c:v>
                </c:pt>
                <c:pt idx="8">
                  <c:v>5891</c:v>
                </c:pt>
                <c:pt idx="11">
                  <c:v>5764</c:v>
                </c:pt>
                <c:pt idx="14">
                  <c:v>5581</c:v>
                </c:pt>
              </c:numCache>
            </c:numRef>
          </c:val>
          <c:extLst>
            <c:ext xmlns:c16="http://schemas.microsoft.com/office/drawing/2014/chart" uri="{C3380CC4-5D6E-409C-BE32-E72D297353CC}">
              <c16:uniqueId val="{00000000-D090-4302-982F-20F1A45995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90-4302-982F-20F1A45995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1380</c:v>
                </c:pt>
                <c:pt idx="5">
                  <c:v>1638</c:v>
                </c:pt>
                <c:pt idx="8">
                  <c:v>1800</c:v>
                </c:pt>
                <c:pt idx="11">
                  <c:v>1517</c:v>
                </c:pt>
                <c:pt idx="14">
                  <c:v>1690</c:v>
                </c:pt>
              </c:numCache>
            </c:numRef>
          </c:val>
          <c:extLst>
            <c:ext xmlns:c16="http://schemas.microsoft.com/office/drawing/2014/chart" uri="{C3380CC4-5D6E-409C-BE32-E72D297353CC}">
              <c16:uniqueId val="{00000002-D090-4302-982F-20F1A45995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90-4302-982F-20F1A45995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90-4302-982F-20F1A45995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90-4302-982F-20F1A45995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1025</c:v>
                </c:pt>
                <c:pt idx="3">
                  <c:v>840</c:v>
                </c:pt>
                <c:pt idx="6">
                  <c:v>820</c:v>
                </c:pt>
                <c:pt idx="9">
                  <c:v>777</c:v>
                </c:pt>
                <c:pt idx="12">
                  <c:v>774</c:v>
                </c:pt>
              </c:numCache>
            </c:numRef>
          </c:val>
          <c:extLst>
            <c:ext xmlns:c16="http://schemas.microsoft.com/office/drawing/2014/chart" uri="{C3380CC4-5D6E-409C-BE32-E72D297353CC}">
              <c16:uniqueId val="{00000006-D090-4302-982F-20F1A45995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27</c:v>
                </c:pt>
                <c:pt idx="6">
                  <c:v>0</c:v>
                </c:pt>
                <c:pt idx="9">
                  <c:v>0</c:v>
                </c:pt>
                <c:pt idx="12">
                  <c:v>0</c:v>
                </c:pt>
              </c:numCache>
            </c:numRef>
          </c:val>
          <c:extLst>
            <c:ext xmlns:c16="http://schemas.microsoft.com/office/drawing/2014/chart" uri="{C3380CC4-5D6E-409C-BE32-E72D297353CC}">
              <c16:uniqueId val="{00000007-D090-4302-982F-20F1A45995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2689</c:v>
                </c:pt>
                <c:pt idx="3">
                  <c:v>2614</c:v>
                </c:pt>
                <c:pt idx="6">
                  <c:v>2449</c:v>
                </c:pt>
                <c:pt idx="9">
                  <c:v>2312</c:v>
                </c:pt>
                <c:pt idx="12">
                  <c:v>2196</c:v>
                </c:pt>
              </c:numCache>
            </c:numRef>
          </c:val>
          <c:extLst>
            <c:ext xmlns:c16="http://schemas.microsoft.com/office/drawing/2014/chart" uri="{C3380CC4-5D6E-409C-BE32-E72D297353CC}">
              <c16:uniqueId val="{00000008-D090-4302-982F-20F1A45995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9-D090-4302-982F-20F1A45995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6328</c:v>
                </c:pt>
                <c:pt idx="3">
                  <c:v>6248</c:v>
                </c:pt>
                <c:pt idx="6">
                  <c:v>6153</c:v>
                </c:pt>
                <c:pt idx="9">
                  <c:v>6094</c:v>
                </c:pt>
                <c:pt idx="12">
                  <c:v>5958</c:v>
                </c:pt>
              </c:numCache>
            </c:numRef>
          </c:val>
          <c:extLst>
            <c:ext xmlns:c16="http://schemas.microsoft.com/office/drawing/2014/chart" uri="{C3380CC4-5D6E-409C-BE32-E72D297353CC}">
              <c16:uniqueId val="{0000000A-D090-4302-982F-20F1A45995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2691</c:v>
                </c:pt>
                <c:pt idx="2">
                  <c:v>#N/A</c:v>
                </c:pt>
                <c:pt idx="3">
                  <c:v>#N/A</c:v>
                </c:pt>
                <c:pt idx="4">
                  <c:v>2136</c:v>
                </c:pt>
                <c:pt idx="5">
                  <c:v>#N/A</c:v>
                </c:pt>
                <c:pt idx="6">
                  <c:v>#N/A</c:v>
                </c:pt>
                <c:pt idx="7">
                  <c:v>1732</c:v>
                </c:pt>
                <c:pt idx="8">
                  <c:v>#N/A</c:v>
                </c:pt>
                <c:pt idx="9">
                  <c:v>#N/A</c:v>
                </c:pt>
                <c:pt idx="10">
                  <c:v>1903</c:v>
                </c:pt>
                <c:pt idx="11">
                  <c:v>#N/A</c:v>
                </c:pt>
                <c:pt idx="12">
                  <c:v>#N/A</c:v>
                </c:pt>
                <c:pt idx="13">
                  <c:v>1658</c:v>
                </c:pt>
                <c:pt idx="14">
                  <c:v>#N/A</c:v>
                </c:pt>
              </c:numCache>
            </c:numRef>
          </c:val>
          <c:smooth val="0"/>
          <c:extLst>
            <c:ext xmlns:c16="http://schemas.microsoft.com/office/drawing/2014/chart" uri="{C3380CC4-5D6E-409C-BE32-E72D297353CC}">
              <c16:uniqueId val="{0000000B-D090-4302-982F-20F1A45995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1286</c:v>
                </c:pt>
                <c:pt idx="1">
                  <c:v>1003</c:v>
                </c:pt>
                <c:pt idx="2">
                  <c:v>1167</c:v>
                </c:pt>
              </c:numCache>
            </c:numRef>
          </c:val>
          <c:extLst>
            <c:ext xmlns:c16="http://schemas.microsoft.com/office/drawing/2014/chart" uri="{C3380CC4-5D6E-409C-BE32-E72D297353CC}">
              <c16:uniqueId val="{00000000-6FCE-4A2A-A0F2-EEC3D104DD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0</c:v>
                </c:pt>
                <c:pt idx="2">
                  <c:v>0</c:v>
                </c:pt>
              </c:numCache>
            </c:numRef>
          </c:val>
          <c:extLst>
            <c:ext xmlns:c16="http://schemas.microsoft.com/office/drawing/2014/chart" uri="{C3380CC4-5D6E-409C-BE32-E72D297353CC}">
              <c16:uniqueId val="{00000001-6FCE-4A2A-A0F2-EEC3D104DD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462</c:v>
                </c:pt>
                <c:pt idx="1">
                  <c:v>324</c:v>
                </c:pt>
                <c:pt idx="2">
                  <c:v>315</c:v>
                </c:pt>
              </c:numCache>
            </c:numRef>
          </c:val>
          <c:extLst>
            <c:ext xmlns:c16="http://schemas.microsoft.com/office/drawing/2014/chart" uri="{C3380CC4-5D6E-409C-BE32-E72D297353CC}">
              <c16:uniqueId val="{00000002-6FCE-4A2A-A0F2-EEC3D104DD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元利償還金は前年度に比べて２百万円（０．３</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増）の増となっているが、今後は、令和３年度完成の学童保育改築事業（地方債総額約７千万円）・令和４年度完成の火葬場増改築事業（地方債総額約３億６千万円）・令和５年度借入の災害関連事業（小災害復旧債・歳入欠かん等債、地方債総額約９百万円）の、元金償還が始まる令和７年度以降、各年度の実質公債費比率（分子）の数値を押し上げると予想される。</a:t>
          </a:r>
        </a:p>
        <a:p>
          <a:r>
            <a:rPr kumimoji="1" lang="ja-JP" altLang="en-US" sz="1300">
              <a:latin typeface="ＭＳ ゴシック" pitchFamily="49" charset="-128"/>
              <a:ea typeface="ＭＳ ゴシック" pitchFamily="49" charset="-128"/>
            </a:rPr>
            <a:t>　今後とも地方債の新規発行にあたっては、事業内容の精査や交付税算入率の有利な地方債を選定することで、実質公債費比率の抑制に努める。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本町では満期一括償還の地方債の発行を受けていないため、減債基金残高と減債基金積立相当額に該当する数値はありません。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元～２年度事業で実施した小学校改築事業による地方債残高が増、加えて教育施設整備基金の取崩しによる充当可能基金の減によって、令和２年度将来負担比率（分子）が増加する要因となったが、令和２年度の決算剰余金（約３億）、更には令和３年度の決算剰余金（約４億４千万円）などにより基金の積増しや繰上げ償還を実施し、過去の大きな事業に係る地方債の償還終了により、将来負担比率の分子要因は減少してきた。</a:t>
          </a:r>
        </a:p>
        <a:p>
          <a:r>
            <a:rPr kumimoji="1" lang="ja-JP" altLang="en-US" sz="1100">
              <a:latin typeface="ＭＳ ゴシック" pitchFamily="49" charset="-128"/>
              <a:ea typeface="ＭＳ ゴシック" pitchFamily="49" charset="-128"/>
            </a:rPr>
            <a:t>　しかしながら、令和５年７月に発生した大雨災害対応により、「充当可能基金」が対前年度比約２億８千万円（１５．７％減）減少したことが大きな要因で、令和５年度では将来負担費比率（分子）が増加してきた。令和６年度では、過去の額の大きな地方債の償還が終了したことと、前年度決算剰余金（約３億７千万円）などにより基金を積増したことで減少に転じた。</a:t>
          </a:r>
        </a:p>
        <a:p>
          <a:r>
            <a:rPr kumimoji="1" lang="ja-JP" altLang="en-US" sz="1100">
              <a:latin typeface="ＭＳ ゴシック" pitchFamily="49" charset="-128"/>
              <a:ea typeface="ＭＳ ゴシック" pitchFamily="49" charset="-128"/>
            </a:rPr>
            <a:t>　今後は、これまで以上に地方債の発行を抑えつつ、新規発行にあたっては事業内容の精査や基準財政需要額算入率の有利な地方債の発行に努めるとともに、公共施設等総合管理計画に基づき、各施設の維持管理費などの歳出削減や充当可能基金の積立に努め、将来負担比率の改善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秋田県五城目町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積立としては、財政調整基金及び学校給食費無償化基金に前年度決算剰余金を積み立てたこと、また、過疎債ソフト枠を活用し公共施設等総合管理基金（過疎債ソフト分）を５０百万円積み立てたことなどがある。また、基金の取崩しは、令和５年度からの繰越事業である橋梁補強事業や、公共施設の維持補修事業のための財源として、公共施設等総合管理基金を３２百万円取崩し、加えて、いままで残高が増え続けていた「ふるさと納税寄附金」が原資のふるさと愛郷基金を、政策的に活用するため２５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大きな災害により財政調整基金を大きく取り崩さなければならなかったほか、加えて、４基金も廃止整理した経験から、今後は次の大きな災害に備え財政調整基金の目標積立額を２０億円とし、決算剰余金を活用して積立額を増やしていく方針である。また、公共施設等総合管理計画に基づく施設の統廃合やそれに伴う解体、更には昭和５０年代に建築した建物などの老朽化に対応するため、公共施設等総合管理基金などの取崩しが必要になってくると考えており、年度間の財源の平準化のためにも基金積立を活用し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公共施設等総合管理基金：公共施設等の改修及び除却の実施。</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ふるさと愛郷基金：五城目町に寄せられる寄附（ふるさと納税）を通じて、多様な人々の参加による豊かで暮らしやすいふるさとづくりを目指す。</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森林環境譲与税基金：森林整備に関する事業や整備を担うべき人材の育成及び確保、木材利用の促進等を実施。</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学校給食費無償化基金：小中学校の児童・生徒を持つ親の経済的負担の軽減。</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令和４年度に新設。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中小企業経営安定支援基金：新型コロナウイルス感染症の影響を受け、秋田県経営安定化資金を利用している中小企業に対し、４、５年目の利子補給を実施する。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令和７年度で終了する。</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公共施設等総合管理基金：過疎債ソフト枠５０百万円と運用益分を積み立て、過疎ソフト分・通常分の基金を使用して橋梁補強事業などを実施３２百万円取り崩した。これにより１９百万円増。</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ふるさと愛郷基金：令和６年２月から令和６年１２月までに納入のあった「ふるさと納税寄附金」１８百万円と運用益分を積み立て、政策的に活用するため２５百万円取り崩した。これにより７百万円減。</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森林環境譲与税基金：森林環境税及び森林環境譲与税に関する法律に基づき令和６年度に譲与された５１百万円を事業に充当、なお不足する分１０万円を取崩した。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学校給食費無償化基金：令和６年１月から１２月までの給食費の補助相当分２１百万円を取崩した。また、次年度に備えて決算剰余金２０百万円と運用益分を新たに積み立てた。このことにより２百万円減。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中小企業経営安定支援基金：令和５年度より利子補給が始まり、必要な９百万円を取崩した。</a:t>
          </a: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今後増加する公共施設の改修費、施設統廃合による解体費の財源として、必要に応じて取崩す予定。また、決算剰余金については、財政調整基金だけでなく、将来の施設管理の支出に備えるためにも本基金へも積立てを実施す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ふるさと愛郷基金：「ふるさと納税寄附金」は一旦、基金へ積立する。令和６年度からは、積極的に政策的な事業へ取崩していく。充当事業は、寄付者の希望５分野のそれぞれの寄附額に応じて検討する。</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森林環境譲与税基金：財源となる森林環境譲与税については、今後も林道補修事業などの林業振興に資する事業に充当し不足の場合は基金の取崩しで対応する予定。</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学校給食費無償化基金：令和５年度から給食費支援として毎年必要額を取崩しし、また、年次計画に沿って前年度決算剰余金を積み立てる予定。　</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中小企業経営安定支援基金：令和５～７年度に利子補給金の財源として、取崩しを実施していく。令和７年度で利子補給は終了するため、令和７年度で基金廃止予定。</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大雨災害の過年度災害復旧事業の財源として、当初予算で６５百万円の取り崩しを計上し事業の実施にあたってきたが、年度中大きな災害もなく、取り崩しを実施せず前年度決算剰余金を積み立てたこと等により、残高１，１６７百万円となり、前年度比１６４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次の大きな災害に備え財政調整基金の目標積立額を２０億円（標準財政規模にすると約５０．０％）とし、決算剰余金を活用して積立額を増やしていく方針である。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令和５年度の大きな災害時に災害対応で整理し基金を廃止した。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必要に応じて、基金を再設置していく。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典型的な山間部の過疎地である本町は、他の地域同様、高齢化率の上昇</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（令和６年１２月末高齢化率５０．２％「前年率４９．６％」）、少子化（令和６年度出生数１４人「前年度１４人」）の</a:t>
          </a:r>
          <a:r>
            <a:rPr kumimoji="1" lang="ja-JP" altLang="en-US" sz="1100">
              <a:latin typeface="ＭＳ Ｐゴシック" panose="020B0600070205080204" pitchFamily="50" charset="-128"/>
              <a:ea typeface="ＭＳ Ｐゴシック" panose="020B0600070205080204" pitchFamily="50" charset="-128"/>
            </a:rPr>
            <a:t>問題が続いている。この為、歳入では町税を中心とした自主財源が減少、歳出では地理的な要因からくる道路等インフラの維持管理、福祉関係施策、加えて令和４～５年度の大雨災害に起因した防災対策への支出も増加しており、財政力指数については、ここ５年間横ばいで、類似団体の平均を下回っている状況となっている。</a:t>
          </a:r>
        </a:p>
        <a:p>
          <a:r>
            <a:rPr kumimoji="1" lang="ja-JP" altLang="en-US" sz="1100">
              <a:latin typeface="ＭＳ Ｐゴシック" panose="020B0600070205080204" pitchFamily="50" charset="-128"/>
              <a:ea typeface="ＭＳ Ｐゴシック" panose="020B0600070205080204" pitchFamily="50" charset="-128"/>
            </a:rPr>
            <a:t>　そんな中、町外からの財源である「ふるさと納税」は期待の大きいところだが、令和６年度決算では、例年より５百万円減の約２０百万円となった。今後は、新たな商品開発により「ふるさと納税」を呼び込む施策を展開し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50">
              <a:latin typeface="ＭＳ Ｐゴシック" panose="020B0600070205080204" pitchFamily="50" charset="-128"/>
              <a:ea typeface="ＭＳ Ｐゴシック" panose="020B0600070205080204" pitchFamily="50" charset="-128"/>
            </a:rPr>
            <a:t>令和６年度の経常収支比率は９０．１％（前年度比４．３％減）となり、ここ２年間は上昇していたが改善した。数値が改善したいことについて、分母（歳入）の１６８百万円増となった要因としては、①地方税３３百万円減、②地方譲与税１３百万円増、③地方特例交付金２５百万円増、④普通交付税１５６百万円増がある。分子（歳出）の８百万円減となった要因としては、①人件費８百万円減、②補助費等８百万円増、③繰出金２０百万円減などが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なお、類似団体の差は２．２ポイントと減少したものの、依然としてまだ高い率にあるため、更なる経常収支比率の改善のためには、施策誘導による交流人口・移住人口などを増やし町内経済を活性化させ地方税収入の確保や、徹底した事務事業の検証作業を行い、不要不急な事業の廃止、事業費の縮減を断行し歳出抑制型の財政構造改革を更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104394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041126"/>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65</xdr:row>
      <xdr:rowOff>104394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8590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65</xdr:row>
      <xdr:rowOff>41656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6873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167386</xdr:rowOff>
    </xdr:from>
    <xdr:to>
      <xdr:col>11</xdr:col>
      <xdr:colOff>31750</xdr:colOff>
      <xdr:row>65</xdr:row>
      <xdr:rowOff>7874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87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53594</xdr:rowOff>
    </xdr:from>
    <xdr:to>
      <xdr:col>19</xdr:col>
      <xdr:colOff>184150</xdr:colOff>
      <xdr:row>65</xdr:row>
      <xdr:rowOff>155194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139971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8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128524</xdr:rowOff>
    </xdr:from>
    <xdr:to>
      <xdr:col>7</xdr:col>
      <xdr:colOff>31750</xdr:colOff>
      <xdr:row>65</xdr:row>
      <xdr:rowOff>58674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43451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人件費については、前年度と比較して９百万円（０．８％減）の減となっている。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これは、会計年度職員（パートタイム）の勤勉手当が創設されたことなどにより１９百万円の増となった一方、職員（再任用含み・</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ALT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除く）数の減などにより４７百万円減と</a:t>
          </a:r>
          <a:r>
            <a:rPr kumimoji="1" lang="ja-JP" altLang="en-US" sz="1050">
              <a:latin typeface="ＭＳ Ｐゴシック" panose="020B0600070205080204" pitchFamily="50" charset="-128"/>
              <a:ea typeface="ＭＳ Ｐゴシック" panose="020B0600070205080204" pitchFamily="50" charset="-128"/>
            </a:rPr>
            <a:t>なったことが主な要因である。維持補修費も、除雪費の増となる中、災害対応で大幅増となっていた側溝の泥上げなどの道路清掃費用が減少したことにより、前年比３７百万円（１２．１％減）の減となっている。</a:t>
          </a:r>
        </a:p>
        <a:p>
          <a:r>
            <a:rPr kumimoji="1" lang="ja-JP" altLang="en-US" sz="1050">
              <a:latin typeface="ＭＳ Ｐゴシック" panose="020B0600070205080204" pitchFamily="50" charset="-128"/>
              <a:ea typeface="ＭＳ Ｐゴシック" panose="020B0600070205080204" pitchFamily="50" charset="-128"/>
            </a:rPr>
            <a:t>　物件費については、脱炭素化推進事業の減や、災害救助費の大幅減などにより、前年比２９７百万円（２６．１％減）の減。以上、令和５年７月大雨災害による影響がなくなったことから減少、結果として１人当たりの経費を減少させ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124054</xdr:rowOff>
    </xdr:from>
    <xdr:to>
      <xdr:col>23</xdr:col>
      <xdr:colOff>133350</xdr:colOff>
      <xdr:row>81</xdr:row>
      <xdr:rowOff>140047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11504"/>
          <a:ext cx="8382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108832</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115408</xdr:rowOff>
    </xdr:from>
    <xdr:to>
      <xdr:col>19</xdr:col>
      <xdr:colOff>133350</xdr:colOff>
      <xdr:row>81</xdr:row>
      <xdr:rowOff>140047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2858"/>
          <a:ext cx="8890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112080</xdr:rowOff>
    </xdr:from>
    <xdr:to>
      <xdr:col>15</xdr:col>
      <xdr:colOff>82550</xdr:colOff>
      <xdr:row>81</xdr:row>
      <xdr:rowOff>115408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9530"/>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105029</xdr:rowOff>
    </xdr:from>
    <xdr:to>
      <xdr:col>11</xdr:col>
      <xdr:colOff>31750</xdr:colOff>
      <xdr:row>81</xdr:row>
      <xdr:rowOff>112080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2479"/>
          <a:ext cx="889000" cy="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73254</xdr:rowOff>
    </xdr:from>
    <xdr:to>
      <xdr:col>23</xdr:col>
      <xdr:colOff>184150</xdr:colOff>
      <xdr:row>82</xdr:row>
      <xdr:rowOff>3404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165981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89247</xdr:rowOff>
    </xdr:from>
    <xdr:to>
      <xdr:col>19</xdr:col>
      <xdr:colOff>184150</xdr:colOff>
      <xdr:row>82</xdr:row>
      <xdr:rowOff>19397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4174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64608</xdr:rowOff>
    </xdr:from>
    <xdr:to>
      <xdr:col>15</xdr:col>
      <xdr:colOff>133350</xdr:colOff>
      <xdr:row>81</xdr:row>
      <xdr:rowOff>166208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61280</xdr:rowOff>
    </xdr:from>
    <xdr:to>
      <xdr:col>11</xdr:col>
      <xdr:colOff>82550</xdr:colOff>
      <xdr:row>81</xdr:row>
      <xdr:rowOff>162880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54229</xdr:rowOff>
    </xdr:from>
    <xdr:to>
      <xdr:col>7</xdr:col>
      <xdr:colOff>31750</xdr:colOff>
      <xdr:row>81</xdr:row>
      <xdr:rowOff>155829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166006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職員の給与水準は、全国的な処遇の改善の動きに沿って、特に新規採用者や若い世代においてラスパイレス指数が高い傾向にある。これらの数値に引っ張られるかたちで、令和３年度までは類似団体と同水準の数値が続いていた。しかしながら、令和４年度は、前年度の退職者が多く、更にその傾向が強く出たため、数値が上昇し類似団体平均以上の数値となっていた。令和６年度についてもその影響を引きずった形で、類似団体以上の率となっている。</a:t>
          </a:r>
        </a:p>
        <a:p>
          <a:r>
            <a:rPr kumimoji="1" lang="ja-JP" altLang="en-US" sz="1100">
              <a:latin typeface="ＭＳ Ｐゴシック" panose="020B0600070205080204" pitchFamily="50" charset="-128"/>
              <a:ea typeface="ＭＳ Ｐゴシック" panose="020B0600070205080204" pitchFamily="50" charset="-128"/>
            </a:rPr>
            <a:t>　ベテランの職員が多く退職する中、若い職員の能力開発のため研修等により職員の資質向上を引き続き図っていく。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101600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7428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10584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123673</xdr:rowOff>
    </xdr:from>
    <xdr:to>
      <xdr:col>72</xdr:col>
      <xdr:colOff>203200</xdr:colOff>
      <xdr:row>87</xdr:row>
      <xdr:rowOff>10584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96923"/>
          <a:ext cx="889000" cy="22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123673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0529"/>
          <a:ext cx="8890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72873</xdr:rowOff>
    </xdr:from>
    <xdr:to>
      <xdr:col>68</xdr:col>
      <xdr:colOff>203200</xdr:colOff>
      <xdr:row>86</xdr:row>
      <xdr:rowOff>3023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5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職員数は５人減（令和７年４月１日現在１１５人）、人口も減少しているなか１，０００人当たり職員数は、前年度と比べて０．１７人減少したが、類似団体平均を上回った状態となっている。</a:t>
          </a:r>
        </a:p>
        <a:p>
          <a:r>
            <a:rPr kumimoji="1" lang="ja-JP" altLang="en-US" sz="1300">
              <a:latin typeface="ＭＳ Ｐゴシック" panose="020B0600070205080204" pitchFamily="50" charset="-128"/>
              <a:ea typeface="ＭＳ Ｐゴシック" panose="020B0600070205080204" pitchFamily="50" charset="-128"/>
            </a:rPr>
            <a:t>　町が単独で消防署を設置しているため消防職員の定数確保が必要であり、全体の定員管理の課題となっているものの、今後も行政サービスが低下することのないよう職員の資質向上を図りながら職員定員適正化計画に基づく定数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142579</xdr:rowOff>
    </xdr:from>
    <xdr:to>
      <xdr:col>81</xdr:col>
      <xdr:colOff>44450</xdr:colOff>
      <xdr:row>62</xdr:row>
      <xdr:rowOff>156252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772479"/>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62</xdr:row>
      <xdr:rowOff>156252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80522"/>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97536</xdr:rowOff>
    </xdr:from>
    <xdr:to>
      <xdr:col>72</xdr:col>
      <xdr:colOff>203200</xdr:colOff>
      <xdr:row>62</xdr:row>
      <xdr:rowOff>150622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274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74210</xdr:rowOff>
    </xdr:from>
    <xdr:to>
      <xdr:col>68</xdr:col>
      <xdr:colOff>152400</xdr:colOff>
      <xdr:row>62</xdr:row>
      <xdr:rowOff>97536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0411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91779</xdr:rowOff>
    </xdr:from>
    <xdr:to>
      <xdr:col>81</xdr:col>
      <xdr:colOff>95250</xdr:colOff>
      <xdr:row>63</xdr:row>
      <xdr:rowOff>21929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63856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9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105452</xdr:rowOff>
    </xdr:from>
    <xdr:to>
      <xdr:col>77</xdr:col>
      <xdr:colOff>95250</xdr:colOff>
      <xdr:row>63</xdr:row>
      <xdr:rowOff>35602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20379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21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99822</xdr:rowOff>
    </xdr:from>
    <xdr:to>
      <xdr:col>73</xdr:col>
      <xdr:colOff>44450</xdr:colOff>
      <xdr:row>63</xdr:row>
      <xdr:rowOff>29972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14749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46736</xdr:rowOff>
    </xdr:from>
    <xdr:to>
      <xdr:col>68</xdr:col>
      <xdr:colOff>203200</xdr:colOff>
      <xdr:row>62</xdr:row>
      <xdr:rowOff>148336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133113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23410</xdr:rowOff>
    </xdr:from>
    <xdr:to>
      <xdr:col>64</xdr:col>
      <xdr:colOff>152400</xdr:colOff>
      <xdr:row>62</xdr:row>
      <xdr:rowOff>125010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109787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負担比率は、前年度に比べ、更に０．６ポイント改善、８．４％となったが、類似団体の平均よりは数値が高い状況が続いている。数値改善の主な要因として、比率の分子において、公営企業会計（水道・下水道）への地方債の償還財源に充てると認められる繰入金の減（４８百万円）、分母においても普通交付税が１５６百万円増えたことがあげられる。</a:t>
          </a:r>
        </a:p>
        <a:p>
          <a:r>
            <a:rPr kumimoji="1" lang="ja-JP" altLang="en-US" sz="1200">
              <a:latin typeface="ＭＳ Ｐゴシック" panose="020B0600070205080204" pitchFamily="50" charset="-128"/>
              <a:ea typeface="ＭＳ Ｐゴシック" panose="020B0600070205080204" pitchFamily="50" charset="-128"/>
            </a:rPr>
            <a:t>　今後は、令和２年以降に実施してきた事業に係る地方債の元金償還が始まり、公債費が増加する見込みであることから、事業内容を精査し地方債発行の抑制を図るとともに、交付税算入の有利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100330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718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148590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25400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163068</xdr:rowOff>
    </xdr:from>
    <xdr:to>
      <xdr:col>81</xdr:col>
      <xdr:colOff>95250</xdr:colOff>
      <xdr:row>41</xdr:row>
      <xdr:rowOff>93218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135145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9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将来負担比率は、令和元年～２年度に実施した小学校改築事業に伴い地方債残高の増加及び充当可能基金残高の減少により、令和２年度は８５．７％と高い数値にあった。令和３年度から令和４年度に地方債の繰上償還や基金の積み増しに取り組んだことで、比率は改善した。しかしながら、令和５年度については、７月に過去最大の大雨災害が発生したことで、その対応に、基金を取り崩して対応したため、充当可能基金残高が減少（前年度比２８３百万円減、１５．７％減）したことなどから、５．０ポイント増加、５７．１％となっていた。令和６年度は、地方債の残高の減少や普通交付税の１５６百万円増などにより、８．９ポイント減少、４８．２％と回復した。なお、類似団体と比べてかなりの開きがある。</a:t>
          </a:r>
        </a:p>
        <a:p>
          <a:r>
            <a:rPr kumimoji="1" lang="ja-JP" altLang="en-US" sz="950">
              <a:latin typeface="ＭＳ Ｐゴシック" panose="020B0600070205080204" pitchFamily="50" charset="-128"/>
              <a:ea typeface="ＭＳ Ｐゴシック" panose="020B0600070205080204" pitchFamily="50" charset="-128"/>
            </a:rPr>
            <a:t>　今後は、公共施設等総合管理計画の実行に備え、計画的に基金を積立て充当可能財源を確保する一方、地方債の新規発行にあたっては事業内容の精査、交付税算入の有利な地方債の発行に努める。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151947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39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124024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151947</xdr:rowOff>
    </xdr:from>
    <xdr:to>
      <xdr:col>81</xdr:col>
      <xdr:colOff>133350</xdr:colOff>
      <xdr:row>21</xdr:row>
      <xdr:rowOff>151947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5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57876</xdr:rowOff>
    </xdr:from>
    <xdr:to>
      <xdr:col>81</xdr:col>
      <xdr:colOff>44450</xdr:colOff>
      <xdr:row>19</xdr:row>
      <xdr:rowOff>39824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143976"/>
          <a:ext cx="838200" cy="15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125095</xdr:rowOff>
    </xdr:from>
    <xdr:to>
      <xdr:col>77</xdr:col>
      <xdr:colOff>44450</xdr:colOff>
      <xdr:row>19</xdr:row>
      <xdr:rowOff>39824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211195"/>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125095</xdr:rowOff>
    </xdr:from>
    <xdr:to>
      <xdr:col>72</xdr:col>
      <xdr:colOff>203200</xdr:colOff>
      <xdr:row>19</xdr:row>
      <xdr:rowOff>129449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211195"/>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129449</xdr:rowOff>
    </xdr:from>
    <xdr:to>
      <xdr:col>68</xdr:col>
      <xdr:colOff>152400</xdr:colOff>
      <xdr:row>22</xdr:row>
      <xdr:rowOff>18415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386999"/>
          <a:ext cx="889000" cy="40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92166</xdr:rowOff>
    </xdr:from>
    <xdr:to>
      <xdr:col>64</xdr:col>
      <xdr:colOff>152400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7076</xdr:rowOff>
    </xdr:from>
    <xdr:to>
      <xdr:col>81</xdr:col>
      <xdr:colOff>95250</xdr:colOff>
      <xdr:row>18</xdr:row>
      <xdr:rowOff>108676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150603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06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160474</xdr:rowOff>
    </xdr:from>
    <xdr:to>
      <xdr:col>77</xdr:col>
      <xdr:colOff>95250</xdr:colOff>
      <xdr:row>19</xdr:row>
      <xdr:rowOff>90624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24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75401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33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74295</xdr:rowOff>
    </xdr:from>
    <xdr:to>
      <xdr:col>73</xdr:col>
      <xdr:colOff>44450</xdr:colOff>
      <xdr:row>19</xdr:row>
      <xdr:rowOff>4445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160672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24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78649</xdr:rowOff>
    </xdr:from>
    <xdr:to>
      <xdr:col>68</xdr:col>
      <xdr:colOff>203200</xdr:colOff>
      <xdr:row>20</xdr:row>
      <xdr:rowOff>8799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33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165026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422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139065</xdr:rowOff>
    </xdr:from>
    <xdr:to>
      <xdr:col>64</xdr:col>
      <xdr:colOff>152400</xdr:colOff>
      <xdr:row>22</xdr:row>
      <xdr:rowOff>69215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53992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8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令和６年度で早期退職した職員の影響による職員数の減などにより、「人件費に充当した一般財源」が前年比で８百万円（０．７％減）の減となった。加えて、比率の分母における①地方税３３百万円減となったももの、②普通交付税が１５６百万円増と大幅に増えた影響が大きく、比率は前年比１．３ポイント減少した。今後は、定年延長の年齢が段階的に伸びていくことから、職員定員適正化計画に基づき、適正な管理を図る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17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6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ついては、「物件費に充当した一般財源」が前年比で７百万円（１．２％増）の増となっているが、普通交付税などの分母要因が前年度比１６８百万円（４．４％増）増加したことから、比率は前年比０．５ポイント減少した。</a:t>
          </a:r>
        </a:p>
        <a:p>
          <a:r>
            <a:rPr kumimoji="1" lang="ja-JP" altLang="en-US" sz="1100">
              <a:latin typeface="ＭＳ Ｐゴシック" panose="020B0600070205080204" pitchFamily="50" charset="-128"/>
              <a:ea typeface="ＭＳ Ｐゴシック" panose="020B0600070205080204" pitchFamily="50" charset="-128"/>
            </a:rPr>
            <a:t>　いずれにしても物件費については、行政改革による職員数の削減により、これまで直営で行っていた業務の外部委託、物価高騰による光熱水費の上昇、各分野での</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推進によるシステムの導入・保守管理経費の増加により今後も上昇していくものと考えるが、町有施設については公共施設等総合管理計画に基づき、解体を含めた見直し等を行い物件費の抑制に努める。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32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115570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51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92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66040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55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57150</xdr:rowOff>
    </xdr:from>
    <xdr:to>
      <xdr:col>78</xdr:col>
      <xdr:colOff>120650</xdr:colOff>
      <xdr:row>16</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64770</xdr:rowOff>
    </xdr:from>
    <xdr:to>
      <xdr:col>74</xdr:col>
      <xdr:colOff>31750</xdr:colOff>
      <xdr:row>16</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151147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障害の重い障害者のサービスの利用が高止まりしていることなどから、「扶助費に充当した一般財源」が前年同数の２６０百万円となったが、普通交付税などの分母要因が前年度比１６８百万円（４．４％増）増加したことから、比率は前年比０．３ポイント減少した。</a:t>
          </a:r>
        </a:p>
        <a:p>
          <a:r>
            <a:rPr kumimoji="1" lang="ja-JP" altLang="en-US" sz="1200">
              <a:latin typeface="ＭＳ Ｐゴシック" panose="020B0600070205080204" pitchFamily="50" charset="-128"/>
              <a:ea typeface="ＭＳ Ｐゴシック" panose="020B0600070205080204" pitchFamily="50" charset="-128"/>
            </a:rPr>
            <a:t>　高齢化が進む中、高齢者・障害者へのサービス拡大や利用回数の増による扶助費の増加が想定されることから、介護予防事業を推進することで扶助費の抑制に努める。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その他については、主なものとして「繰出金に充当した一般財源」が前年比２０百万円（３．６％減）の減となったこと、これは介護保険特別会計への繰出し金の減が主な要因となっている。この他、「維持補修費に充当した一般財源」が前年比１百万円</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０．５％減</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の減、「投資及び出資金に充当した一般財源」が前年比３百万円（７．８％増）の増となっいる。これらにより、比率は前年比１．４％減少した。</a:t>
          </a:r>
        </a:p>
        <a:p>
          <a:r>
            <a:rPr kumimoji="1" lang="ja-JP" altLang="en-US" sz="1000">
              <a:latin typeface="ＭＳ Ｐゴシック" panose="020B0600070205080204" pitchFamily="50" charset="-128"/>
              <a:ea typeface="ＭＳ Ｐゴシック" panose="020B0600070205080204" pitchFamily="50" charset="-128"/>
            </a:rPr>
            <a:t>　今後は、更に介護予防や健康寿命を延ばす施策を推進することにより、介護・医療費の減少に努め介護保険特別会計など特会への繰出金の抑制を図る。加えて、町有施設全般について公共施設等総合管理計画に基づき、解体を含めた見直し等を行い維持修繕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59</xdr:row>
      <xdr:rowOff>86178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02420"/>
          <a:ext cx="0" cy="99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58255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86178</xdr:rowOff>
    </xdr:from>
    <xdr:to>
      <xdr:col>82</xdr:col>
      <xdr:colOff>196850</xdr:colOff>
      <xdr:row>59</xdr:row>
      <xdr:rowOff>86178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60</xdr:row>
      <xdr:rowOff>6169</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0172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6169</xdr:rowOff>
    </xdr:from>
    <xdr:to>
      <xdr:col>78</xdr:col>
      <xdr:colOff>69850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2931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170906</xdr:rowOff>
    </xdr:from>
    <xdr:to>
      <xdr:col>78</xdr:col>
      <xdr:colOff>120650</xdr:colOff>
      <xdr:row>57</xdr:row>
      <xdr:rowOff>101056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111233</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0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133531</xdr:rowOff>
    </xdr:from>
    <xdr:to>
      <xdr:col>73</xdr:col>
      <xdr:colOff>180975</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077631"/>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25581</xdr:rowOff>
    </xdr:from>
    <xdr:to>
      <xdr:col>74</xdr:col>
      <xdr:colOff>31750</xdr:colOff>
      <xdr:row>57</xdr:row>
      <xdr:rowOff>127181</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137358</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6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133531</xdr:rowOff>
    </xdr:from>
    <xdr:to>
      <xdr:col>69</xdr:col>
      <xdr:colOff>92075</xdr:colOff>
      <xdr:row>60</xdr:row>
      <xdr:rowOff>136797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77631"/>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164374</xdr:rowOff>
    </xdr:from>
    <xdr:to>
      <xdr:col>69</xdr:col>
      <xdr:colOff>142875</xdr:colOff>
      <xdr:row>57</xdr:row>
      <xdr:rowOff>94524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104701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3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115405</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5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126819</xdr:rowOff>
    </xdr:from>
    <xdr:to>
      <xdr:col>78</xdr:col>
      <xdr:colOff>120650</xdr:colOff>
      <xdr:row>60</xdr:row>
      <xdr:rowOff>56969</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41746</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28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82731</xdr:rowOff>
    </xdr:from>
    <xdr:to>
      <xdr:col>69</xdr:col>
      <xdr:colOff>142875</xdr:colOff>
      <xdr:row>59</xdr:row>
      <xdr:rowOff>12881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169108</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85997</xdr:rowOff>
    </xdr:from>
    <xdr:to>
      <xdr:col>65</xdr:col>
      <xdr:colOff>53975</xdr:colOff>
      <xdr:row>61</xdr:row>
      <xdr:rowOff>16147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3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459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ついては、「補助費等に充当した一般財源」が前年比で８百万円（２．３％増）の増となっているが、これは国のシステムの標準化に伴う秋田県町村電算共同事業組合への負担金の増などが主な要因となっている。しかしながら、普通交付税などの分母要因が前年度比１６８百万円（４．４％増）増加したことから、比率は前年比０．２ポイント減少した。</a:t>
          </a:r>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現在、子育て世帯の負担を減らす機運が高くなっていること、また、物価高騰対策を背景に、補助費等は増加していくものと考えられる。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071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2945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公債費については、ほぼ横ばいで、「公債費に充当した一般財源」が前年比で２百万円（０．３％増）の増となったが、普通交付税などの分母要因が前年度比１６８百万円（４．４％増）増加したことから、比率は前年比０．６ポイント減少した。</a:t>
          </a:r>
        </a:p>
        <a:p>
          <a:r>
            <a:rPr kumimoji="1" lang="ja-JP" altLang="en-US" sz="1050">
              <a:latin typeface="ＭＳ Ｐゴシック" panose="020B0600070205080204" pitchFamily="50" charset="-128"/>
              <a:ea typeface="ＭＳ Ｐゴシック" panose="020B0600070205080204" pitchFamily="50" charset="-128"/>
            </a:rPr>
            <a:t>　今後については、令和３年度完成の学童保育改築事業・令和４年度完成の火葬場増改築事業・令和５年度借入の災害関連事業（小災害復旧債・歳入欠かん等債）のために借り入れた地方債の元金償還が始まることに伴い、公債費が数年間増加していくことが想定されることから、施設の更新にあたっては、公共施設等総合管理計画に基づき施設統廃合を進め、計画的に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76</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069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73661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92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73661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096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66039</xdr:rowOff>
    </xdr:from>
    <xdr:to>
      <xdr:col>11</xdr:col>
      <xdr:colOff>9525</xdr:colOff>
      <xdr:row>76</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962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160020</xdr:rowOff>
    </xdr:from>
    <xdr:to>
      <xdr:col>24</xdr:col>
      <xdr:colOff>76200</xdr:colOff>
      <xdr:row>76</xdr:row>
      <xdr:rowOff>90170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類似団体平均と比較して上回っている要因は、主に扶助費、物件費、維持補修費に係る経常収支比率の高さである。</a:t>
          </a:r>
        </a:p>
        <a:p>
          <a:r>
            <a:rPr kumimoji="1" lang="ja-JP" altLang="en-US" sz="1200">
              <a:latin typeface="ＭＳ Ｐゴシック" panose="020B0600070205080204" pitchFamily="50" charset="-128"/>
              <a:ea typeface="ＭＳ Ｐゴシック" panose="020B0600070205080204" pitchFamily="50" charset="-128"/>
            </a:rPr>
            <a:t>　扶助費の抑制には予防事業を推進することで抑制を図る。物件費・維持補修費については、町有施設全般について公共施設等総合管理計画に基づき、解体や統廃合を含めた見直し等を行い抑制に努める。また、公共施設で更なる物件費の抑制に繋げるため、照明器具の</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化を図るなど光熱費の削減を図っていく。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77239"/>
          <a:ext cx="8382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12700</xdr:rowOff>
    </xdr:from>
    <xdr:to>
      <xdr:col>78</xdr:col>
      <xdr:colOff>69850</xdr:colOff>
      <xdr:row>79</xdr:row>
      <xdr:rowOff>73661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572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79</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9342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3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22861</xdr:rowOff>
    </xdr:from>
    <xdr:to>
      <xdr:col>78</xdr:col>
      <xdr:colOff>120650</xdr:colOff>
      <xdr:row>79</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109238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5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13782</xdr:rowOff>
    </xdr:from>
    <xdr:to>
      <xdr:col>29</xdr:col>
      <xdr:colOff>127000</xdr:colOff>
      <xdr:row>18</xdr:row>
      <xdr:rowOff>34099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47507"/>
          <a:ext cx="647700" cy="2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34099</xdr:rowOff>
    </xdr:from>
    <xdr:to>
      <xdr:col>26</xdr:col>
      <xdr:colOff>50800</xdr:colOff>
      <xdr:row>18</xdr:row>
      <xdr:rowOff>65623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67824"/>
          <a:ext cx="698500" cy="3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65623</xdr:rowOff>
    </xdr:from>
    <xdr:to>
      <xdr:col>22</xdr:col>
      <xdr:colOff>114300</xdr:colOff>
      <xdr:row>18</xdr:row>
      <xdr:rowOff>83105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9348"/>
          <a:ext cx="698500" cy="17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83105</xdr:rowOff>
    </xdr:from>
    <xdr:to>
      <xdr:col>18</xdr:col>
      <xdr:colOff>177800</xdr:colOff>
      <xdr:row>18</xdr:row>
      <xdr:rowOff>118995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16830"/>
          <a:ext cx="698500" cy="35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134432</xdr:rowOff>
    </xdr:from>
    <xdr:to>
      <xdr:col>29</xdr:col>
      <xdr:colOff>177800</xdr:colOff>
      <xdr:row>18</xdr:row>
      <xdr:rowOff>64582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9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106509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154749</xdr:rowOff>
    </xdr:from>
    <xdr:to>
      <xdr:col>26</xdr:col>
      <xdr:colOff>101600</xdr:colOff>
      <xdr:row>18</xdr:row>
      <xdr:rowOff>84899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17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69676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0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14823</xdr:rowOff>
    </xdr:from>
    <xdr:to>
      <xdr:col>22</xdr:col>
      <xdr:colOff>165100</xdr:colOff>
      <xdr:row>18</xdr:row>
      <xdr:rowOff>116423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101200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32305</xdr:rowOff>
    </xdr:from>
    <xdr:to>
      <xdr:col>19</xdr:col>
      <xdr:colOff>38100</xdr:colOff>
      <xdr:row>18</xdr:row>
      <xdr:rowOff>133905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6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118682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5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68195</xdr:rowOff>
    </xdr:from>
    <xdr:to>
      <xdr:col>15</xdr:col>
      <xdr:colOff>101600</xdr:colOff>
      <xdr:row>18</xdr:row>
      <xdr:rowOff>169795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0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154572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133972</xdr:rowOff>
    </xdr:from>
    <xdr:to>
      <xdr:col>29</xdr:col>
      <xdr:colOff>127000</xdr:colOff>
      <xdr:row>37</xdr:row>
      <xdr:rowOff>14148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87222"/>
          <a:ext cx="647700" cy="51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133972</xdr:rowOff>
    </xdr:from>
    <xdr:to>
      <xdr:col>26</xdr:col>
      <xdr:colOff>50800</xdr:colOff>
      <xdr:row>36</xdr:row>
      <xdr:rowOff>149047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87222"/>
          <a:ext cx="698500" cy="15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141643</xdr:rowOff>
    </xdr:from>
    <xdr:to>
      <xdr:col>22</xdr:col>
      <xdr:colOff>114300</xdr:colOff>
      <xdr:row>36</xdr:row>
      <xdr:rowOff>149047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094893"/>
          <a:ext cx="698500" cy="7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130149</xdr:rowOff>
    </xdr:from>
    <xdr:to>
      <xdr:col>18</xdr:col>
      <xdr:colOff>177800</xdr:colOff>
      <xdr:row>36</xdr:row>
      <xdr:rowOff>141643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83399"/>
          <a:ext cx="698500" cy="11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134798</xdr:rowOff>
    </xdr:from>
    <xdr:to>
      <xdr:col>29</xdr:col>
      <xdr:colOff>177800</xdr:colOff>
      <xdr:row>37</xdr:row>
      <xdr:rowOff>64948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106875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6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83172</xdr:rowOff>
    </xdr:from>
    <xdr:to>
      <xdr:col>26</xdr:col>
      <xdr:colOff>101600</xdr:colOff>
      <xdr:row>37</xdr:row>
      <xdr:rowOff>13322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3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194949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0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98247</xdr:rowOff>
    </xdr:from>
    <xdr:to>
      <xdr:col>22</xdr:col>
      <xdr:colOff>165100</xdr:colOff>
      <xdr:row>37</xdr:row>
      <xdr:rowOff>28397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5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90843</xdr:rowOff>
    </xdr:from>
    <xdr:to>
      <xdr:col>19</xdr:col>
      <xdr:colOff>38100</xdr:colOff>
      <xdr:row>37</xdr:row>
      <xdr:rowOff>20993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4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202620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1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79349</xdr:rowOff>
    </xdr:from>
    <xdr:to>
      <xdr:col>15</xdr:col>
      <xdr:colOff>101600</xdr:colOff>
      <xdr:row>37</xdr:row>
      <xdr:rowOff>9499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32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191126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0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48664</xdr:rowOff>
    </xdr:from>
    <xdr:to>
      <xdr:col>24</xdr:col>
      <xdr:colOff>63500</xdr:colOff>
      <xdr:row>35</xdr:row>
      <xdr:rowOff>72339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9414"/>
          <a:ext cx="838200" cy="2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72339</xdr:rowOff>
    </xdr:from>
    <xdr:to>
      <xdr:col>19</xdr:col>
      <xdr:colOff>177800</xdr:colOff>
      <xdr:row>35</xdr:row>
      <xdr:rowOff>117122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3089"/>
          <a:ext cx="889000" cy="4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117122</xdr:rowOff>
    </xdr:from>
    <xdr:to>
      <xdr:col>15</xdr:col>
      <xdr:colOff>50800</xdr:colOff>
      <xdr:row>35</xdr:row>
      <xdr:rowOff>124109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7872"/>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124109</xdr:rowOff>
    </xdr:from>
    <xdr:to>
      <xdr:col>10</xdr:col>
      <xdr:colOff>114300</xdr:colOff>
      <xdr:row>36</xdr:row>
      <xdr:rowOff>20051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4859"/>
          <a:ext cx="889000" cy="6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169314</xdr:rowOff>
    </xdr:from>
    <xdr:to>
      <xdr:col>24</xdr:col>
      <xdr:colOff>114300</xdr:colOff>
      <xdr:row>35</xdr:row>
      <xdr:rowOff>99464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147741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21539</xdr:rowOff>
    </xdr:from>
    <xdr:to>
      <xdr:col>20</xdr:col>
      <xdr:colOff>38100</xdr:colOff>
      <xdr:row>35</xdr:row>
      <xdr:rowOff>123139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114266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66322</xdr:rowOff>
    </xdr:from>
    <xdr:to>
      <xdr:col>15</xdr:col>
      <xdr:colOff>101600</xdr:colOff>
      <xdr:row>35</xdr:row>
      <xdr:rowOff>167922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159049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73309</xdr:rowOff>
    </xdr:from>
    <xdr:to>
      <xdr:col>10</xdr:col>
      <xdr:colOff>165100</xdr:colOff>
      <xdr:row>36</xdr:row>
      <xdr:rowOff>3459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166036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140701</xdr:rowOff>
    </xdr:from>
    <xdr:to>
      <xdr:col>6</xdr:col>
      <xdr:colOff>38100</xdr:colOff>
      <xdr:row>36</xdr:row>
      <xdr:rowOff>70851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61978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34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75145</xdr:rowOff>
    </xdr:from>
    <xdr:to>
      <xdr:col>24</xdr:col>
      <xdr:colOff>63500</xdr:colOff>
      <xdr:row>58</xdr:row>
      <xdr:rowOff>90500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19245"/>
          <a:ext cx="838200" cy="1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75145</xdr:rowOff>
    </xdr:from>
    <xdr:to>
      <xdr:col>19</xdr:col>
      <xdr:colOff>177800</xdr:colOff>
      <xdr:row>58</xdr:row>
      <xdr:rowOff>89120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19245"/>
          <a:ext cx="889000" cy="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89120</xdr:rowOff>
    </xdr:from>
    <xdr:to>
      <xdr:col>15</xdr:col>
      <xdr:colOff>50800</xdr:colOff>
      <xdr:row>58</xdr:row>
      <xdr:rowOff>91384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3220"/>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91384</xdr:rowOff>
    </xdr:from>
    <xdr:to>
      <xdr:col>10</xdr:col>
      <xdr:colOff>114300</xdr:colOff>
      <xdr:row>58</xdr:row>
      <xdr:rowOff>92741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5484"/>
          <a:ext cx="889000" cy="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39700</xdr:rowOff>
    </xdr:from>
    <xdr:to>
      <xdr:col>24</xdr:col>
      <xdr:colOff>114300</xdr:colOff>
      <xdr:row>58</xdr:row>
      <xdr:rowOff>141300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24345</xdr:rowOff>
    </xdr:from>
    <xdr:to>
      <xdr:col>20</xdr:col>
      <xdr:colOff>38100</xdr:colOff>
      <xdr:row>58</xdr:row>
      <xdr:rowOff>125945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117072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38320</xdr:rowOff>
    </xdr:from>
    <xdr:to>
      <xdr:col>15</xdr:col>
      <xdr:colOff>101600</xdr:colOff>
      <xdr:row>58</xdr:row>
      <xdr:rowOff>139920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131047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40584</xdr:rowOff>
    </xdr:from>
    <xdr:to>
      <xdr:col>10</xdr:col>
      <xdr:colOff>165100</xdr:colOff>
      <xdr:row>58</xdr:row>
      <xdr:rowOff>142184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133311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41941</xdr:rowOff>
    </xdr:from>
    <xdr:to>
      <xdr:col>6</xdr:col>
      <xdr:colOff>38100</xdr:colOff>
      <xdr:row>58</xdr:row>
      <xdr:rowOff>143541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134668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3473</xdr:rowOff>
    </xdr:from>
    <xdr:to>
      <xdr:col>24</xdr:col>
      <xdr:colOff>63500</xdr:colOff>
      <xdr:row>75</xdr:row>
      <xdr:rowOff>71368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862223"/>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3473</xdr:rowOff>
    </xdr:from>
    <xdr:to>
      <xdr:col>19</xdr:col>
      <xdr:colOff>177800</xdr:colOff>
      <xdr:row>76</xdr:row>
      <xdr:rowOff>133262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862223"/>
          <a:ext cx="889000" cy="30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113467</xdr:rowOff>
    </xdr:from>
    <xdr:to>
      <xdr:col>15</xdr:col>
      <xdr:colOff>50800</xdr:colOff>
      <xdr:row>76</xdr:row>
      <xdr:rowOff>133262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143667"/>
          <a:ext cx="889000" cy="1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113467</xdr:rowOff>
    </xdr:from>
    <xdr:to>
      <xdr:col>10</xdr:col>
      <xdr:colOff>114300</xdr:colOff>
      <xdr:row>77</xdr:row>
      <xdr:rowOff>64243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143667"/>
          <a:ext cx="889000" cy="1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20568</xdr:rowOff>
    </xdr:from>
    <xdr:to>
      <xdr:col>24</xdr:col>
      <xdr:colOff>114300</xdr:colOff>
      <xdr:row>75</xdr:row>
      <xdr:rowOff>122168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8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43445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7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124123</xdr:rowOff>
    </xdr:from>
    <xdr:to>
      <xdr:col>20</xdr:col>
      <xdr:colOff>38100</xdr:colOff>
      <xdr:row>75</xdr:row>
      <xdr:rowOff>54273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8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70800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82462</xdr:rowOff>
    </xdr:from>
    <xdr:to>
      <xdr:col>15</xdr:col>
      <xdr:colOff>101600</xdr:colOff>
      <xdr:row>77</xdr:row>
      <xdr:rowOff>12612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1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29138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62667</xdr:rowOff>
    </xdr:from>
    <xdr:to>
      <xdr:col>10</xdr:col>
      <xdr:colOff>165100</xdr:colOff>
      <xdr:row>76</xdr:row>
      <xdr:rowOff>164267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9345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13443</xdr:rowOff>
    </xdr:from>
    <xdr:to>
      <xdr:col>6</xdr:col>
      <xdr:colOff>38100</xdr:colOff>
      <xdr:row>77</xdr:row>
      <xdr:rowOff>115043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131570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16850</xdr:rowOff>
    </xdr:from>
    <xdr:to>
      <xdr:col>24</xdr:col>
      <xdr:colOff>63500</xdr:colOff>
      <xdr:row>96</xdr:row>
      <xdr:rowOff>121968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76050"/>
          <a:ext cx="8382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16850</xdr:rowOff>
    </xdr:from>
    <xdr:to>
      <xdr:col>19</xdr:col>
      <xdr:colOff>177800</xdr:colOff>
      <xdr:row>97</xdr:row>
      <xdr:rowOff>17574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76050"/>
          <a:ext cx="889000" cy="1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112588</xdr:rowOff>
    </xdr:from>
    <xdr:to>
      <xdr:col>15</xdr:col>
      <xdr:colOff>50800</xdr:colOff>
      <xdr:row>97</xdr:row>
      <xdr:rowOff>17574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571788"/>
          <a:ext cx="889000" cy="7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112588</xdr:rowOff>
    </xdr:from>
    <xdr:to>
      <xdr:col>10</xdr:col>
      <xdr:colOff>114300</xdr:colOff>
      <xdr:row>97</xdr:row>
      <xdr:rowOff>128941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71788"/>
          <a:ext cx="889000" cy="18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71168</xdr:rowOff>
    </xdr:from>
    <xdr:to>
      <xdr:col>24</xdr:col>
      <xdr:colOff>114300</xdr:colOff>
      <xdr:row>97</xdr:row>
      <xdr:rowOff>1318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94045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8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137500</xdr:rowOff>
    </xdr:from>
    <xdr:to>
      <xdr:col>20</xdr:col>
      <xdr:colOff>38100</xdr:colOff>
      <xdr:row>96</xdr:row>
      <xdr:rowOff>67650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2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84177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0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138224</xdr:rowOff>
    </xdr:from>
    <xdr:to>
      <xdr:col>15</xdr:col>
      <xdr:colOff>101600</xdr:colOff>
      <xdr:row>97</xdr:row>
      <xdr:rowOff>68374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9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84901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37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61788</xdr:rowOff>
    </xdr:from>
    <xdr:to>
      <xdr:col>10</xdr:col>
      <xdr:colOff>165100</xdr:colOff>
      <xdr:row>96</xdr:row>
      <xdr:rowOff>163388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2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8465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78141</xdr:rowOff>
    </xdr:from>
    <xdr:to>
      <xdr:col>6</xdr:col>
      <xdr:colOff>38100</xdr:colOff>
      <xdr:row>98</xdr:row>
      <xdr:rowOff>8291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24818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5352</xdr:rowOff>
    </xdr:from>
    <xdr:to>
      <xdr:col>55</xdr:col>
      <xdr:colOff>0</xdr:colOff>
      <xdr:row>39</xdr:row>
      <xdr:rowOff>67520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691902"/>
          <a:ext cx="838200" cy="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5352</xdr:rowOff>
    </xdr:from>
    <xdr:to>
      <xdr:col>50</xdr:col>
      <xdr:colOff>114300</xdr:colOff>
      <xdr:row>39</xdr:row>
      <xdr:rowOff>84120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691902"/>
          <a:ext cx="889000" cy="7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84120</xdr:rowOff>
    </xdr:from>
    <xdr:to>
      <xdr:col>45</xdr:col>
      <xdr:colOff>177800</xdr:colOff>
      <xdr:row>39</xdr:row>
      <xdr:rowOff>137353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70670"/>
          <a:ext cx="889000" cy="5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154254</xdr:rowOff>
    </xdr:from>
    <xdr:to>
      <xdr:col>41</xdr:col>
      <xdr:colOff>50800</xdr:colOff>
      <xdr:row>39</xdr:row>
      <xdr:rowOff>137353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97904"/>
          <a:ext cx="889000" cy="3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16720</xdr:rowOff>
    </xdr:from>
    <xdr:to>
      <xdr:col>55</xdr:col>
      <xdr:colOff>50800</xdr:colOff>
      <xdr:row>39</xdr:row>
      <xdr:rowOff>118320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70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103097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61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126002</xdr:rowOff>
    </xdr:from>
    <xdr:to>
      <xdr:col>50</xdr:col>
      <xdr:colOff>165100</xdr:colOff>
      <xdr:row>39</xdr:row>
      <xdr:rowOff>56152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47279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3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33320</xdr:rowOff>
    </xdr:from>
    <xdr:to>
      <xdr:col>46</xdr:col>
      <xdr:colOff>38100</xdr:colOff>
      <xdr:row>39</xdr:row>
      <xdr:rowOff>134920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1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126047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86553</xdr:rowOff>
    </xdr:from>
    <xdr:to>
      <xdr:col>41</xdr:col>
      <xdr:colOff>101600</xdr:colOff>
      <xdr:row>40</xdr:row>
      <xdr:rowOff>16703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7830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103454</xdr:rowOff>
    </xdr:from>
    <xdr:to>
      <xdr:col>36</xdr:col>
      <xdr:colOff>165100</xdr:colOff>
      <xdr:row>38</xdr:row>
      <xdr:rowOff>33604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24731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53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112740</xdr:rowOff>
    </xdr:from>
    <xdr:to>
      <xdr:col>55</xdr:col>
      <xdr:colOff>0</xdr:colOff>
      <xdr:row>58</xdr:row>
      <xdr:rowOff>118276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56840"/>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108245</xdr:rowOff>
    </xdr:from>
    <xdr:to>
      <xdr:col>50</xdr:col>
      <xdr:colOff>114300</xdr:colOff>
      <xdr:row>58</xdr:row>
      <xdr:rowOff>112740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52345"/>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104497</xdr:rowOff>
    </xdr:from>
    <xdr:to>
      <xdr:col>45</xdr:col>
      <xdr:colOff>177800</xdr:colOff>
      <xdr:row>58</xdr:row>
      <xdr:rowOff>108245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8597"/>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31039</xdr:rowOff>
    </xdr:from>
    <xdr:to>
      <xdr:col>41</xdr:col>
      <xdr:colOff>50800</xdr:colOff>
      <xdr:row>58</xdr:row>
      <xdr:rowOff>104497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75139"/>
          <a:ext cx="889000" cy="7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67476</xdr:rowOff>
    </xdr:from>
    <xdr:to>
      <xdr:col>55</xdr:col>
      <xdr:colOff>50800</xdr:colOff>
      <xdr:row>58</xdr:row>
      <xdr:rowOff>169076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61940</xdr:rowOff>
    </xdr:from>
    <xdr:to>
      <xdr:col>50</xdr:col>
      <xdr:colOff>165100</xdr:colOff>
      <xdr:row>58</xdr:row>
      <xdr:rowOff>163540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154667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57445</xdr:rowOff>
    </xdr:from>
    <xdr:to>
      <xdr:col>46</xdr:col>
      <xdr:colOff>38100</xdr:colOff>
      <xdr:row>58</xdr:row>
      <xdr:rowOff>159045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150172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53697</xdr:rowOff>
    </xdr:from>
    <xdr:to>
      <xdr:col>41</xdr:col>
      <xdr:colOff>101600</xdr:colOff>
      <xdr:row>58</xdr:row>
      <xdr:rowOff>155297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146424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151689</xdr:rowOff>
    </xdr:from>
    <xdr:to>
      <xdr:col>36</xdr:col>
      <xdr:colOff>165100</xdr:colOff>
      <xdr:row>58</xdr:row>
      <xdr:rowOff>81839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98366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135877</xdr:rowOff>
    </xdr:from>
    <xdr:to>
      <xdr:col>55</xdr:col>
      <xdr:colOff>0</xdr:colOff>
      <xdr:row>78</xdr:row>
      <xdr:rowOff>138888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8977"/>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135877</xdr:rowOff>
    </xdr:from>
    <xdr:to>
      <xdr:col>50</xdr:col>
      <xdr:colOff>114300</xdr:colOff>
      <xdr:row>78</xdr:row>
      <xdr:rowOff>137247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8977"/>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137247</xdr:rowOff>
    </xdr:from>
    <xdr:to>
      <xdr:col>45</xdr:col>
      <xdr:colOff>177800</xdr:colOff>
      <xdr:row>78</xdr:row>
      <xdr:rowOff>138258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10347"/>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133690</xdr:rowOff>
    </xdr:from>
    <xdr:to>
      <xdr:col>41</xdr:col>
      <xdr:colOff>50800</xdr:colOff>
      <xdr:row>78</xdr:row>
      <xdr:rowOff>138258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6790"/>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88088</xdr:rowOff>
    </xdr:from>
    <xdr:to>
      <xdr:col>55</xdr:col>
      <xdr:colOff>50800</xdr:colOff>
      <xdr:row>79</xdr:row>
      <xdr:rowOff>18238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85077</xdr:rowOff>
    </xdr:from>
    <xdr:to>
      <xdr:col>50</xdr:col>
      <xdr:colOff>165100</xdr:colOff>
      <xdr:row>79</xdr:row>
      <xdr:rowOff>15227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86447</xdr:rowOff>
    </xdr:from>
    <xdr:to>
      <xdr:col>46</xdr:col>
      <xdr:colOff>38100</xdr:colOff>
      <xdr:row>79</xdr:row>
      <xdr:rowOff>16597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7724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87458</xdr:rowOff>
    </xdr:from>
    <xdr:to>
      <xdr:col>41</xdr:col>
      <xdr:colOff>101600</xdr:colOff>
      <xdr:row>79</xdr:row>
      <xdr:rowOff>17608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8735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82890</xdr:rowOff>
    </xdr:from>
    <xdr:to>
      <xdr:col>36</xdr:col>
      <xdr:colOff>165100</xdr:colOff>
      <xdr:row>79</xdr:row>
      <xdr:rowOff>13040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4167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49597</xdr:rowOff>
    </xdr:from>
    <xdr:to>
      <xdr:col>55</xdr:col>
      <xdr:colOff>0</xdr:colOff>
      <xdr:row>98</xdr:row>
      <xdr:rowOff>49853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51697"/>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14754</xdr:rowOff>
    </xdr:from>
    <xdr:to>
      <xdr:col>50</xdr:col>
      <xdr:colOff>114300</xdr:colOff>
      <xdr:row>98</xdr:row>
      <xdr:rowOff>49853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16854"/>
          <a:ext cx="889000" cy="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159210</xdr:rowOff>
    </xdr:from>
    <xdr:to>
      <xdr:col>45</xdr:col>
      <xdr:colOff>177800</xdr:colOff>
      <xdr:row>98</xdr:row>
      <xdr:rowOff>14754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89860"/>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163931</xdr:rowOff>
    </xdr:from>
    <xdr:to>
      <xdr:col>41</xdr:col>
      <xdr:colOff>50800</xdr:colOff>
      <xdr:row>97</xdr:row>
      <xdr:rowOff>159210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51681"/>
          <a:ext cx="889000" cy="33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170247</xdr:rowOff>
    </xdr:from>
    <xdr:to>
      <xdr:col>55</xdr:col>
      <xdr:colOff>50800</xdr:colOff>
      <xdr:row>98</xdr:row>
      <xdr:rowOff>100397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85174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170503</xdr:rowOff>
    </xdr:from>
    <xdr:to>
      <xdr:col>50</xdr:col>
      <xdr:colOff>165100</xdr:colOff>
      <xdr:row>98</xdr:row>
      <xdr:rowOff>100653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91780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9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135404</xdr:rowOff>
    </xdr:from>
    <xdr:to>
      <xdr:col>46</xdr:col>
      <xdr:colOff>38100</xdr:colOff>
      <xdr:row>98</xdr:row>
      <xdr:rowOff>65554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56681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108410</xdr:rowOff>
    </xdr:from>
    <xdr:to>
      <xdr:col>41</xdr:col>
      <xdr:colOff>101600</xdr:colOff>
      <xdr:row>98</xdr:row>
      <xdr:rowOff>38560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29687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3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113131</xdr:rowOff>
    </xdr:from>
    <xdr:to>
      <xdr:col>36</xdr:col>
      <xdr:colOff>165100</xdr:colOff>
      <xdr:row>96</xdr:row>
      <xdr:rowOff>43281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4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59808</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17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148711</xdr:rowOff>
    </xdr:from>
    <xdr:to>
      <xdr:col>85</xdr:col>
      <xdr:colOff>127000</xdr:colOff>
      <xdr:row>34</xdr:row>
      <xdr:rowOff>142192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5635111"/>
          <a:ext cx="838200" cy="3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142192</xdr:rowOff>
    </xdr:from>
    <xdr:to>
      <xdr:col>81</xdr:col>
      <xdr:colOff>50800</xdr:colOff>
      <xdr:row>37</xdr:row>
      <xdr:rowOff>120452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5971492"/>
          <a:ext cx="889000" cy="4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120452</xdr:rowOff>
    </xdr:from>
    <xdr:to>
      <xdr:col>76</xdr:col>
      <xdr:colOff>114300</xdr:colOff>
      <xdr:row>38</xdr:row>
      <xdr:rowOff>111207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64102"/>
          <a:ext cx="889000" cy="16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111207</xdr:rowOff>
    </xdr:from>
    <xdr:to>
      <xdr:col>71</xdr:col>
      <xdr:colOff>177800</xdr:colOff>
      <xdr:row>38</xdr:row>
      <xdr:rowOff>134076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6307"/>
          <a:ext cx="889000" cy="2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97911</xdr:rowOff>
    </xdr:from>
    <xdr:to>
      <xdr:col>85</xdr:col>
      <xdr:colOff>177800</xdr:colOff>
      <xdr:row>33</xdr:row>
      <xdr:rowOff>28061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55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120788</xdr:rowOff>
    </xdr:from>
    <xdr:ext cx="599010"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43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91392</xdr:rowOff>
    </xdr:from>
    <xdr:to>
      <xdr:col>81</xdr:col>
      <xdr:colOff>101600</xdr:colOff>
      <xdr:row>35</xdr:row>
      <xdr:rowOff>21542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9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38069</xdr:rowOff>
    </xdr:from>
    <xdr:ext cx="59901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181795" y="569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69652</xdr:rowOff>
    </xdr:from>
    <xdr:to>
      <xdr:col>76</xdr:col>
      <xdr:colOff>165100</xdr:colOff>
      <xdr:row>37</xdr:row>
      <xdr:rowOff>171252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16329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18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60407</xdr:rowOff>
    </xdr:from>
    <xdr:to>
      <xdr:col>72</xdr:col>
      <xdr:colOff>38100</xdr:colOff>
      <xdr:row>38</xdr:row>
      <xdr:rowOff>162007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153134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83276</xdr:rowOff>
    </xdr:from>
    <xdr:to>
      <xdr:col>67</xdr:col>
      <xdr:colOff>101600</xdr:colOff>
      <xdr:row>39</xdr:row>
      <xdr:rowOff>13426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4553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141563</xdr:rowOff>
    </xdr:from>
    <xdr:to>
      <xdr:col>85</xdr:col>
      <xdr:colOff>127000</xdr:colOff>
      <xdr:row>77</xdr:row>
      <xdr:rowOff>147203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43213"/>
          <a:ext cx="8382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132200</xdr:rowOff>
    </xdr:from>
    <xdr:to>
      <xdr:col>81</xdr:col>
      <xdr:colOff>50800</xdr:colOff>
      <xdr:row>77</xdr:row>
      <xdr:rowOff>147203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33850"/>
          <a:ext cx="889000" cy="1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132200</xdr:rowOff>
    </xdr:from>
    <xdr:to>
      <xdr:col>76</xdr:col>
      <xdr:colOff>114300</xdr:colOff>
      <xdr:row>77</xdr:row>
      <xdr:rowOff>151208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33850"/>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151208</xdr:rowOff>
    </xdr:from>
    <xdr:to>
      <xdr:col>71</xdr:col>
      <xdr:colOff>177800</xdr:colOff>
      <xdr:row>77</xdr:row>
      <xdr:rowOff>155663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52858"/>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90763</xdr:rowOff>
    </xdr:from>
    <xdr:to>
      <xdr:col>85</xdr:col>
      <xdr:colOff>177800</xdr:colOff>
      <xdr:row>78</xdr:row>
      <xdr:rowOff>20913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9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69190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7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96403</xdr:rowOff>
    </xdr:from>
    <xdr:to>
      <xdr:col>81</xdr:col>
      <xdr:colOff>101600</xdr:colOff>
      <xdr:row>78</xdr:row>
      <xdr:rowOff>26553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9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17680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81400</xdr:rowOff>
    </xdr:from>
    <xdr:to>
      <xdr:col>76</xdr:col>
      <xdr:colOff>165100</xdr:colOff>
      <xdr:row>78</xdr:row>
      <xdr:rowOff>11550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2677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37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100408</xdr:rowOff>
    </xdr:from>
    <xdr:to>
      <xdr:col>72</xdr:col>
      <xdr:colOff>38100</xdr:colOff>
      <xdr:row>78</xdr:row>
      <xdr:rowOff>30558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21685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3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104863</xdr:rowOff>
    </xdr:from>
    <xdr:to>
      <xdr:col>67</xdr:col>
      <xdr:colOff>101600</xdr:colOff>
      <xdr:row>78</xdr:row>
      <xdr:rowOff>35013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26140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164285</xdr:rowOff>
    </xdr:from>
    <xdr:to>
      <xdr:col>85</xdr:col>
      <xdr:colOff>127000</xdr:colOff>
      <xdr:row>98</xdr:row>
      <xdr:rowOff>170689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66385"/>
          <a:ext cx="838200" cy="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170689</xdr:rowOff>
    </xdr:from>
    <xdr:to>
      <xdr:col>81</xdr:col>
      <xdr:colOff>50800</xdr:colOff>
      <xdr:row>99</xdr:row>
      <xdr:rowOff>14551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72789"/>
          <a:ext cx="889000" cy="1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5891</xdr:rowOff>
    </xdr:from>
    <xdr:to>
      <xdr:col>76</xdr:col>
      <xdr:colOff>114300</xdr:colOff>
      <xdr:row>99</xdr:row>
      <xdr:rowOff>14551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79441"/>
          <a:ext cx="8890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3539</xdr:rowOff>
    </xdr:from>
    <xdr:to>
      <xdr:col>71</xdr:col>
      <xdr:colOff>177800</xdr:colOff>
      <xdr:row>99</xdr:row>
      <xdr:rowOff>5891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977089"/>
          <a:ext cx="8890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113485</xdr:rowOff>
    </xdr:from>
    <xdr:to>
      <xdr:col>85</xdr:col>
      <xdr:colOff>177800</xdr:colOff>
      <xdr:row>99</xdr:row>
      <xdr:rowOff>43635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28412</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3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119889</xdr:rowOff>
    </xdr:from>
    <xdr:to>
      <xdr:col>81</xdr:col>
      <xdr:colOff>101600</xdr:colOff>
      <xdr:row>99</xdr:row>
      <xdr:rowOff>50039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41166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135201</xdr:rowOff>
    </xdr:from>
    <xdr:to>
      <xdr:col>76</xdr:col>
      <xdr:colOff>165100</xdr:colOff>
      <xdr:row>99</xdr:row>
      <xdr:rowOff>65351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56478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126541</xdr:rowOff>
    </xdr:from>
    <xdr:to>
      <xdr:col>72</xdr:col>
      <xdr:colOff>38100</xdr:colOff>
      <xdr:row>99</xdr:row>
      <xdr:rowOff>56691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2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47818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124189</xdr:rowOff>
    </xdr:from>
    <xdr:to>
      <xdr:col>67</xdr:col>
      <xdr:colOff>101600</xdr:colOff>
      <xdr:row>99</xdr:row>
      <xdr:rowOff>54339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2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45466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89065</xdr:rowOff>
    </xdr:from>
    <xdr:to>
      <xdr:col>116</xdr:col>
      <xdr:colOff>63500</xdr:colOff>
      <xdr:row>37</xdr:row>
      <xdr:rowOff>101105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32715"/>
          <a:ext cx="838200" cy="1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89065</xdr:rowOff>
    </xdr:from>
    <xdr:to>
      <xdr:col>111</xdr:col>
      <xdr:colOff>177800</xdr:colOff>
      <xdr:row>37</xdr:row>
      <xdr:rowOff>115202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432715"/>
          <a:ext cx="889000" cy="2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110134</xdr:rowOff>
    </xdr:from>
    <xdr:to>
      <xdr:col>107</xdr:col>
      <xdr:colOff>50800</xdr:colOff>
      <xdr:row>37</xdr:row>
      <xdr:rowOff>115202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453784"/>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110134</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453784"/>
          <a:ext cx="889000" cy="2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50305</xdr:rowOff>
    </xdr:from>
    <xdr:to>
      <xdr:col>116</xdr:col>
      <xdr:colOff>114300</xdr:colOff>
      <xdr:row>37</xdr:row>
      <xdr:rowOff>151905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73182</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24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38265</xdr:rowOff>
    </xdr:from>
    <xdr:to>
      <xdr:col>112</xdr:col>
      <xdr:colOff>38100</xdr:colOff>
      <xdr:row>37</xdr:row>
      <xdr:rowOff>139865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3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156392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5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64402</xdr:rowOff>
    </xdr:from>
    <xdr:to>
      <xdr:col>107</xdr:col>
      <xdr:colOff>101600</xdr:colOff>
      <xdr:row>37</xdr:row>
      <xdr:rowOff>166002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8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59334</xdr:rowOff>
    </xdr:from>
    <xdr:to>
      <xdr:col>102</xdr:col>
      <xdr:colOff>165100</xdr:colOff>
      <xdr:row>37</xdr:row>
      <xdr:rowOff>160934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100038</xdr:rowOff>
    </xdr:from>
    <xdr:to>
      <xdr:col>116</xdr:col>
      <xdr:colOff>63500</xdr:colOff>
      <xdr:row>57</xdr:row>
      <xdr:rowOff>109822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72688"/>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37013</xdr:rowOff>
    </xdr:from>
    <xdr:to>
      <xdr:col>111</xdr:col>
      <xdr:colOff>177800</xdr:colOff>
      <xdr:row>57</xdr:row>
      <xdr:rowOff>109822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09663"/>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37013</xdr:rowOff>
    </xdr:from>
    <xdr:to>
      <xdr:col>107</xdr:col>
      <xdr:colOff>50800</xdr:colOff>
      <xdr:row>57</xdr:row>
      <xdr:rowOff>44420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0966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91307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86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44420</xdr:rowOff>
    </xdr:from>
    <xdr:to>
      <xdr:col>102</xdr:col>
      <xdr:colOff>114300</xdr:colOff>
      <xdr:row>57</xdr:row>
      <xdr:rowOff>49952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17070"/>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1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49238</xdr:rowOff>
    </xdr:from>
    <xdr:to>
      <xdr:col>116</xdr:col>
      <xdr:colOff>114300</xdr:colOff>
      <xdr:row>57</xdr:row>
      <xdr:rowOff>150838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72115</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7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59022</xdr:rowOff>
    </xdr:from>
    <xdr:to>
      <xdr:col>112</xdr:col>
      <xdr:colOff>38100</xdr:colOff>
      <xdr:row>57</xdr:row>
      <xdr:rowOff>160622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157663</xdr:rowOff>
    </xdr:from>
    <xdr:to>
      <xdr:col>107</xdr:col>
      <xdr:colOff>101600</xdr:colOff>
      <xdr:row>57</xdr:row>
      <xdr:rowOff>87813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7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104340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53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165070</xdr:rowOff>
    </xdr:from>
    <xdr:to>
      <xdr:col>102</xdr:col>
      <xdr:colOff>165100</xdr:colOff>
      <xdr:row>57</xdr:row>
      <xdr:rowOff>95220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7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111747</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95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170602</xdr:rowOff>
    </xdr:from>
    <xdr:to>
      <xdr:col>98</xdr:col>
      <xdr:colOff>38100</xdr:colOff>
      <xdr:row>57</xdr:row>
      <xdr:rowOff>100752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7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117279</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954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70483</xdr:rowOff>
    </xdr:from>
    <xdr:to>
      <xdr:col>116</xdr:col>
      <xdr:colOff>63500</xdr:colOff>
      <xdr:row>73</xdr:row>
      <xdr:rowOff>87808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586333"/>
          <a:ext cx="838200" cy="1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70483</xdr:rowOff>
    </xdr:from>
    <xdr:to>
      <xdr:col>111</xdr:col>
      <xdr:colOff>177800</xdr:colOff>
      <xdr:row>73</xdr:row>
      <xdr:rowOff>150706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586333"/>
          <a:ext cx="889000" cy="8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150706</xdr:rowOff>
    </xdr:from>
    <xdr:to>
      <xdr:col>107</xdr:col>
      <xdr:colOff>50800</xdr:colOff>
      <xdr:row>74</xdr:row>
      <xdr:rowOff>116073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66556"/>
          <a:ext cx="889000" cy="13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101769</xdr:rowOff>
    </xdr:from>
    <xdr:to>
      <xdr:col>102</xdr:col>
      <xdr:colOff>114300</xdr:colOff>
      <xdr:row>74</xdr:row>
      <xdr:rowOff>116073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446169"/>
          <a:ext cx="889000" cy="35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37008</xdr:rowOff>
    </xdr:from>
    <xdr:to>
      <xdr:col>116</xdr:col>
      <xdr:colOff>114300</xdr:colOff>
      <xdr:row>73</xdr:row>
      <xdr:rowOff>138608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59885</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19683</xdr:rowOff>
    </xdr:from>
    <xdr:to>
      <xdr:col>112</xdr:col>
      <xdr:colOff>38100</xdr:colOff>
      <xdr:row>73</xdr:row>
      <xdr:rowOff>121283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137810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1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99906</xdr:rowOff>
    </xdr:from>
    <xdr:to>
      <xdr:col>107</xdr:col>
      <xdr:colOff>101600</xdr:colOff>
      <xdr:row>74</xdr:row>
      <xdr:rowOff>30056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1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46583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65273</xdr:rowOff>
    </xdr:from>
    <xdr:to>
      <xdr:col>102</xdr:col>
      <xdr:colOff>165100</xdr:colOff>
      <xdr:row>74</xdr:row>
      <xdr:rowOff>166873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158000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50969</xdr:rowOff>
    </xdr:from>
    <xdr:to>
      <xdr:col>98</xdr:col>
      <xdr:colOff>38100</xdr:colOff>
      <xdr:row>72</xdr:row>
      <xdr:rowOff>152569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3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169096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1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歳出決算総額は住民一人当たり９５９，８９０円となっている。</a:t>
          </a:r>
        </a:p>
        <a:p>
          <a:r>
            <a:rPr kumimoji="1" lang="ja-JP" altLang="en-US" sz="1300">
              <a:latin typeface="ＭＳ Ｐゴシック" panose="020B0600070205080204" pitchFamily="50" charset="-128"/>
              <a:ea typeface="ＭＳ Ｐゴシック" panose="020B0600070205080204" pitchFamily="50" charset="-128"/>
            </a:rPr>
            <a:t>　前年度と比べて一人当たりのコストの増加幅が一番大きいのは、災害復旧事業費（２年連続）である。災害復旧事業費の一人当たりのコストは２２３，０２９円で前年度比７３，５７４円（４９．２％増）の増となっている。災害復旧事業費については、令和５年度決算でも一人当たりのコスト１４９，４５５円、前年度比１０７，７４５円（２５８．３％増）となっていた（類似団体中で最大値）。これは、令和５年７月大雨災害の影響が大きく、令和６年度でもその被害に対する災害復旧事業がまだ続いていることが大きな理由となっている。また、次に増加幅が大きいのは、人件費で一人当たりのコストは１３９，４４７円で前年度比３，１０７円（２．３％増）の増となっている。これは、職員数は減少したものの、人事院勧告への対応と会計年度任用職員の勤勉手当導入などが一つの要因である。</a:t>
          </a:r>
        </a:p>
        <a:p>
          <a:r>
            <a:rPr kumimoji="1" lang="ja-JP" altLang="en-US" sz="1300">
              <a:latin typeface="ＭＳ Ｐゴシック" panose="020B0600070205080204" pitchFamily="50" charset="-128"/>
              <a:ea typeface="ＭＳ Ｐゴシック" panose="020B0600070205080204" pitchFamily="50" charset="-128"/>
            </a:rPr>
            <a:t>　一人当たりのコストの減少幅が大きいのは、物件費である。物件費の一人当たりコストは、１０７，６１２円で前年度比３３，５８５円（２３．８％減）の減となっている。これは、脱炭素化推進事業の皆減、災害救助費の減、地方創生臨時交付金関係事業の減などの理由によるものである。</a:t>
          </a:r>
        </a:p>
        <a:p>
          <a:r>
            <a:rPr kumimoji="1" lang="ja-JP" altLang="en-US" sz="1300">
              <a:latin typeface="ＭＳ Ｐゴシック" panose="020B0600070205080204" pitchFamily="50" charset="-128"/>
              <a:ea typeface="ＭＳ Ｐゴシック" panose="020B0600070205080204" pitchFamily="50" charset="-128"/>
            </a:rPr>
            <a:t>　今後は、事務事業の見直し等により歳出削減を図りつつ、不測の事態に備え財政調整基金等の計画的な積み立てを実施することで、一人当たりのコストの緊急的な増加に対応できるよう努める。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秋田県五城目町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7,814
7,802
214.92
8,056,073
7,500,583
319,297
3,923,547
5,958,128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48.2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96393</xdr:rowOff>
    </xdr:from>
    <xdr:to>
      <xdr:col>24</xdr:col>
      <xdr:colOff>63500</xdr:colOff>
      <xdr:row>36</xdr:row>
      <xdr:rowOff>167640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8593"/>
          <a:ext cx="838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167640</xdr:rowOff>
    </xdr:from>
    <xdr:to>
      <xdr:col>19</xdr:col>
      <xdr:colOff>177800</xdr:colOff>
      <xdr:row>37</xdr:row>
      <xdr:rowOff>21336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984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13843</xdr:rowOff>
    </xdr:from>
    <xdr:to>
      <xdr:col>15</xdr:col>
      <xdr:colOff>50800</xdr:colOff>
      <xdr:row>37</xdr:row>
      <xdr:rowOff>21336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7493"/>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13843</xdr:rowOff>
    </xdr:from>
    <xdr:to>
      <xdr:col>10</xdr:col>
      <xdr:colOff>114300</xdr:colOff>
      <xdr:row>37</xdr:row>
      <xdr:rowOff>20955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7493"/>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45593</xdr:rowOff>
    </xdr:from>
    <xdr:to>
      <xdr:col>24</xdr:col>
      <xdr:colOff>114300</xdr:colOff>
      <xdr:row>36</xdr:row>
      <xdr:rowOff>147193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24020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38117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141986</xdr:rowOff>
    </xdr:from>
    <xdr:to>
      <xdr:col>15</xdr:col>
      <xdr:colOff>101600</xdr:colOff>
      <xdr:row>37</xdr:row>
      <xdr:rowOff>72136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63263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134493</xdr:rowOff>
    </xdr:from>
    <xdr:to>
      <xdr:col>10</xdr:col>
      <xdr:colOff>165100</xdr:colOff>
      <xdr:row>37</xdr:row>
      <xdr:rowOff>64643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55770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141605</xdr:rowOff>
    </xdr:from>
    <xdr:to>
      <xdr:col>6</xdr:col>
      <xdr:colOff>38100</xdr:colOff>
      <xdr:row>37</xdr:row>
      <xdr:rowOff>71755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62882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68195</xdr:rowOff>
    </xdr:from>
    <xdr:to>
      <xdr:col>24</xdr:col>
      <xdr:colOff>63500</xdr:colOff>
      <xdr:row>58</xdr:row>
      <xdr:rowOff>81619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2295"/>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81619</xdr:rowOff>
    </xdr:from>
    <xdr:to>
      <xdr:col>19</xdr:col>
      <xdr:colOff>177800</xdr:colOff>
      <xdr:row>58</xdr:row>
      <xdr:rowOff>96079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5719"/>
          <a:ext cx="889000" cy="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88882</xdr:rowOff>
    </xdr:from>
    <xdr:to>
      <xdr:col>15</xdr:col>
      <xdr:colOff>50800</xdr:colOff>
      <xdr:row>58</xdr:row>
      <xdr:rowOff>96079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2982"/>
          <a:ext cx="889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146034</xdr:rowOff>
    </xdr:from>
    <xdr:to>
      <xdr:col>10</xdr:col>
      <xdr:colOff>114300</xdr:colOff>
      <xdr:row>58</xdr:row>
      <xdr:rowOff>88882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8684"/>
          <a:ext cx="889000" cy="1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17395</xdr:rowOff>
    </xdr:from>
    <xdr:to>
      <xdr:col>24</xdr:col>
      <xdr:colOff>114300</xdr:colOff>
      <xdr:row>58</xdr:row>
      <xdr:rowOff>118995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103772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30819</xdr:rowOff>
    </xdr:from>
    <xdr:to>
      <xdr:col>20</xdr:col>
      <xdr:colOff>38100</xdr:colOff>
      <xdr:row>58</xdr:row>
      <xdr:rowOff>132419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123546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45279</xdr:rowOff>
    </xdr:from>
    <xdr:to>
      <xdr:col>15</xdr:col>
      <xdr:colOff>101600</xdr:colOff>
      <xdr:row>58</xdr:row>
      <xdr:rowOff>146879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138006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38082</xdr:rowOff>
    </xdr:from>
    <xdr:to>
      <xdr:col>10</xdr:col>
      <xdr:colOff>165100</xdr:colOff>
      <xdr:row>58</xdr:row>
      <xdr:rowOff>139682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130809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95234</xdr:rowOff>
    </xdr:from>
    <xdr:to>
      <xdr:col>6</xdr:col>
      <xdr:colOff>38100</xdr:colOff>
      <xdr:row>58</xdr:row>
      <xdr:rowOff>25384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16511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151960</xdr:rowOff>
    </xdr:from>
    <xdr:to>
      <xdr:col>24</xdr:col>
      <xdr:colOff>63500</xdr:colOff>
      <xdr:row>76</xdr:row>
      <xdr:rowOff>136736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39260"/>
          <a:ext cx="838200" cy="32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151960</xdr:rowOff>
    </xdr:from>
    <xdr:to>
      <xdr:col>19</xdr:col>
      <xdr:colOff>177800</xdr:colOff>
      <xdr:row>76</xdr:row>
      <xdr:rowOff>168256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39260"/>
          <a:ext cx="889000" cy="35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168256</xdr:rowOff>
    </xdr:from>
    <xdr:to>
      <xdr:col>15</xdr:col>
      <xdr:colOff>50800</xdr:colOff>
      <xdr:row>77</xdr:row>
      <xdr:rowOff>25484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8456"/>
          <a:ext cx="8890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25484</xdr:rowOff>
    </xdr:from>
    <xdr:to>
      <xdr:col>10</xdr:col>
      <xdr:colOff>114300</xdr:colOff>
      <xdr:row>77</xdr:row>
      <xdr:rowOff>104363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7134"/>
          <a:ext cx="889000" cy="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85936</xdr:rowOff>
    </xdr:from>
    <xdr:to>
      <xdr:col>24</xdr:col>
      <xdr:colOff>114300</xdr:colOff>
      <xdr:row>77</xdr:row>
      <xdr:rowOff>16086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64363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101160</xdr:rowOff>
    </xdr:from>
    <xdr:to>
      <xdr:col>20</xdr:col>
      <xdr:colOff>38100</xdr:colOff>
      <xdr:row>75</xdr:row>
      <xdr:rowOff>31310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47837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117456</xdr:rowOff>
    </xdr:from>
    <xdr:to>
      <xdr:col>15</xdr:col>
      <xdr:colOff>101600</xdr:colOff>
      <xdr:row>77</xdr:row>
      <xdr:rowOff>47606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64133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2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146134</xdr:rowOff>
    </xdr:from>
    <xdr:to>
      <xdr:col>10</xdr:col>
      <xdr:colOff>165100</xdr:colOff>
      <xdr:row>77</xdr:row>
      <xdr:rowOff>76284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67411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53563</xdr:rowOff>
    </xdr:from>
    <xdr:to>
      <xdr:col>6</xdr:col>
      <xdr:colOff>38100</xdr:colOff>
      <xdr:row>77</xdr:row>
      <xdr:rowOff>155163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109883</xdr:rowOff>
    </xdr:from>
    <xdr:to>
      <xdr:col>24</xdr:col>
      <xdr:colOff>63500</xdr:colOff>
      <xdr:row>98</xdr:row>
      <xdr:rowOff>113213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11983"/>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99487</xdr:rowOff>
    </xdr:from>
    <xdr:to>
      <xdr:col>19</xdr:col>
      <xdr:colOff>177800</xdr:colOff>
      <xdr:row>98</xdr:row>
      <xdr:rowOff>109883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01587"/>
          <a:ext cx="889000" cy="1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99487</xdr:rowOff>
    </xdr:from>
    <xdr:to>
      <xdr:col>15</xdr:col>
      <xdr:colOff>50800</xdr:colOff>
      <xdr:row>98</xdr:row>
      <xdr:rowOff>103919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01587"/>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103919</xdr:rowOff>
    </xdr:from>
    <xdr:to>
      <xdr:col>10</xdr:col>
      <xdr:colOff>114300</xdr:colOff>
      <xdr:row>98</xdr:row>
      <xdr:rowOff>117227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6019"/>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62413</xdr:rowOff>
    </xdr:from>
    <xdr:to>
      <xdr:col>24</xdr:col>
      <xdr:colOff>114300</xdr:colOff>
      <xdr:row>98</xdr:row>
      <xdr:rowOff>164013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59083</xdr:rowOff>
    </xdr:from>
    <xdr:to>
      <xdr:col>20</xdr:col>
      <xdr:colOff>38100</xdr:colOff>
      <xdr:row>98</xdr:row>
      <xdr:rowOff>160683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151810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48687</xdr:rowOff>
    </xdr:from>
    <xdr:to>
      <xdr:col>15</xdr:col>
      <xdr:colOff>101600</xdr:colOff>
      <xdr:row>98</xdr:row>
      <xdr:rowOff>150287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141414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4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53119</xdr:rowOff>
    </xdr:from>
    <xdr:to>
      <xdr:col>10</xdr:col>
      <xdr:colOff>165100</xdr:colOff>
      <xdr:row>98</xdr:row>
      <xdr:rowOff>154719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66427</xdr:rowOff>
    </xdr:from>
    <xdr:to>
      <xdr:col>6</xdr:col>
      <xdr:colOff>38100</xdr:colOff>
      <xdr:row>98</xdr:row>
      <xdr:rowOff>168027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159154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22565</xdr:rowOff>
    </xdr:from>
    <xdr:to>
      <xdr:col>55</xdr:col>
      <xdr:colOff>0</xdr:colOff>
      <xdr:row>38</xdr:row>
      <xdr:rowOff>26132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37665"/>
          <a:ext cx="8382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26132</xdr:rowOff>
    </xdr:from>
    <xdr:to>
      <xdr:col>50</xdr:col>
      <xdr:colOff>114300</xdr:colOff>
      <xdr:row>38</xdr:row>
      <xdr:rowOff>30338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1232"/>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30338</xdr:rowOff>
    </xdr:from>
    <xdr:to>
      <xdr:col>45</xdr:col>
      <xdr:colOff>177800</xdr:colOff>
      <xdr:row>38</xdr:row>
      <xdr:rowOff>33493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45438"/>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33493</xdr:rowOff>
    </xdr:from>
    <xdr:to>
      <xdr:col>41</xdr:col>
      <xdr:colOff>50800</xdr:colOff>
      <xdr:row>38</xdr:row>
      <xdr:rowOff>35687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4859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143215</xdr:rowOff>
    </xdr:from>
    <xdr:to>
      <xdr:col>55</xdr:col>
      <xdr:colOff>50800</xdr:colOff>
      <xdr:row>38</xdr:row>
      <xdr:rowOff>73365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102592</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7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146781</xdr:rowOff>
    </xdr:from>
    <xdr:to>
      <xdr:col>50</xdr:col>
      <xdr:colOff>165100</xdr:colOff>
      <xdr:row>38</xdr:row>
      <xdr:rowOff>76932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0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93458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26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150988</xdr:rowOff>
    </xdr:from>
    <xdr:to>
      <xdr:col>46</xdr:col>
      <xdr:colOff>38100</xdr:colOff>
      <xdr:row>38</xdr:row>
      <xdr:rowOff>81138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154143</xdr:rowOff>
    </xdr:from>
    <xdr:to>
      <xdr:col>41</xdr:col>
      <xdr:colOff>101600</xdr:colOff>
      <xdr:row>38</xdr:row>
      <xdr:rowOff>84293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100820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2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103014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2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67063</xdr:rowOff>
    </xdr:from>
    <xdr:to>
      <xdr:col>55</xdr:col>
      <xdr:colOff>0</xdr:colOff>
      <xdr:row>58</xdr:row>
      <xdr:rowOff>79936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11163"/>
          <a:ext cx="838200" cy="1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66209</xdr:rowOff>
    </xdr:from>
    <xdr:to>
      <xdr:col>50</xdr:col>
      <xdr:colOff>114300</xdr:colOff>
      <xdr:row>58</xdr:row>
      <xdr:rowOff>67063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0309"/>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66209</xdr:rowOff>
    </xdr:from>
    <xdr:to>
      <xdr:col>45</xdr:col>
      <xdr:colOff>177800</xdr:colOff>
      <xdr:row>58</xdr:row>
      <xdr:rowOff>79914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0309"/>
          <a:ext cx="889000" cy="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79914</xdr:rowOff>
    </xdr:from>
    <xdr:to>
      <xdr:col>41</xdr:col>
      <xdr:colOff>50800</xdr:colOff>
      <xdr:row>58</xdr:row>
      <xdr:rowOff>88989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24014"/>
          <a:ext cx="8890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29136</xdr:rowOff>
    </xdr:from>
    <xdr:to>
      <xdr:col>55</xdr:col>
      <xdr:colOff>50800</xdr:colOff>
      <xdr:row>58</xdr:row>
      <xdr:rowOff>130736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7563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16263</xdr:rowOff>
    </xdr:from>
    <xdr:to>
      <xdr:col>50</xdr:col>
      <xdr:colOff>165100</xdr:colOff>
      <xdr:row>58</xdr:row>
      <xdr:rowOff>117863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108990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15409</xdr:rowOff>
    </xdr:from>
    <xdr:to>
      <xdr:col>46</xdr:col>
      <xdr:colOff>38100</xdr:colOff>
      <xdr:row>58</xdr:row>
      <xdr:rowOff>117009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108136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29114</xdr:rowOff>
    </xdr:from>
    <xdr:to>
      <xdr:col>41</xdr:col>
      <xdr:colOff>101600</xdr:colOff>
      <xdr:row>58</xdr:row>
      <xdr:rowOff>130714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121841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38189</xdr:rowOff>
    </xdr:from>
    <xdr:to>
      <xdr:col>36</xdr:col>
      <xdr:colOff>165100</xdr:colOff>
      <xdr:row>58</xdr:row>
      <xdr:rowOff>139789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130916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68667</xdr:rowOff>
    </xdr:from>
    <xdr:to>
      <xdr:col>55</xdr:col>
      <xdr:colOff>0</xdr:colOff>
      <xdr:row>78</xdr:row>
      <xdr:rowOff>109026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1767"/>
          <a:ext cx="838200" cy="4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51646</xdr:rowOff>
    </xdr:from>
    <xdr:to>
      <xdr:col>50</xdr:col>
      <xdr:colOff>114300</xdr:colOff>
      <xdr:row>78</xdr:row>
      <xdr:rowOff>68667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4746"/>
          <a:ext cx="889000" cy="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51646</xdr:rowOff>
    </xdr:from>
    <xdr:to>
      <xdr:col>45</xdr:col>
      <xdr:colOff>177800</xdr:colOff>
      <xdr:row>78</xdr:row>
      <xdr:rowOff>54639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4746"/>
          <a:ext cx="889000" cy="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43695</xdr:rowOff>
    </xdr:from>
    <xdr:to>
      <xdr:col>41</xdr:col>
      <xdr:colOff>50800</xdr:colOff>
      <xdr:row>78</xdr:row>
      <xdr:rowOff>54639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16795"/>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58226</xdr:rowOff>
    </xdr:from>
    <xdr:to>
      <xdr:col>55</xdr:col>
      <xdr:colOff>50800</xdr:colOff>
      <xdr:row>78</xdr:row>
      <xdr:rowOff>159826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144603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17867</xdr:rowOff>
    </xdr:from>
    <xdr:to>
      <xdr:col>50</xdr:col>
      <xdr:colOff>165100</xdr:colOff>
      <xdr:row>78</xdr:row>
      <xdr:rowOff>119467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110594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846</xdr:rowOff>
    </xdr:from>
    <xdr:to>
      <xdr:col>46</xdr:col>
      <xdr:colOff>38100</xdr:colOff>
      <xdr:row>78</xdr:row>
      <xdr:rowOff>102446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93573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3839</xdr:rowOff>
    </xdr:from>
    <xdr:to>
      <xdr:col>41</xdr:col>
      <xdr:colOff>101600</xdr:colOff>
      <xdr:row>78</xdr:row>
      <xdr:rowOff>105439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121966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5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164345</xdr:rowOff>
    </xdr:from>
    <xdr:to>
      <xdr:col>36</xdr:col>
      <xdr:colOff>165100</xdr:colOff>
      <xdr:row>78</xdr:row>
      <xdr:rowOff>94495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111022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45064</xdr:rowOff>
    </xdr:from>
    <xdr:to>
      <xdr:col>55</xdr:col>
      <xdr:colOff>0</xdr:colOff>
      <xdr:row>96</xdr:row>
      <xdr:rowOff>136444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04264"/>
          <a:ext cx="838200" cy="9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136444</xdr:rowOff>
    </xdr:from>
    <xdr:to>
      <xdr:col>50</xdr:col>
      <xdr:colOff>114300</xdr:colOff>
      <xdr:row>97</xdr:row>
      <xdr:rowOff>31837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95644"/>
          <a:ext cx="8890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20901</xdr:rowOff>
    </xdr:from>
    <xdr:to>
      <xdr:col>45</xdr:col>
      <xdr:colOff>177800</xdr:colOff>
      <xdr:row>97</xdr:row>
      <xdr:rowOff>31837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51551"/>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20901</xdr:rowOff>
    </xdr:from>
    <xdr:to>
      <xdr:col>41</xdr:col>
      <xdr:colOff>50800</xdr:colOff>
      <xdr:row>97</xdr:row>
      <xdr:rowOff>51095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51551"/>
          <a:ext cx="889000" cy="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165714</xdr:rowOff>
    </xdr:from>
    <xdr:to>
      <xdr:col>55</xdr:col>
      <xdr:colOff>50800</xdr:colOff>
      <xdr:row>96</xdr:row>
      <xdr:rowOff>95864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17141</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85644</xdr:rowOff>
    </xdr:from>
    <xdr:to>
      <xdr:col>50</xdr:col>
      <xdr:colOff>165100</xdr:colOff>
      <xdr:row>97</xdr:row>
      <xdr:rowOff>15794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6921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152487</xdr:rowOff>
    </xdr:from>
    <xdr:to>
      <xdr:col>46</xdr:col>
      <xdr:colOff>38100</xdr:colOff>
      <xdr:row>97</xdr:row>
      <xdr:rowOff>82637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73764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0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141551</xdr:rowOff>
    </xdr:from>
    <xdr:to>
      <xdr:col>41</xdr:col>
      <xdr:colOff>101600</xdr:colOff>
      <xdr:row>97</xdr:row>
      <xdr:rowOff>71701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62828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295</xdr:rowOff>
    </xdr:from>
    <xdr:to>
      <xdr:col>36</xdr:col>
      <xdr:colOff>165100</xdr:colOff>
      <xdr:row>97</xdr:row>
      <xdr:rowOff>101895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93022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2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43764</xdr:rowOff>
    </xdr:from>
    <xdr:to>
      <xdr:col>85</xdr:col>
      <xdr:colOff>127000</xdr:colOff>
      <xdr:row>37</xdr:row>
      <xdr:rowOff>51210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87414"/>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43764</xdr:rowOff>
    </xdr:from>
    <xdr:to>
      <xdr:col>81</xdr:col>
      <xdr:colOff>50800</xdr:colOff>
      <xdr:row>37</xdr:row>
      <xdr:rowOff>57001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87414"/>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57001</xdr:rowOff>
    </xdr:from>
    <xdr:to>
      <xdr:col>76</xdr:col>
      <xdr:colOff>114300</xdr:colOff>
      <xdr:row>37</xdr:row>
      <xdr:rowOff>86730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00651"/>
          <a:ext cx="889000" cy="2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86730</xdr:rowOff>
    </xdr:from>
    <xdr:to>
      <xdr:col>71</xdr:col>
      <xdr:colOff>177800</xdr:colOff>
      <xdr:row>37</xdr:row>
      <xdr:rowOff>116557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30380"/>
          <a:ext cx="8890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410</xdr:rowOff>
    </xdr:from>
    <xdr:to>
      <xdr:col>85</xdr:col>
      <xdr:colOff>177800</xdr:colOff>
      <xdr:row>37</xdr:row>
      <xdr:rowOff>102010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150287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164414</xdr:rowOff>
    </xdr:from>
    <xdr:to>
      <xdr:col>81</xdr:col>
      <xdr:colOff>101600</xdr:colOff>
      <xdr:row>37</xdr:row>
      <xdr:rowOff>94564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85691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6201</xdr:rowOff>
    </xdr:from>
    <xdr:to>
      <xdr:col>76</xdr:col>
      <xdr:colOff>165100</xdr:colOff>
      <xdr:row>37</xdr:row>
      <xdr:rowOff>107801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98928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35930</xdr:rowOff>
    </xdr:from>
    <xdr:to>
      <xdr:col>72</xdr:col>
      <xdr:colOff>38100</xdr:colOff>
      <xdr:row>37</xdr:row>
      <xdr:rowOff>137530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7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128657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7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65757</xdr:rowOff>
    </xdr:from>
    <xdr:to>
      <xdr:col>67</xdr:col>
      <xdr:colOff>101600</xdr:colOff>
      <xdr:row>37</xdr:row>
      <xdr:rowOff>167357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158484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42180</xdr:rowOff>
    </xdr:from>
    <xdr:to>
      <xdr:col>85</xdr:col>
      <xdr:colOff>127000</xdr:colOff>
      <xdr:row>58</xdr:row>
      <xdr:rowOff>46160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86280"/>
          <a:ext cx="838200" cy="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41056</xdr:rowOff>
    </xdr:from>
    <xdr:to>
      <xdr:col>81</xdr:col>
      <xdr:colOff>50800</xdr:colOff>
      <xdr:row>58</xdr:row>
      <xdr:rowOff>46160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85156"/>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9072</xdr:rowOff>
    </xdr:from>
    <xdr:to>
      <xdr:col>76</xdr:col>
      <xdr:colOff>114300</xdr:colOff>
      <xdr:row>58</xdr:row>
      <xdr:rowOff>41056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53172"/>
          <a:ext cx="8890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83494</xdr:rowOff>
    </xdr:from>
    <xdr:to>
      <xdr:col>71</xdr:col>
      <xdr:colOff>177800</xdr:colOff>
      <xdr:row>58</xdr:row>
      <xdr:rowOff>9072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341794"/>
          <a:ext cx="889000" cy="61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162830</xdr:rowOff>
    </xdr:from>
    <xdr:to>
      <xdr:col>85</xdr:col>
      <xdr:colOff>177800</xdr:colOff>
      <xdr:row>58</xdr:row>
      <xdr:rowOff>92980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3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77757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166810</xdr:rowOff>
    </xdr:from>
    <xdr:to>
      <xdr:col>81</xdr:col>
      <xdr:colOff>101600</xdr:colOff>
      <xdr:row>58</xdr:row>
      <xdr:rowOff>96960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88087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3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161706</xdr:rowOff>
    </xdr:from>
    <xdr:to>
      <xdr:col>76</xdr:col>
      <xdr:colOff>165100</xdr:colOff>
      <xdr:row>58</xdr:row>
      <xdr:rowOff>91856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82983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129722</xdr:rowOff>
    </xdr:from>
    <xdr:to>
      <xdr:col>72</xdr:col>
      <xdr:colOff>38100</xdr:colOff>
      <xdr:row>58</xdr:row>
      <xdr:rowOff>59872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50999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9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32694</xdr:rowOff>
    </xdr:from>
    <xdr:to>
      <xdr:col>67</xdr:col>
      <xdr:colOff>101600</xdr:colOff>
      <xdr:row>54</xdr:row>
      <xdr:rowOff>134294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2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150821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06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147417</xdr:rowOff>
    </xdr:from>
    <xdr:to>
      <xdr:col>85</xdr:col>
      <xdr:colOff>127000</xdr:colOff>
      <xdr:row>74</xdr:row>
      <xdr:rowOff>142192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491817"/>
          <a:ext cx="838200" cy="33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142192</xdr:rowOff>
    </xdr:from>
    <xdr:to>
      <xdr:col>81</xdr:col>
      <xdr:colOff>50800</xdr:colOff>
      <xdr:row>77</xdr:row>
      <xdr:rowOff>120452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829492"/>
          <a:ext cx="889000" cy="49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120452</xdr:rowOff>
    </xdr:from>
    <xdr:to>
      <xdr:col>76</xdr:col>
      <xdr:colOff>114300</xdr:colOff>
      <xdr:row>78</xdr:row>
      <xdr:rowOff>111207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22102"/>
          <a:ext cx="889000" cy="16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111207</xdr:rowOff>
    </xdr:from>
    <xdr:to>
      <xdr:col>71</xdr:col>
      <xdr:colOff>177800</xdr:colOff>
      <xdr:row>78</xdr:row>
      <xdr:rowOff>134077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4307"/>
          <a:ext cx="889000" cy="2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96617</xdr:rowOff>
    </xdr:from>
    <xdr:to>
      <xdr:col>85</xdr:col>
      <xdr:colOff>177800</xdr:colOff>
      <xdr:row>73</xdr:row>
      <xdr:rowOff>26767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4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119494</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29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91392</xdr:rowOff>
    </xdr:from>
    <xdr:to>
      <xdr:col>81</xdr:col>
      <xdr:colOff>101600</xdr:colOff>
      <xdr:row>75</xdr:row>
      <xdr:rowOff>21542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7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38069</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255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69652</xdr:rowOff>
    </xdr:from>
    <xdr:to>
      <xdr:col>76</xdr:col>
      <xdr:colOff>165100</xdr:colOff>
      <xdr:row>77</xdr:row>
      <xdr:rowOff>171252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16329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4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60407</xdr:rowOff>
    </xdr:from>
    <xdr:to>
      <xdr:col>72</xdr:col>
      <xdr:colOff>38100</xdr:colOff>
      <xdr:row>78</xdr:row>
      <xdr:rowOff>162007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153134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83277</xdr:rowOff>
    </xdr:from>
    <xdr:to>
      <xdr:col>67</xdr:col>
      <xdr:colOff>101600</xdr:colOff>
      <xdr:row>79</xdr:row>
      <xdr:rowOff>13427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4554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141563</xdr:rowOff>
    </xdr:from>
    <xdr:to>
      <xdr:col>85</xdr:col>
      <xdr:colOff>127000</xdr:colOff>
      <xdr:row>97</xdr:row>
      <xdr:rowOff>147203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72213"/>
          <a:ext cx="8382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132200</xdr:rowOff>
    </xdr:from>
    <xdr:to>
      <xdr:col>81</xdr:col>
      <xdr:colOff>50800</xdr:colOff>
      <xdr:row>97</xdr:row>
      <xdr:rowOff>147203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62850"/>
          <a:ext cx="889000" cy="1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132200</xdr:rowOff>
    </xdr:from>
    <xdr:to>
      <xdr:col>76</xdr:col>
      <xdr:colOff>114300</xdr:colOff>
      <xdr:row>97</xdr:row>
      <xdr:rowOff>151208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62850"/>
          <a:ext cx="889000" cy="1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151208</xdr:rowOff>
    </xdr:from>
    <xdr:to>
      <xdr:col>71</xdr:col>
      <xdr:colOff>177800</xdr:colOff>
      <xdr:row>97</xdr:row>
      <xdr:rowOff>155663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81858"/>
          <a:ext cx="889000"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90763</xdr:rowOff>
    </xdr:from>
    <xdr:to>
      <xdr:col>85</xdr:col>
      <xdr:colOff>177800</xdr:colOff>
      <xdr:row>98</xdr:row>
      <xdr:rowOff>20913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2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69190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96403</xdr:rowOff>
    </xdr:from>
    <xdr:to>
      <xdr:col>81</xdr:col>
      <xdr:colOff>101600</xdr:colOff>
      <xdr:row>98</xdr:row>
      <xdr:rowOff>26553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2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17680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81400</xdr:rowOff>
    </xdr:from>
    <xdr:to>
      <xdr:col>76</xdr:col>
      <xdr:colOff>165100</xdr:colOff>
      <xdr:row>98</xdr:row>
      <xdr:rowOff>11550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0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100408</xdr:rowOff>
    </xdr:from>
    <xdr:to>
      <xdr:col>72</xdr:col>
      <xdr:colOff>38100</xdr:colOff>
      <xdr:row>98</xdr:row>
      <xdr:rowOff>30558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21685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104863</xdr:rowOff>
    </xdr:from>
    <xdr:to>
      <xdr:col>67</xdr:col>
      <xdr:colOff>101600</xdr:colOff>
      <xdr:row>98</xdr:row>
      <xdr:rowOff>35013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26140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住民一人当たりのコストの増加幅が大きいのは、災害復旧費と土木費である。災害復旧費の一人当たりのコストは２２３，３１２円で、数値が大きかった前年度より更に上昇、前年度比７３，８５７円（４９．４％増）の増となっている。災害復旧事業費については、令和５年度決算でも一人当たりのコスト１４９，４５５円、前年度比１０７，７４５円（２５８．３％増）となっていた（類似団体中で最大値）。これは、令和５年７月大雨災害の影響が大きく、令和６年度でもその被害に対する災害復旧事業がまだ続いていることが大きな理由となっている。また、次に増加幅が大きいのは、土木費で一人当たりのコストは９５，６９９円で前年度比１９，９８７円（２６．４％増）の増となっている。これは、冬の大雪のための除雪費用が増加したことなどが一つ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逆に、一人当たりのコストの減少幅が大きいのは、民生費と商工費である。民生費の一人当たりのコストは２１０，７７８円で前年度比８６，００４円（２９．０％減）の減となっており、これは、令和５年７月大雨災害の影響で災害救助費などが大きく上昇した前年度から数値が減少したことが大きな要因である。また、次に減少幅が大きいのは、商工費で一人当たりのコストは２８，０５１円で前年度比１０，５９３円（２７．４％減）の減となっている。これは、コロナ禍対策・物価高騰対策として実施していた商品券事業が減少したことなどが一つの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７年度は引き続き事務事業を検証し事業の見直し・廃止を実施していくが、目的別歳出では、繰越事業や過年災害復旧事業として災害復旧事業がまだ残っているため、災害復旧費ではまだまだ例年より高い数値を見込む。限られた財源のなかで事業の費用対効果を見極め、次の災害の備えにも注力する必要があると考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６年度は、前年度からの４６６百万円と比較的大きな繰越や、令和５年度同様に普通交付税の追加配分（約９千万円）などで、実質収支が３１９百万円（前年度比１３．１％減）となった。また、財政調整基金についても、予算措置はしたものの実際の取崩しはなく且つ、１６４千万円ほど積み増すことができたため、実質単年度収支は黒字となった。</a:t>
          </a:r>
        </a:p>
        <a:p>
          <a:r>
            <a:rPr kumimoji="1" lang="ja-JP" altLang="en-US" sz="1000">
              <a:latin typeface="ＭＳ ゴシック" pitchFamily="49" charset="-128"/>
              <a:ea typeface="ＭＳ ゴシック" pitchFamily="49" charset="-128"/>
            </a:rPr>
            <a:t>　今後は、施策誘導による交流人口・移住人口などを増やし町内経済を活性化させ地方税収入の確保や、徹底した事務事業の検証作業を行い、不要不急な事業の廃止、見直しを行い、歳出抑制型の財政構造改革を更に進めていくこと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秋田県五城目町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全ての会計において実質収支は黒字である。</a:t>
          </a:r>
        </a:p>
        <a:p>
          <a:r>
            <a:rPr kumimoji="1" lang="ja-JP" altLang="en-US" sz="1100">
              <a:latin typeface="ＭＳ ゴシック" pitchFamily="49" charset="-128"/>
              <a:ea typeface="ＭＳ ゴシック" pitchFamily="49" charset="-128"/>
            </a:rPr>
            <a:t>　水道事業会計については、一般会計からの基準内繰入で事業を実施しているが、近年の決算では収益的収支で純損失を計上している。この単年度赤字体質を改善が急務である。</a:t>
          </a:r>
        </a:p>
        <a:p>
          <a:r>
            <a:rPr kumimoji="1" lang="ja-JP" altLang="en-US" sz="1100">
              <a:latin typeface="ＭＳ ゴシック" pitchFamily="49" charset="-128"/>
              <a:ea typeface="ＭＳ ゴシック" pitchFamily="49" charset="-128"/>
            </a:rPr>
            <a:t>　下水道事業会計については、令和３年度から公営企業会計となり事業の運営にあたっている。なお、生活排水処理事業については、各市町村の事業の負担軽減などに寄与するため、県や県内市町村が広域的に連携し、令和４年度に自治体の事務を補完する官民出資会社を設立した。職員数の減少と業務量の増加に対する対策として、また、人口減少による事業の採算性の確保について期待が高い。</a:t>
          </a:r>
        </a:p>
        <a:p>
          <a:r>
            <a:rPr kumimoji="1" lang="ja-JP" altLang="en-US" sz="1100">
              <a:latin typeface="ＭＳ ゴシック" pitchFamily="49" charset="-128"/>
              <a:ea typeface="ＭＳ ゴシック" pitchFamily="49" charset="-128"/>
            </a:rPr>
            <a:t>　なお、水道・下水道事業会計については、水道事業の経営状況に鑑み、水道料金、下水道料金も含め、現在、令和８年度からの料金改定を準備中である。</a:t>
          </a:r>
        </a:p>
        <a:p>
          <a:r>
            <a:rPr kumimoji="1" lang="ja-JP" altLang="en-US" sz="1100">
              <a:latin typeface="ＭＳ ゴシック" pitchFamily="49" charset="-128"/>
              <a:ea typeface="ＭＳ ゴシック" pitchFamily="49" charset="-128"/>
            </a:rPr>
            <a:t>　国民健康保険特別会計については、一般会計からの基準内繰入で事業を実施している。近年は、被保険者の人数が減少しており決算額は年々少なくなっている。運営については、被保険者の人数、保険税収入、保険給付費、国民健康保険財政調整基金の残高を踏まえ、事業動向をみて必要な税率改正を実施していく。</a:t>
          </a:r>
        </a:p>
        <a:p>
          <a:r>
            <a:rPr kumimoji="1" lang="ja-JP" altLang="en-US" sz="1100">
              <a:latin typeface="ＭＳ ゴシック" pitchFamily="49" charset="-128"/>
              <a:ea typeface="ＭＳ ゴシック" pitchFamily="49" charset="-128"/>
            </a:rPr>
            <a:t>　介護保険特別会計（保険事業勘定）においては、令和５年度に支出額が上昇したものの、令和６年度は支出額が減少した。しかしながら、基本的には高齢化の進行に伴い医療費とともに、介護費用についても増加する人口構成となっているため、介護予防事業に力を入れ介護費用の増加を抑える。加えて、介護保険特別会計の運営状況を見極めつつ、住民に対して過度の負担とならないよう、３年に１回の介護保険料の改正（次回の改正は、令和９年度～）を実施する。</a:t>
          </a:r>
        </a:p>
        <a:p>
          <a:r>
            <a:rPr kumimoji="1" lang="ja-JP" altLang="en-US" sz="1100">
              <a:latin typeface="ＭＳ ゴシック" pitchFamily="49" charset="-128"/>
              <a:ea typeface="ＭＳ ゴシック" pitchFamily="49" charset="-128"/>
            </a:rPr>
            <a:t>　いずれにしても、各会計において、保険料・使用料等の見直しも含め健全な財政運営に努めることで、一般会計の負担軽減を図る。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8056073</v>
      </c>
      <c r="BO4" s="371"/>
      <c r="BP4" s="371"/>
      <c r="BQ4" s="371"/>
      <c r="BR4" s="371"/>
      <c r="BS4" s="371"/>
      <c r="BT4" s="371"/>
      <c r="BU4" s="372"/>
      <c r="BV4" s="370">
        <v>8196685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8.1</v>
      </c>
      <c r="CU4" s="377"/>
      <c r="CV4" s="377"/>
      <c r="CW4" s="377"/>
      <c r="CX4" s="377"/>
      <c r="CY4" s="377"/>
      <c r="CZ4" s="377"/>
      <c r="DA4" s="378"/>
      <c r="DB4" s="376">
        <v>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7500583</v>
      </c>
      <c r="BO5" s="408"/>
      <c r="BP5" s="408"/>
      <c r="BQ5" s="408"/>
      <c r="BR5" s="408"/>
      <c r="BS5" s="408"/>
      <c r="BT5" s="408"/>
      <c r="BU5" s="409"/>
      <c r="BV5" s="407">
        <v>7730308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94.4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555490</v>
      </c>
      <c r="BO6" s="408"/>
      <c r="BP6" s="408"/>
      <c r="BQ6" s="408"/>
      <c r="BR6" s="408"/>
      <c r="BS6" s="408"/>
      <c r="BT6" s="408"/>
      <c r="BU6" s="409"/>
      <c r="BV6" s="407">
        <v>466377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90.3</v>
      </c>
      <c r="CU6" s="445"/>
      <c r="CV6" s="445"/>
      <c r="CW6" s="445"/>
      <c r="CX6" s="445"/>
      <c r="CY6" s="445"/>
      <c r="CZ6" s="445"/>
      <c r="DA6" s="446"/>
      <c r="DB6" s="444">
        <v>94.8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236193</v>
      </c>
      <c r="BO7" s="408"/>
      <c r="BP7" s="408"/>
      <c r="BQ7" s="408"/>
      <c r="BR7" s="408"/>
      <c r="BS7" s="408"/>
      <c r="BT7" s="408"/>
      <c r="BU7" s="409"/>
      <c r="BV7" s="407">
        <v>98929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3923547</v>
      </c>
      <c r="CU7" s="408"/>
      <c r="CV7" s="408"/>
      <c r="CW7" s="408"/>
      <c r="CX7" s="408"/>
      <c r="CY7" s="408"/>
      <c r="CZ7" s="408"/>
      <c r="DA7" s="409"/>
      <c r="DB7" s="407">
        <v>3818565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319297</v>
      </c>
      <c r="BO8" s="408"/>
      <c r="BP8" s="408"/>
      <c r="BQ8" s="408"/>
      <c r="BR8" s="408"/>
      <c r="BS8" s="408"/>
      <c r="BT8" s="408"/>
      <c r="BU8" s="409"/>
      <c r="BV8" s="407">
        <v>367448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8538</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-48151</v>
      </c>
      <c r="BO9" s="408"/>
      <c r="BP9" s="408"/>
      <c r="BQ9" s="408"/>
      <c r="BR9" s="408"/>
      <c r="BS9" s="408"/>
      <c r="BT9" s="408"/>
      <c r="BU9" s="409"/>
      <c r="BV9" s="407">
        <v>204943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11.4</v>
      </c>
      <c r="CU9" s="405"/>
      <c r="CV9" s="405"/>
      <c r="CW9" s="405"/>
      <c r="CX9" s="405"/>
      <c r="CY9" s="405"/>
      <c r="CZ9" s="405"/>
      <c r="DA9" s="406"/>
      <c r="DB9" s="404">
        <v>10.3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9463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164358</v>
      </c>
      <c r="BO10" s="408"/>
      <c r="BP10" s="408"/>
      <c r="BQ10" s="408"/>
      <c r="BR10" s="408"/>
      <c r="BS10" s="408"/>
      <c r="BT10" s="408"/>
      <c r="BU10" s="409"/>
      <c r="BV10" s="407">
        <v>197002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7814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480000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7802</v>
      </c>
      <c r="S13" s="492"/>
      <c r="T13" s="492"/>
      <c r="U13" s="492"/>
      <c r="V13" s="493"/>
      <c r="W13" s="423" t="s">
        <v>131</v>
      </c>
      <c r="X13" s="424"/>
      <c r="Y13" s="424"/>
      <c r="Z13" s="424"/>
      <c r="AA13" s="424"/>
      <c r="AB13" s="414"/>
      <c r="AC13" s="458">
        <v>461</v>
      </c>
      <c r="AD13" s="459"/>
      <c r="AE13" s="459"/>
      <c r="AF13" s="459"/>
      <c r="AG13" s="501"/>
      <c r="AH13" s="458">
        <v>534</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116207</v>
      </c>
      <c r="BO13" s="408"/>
      <c r="BP13" s="408"/>
      <c r="BQ13" s="408"/>
      <c r="BR13" s="408"/>
      <c r="BS13" s="408"/>
      <c r="BT13" s="408"/>
      <c r="BU13" s="409"/>
      <c r="BV13" s="407">
        <v>-78055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8.4</v>
      </c>
      <c r="CU13" s="405"/>
      <c r="CV13" s="405"/>
      <c r="CW13" s="405"/>
      <c r="CX13" s="405"/>
      <c r="CY13" s="405"/>
      <c r="CZ13" s="405"/>
      <c r="DA13" s="406"/>
      <c r="DB13" s="404">
        <v>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8060</v>
      </c>
      <c r="S14" s="492"/>
      <c r="T14" s="492"/>
      <c r="U14" s="492"/>
      <c r="V14" s="493"/>
      <c r="W14" s="397"/>
      <c r="X14" s="398"/>
      <c r="Y14" s="398"/>
      <c r="Z14" s="398"/>
      <c r="AA14" s="398"/>
      <c r="AB14" s="387"/>
      <c r="AC14" s="494">
        <v>11.6</v>
      </c>
      <c r="AD14" s="495"/>
      <c r="AE14" s="495"/>
      <c r="AF14" s="495"/>
      <c r="AG14" s="496"/>
      <c r="AH14" s="494">
        <v>12.4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48.2</v>
      </c>
      <c r="CU14" s="506"/>
      <c r="CV14" s="506"/>
      <c r="CW14" s="506"/>
      <c r="CX14" s="506"/>
      <c r="CY14" s="506"/>
      <c r="CZ14" s="506"/>
      <c r="DA14" s="507"/>
      <c r="DB14" s="505">
        <v>57.1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8049</v>
      </c>
      <c r="S15" s="492"/>
      <c r="T15" s="492"/>
      <c r="U15" s="492"/>
      <c r="V15" s="493"/>
      <c r="W15" s="423" t="s">
        <v>137</v>
      </c>
      <c r="X15" s="424"/>
      <c r="Y15" s="424"/>
      <c r="Z15" s="424"/>
      <c r="AA15" s="424"/>
      <c r="AB15" s="414"/>
      <c r="AC15" s="458">
        <v>996</v>
      </c>
      <c r="AD15" s="459"/>
      <c r="AE15" s="459"/>
      <c r="AF15" s="459"/>
      <c r="AG15" s="501"/>
      <c r="AH15" s="458">
        <v>1127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865437</v>
      </c>
      <c r="BO15" s="371"/>
      <c r="BP15" s="371"/>
      <c r="BQ15" s="371"/>
      <c r="BR15" s="371"/>
      <c r="BS15" s="371"/>
      <c r="BT15" s="371"/>
      <c r="BU15" s="372"/>
      <c r="BV15" s="370">
        <v>895884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v>
      </c>
      <c r="AD16" s="495"/>
      <c r="AE16" s="495"/>
      <c r="AF16" s="495"/>
      <c r="AG16" s="496"/>
      <c r="AH16" s="494">
        <v>26.2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3723290</v>
      </c>
      <c r="BO16" s="408"/>
      <c r="BP16" s="408"/>
      <c r="BQ16" s="408"/>
      <c r="BR16" s="408"/>
      <c r="BS16" s="408"/>
      <c r="BT16" s="408"/>
      <c r="BU16" s="409"/>
      <c r="BV16" s="407">
        <v>3596742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2526</v>
      </c>
      <c r="AD17" s="459"/>
      <c r="AE17" s="459"/>
      <c r="AF17" s="459"/>
      <c r="AG17" s="501"/>
      <c r="AH17" s="458">
        <v>2634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1057687</v>
      </c>
      <c r="BO17" s="408"/>
      <c r="BP17" s="408"/>
      <c r="BQ17" s="408"/>
      <c r="BR17" s="408"/>
      <c r="BS17" s="408"/>
      <c r="BT17" s="408"/>
      <c r="BU17" s="409"/>
      <c r="BV17" s="407">
        <v>1100631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214.92</v>
      </c>
      <c r="M18" s="531"/>
      <c r="N18" s="531"/>
      <c r="O18" s="531"/>
      <c r="P18" s="531"/>
      <c r="Q18" s="531"/>
      <c r="R18" s="532"/>
      <c r="S18" s="532"/>
      <c r="T18" s="532"/>
      <c r="U18" s="532"/>
      <c r="V18" s="533"/>
      <c r="W18" s="425"/>
      <c r="X18" s="426"/>
      <c r="Y18" s="426"/>
      <c r="Z18" s="426"/>
      <c r="AA18" s="426"/>
      <c r="AB18" s="417"/>
      <c r="AC18" s="534">
        <v>63.4</v>
      </c>
      <c r="AD18" s="535"/>
      <c r="AE18" s="535"/>
      <c r="AF18" s="535"/>
      <c r="AG18" s="536"/>
      <c r="AH18" s="534">
        <v>61.3</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3558328</v>
      </c>
      <c r="BO18" s="408"/>
      <c r="BP18" s="408"/>
      <c r="BQ18" s="408"/>
      <c r="BR18" s="408"/>
      <c r="BS18" s="408"/>
      <c r="BT18" s="408"/>
      <c r="BU18" s="409"/>
      <c r="BV18" s="407">
        <v>3566516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40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5094175</v>
      </c>
      <c r="BO19" s="408"/>
      <c r="BP19" s="408"/>
      <c r="BQ19" s="408"/>
      <c r="BR19" s="408"/>
      <c r="BS19" s="408"/>
      <c r="BT19" s="408"/>
      <c r="BU19" s="409"/>
      <c r="BV19" s="407">
        <v>5626141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3351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5958128</v>
      </c>
      <c r="BO22" s="371"/>
      <c r="BP22" s="371"/>
      <c r="BQ22" s="371"/>
      <c r="BR22" s="371"/>
      <c r="BS22" s="371"/>
      <c r="BT22" s="371"/>
      <c r="BU22" s="372"/>
      <c r="BV22" s="370">
        <v>6094174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5067516</v>
      </c>
      <c r="BO23" s="408"/>
      <c r="BP23" s="408"/>
      <c r="BQ23" s="408"/>
      <c r="BR23" s="408"/>
      <c r="BS23" s="408"/>
      <c r="BT23" s="408"/>
      <c r="BU23" s="409"/>
      <c r="BV23" s="407">
        <v>5158464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7200</v>
      </c>
      <c r="R24" s="459"/>
      <c r="S24" s="459"/>
      <c r="T24" s="459"/>
      <c r="U24" s="459"/>
      <c r="V24" s="501"/>
      <c r="W24" s="553"/>
      <c r="X24" s="554"/>
      <c r="Y24" s="555"/>
      <c r="Z24" s="457" t="s">
        <v>161</v>
      </c>
      <c r="AA24" s="437"/>
      <c r="AB24" s="437"/>
      <c r="AC24" s="437"/>
      <c r="AD24" s="437"/>
      <c r="AE24" s="437"/>
      <c r="AF24" s="437"/>
      <c r="AG24" s="438"/>
      <c r="AH24" s="458">
        <v>114</v>
      </c>
      <c r="AI24" s="459"/>
      <c r="AJ24" s="459"/>
      <c r="AK24" s="459"/>
      <c r="AL24" s="501"/>
      <c r="AM24" s="458">
        <v>326040</v>
      </c>
      <c r="AN24" s="459"/>
      <c r="AO24" s="459"/>
      <c r="AP24" s="459"/>
      <c r="AQ24" s="459"/>
      <c r="AR24" s="501"/>
      <c r="AS24" s="458">
        <v>2860</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4445706</v>
      </c>
      <c r="BO24" s="408"/>
      <c r="BP24" s="408"/>
      <c r="BQ24" s="408"/>
      <c r="BR24" s="408"/>
      <c r="BS24" s="408"/>
      <c r="BT24" s="408"/>
      <c r="BU24" s="409"/>
      <c r="BV24" s="407">
        <v>4398943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5550</v>
      </c>
      <c r="R25" s="459"/>
      <c r="S25" s="459"/>
      <c r="T25" s="459"/>
      <c r="U25" s="459"/>
      <c r="V25" s="501"/>
      <c r="W25" s="553"/>
      <c r="X25" s="554"/>
      <c r="Y25" s="555"/>
      <c r="Z25" s="457" t="s">
        <v>164</v>
      </c>
      <c r="AA25" s="437"/>
      <c r="AB25" s="437"/>
      <c r="AC25" s="437"/>
      <c r="AD25" s="437"/>
      <c r="AE25" s="437"/>
      <c r="AF25" s="437"/>
      <c r="AG25" s="438"/>
      <c r="AH25" s="458">
        <v>29</v>
      </c>
      <c r="AI25" s="459"/>
      <c r="AJ25" s="459"/>
      <c r="AK25" s="459"/>
      <c r="AL25" s="501"/>
      <c r="AM25" s="458">
        <v>82563</v>
      </c>
      <c r="AN25" s="459"/>
      <c r="AO25" s="459"/>
      <c r="AP25" s="459"/>
      <c r="AQ25" s="459"/>
      <c r="AR25" s="501"/>
      <c r="AS25" s="458">
        <v>2847</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36198</v>
      </c>
      <c r="BO25" s="371"/>
      <c r="BP25" s="371"/>
      <c r="BQ25" s="371"/>
      <c r="BR25" s="371"/>
      <c r="BS25" s="371"/>
      <c r="BT25" s="371"/>
      <c r="BU25" s="372"/>
      <c r="BV25" s="370">
        <v>21600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4900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2800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2450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1167181</v>
      </c>
      <c r="BO28" s="371"/>
      <c r="BP28" s="371"/>
      <c r="BQ28" s="371"/>
      <c r="BR28" s="371"/>
      <c r="BS28" s="371"/>
      <c r="BT28" s="371"/>
      <c r="BU28" s="372"/>
      <c r="BV28" s="370">
        <v>1002823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2350</v>
      </c>
      <c r="R29" s="459"/>
      <c r="S29" s="459"/>
      <c r="T29" s="459"/>
      <c r="U29" s="459"/>
      <c r="V29" s="501"/>
      <c r="W29" s="556"/>
      <c r="X29" s="557"/>
      <c r="Y29" s="558"/>
      <c r="Z29" s="457" t="s">
        <v>177</v>
      </c>
      <c r="AA29" s="437"/>
      <c r="AB29" s="437"/>
      <c r="AC29" s="437"/>
      <c r="AD29" s="437"/>
      <c r="AE29" s="437"/>
      <c r="AF29" s="437"/>
      <c r="AG29" s="438"/>
      <c r="AH29" s="458">
        <v>115</v>
      </c>
      <c r="AI29" s="459"/>
      <c r="AJ29" s="459"/>
      <c r="AK29" s="459"/>
      <c r="AL29" s="501"/>
      <c r="AM29" s="458">
        <v>328444</v>
      </c>
      <c r="AN29" s="459"/>
      <c r="AO29" s="459"/>
      <c r="AP29" s="459"/>
      <c r="AQ29" s="459"/>
      <c r="AR29" s="501"/>
      <c r="AS29" s="458">
        <v>2856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314964</v>
      </c>
      <c r="BO30" s="527"/>
      <c r="BP30" s="527"/>
      <c r="BQ30" s="527"/>
      <c r="BR30" s="527"/>
      <c r="BS30" s="527"/>
      <c r="BT30" s="527"/>
      <c r="BU30" s="528"/>
      <c r="BV30" s="526">
        <v>323638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八郎湖周辺清掃事務組合（一般会計）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あったか五城目</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障害認定事業特別会計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秋田県市町村総合事務組合（一般会計）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秋田県青果物基金協会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秋田県市町村総合事務組合（交通災害共済事業等特別会計）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介護保険特別会計（介護サービス事業勘定）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秋田県市町村会館管理組合（一般会計）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秋田県後期高齢者医療広域連合（一般会計）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秋田県後期高齢者医療広域連合（後期高齢者医療特別会計）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秋田県町村電算システム共同事業組合（一般会計）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Ys7F6D3TmrOi16OWhCDIgtCNVaJMaX7C8M24SmLiqh7YSW34MZaRcWSlAb8yGx33LualEhkVmDcQw28FnootgQ==" saltValue="ihRwpUKA6CbYGU+ixP6h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16.39</v>
      </c>
      <c r="G34" s="33">
        <v>15.02</v>
      </c>
      <c r="H34" s="33">
        <v>12.14</v>
      </c>
      <c r="I34" s="33">
        <v>11.89</v>
      </c>
      <c r="J34" s="34">
        <v>10.44</v>
      </c>
      <c r="K34" s="22"/>
      <c r="L34" s="22"/>
      <c r="M34" s="22"/>
      <c r="N34" s="22"/>
      <c r="O34" s="22"/>
      <c r="P34" s="22"/>
    </row>
    <row r="35" spans="1:16" ht="39" customHeight="1" x14ac:dyDescent="0.2">
      <c r="A35" s="22"/>
      <c r="B35" s="35"/>
      <c r="C35" s="1145" t="s">
        <v>534</v>
      </c>
      <c r="D35" s="1146"/>
      <c r="E35" s="1147"/>
      <c r="F35" s="36">
        <v>8.34</v>
      </c>
      <c r="G35" s="37">
        <v>11.13</v>
      </c>
      <c r="H35" s="37">
        <v>4.2300000000000004</v>
      </c>
      <c r="I35" s="37">
        <v>9.59</v>
      </c>
      <c r="J35" s="38">
        <v>8.1199999999999992</v>
      </c>
      <c r="K35" s="22"/>
      <c r="L35" s="22"/>
      <c r="M35" s="22"/>
      <c r="N35" s="22"/>
      <c r="O35" s="22"/>
      <c r="P35" s="22"/>
    </row>
    <row r="36" spans="1:16" ht="39" customHeight="1" x14ac:dyDescent="0.2">
      <c r="A36" s="22"/>
      <c r="B36" s="35"/>
      <c r="C36" s="1145" t="s">
        <v>535</v>
      </c>
      <c r="D36" s="1146"/>
      <c r="E36" s="1147"/>
      <c r="F36" s="36">
        <v>2.09</v>
      </c>
      <c r="G36" s="37">
        <v>3.7</v>
      </c>
      <c r="H36" s="37">
        <v>5.73</v>
      </c>
      <c r="I36" s="37">
        <v>2.5099999999999998</v>
      </c>
      <c r="J36" s="38">
        <v>3.31</v>
      </c>
      <c r="K36" s="22"/>
      <c r="L36" s="22"/>
      <c r="M36" s="22"/>
      <c r="N36" s="22"/>
      <c r="O36" s="22"/>
      <c r="P36" s="22"/>
    </row>
    <row r="37" spans="1:16" ht="39" customHeight="1" x14ac:dyDescent="0.2">
      <c r="A37" s="22"/>
      <c r="B37" s="35"/>
      <c r="C37" s="1145" t="s">
        <v>536</v>
      </c>
      <c r="D37" s="1146"/>
      <c r="E37" s="1147"/>
      <c r="F37" s="36" t="s">
        <v>488</v>
      </c>
      <c r="G37" s="37">
        <v>1.3</v>
      </c>
      <c r="H37" s="37">
        <v>1.65</v>
      </c>
      <c r="I37" s="37">
        <v>1.99</v>
      </c>
      <c r="J37" s="38">
        <v>2.54</v>
      </c>
      <c r="K37" s="22"/>
      <c r="L37" s="22"/>
      <c r="M37" s="22"/>
      <c r="N37" s="22"/>
      <c r="O37" s="22"/>
      <c r="P37" s="22"/>
    </row>
    <row r="38" spans="1:16" ht="39" customHeight="1" x14ac:dyDescent="0.2">
      <c r="A38" s="22"/>
      <c r="B38" s="35"/>
      <c r="C38" s="1145" t="s">
        <v>537</v>
      </c>
      <c r="D38" s="1146"/>
      <c r="E38" s="1147"/>
      <c r="F38" s="36">
        <v>0.56000000000000005</v>
      </c>
      <c r="G38" s="37">
        <v>0.7</v>
      </c>
      <c r="H38" s="37">
        <v>0.66</v>
      </c>
      <c r="I38" s="37">
        <v>0.85</v>
      </c>
      <c r="J38" s="38">
        <v>0.3</v>
      </c>
      <c r="K38" s="22"/>
      <c r="L38" s="22"/>
      <c r="M38" s="22"/>
      <c r="N38" s="22"/>
      <c r="O38" s="22"/>
      <c r="P38" s="22"/>
    </row>
    <row r="39" spans="1:16" ht="39" customHeight="1" x14ac:dyDescent="0.2">
      <c r="A39" s="22"/>
      <c r="B39" s="35"/>
      <c r="C39" s="1145" t="s">
        <v>538</v>
      </c>
      <c r="D39" s="1146"/>
      <c r="E39" s="1147"/>
      <c r="F39" s="36">
        <v>0.01</v>
      </c>
      <c r="G39" s="37">
        <v>0.02</v>
      </c>
      <c r="H39" s="37">
        <v>0.02</v>
      </c>
      <c r="I39" s="37">
        <v>0.03</v>
      </c>
      <c r="J39" s="38">
        <v>0.01</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t="s">
        <v>540</v>
      </c>
      <c r="D41" s="1146"/>
      <c r="E41" s="1147"/>
      <c r="F41" s="36">
        <v>0</v>
      </c>
      <c r="G41" s="37">
        <v>0</v>
      </c>
      <c r="H41" s="37">
        <v>0.01</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0.24</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L/7EekW+q6ba2pijk2d1t8AJhv9Anct7J9diYKS3GfVLqRoAQEHkamomW21cvP3cd3xywqDWUb3Bax9gI/Gag==" saltValue="YJ9aQiXG9zCMRdjvOYYK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598</v>
      </c>
      <c r="L45" s="60">
        <v>603</v>
      </c>
      <c r="M45" s="60">
        <v>598</v>
      </c>
      <c r="N45" s="60">
        <v>577</v>
      </c>
      <c r="O45" s="61">
        <v>579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209</v>
      </c>
      <c r="L48" s="64">
        <v>174</v>
      </c>
      <c r="M48" s="64">
        <v>177</v>
      </c>
      <c r="N48" s="64">
        <v>209</v>
      </c>
      <c r="O48" s="65">
        <v>161</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15</v>
      </c>
      <c r="M49" s="64">
        <v>15</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1</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v>1</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495</v>
      </c>
      <c r="L52" s="64">
        <v>479</v>
      </c>
      <c r="M52" s="64">
        <v>490</v>
      </c>
      <c r="N52" s="64">
        <v>491</v>
      </c>
      <c r="O52" s="65">
        <v>484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328</v>
      </c>
      <c r="L53" s="69">
        <v>313</v>
      </c>
      <c r="M53" s="69">
        <v>300</v>
      </c>
      <c r="N53" s="69">
        <v>297</v>
      </c>
      <c r="O53" s="70">
        <v>256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488</v>
      </c>
      <c r="L58" s="84" t="s">
        <v>488</v>
      </c>
      <c r="M58" s="84" t="s">
        <v>488</v>
      </c>
      <c r="N58" s="84" t="s">
        <v>488</v>
      </c>
      <c r="O58" s="85" t="s">
        <v>488</v>
      </c>
    </row>
    <row r="59" spans="1:21" ht="31.5" customHeight="1" x14ac:dyDescent="0.2">
      <c r="B59" s="1171"/>
      <c r="C59" s="1172"/>
      <c r="D59" s="1178" t="s">
        <v>26</v>
      </c>
      <c r="E59" s="1179"/>
      <c r="F59" s="1179"/>
      <c r="G59" s="1179"/>
      <c r="H59" s="1179"/>
      <c r="I59" s="1179"/>
      <c r="J59" s="1180"/>
      <c r="K59" s="86" t="s">
        <v>488</v>
      </c>
      <c r="L59" s="87" t="s">
        <v>488</v>
      </c>
      <c r="M59" s="87" t="s">
        <v>488</v>
      </c>
      <c r="N59" s="87" t="s">
        <v>488</v>
      </c>
      <c r="O59" s="88" t="s">
        <v>488</v>
      </c>
    </row>
    <row r="60" spans="1:21" ht="31.5" customHeight="1" thickBot="1" x14ac:dyDescent="0.25">
      <c r="B60" s="1173"/>
      <c r="C60" s="1174"/>
      <c r="D60" s="1181" t="s">
        <v>27</v>
      </c>
      <c r="E60" s="1182"/>
      <c r="F60" s="1182"/>
      <c r="G60" s="1182"/>
      <c r="H60" s="1182"/>
      <c r="I60" s="1182"/>
      <c r="J60" s="1183"/>
      <c r="K60" s="89" t="s">
        <v>488</v>
      </c>
      <c r="L60" s="90" t="s">
        <v>488</v>
      </c>
      <c r="M60" s="90" t="s">
        <v>488</v>
      </c>
      <c r="N60" s="90" t="s">
        <v>488</v>
      </c>
      <c r="O60" s="91" t="s">
        <v>488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yMavpjYZWqsykut/6eKeGE+s4gWfMnnsXeSjTAd5DK+AlXtzySVwPw4X0UzqqCg8ch1oHk0DFpvrG/qEWg1ig==" saltValue="lVg1uARZx4eNsB49iZLg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6328</v>
      </c>
      <c r="J41" s="344">
        <v>6248</v>
      </c>
      <c r="K41" s="344">
        <v>6153</v>
      </c>
      <c r="L41" s="344">
        <v>6094</v>
      </c>
      <c r="M41" s="345">
        <v>5958</v>
      </c>
    </row>
    <row r="42" spans="2:13" ht="27.75" customHeight="1" x14ac:dyDescent="0.2">
      <c r="B42" s="1186"/>
      <c r="C42" s="1187"/>
      <c r="D42" s="106"/>
      <c r="E42" s="1192" t="s">
        <v>32</v>
      </c>
      <c r="F42" s="1192"/>
      <c r="G42" s="1192"/>
      <c r="H42" s="1193"/>
      <c r="I42" s="346">
        <v>2</v>
      </c>
      <c r="J42" s="347">
        <v>1</v>
      </c>
      <c r="K42" s="347">
        <v>1</v>
      </c>
      <c r="L42" s="347">
        <v>1</v>
      </c>
      <c r="M42" s="348">
        <v>1</v>
      </c>
    </row>
    <row r="43" spans="2:13" ht="27.75" customHeight="1" x14ac:dyDescent="0.2">
      <c r="B43" s="1186"/>
      <c r="C43" s="1187"/>
      <c r="D43" s="106"/>
      <c r="E43" s="1192" t="s">
        <v>33</v>
      </c>
      <c r="F43" s="1192"/>
      <c r="G43" s="1192"/>
      <c r="H43" s="1193"/>
      <c r="I43" s="346">
        <v>2689</v>
      </c>
      <c r="J43" s="347">
        <v>2614</v>
      </c>
      <c r="K43" s="347">
        <v>2449</v>
      </c>
      <c r="L43" s="347">
        <v>2312</v>
      </c>
      <c r="M43" s="348">
        <v>2196</v>
      </c>
    </row>
    <row r="44" spans="2:13" ht="27.75" customHeight="1" x14ac:dyDescent="0.2">
      <c r="B44" s="1186"/>
      <c r="C44" s="1187"/>
      <c r="D44" s="106"/>
      <c r="E44" s="1192" t="s">
        <v>34</v>
      </c>
      <c r="F44" s="1192"/>
      <c r="G44" s="1192"/>
      <c r="H44" s="1193"/>
      <c r="I44" s="346">
        <v>55</v>
      </c>
      <c r="J44" s="347">
        <v>27</v>
      </c>
      <c r="K44" s="347" t="s">
        <v>488</v>
      </c>
      <c r="L44" s="347" t="s">
        <v>488</v>
      </c>
      <c r="M44" s="348" t="s">
        <v>488</v>
      </c>
    </row>
    <row r="45" spans="2:13" ht="27.75" customHeight="1" x14ac:dyDescent="0.2">
      <c r="B45" s="1186"/>
      <c r="C45" s="1187"/>
      <c r="D45" s="106"/>
      <c r="E45" s="1192" t="s">
        <v>35</v>
      </c>
      <c r="F45" s="1192"/>
      <c r="G45" s="1192"/>
      <c r="H45" s="1193"/>
      <c r="I45" s="346">
        <v>1025</v>
      </c>
      <c r="J45" s="347">
        <v>840</v>
      </c>
      <c r="K45" s="347">
        <v>820</v>
      </c>
      <c r="L45" s="347">
        <v>777</v>
      </c>
      <c r="M45" s="348">
        <v>774</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1380</v>
      </c>
      <c r="J50" s="347">
        <v>1638</v>
      </c>
      <c r="K50" s="347">
        <v>1800</v>
      </c>
      <c r="L50" s="347">
        <v>1517</v>
      </c>
      <c r="M50" s="348">
        <v>1690</v>
      </c>
    </row>
    <row r="51" spans="2:13" ht="27.75" customHeight="1" x14ac:dyDescent="0.2">
      <c r="B51" s="1186"/>
      <c r="C51" s="1187"/>
      <c r="D51" s="106"/>
      <c r="E51" s="1192" t="s">
        <v>42</v>
      </c>
      <c r="F51" s="1192"/>
      <c r="G51" s="1192"/>
      <c r="H51" s="1193"/>
      <c r="I51" s="346" t="s">
        <v>488</v>
      </c>
      <c r="J51" s="347" t="s">
        <v>488</v>
      </c>
      <c r="K51" s="347" t="s">
        <v>488</v>
      </c>
      <c r="L51" s="347" t="s">
        <v>488</v>
      </c>
      <c r="M51" s="348" t="s">
        <v>488</v>
      </c>
    </row>
    <row r="52" spans="2:13" ht="27.75" customHeight="1" x14ac:dyDescent="0.2">
      <c r="B52" s="1188"/>
      <c r="C52" s="1189"/>
      <c r="D52" s="106"/>
      <c r="E52" s="1192" t="s">
        <v>43</v>
      </c>
      <c r="F52" s="1192"/>
      <c r="G52" s="1192"/>
      <c r="H52" s="1193"/>
      <c r="I52" s="346">
        <v>6029</v>
      </c>
      <c r="J52" s="347">
        <v>5957</v>
      </c>
      <c r="K52" s="347">
        <v>5891</v>
      </c>
      <c r="L52" s="347">
        <v>5764</v>
      </c>
      <c r="M52" s="348">
        <v>5581</v>
      </c>
    </row>
    <row r="53" spans="2:13" ht="27.75" customHeight="1" thickBot="1" x14ac:dyDescent="0.25">
      <c r="B53" s="1199" t="s">
        <v>19</v>
      </c>
      <c r="C53" s="1200"/>
      <c r="D53" s="110"/>
      <c r="E53" s="1201" t="s">
        <v>44</v>
      </c>
      <c r="F53" s="1201"/>
      <c r="G53" s="1201"/>
      <c r="H53" s="1202"/>
      <c r="I53" s="349">
        <v>2691</v>
      </c>
      <c r="J53" s="350">
        <v>2136</v>
      </c>
      <c r="K53" s="350">
        <v>1732</v>
      </c>
      <c r="L53" s="350">
        <v>1903</v>
      </c>
      <c r="M53" s="351">
        <v>1658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05fgMm3z4+eLsT7mBenQWnxjNMJVZngZvFYdw7S7nPuZALYz+zkTVjLN0u/nsRuN11bFS1iLgWROISbai9Gf5w==" saltValue="tP5RptkAOFhuFo2eN9mf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1286</v>
      </c>
      <c r="G55" s="352">
        <v>1003</v>
      </c>
      <c r="H55" s="353">
        <v>1167</v>
      </c>
    </row>
    <row r="56" spans="2:8" ht="52.5" customHeight="1" x14ac:dyDescent="0.2">
      <c r="B56" s="122"/>
      <c r="C56" s="1213" t="s">
        <v>47</v>
      </c>
      <c r="D56" s="1213"/>
      <c r="E56" s="1214"/>
      <c r="F56" s="354">
        <v>2</v>
      </c>
      <c r="G56" s="354" t="s">
        <v>488</v>
      </c>
      <c r="H56" s="355" t="s">
        <v>488</v>
      </c>
    </row>
    <row r="57" spans="2:8" ht="53.25" customHeight="1" x14ac:dyDescent="0.2">
      <c r="B57" s="122"/>
      <c r="C57" s="1215" t="s">
        <v>48</v>
      </c>
      <c r="D57" s="1215"/>
      <c r="E57" s="1216"/>
      <c r="F57" s="356">
        <v>462</v>
      </c>
      <c r="G57" s="356">
        <v>324</v>
      </c>
      <c r="H57" s="357">
        <v>315</v>
      </c>
    </row>
    <row r="58" spans="2:8" ht="45.75" customHeight="1" x14ac:dyDescent="0.2">
      <c r="B58" s="123"/>
      <c r="C58" s="1203" t="s">
        <v>558</v>
      </c>
      <c r="D58" s="1204"/>
      <c r="E58" s="1205"/>
      <c r="F58" s="358">
        <v>182</v>
      </c>
      <c r="G58" s="358">
        <v>154</v>
      </c>
      <c r="H58" s="359">
        <v>173</v>
      </c>
    </row>
    <row r="59" spans="2:8" ht="45.75" customHeight="1" x14ac:dyDescent="0.2">
      <c r="B59" s="123"/>
      <c r="C59" s="1203" t="s">
        <v>559</v>
      </c>
      <c r="D59" s="1204"/>
      <c r="E59" s="1205"/>
      <c r="F59" s="358">
        <v>63</v>
      </c>
      <c r="G59" s="358">
        <v>71</v>
      </c>
      <c r="H59" s="359">
        <v>64</v>
      </c>
    </row>
    <row r="60" spans="2:8" ht="45.75" customHeight="1" x14ac:dyDescent="0.2">
      <c r="B60" s="123"/>
      <c r="C60" s="1203" t="s">
        <v>560</v>
      </c>
      <c r="D60" s="1204"/>
      <c r="E60" s="1205"/>
      <c r="F60" s="358">
        <v>50</v>
      </c>
      <c r="G60" s="358">
        <v>45</v>
      </c>
      <c r="H60" s="359">
        <v>35</v>
      </c>
    </row>
    <row r="61" spans="2:8" ht="45.75" customHeight="1" x14ac:dyDescent="0.2">
      <c r="B61" s="123"/>
      <c r="C61" s="1203" t="s">
        <v>561</v>
      </c>
      <c r="D61" s="1204"/>
      <c r="E61" s="1205"/>
      <c r="F61" s="358">
        <v>30</v>
      </c>
      <c r="G61" s="358">
        <v>33</v>
      </c>
      <c r="H61" s="359">
        <v>31</v>
      </c>
    </row>
    <row r="62" spans="2:8" ht="45.75" customHeight="1" thickBot="1" x14ac:dyDescent="0.25">
      <c r="B62" s="124"/>
      <c r="C62" s="1206" t="s">
        <v>562</v>
      </c>
      <c r="D62" s="1207"/>
      <c r="E62" s="1208"/>
      <c r="F62" s="360">
        <v>21</v>
      </c>
      <c r="G62" s="360">
        <v>16</v>
      </c>
      <c r="H62" s="361">
        <v>7</v>
      </c>
    </row>
    <row r="63" spans="2:8" ht="52.5" customHeight="1" thickBot="1" x14ac:dyDescent="0.25">
      <c r="B63" s="125"/>
      <c r="C63" s="1209" t="s">
        <v>49</v>
      </c>
      <c r="D63" s="1209"/>
      <c r="E63" s="1210"/>
      <c r="F63" s="362">
        <v>1750</v>
      </c>
      <c r="G63" s="362">
        <v>1326</v>
      </c>
      <c r="H63" s="363">
        <v>1482</v>
      </c>
    </row>
    <row r="64" spans="2:8" ht="13" x14ac:dyDescent="0.2"/>
  </sheetData>
  <sheetProtection algorithmName="SHA-512" hashValue="/PhLiJT01eMAxlV8za10eNeMjs/NguuD9mE2g0YMdTUih8s1cClkAKxynGVpVd3F6d44VYuBpJ6uS/Nampadog==" saltValue="l7N0OG9rR3Zl6T6YMp8S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237665</v>
      </c>
      <c r="E3" s="144"/>
      <c r="F3" s="145">
        <v>125391</v>
      </c>
      <c r="G3" s="146"/>
      <c r="H3" s="147"/>
    </row>
    <row r="4" spans="1:8" x14ac:dyDescent="0.2">
      <c r="A4" s="148"/>
      <c r="B4" s="149"/>
      <c r="C4" s="150"/>
      <c r="D4" s="151">
        <v>114629</v>
      </c>
      <c r="E4" s="152"/>
      <c r="F4" s="153">
        <v>68516</v>
      </c>
      <c r="G4" s="154"/>
      <c r="H4" s="155"/>
    </row>
    <row r="5" spans="1:8" x14ac:dyDescent="0.2">
      <c r="A5" s="136" t="s">
        <v>520</v>
      </c>
      <c r="B5" s="141"/>
      <c r="C5" s="142"/>
      <c r="D5" s="143">
        <v>76997</v>
      </c>
      <c r="E5" s="144"/>
      <c r="F5" s="145">
        <v>138402</v>
      </c>
      <c r="G5" s="146"/>
      <c r="H5" s="147"/>
    </row>
    <row r="6" spans="1:8" x14ac:dyDescent="0.2">
      <c r="A6" s="148"/>
      <c r="B6" s="149"/>
      <c r="C6" s="150"/>
      <c r="D6" s="151">
        <v>43456</v>
      </c>
      <c r="E6" s="152"/>
      <c r="F6" s="153">
        <v>70652</v>
      </c>
      <c r="G6" s="154"/>
      <c r="H6" s="155"/>
    </row>
    <row r="7" spans="1:8" x14ac:dyDescent="0.2">
      <c r="A7" s="136" t="s">
        <v>521</v>
      </c>
      <c r="B7" s="141"/>
      <c r="C7" s="142"/>
      <c r="D7" s="143">
        <v>68800</v>
      </c>
      <c r="E7" s="144"/>
      <c r="F7" s="145">
        <v>146367</v>
      </c>
      <c r="G7" s="146"/>
      <c r="H7" s="147"/>
    </row>
    <row r="8" spans="1:8" x14ac:dyDescent="0.2">
      <c r="A8" s="148"/>
      <c r="B8" s="149"/>
      <c r="C8" s="150"/>
      <c r="D8" s="151">
        <v>54612</v>
      </c>
      <c r="E8" s="152"/>
      <c r="F8" s="153">
        <v>79441</v>
      </c>
      <c r="G8" s="154"/>
      <c r="H8" s="155"/>
    </row>
    <row r="9" spans="1:8" x14ac:dyDescent="0.2">
      <c r="A9" s="136" t="s">
        <v>522</v>
      </c>
      <c r="B9" s="141"/>
      <c r="C9" s="142"/>
      <c r="D9" s="143">
        <v>58966</v>
      </c>
      <c r="E9" s="144"/>
      <c r="F9" s="145">
        <v>165181</v>
      </c>
      <c r="G9" s="146"/>
      <c r="H9" s="147"/>
    </row>
    <row r="10" spans="1:8" x14ac:dyDescent="0.2">
      <c r="A10" s="148"/>
      <c r="B10" s="149"/>
      <c r="C10" s="150"/>
      <c r="D10" s="151">
        <v>25554</v>
      </c>
      <c r="E10" s="152"/>
      <c r="F10" s="153">
        <v>82246</v>
      </c>
      <c r="G10" s="154"/>
      <c r="H10" s="155"/>
    </row>
    <row r="11" spans="1:8" x14ac:dyDescent="0.2">
      <c r="A11" s="136" t="s">
        <v>523</v>
      </c>
      <c r="B11" s="141"/>
      <c r="C11" s="142"/>
      <c r="D11" s="143">
        <v>46860</v>
      </c>
      <c r="E11" s="144"/>
      <c r="F11" s="145">
        <v>166234</v>
      </c>
      <c r="G11" s="146"/>
      <c r="H11" s="147"/>
    </row>
    <row r="12" spans="1:8" x14ac:dyDescent="0.2">
      <c r="A12" s="148"/>
      <c r="B12" s="149"/>
      <c r="C12" s="156"/>
      <c r="D12" s="151">
        <v>14800</v>
      </c>
      <c r="E12" s="152"/>
      <c r="F12" s="153">
        <v>89789</v>
      </c>
      <c r="G12" s="154"/>
      <c r="H12" s="155"/>
    </row>
    <row r="13" spans="1:8" x14ac:dyDescent="0.2">
      <c r="A13" s="136"/>
      <c r="B13" s="141"/>
      <c r="C13" s="157"/>
      <c r="D13" s="158">
        <v>97858</v>
      </c>
      <c r="E13" s="159"/>
      <c r="F13" s="160">
        <v>148315</v>
      </c>
      <c r="G13" s="161"/>
      <c r="H13" s="147"/>
    </row>
    <row r="14" spans="1:8" x14ac:dyDescent="0.2">
      <c r="A14" s="148"/>
      <c r="B14" s="149"/>
      <c r="C14" s="150"/>
      <c r="D14" s="151">
        <v>50610</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8.3699999999999992</v>
      </c>
      <c r="C19" s="162">
        <f>ROUND(VALUE(SUBSTITUTE(実質収支比率等に係る経年分析!G$48,"▲","-")),2)</f>
        <v>11.16</v>
      </c>
      <c r="D19" s="162">
        <f>ROUND(VALUE(SUBSTITUTE(実質収支比率等に係る経年分析!H$48,"▲","-")),2)</f>
        <v>4.26</v>
      </c>
      <c r="E19" s="162">
        <f>ROUND(VALUE(SUBSTITUTE(実質収支比率等に係る経年分析!I$48,"▲","-")),2)</f>
        <v>9.6199999999999992</v>
      </c>
      <c r="F19" s="162">
        <f>ROUND(VALUE(SUBSTITUTE(実質収支比率等に係る経年分析!J$48,"▲","-")),2)</f>
        <v>8.14</v>
      </c>
    </row>
    <row r="20" spans="1:11" x14ac:dyDescent="0.2">
      <c r="A20" s="162" t="s">
        <v>53</v>
      </c>
      <c r="B20" s="162">
        <f>ROUND(VALUE(SUBSTITUTE(実質収支比率等に係る経年分析!F$47,"▲","-")),2)</f>
        <v>28.15</v>
      </c>
      <c r="C20" s="162">
        <f>ROUND(VALUE(SUBSTITUTE(実質収支比率等に係る経年分析!G$47,"▲","-")),2)</f>
        <v>30.07</v>
      </c>
      <c r="D20" s="162">
        <f>ROUND(VALUE(SUBSTITUTE(実質収支比率等に係る経年分析!H$47,"▲","-")),2)</f>
        <v>33.71</v>
      </c>
      <c r="E20" s="162">
        <f>ROUND(VALUE(SUBSTITUTE(実質収支比率等に係る経年分析!I$47,"▲","-")),2)</f>
        <v>26.26</v>
      </c>
      <c r="F20" s="162">
        <f>ROUND(VALUE(SUBSTITUTE(実質収支比率等に係る経年分析!J$47,"▲","-")),2)</f>
        <v>29.75</v>
      </c>
    </row>
    <row r="21" spans="1:11" x14ac:dyDescent="0.2">
      <c r="A21" s="162" t="s">
        <v>54</v>
      </c>
      <c r="B21" s="162">
        <f>IF(ISNUMBER(VALUE(SUBSTITUTE(実質収支比率等に係る経年分析!F$49,"▲","-"))),ROUND(VALUE(SUBSTITUTE(実質収支比率等に係る経年分析!F$49,"▲","-")),2),NA())</f>
        <v>3.18</v>
      </c>
      <c r="C21" s="162">
        <f>IF(ISNUMBER(VALUE(SUBSTITUTE(実質収支比率等に係る経年分析!G$49,"▲","-"))),ROUND(VALUE(SUBSTITUTE(実質収支比率等に係る経年分析!G$49,"▲","-")),2),NA())</f>
        <v>7.26</v>
      </c>
      <c r="D21" s="162">
        <f>IF(ISNUMBER(VALUE(SUBSTITUTE(実質収支比率等に係る経年分析!H$49,"▲","-"))),ROUND(VALUE(SUBSTITUTE(実質収支比率等に係る経年分析!H$49,"▲","-")),2),NA())</f>
        <v>-2.77</v>
      </c>
      <c r="E21" s="162">
        <f>IF(ISNUMBER(VALUE(SUBSTITUTE(実質収支比率等に係る経年分析!I$49,"▲","-"))),ROUND(VALUE(SUBSTITUTE(実質収支比率等に係る経年分析!I$49,"▲","-")),2),NA())</f>
        <v>-2.04</v>
      </c>
      <c r="F21" s="162">
        <f>IF(ISNUMBER(VALUE(SUBSTITUTE(実質収支比率等に係る経年分析!J$49,"▲","-"))),ROUND(VALUE(SUBSTITUTE(実質収支比率等に係る経年分析!J$49,"▲","-")),2),NA())</f>
        <v>2.96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0.24</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介護保険特別会計（介護サービス事業勘定）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障害認定事業特別会計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0.56000000000000005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2.54</v>
      </c>
    </row>
    <row r="34" spans="1:16" x14ac:dyDescent="0.2">
      <c r="A34" s="163" t="str">
        <f>IF(連結実質赤字比率に係る赤字・黒字の構成分析!C$36="",NA(),連結実質赤字比率に係る赤字・黒字の構成分析!C$36)</f>
        <v>介護保険特別会計（保険事業勘定）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2.5099999999999998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4.2300000000000004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9.59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8.1199999999999992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16.39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10.44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495</v>
      </c>
      <c r="E42" s="164"/>
      <c r="F42" s="164"/>
      <c r="G42" s="164">
        <f>'実質公債費比率（分子）の構造'!L$52</f>
        <v>479</v>
      </c>
      <c r="H42" s="164"/>
      <c r="I42" s="164"/>
      <c r="J42" s="164">
        <f>'実質公債費比率（分子）の構造'!M$52</f>
        <v>490</v>
      </c>
      <c r="K42" s="164"/>
      <c r="L42" s="164"/>
      <c r="M42" s="164">
        <f>'実質公債費比率（分子）の構造'!N$52</f>
        <v>491</v>
      </c>
      <c r="N42" s="164"/>
      <c r="O42" s="164"/>
      <c r="P42" s="164">
        <f>'実質公債費比率（分子）の構造'!O$52</f>
        <v>484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f>'実質公債費比率（分子）の構造'!N$51</f>
        <v>1</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1</v>
      </c>
      <c r="L44" s="164"/>
      <c r="M44" s="164"/>
      <c r="N44" s="164">
        <f>'実質公債費比率（分子）の構造'!O$50</f>
        <v>0</v>
      </c>
      <c r="O44" s="164"/>
      <c r="P44" s="164"/>
    </row>
    <row r="45" spans="1:16" x14ac:dyDescent="0.2">
      <c r="A45" s="164" t="s">
        <v>63</v>
      </c>
      <c r="B45" s="164">
        <f>'実質公債費比率（分子）の構造'!K$49</f>
        <v>16</v>
      </c>
      <c r="C45" s="164"/>
      <c r="D45" s="164"/>
      <c r="E45" s="164">
        <f>'実質公債費比率（分子）の構造'!L$49</f>
        <v>15</v>
      </c>
      <c r="F45" s="164"/>
      <c r="G45" s="164"/>
      <c r="H45" s="164">
        <f>'実質公債費比率（分子）の構造'!M$49</f>
        <v>15</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209</v>
      </c>
      <c r="C46" s="164"/>
      <c r="D46" s="164"/>
      <c r="E46" s="164">
        <f>'実質公債費比率（分子）の構造'!L$48</f>
        <v>174</v>
      </c>
      <c r="F46" s="164"/>
      <c r="G46" s="164"/>
      <c r="H46" s="164">
        <f>'実質公債費比率（分子）の構造'!M$48</f>
        <v>177</v>
      </c>
      <c r="I46" s="164"/>
      <c r="J46" s="164"/>
      <c r="K46" s="164">
        <f>'実質公債費比率（分子）の構造'!N$48</f>
        <v>209</v>
      </c>
      <c r="L46" s="164"/>
      <c r="M46" s="164"/>
      <c r="N46" s="164">
        <f>'実質公債費比率（分子）の構造'!O$48</f>
        <v>161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598</v>
      </c>
      <c r="C49" s="164"/>
      <c r="D49" s="164"/>
      <c r="E49" s="164">
        <f>'実質公債費比率（分子）の構造'!L$45</f>
        <v>603</v>
      </c>
      <c r="F49" s="164"/>
      <c r="G49" s="164"/>
      <c r="H49" s="164">
        <f>'実質公債費比率（分子）の構造'!M$45</f>
        <v>598</v>
      </c>
      <c r="I49" s="164"/>
      <c r="J49" s="164"/>
      <c r="K49" s="164">
        <f>'実質公債費比率（分子）の構造'!N$45</f>
        <v>577</v>
      </c>
      <c r="L49" s="164"/>
      <c r="M49" s="164"/>
      <c r="N49" s="164">
        <f>'実質公債費比率（分子）の構造'!O$45</f>
        <v>579</v>
      </c>
      <c r="O49" s="164"/>
      <c r="P49" s="164"/>
    </row>
    <row r="50" spans="1:16" x14ac:dyDescent="0.2">
      <c r="A50" s="164" t="s">
        <v>67</v>
      </c>
      <c r="B50" s="164" t="e">
        <f>NA()</f>
        <v>#N/A</v>
      </c>
      <c r="C50" s="164">
        <f>IF(ISNUMBER('実質公債費比率（分子）の構造'!K$53),'実質公債費比率（分子）の構造'!K$53,NA())</f>
        <v>328</v>
      </c>
      <c r="D50" s="164" t="e">
        <f>NA()</f>
        <v>#N/A</v>
      </c>
      <c r="E50" s="164" t="e">
        <f>NA()</f>
        <v>#N/A</v>
      </c>
      <c r="F50" s="164">
        <f>IF(ISNUMBER('実質公債費比率（分子）の構造'!L$53),'実質公債費比率（分子）の構造'!L$53,NA())</f>
        <v>313</v>
      </c>
      <c r="G50" s="164" t="e">
        <f>NA()</f>
        <v>#N/A</v>
      </c>
      <c r="H50" s="164" t="e">
        <f>NA()</f>
        <v>#N/A</v>
      </c>
      <c r="I50" s="164">
        <f>IF(ISNUMBER('実質公債費比率（分子）の構造'!M$53),'実質公債費比率（分子）の構造'!M$53,NA())</f>
        <v>300</v>
      </c>
      <c r="J50" s="164" t="e">
        <f>NA()</f>
        <v>#N/A</v>
      </c>
      <c r="K50" s="164" t="e">
        <f>NA()</f>
        <v>#N/A</v>
      </c>
      <c r="L50" s="164">
        <f>IF(ISNUMBER('実質公債費比率（分子）の構造'!N$53),'実質公債費比率（分子）の構造'!N$53,NA())</f>
        <v>297</v>
      </c>
      <c r="M50" s="164" t="e">
        <f>NA()</f>
        <v>#N/A</v>
      </c>
      <c r="N50" s="164" t="e">
        <f>NA()</f>
        <v>#N/A</v>
      </c>
      <c r="O50" s="164">
        <f>IF(ISNUMBER('実質公債費比率（分子）の構造'!O$53),'実質公債費比率（分子）の構造'!O$53,NA())</f>
        <v>256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6029</v>
      </c>
      <c r="E56" s="163"/>
      <c r="F56" s="163"/>
      <c r="G56" s="163">
        <f>'将来負担比率（分子）の構造'!J$52</f>
        <v>5957</v>
      </c>
      <c r="H56" s="163"/>
      <c r="I56" s="163"/>
      <c r="J56" s="163">
        <f>'将来負担比率（分子）の構造'!K$52</f>
        <v>5891</v>
      </c>
      <c r="K56" s="163"/>
      <c r="L56" s="163"/>
      <c r="M56" s="163">
        <f>'将来負担比率（分子）の構造'!L$52</f>
        <v>5764</v>
      </c>
      <c r="N56" s="163"/>
      <c r="O56" s="163"/>
      <c r="P56" s="163">
        <f>'将来負担比率（分子）の構造'!M$52</f>
        <v>5581</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1380</v>
      </c>
      <c r="E58" s="163"/>
      <c r="F58" s="163"/>
      <c r="G58" s="163">
        <f>'将来負担比率（分子）の構造'!J$50</f>
        <v>1638</v>
      </c>
      <c r="H58" s="163"/>
      <c r="I58" s="163"/>
      <c r="J58" s="163">
        <f>'将来負担比率（分子）の構造'!K$50</f>
        <v>1800</v>
      </c>
      <c r="K58" s="163"/>
      <c r="L58" s="163"/>
      <c r="M58" s="163">
        <f>'将来負担比率（分子）の構造'!L$50</f>
        <v>1517</v>
      </c>
      <c r="N58" s="163"/>
      <c r="O58" s="163"/>
      <c r="P58" s="163">
        <f>'将来負担比率（分子）の構造'!M$50</f>
        <v>1690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1025</v>
      </c>
      <c r="C62" s="163"/>
      <c r="D62" s="163"/>
      <c r="E62" s="163">
        <f>'将来負担比率（分子）の構造'!J$45</f>
        <v>840</v>
      </c>
      <c r="F62" s="163"/>
      <c r="G62" s="163"/>
      <c r="H62" s="163">
        <f>'将来負担比率（分子）の構造'!K$45</f>
        <v>820</v>
      </c>
      <c r="I62" s="163"/>
      <c r="J62" s="163"/>
      <c r="K62" s="163">
        <f>'将来負担比率（分子）の構造'!L$45</f>
        <v>777</v>
      </c>
      <c r="L62" s="163"/>
      <c r="M62" s="163"/>
      <c r="N62" s="163">
        <f>'将来負担比率（分子）の構造'!M$45</f>
        <v>774</v>
      </c>
      <c r="O62" s="163"/>
      <c r="P62" s="163"/>
    </row>
    <row r="63" spans="1:16" x14ac:dyDescent="0.2">
      <c r="A63" s="163" t="s">
        <v>34</v>
      </c>
      <c r="B63" s="163">
        <f>'将来負担比率（分子）の構造'!I$44</f>
        <v>55</v>
      </c>
      <c r="C63" s="163"/>
      <c r="D63" s="163"/>
      <c r="E63" s="163">
        <f>'将来負担比率（分子）の構造'!J$44</f>
        <v>27</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2689</v>
      </c>
      <c r="C64" s="163"/>
      <c r="D64" s="163"/>
      <c r="E64" s="163">
        <f>'将来負担比率（分子）の構造'!J$43</f>
        <v>2614</v>
      </c>
      <c r="F64" s="163"/>
      <c r="G64" s="163"/>
      <c r="H64" s="163">
        <f>'将来負担比率（分子）の構造'!K$43</f>
        <v>2449</v>
      </c>
      <c r="I64" s="163"/>
      <c r="J64" s="163"/>
      <c r="K64" s="163">
        <f>'将来負担比率（分子）の構造'!L$43</f>
        <v>2312</v>
      </c>
      <c r="L64" s="163"/>
      <c r="M64" s="163"/>
      <c r="N64" s="163">
        <f>'将来負担比率（分子）の構造'!M$43</f>
        <v>2196</v>
      </c>
      <c r="O64" s="163"/>
      <c r="P64" s="163"/>
    </row>
    <row r="65" spans="1:16" x14ac:dyDescent="0.2">
      <c r="A65" s="163" t="s">
        <v>32</v>
      </c>
      <c r="B65" s="163">
        <f>'将来負担比率（分子）の構造'!I$42</f>
        <v>2</v>
      </c>
      <c r="C65" s="163"/>
      <c r="D65" s="163"/>
      <c r="E65" s="163">
        <f>'将来負担比率（分子）の構造'!J$42</f>
        <v>1</v>
      </c>
      <c r="F65" s="163"/>
      <c r="G65" s="163"/>
      <c r="H65" s="163">
        <f>'将来負担比率（分子）の構造'!K$42</f>
        <v>1</v>
      </c>
      <c r="I65" s="163"/>
      <c r="J65" s="163"/>
      <c r="K65" s="163">
        <f>'将来負担比率（分子）の構造'!L$42</f>
        <v>1</v>
      </c>
      <c r="L65" s="163"/>
      <c r="M65" s="163"/>
      <c r="N65" s="163">
        <f>'将来負担比率（分子）の構造'!M$42</f>
        <v>1</v>
      </c>
      <c r="O65" s="163"/>
      <c r="P65" s="163"/>
    </row>
    <row r="66" spans="1:16" x14ac:dyDescent="0.2">
      <c r="A66" s="163" t="s">
        <v>31</v>
      </c>
      <c r="B66" s="163">
        <f>'将来負担比率（分子）の構造'!I$41</f>
        <v>6328</v>
      </c>
      <c r="C66" s="163"/>
      <c r="D66" s="163"/>
      <c r="E66" s="163">
        <f>'将来負担比率（分子）の構造'!J$41</f>
        <v>6248</v>
      </c>
      <c r="F66" s="163"/>
      <c r="G66" s="163"/>
      <c r="H66" s="163">
        <f>'将来負担比率（分子）の構造'!K$41</f>
        <v>6153</v>
      </c>
      <c r="I66" s="163"/>
      <c r="J66" s="163"/>
      <c r="K66" s="163">
        <f>'将来負担比率（分子）の構造'!L$41</f>
        <v>6094</v>
      </c>
      <c r="L66" s="163"/>
      <c r="M66" s="163"/>
      <c r="N66" s="163">
        <f>'将来負担比率（分子）の構造'!M$41</f>
        <v>5958</v>
      </c>
      <c r="O66" s="163"/>
      <c r="P66" s="163"/>
    </row>
    <row r="67" spans="1:16" x14ac:dyDescent="0.2">
      <c r="A67" s="163" t="s">
        <v>71</v>
      </c>
      <c r="B67" s="163" t="e">
        <f>NA()</f>
        <v>#N/A</v>
      </c>
      <c r="C67" s="163">
        <f>IF(ISNUMBER('将来負担比率（分子）の構造'!I$53), IF('将来負担比率（分子）の構造'!I$53 &lt; 0, 0, '将来負担比率（分子）の構造'!I$53), NA())</f>
        <v>2691</v>
      </c>
      <c r="D67" s="163" t="e">
        <f>NA()</f>
        <v>#N/A</v>
      </c>
      <c r="E67" s="163" t="e">
        <f>NA()</f>
        <v>#N/A</v>
      </c>
      <c r="F67" s="163">
        <f>IF(ISNUMBER('将来負担比率（分子）の構造'!J$53), IF('将来負担比率（分子）の構造'!J$53 &lt; 0, 0, '将来負担比率（分子）の構造'!J$53), NA())</f>
        <v>2136</v>
      </c>
      <c r="G67" s="163" t="e">
        <f>NA()</f>
        <v>#N/A</v>
      </c>
      <c r="H67" s="163" t="e">
        <f>NA()</f>
        <v>#N/A</v>
      </c>
      <c r="I67" s="163">
        <f>IF(ISNUMBER('将来負担比率（分子）の構造'!K$53), IF('将来負担比率（分子）の構造'!K$53 &lt; 0, 0, '将来負担比率（分子）の構造'!K$53), NA())</f>
        <v>1732</v>
      </c>
      <c r="J67" s="163" t="e">
        <f>NA()</f>
        <v>#N/A</v>
      </c>
      <c r="K67" s="163" t="e">
        <f>NA()</f>
        <v>#N/A</v>
      </c>
      <c r="L67" s="163">
        <f>IF(ISNUMBER('将来負担比率（分子）の構造'!L$53), IF('将来負担比率（分子）の構造'!L$53 &lt; 0, 0, '将来負担比率（分子）の構造'!L$53), NA())</f>
        <v>1903</v>
      </c>
      <c r="M67" s="163" t="e">
        <f>NA()</f>
        <v>#N/A</v>
      </c>
      <c r="N67" s="163" t="e">
        <f>NA()</f>
        <v>#N/A</v>
      </c>
      <c r="O67" s="163">
        <f>IF(ISNUMBER('将来負担比率（分子）の構造'!M$53), IF('将来負担比率（分子）の構造'!M$53 &lt; 0, 0, '将来負担比率（分子）の構造'!M$53), NA())</f>
        <v>1658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1286</v>
      </c>
      <c r="C72" s="167">
        <f>基金残高に係る経年分析!G55</f>
        <v>1003</v>
      </c>
      <c r="D72" s="167">
        <f>基金残高に係る経年分析!H55</f>
        <v>1167</v>
      </c>
    </row>
    <row r="73" spans="1:16" x14ac:dyDescent="0.2">
      <c r="A73" s="166" t="s">
        <v>74</v>
      </c>
      <c r="B73" s="167">
        <f>基金残高に係る経年分析!F56</f>
        <v>2</v>
      </c>
      <c r="C73" s="167" t="str">
        <f>基金残高に係る経年分析!G56</f>
        <v>-</v>
      </c>
      <c r="D73" s="167" t="str">
        <f>基金残高に係る経年分析!H56</f>
        <v>-</v>
      </c>
    </row>
    <row r="74" spans="1:16" x14ac:dyDescent="0.2">
      <c r="A74" s="166" t="s">
        <v>75</v>
      </c>
      <c r="B74" s="167">
        <f>基金残高に係る経年分析!F57</f>
        <v>462</v>
      </c>
      <c r="C74" s="167">
        <f>基金残高に係る経年分析!G57</f>
        <v>324</v>
      </c>
      <c r="D74" s="167">
        <f>基金残高に係る経年分析!H57</f>
        <v>315</v>
      </c>
    </row>
  </sheetData>
  <sheetProtection algorithmName="SHA-512" hashValue="6miz3TMstA15FXuKz9xzrNly/H+hr+sVmbpid/r+Ux1nUVSeDic59I5a0XE2zvWdrUIXZ3DQu5/g933doumvmA==" saltValue="xF5GdCHkbGz+6n6s2amJ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690936</v>
      </c>
      <c r="S5" s="613"/>
      <c r="T5" s="613"/>
      <c r="U5" s="613"/>
      <c r="V5" s="613"/>
      <c r="W5" s="613"/>
      <c r="X5" s="613"/>
      <c r="Y5" s="614"/>
      <c r="Z5" s="615">
        <v>8.6</v>
      </c>
      <c r="AA5" s="615"/>
      <c r="AB5" s="615"/>
      <c r="AC5" s="615"/>
      <c r="AD5" s="616">
        <v>690936</v>
      </c>
      <c r="AE5" s="616"/>
      <c r="AF5" s="616"/>
      <c r="AG5" s="616"/>
      <c r="AH5" s="616"/>
      <c r="AI5" s="616"/>
      <c r="AJ5" s="616"/>
      <c r="AK5" s="616"/>
      <c r="AL5" s="617">
        <v>17.5</v>
      </c>
      <c r="AM5" s="618"/>
      <c r="AN5" s="618"/>
      <c r="AO5" s="619"/>
      <c r="AP5" s="609" t="s">
        <v>216</v>
      </c>
      <c r="AQ5" s="610"/>
      <c r="AR5" s="610"/>
      <c r="AS5" s="610"/>
      <c r="AT5" s="610"/>
      <c r="AU5" s="610"/>
      <c r="AV5" s="610"/>
      <c r="AW5" s="610"/>
      <c r="AX5" s="610"/>
      <c r="AY5" s="610"/>
      <c r="AZ5" s="610"/>
      <c r="BA5" s="610"/>
      <c r="BB5" s="610"/>
      <c r="BC5" s="610"/>
      <c r="BD5" s="610"/>
      <c r="BE5" s="610"/>
      <c r="BF5" s="611"/>
      <c r="BG5" s="623">
        <v>689306</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101853</v>
      </c>
      <c r="S6" s="624"/>
      <c r="T6" s="624"/>
      <c r="U6" s="624"/>
      <c r="V6" s="624"/>
      <c r="W6" s="624"/>
      <c r="X6" s="624"/>
      <c r="Y6" s="625"/>
      <c r="Z6" s="626">
        <v>1.3</v>
      </c>
      <c r="AA6" s="626"/>
      <c r="AB6" s="626"/>
      <c r="AC6" s="626"/>
      <c r="AD6" s="627">
        <v>101853</v>
      </c>
      <c r="AE6" s="627"/>
      <c r="AF6" s="627"/>
      <c r="AG6" s="627"/>
      <c r="AH6" s="627"/>
      <c r="AI6" s="627"/>
      <c r="AJ6" s="627"/>
      <c r="AK6" s="627"/>
      <c r="AL6" s="628">
        <v>2.6</v>
      </c>
      <c r="AM6" s="629"/>
      <c r="AN6" s="629"/>
      <c r="AO6" s="630"/>
      <c r="AP6" s="620" t="s">
        <v>221</v>
      </c>
      <c r="AQ6" s="621"/>
      <c r="AR6" s="621"/>
      <c r="AS6" s="621"/>
      <c r="AT6" s="621"/>
      <c r="AU6" s="621"/>
      <c r="AV6" s="621"/>
      <c r="AW6" s="621"/>
      <c r="AX6" s="621"/>
      <c r="AY6" s="621"/>
      <c r="AZ6" s="621"/>
      <c r="BA6" s="621"/>
      <c r="BB6" s="621"/>
      <c r="BC6" s="621"/>
      <c r="BD6" s="621"/>
      <c r="BE6" s="621"/>
      <c r="BF6" s="622"/>
      <c r="BG6" s="623">
        <v>689306</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75337</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74678</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223</v>
      </c>
      <c r="S7" s="624"/>
      <c r="T7" s="624"/>
      <c r="U7" s="624"/>
      <c r="V7" s="624"/>
      <c r="W7" s="624"/>
      <c r="X7" s="624"/>
      <c r="Y7" s="625"/>
      <c r="Z7" s="626">
        <v>0</v>
      </c>
      <c r="AA7" s="626"/>
      <c r="AB7" s="626"/>
      <c r="AC7" s="626"/>
      <c r="AD7" s="627">
        <v>223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239194</v>
      </c>
      <c r="BH7" s="624"/>
      <c r="BI7" s="624"/>
      <c r="BJ7" s="624"/>
      <c r="BK7" s="624"/>
      <c r="BL7" s="624"/>
      <c r="BM7" s="624"/>
      <c r="BN7" s="625"/>
      <c r="BO7" s="626">
        <v>34.6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908794</v>
      </c>
      <c r="CS7" s="624"/>
      <c r="CT7" s="624"/>
      <c r="CU7" s="624"/>
      <c r="CV7" s="624"/>
      <c r="CW7" s="624"/>
      <c r="CX7" s="624"/>
      <c r="CY7" s="625"/>
      <c r="CZ7" s="626">
        <v>12.1</v>
      </c>
      <c r="DA7" s="626"/>
      <c r="DB7" s="626"/>
      <c r="DC7" s="626"/>
      <c r="DD7" s="632">
        <v>8796</v>
      </c>
      <c r="DE7" s="624"/>
      <c r="DF7" s="624"/>
      <c r="DG7" s="624"/>
      <c r="DH7" s="624"/>
      <c r="DI7" s="624"/>
      <c r="DJ7" s="624"/>
      <c r="DK7" s="624"/>
      <c r="DL7" s="624"/>
      <c r="DM7" s="624"/>
      <c r="DN7" s="624"/>
      <c r="DO7" s="624"/>
      <c r="DP7" s="625"/>
      <c r="DQ7" s="632">
        <v>764890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2723</v>
      </c>
      <c r="S8" s="624"/>
      <c r="T8" s="624"/>
      <c r="U8" s="624"/>
      <c r="V8" s="624"/>
      <c r="W8" s="624"/>
      <c r="X8" s="624"/>
      <c r="Y8" s="625"/>
      <c r="Z8" s="626">
        <v>0</v>
      </c>
      <c r="AA8" s="626"/>
      <c r="AB8" s="626"/>
      <c r="AC8" s="626"/>
      <c r="AD8" s="627">
        <v>2723</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10761</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1647016</v>
      </c>
      <c r="CS8" s="624"/>
      <c r="CT8" s="624"/>
      <c r="CU8" s="624"/>
      <c r="CV8" s="624"/>
      <c r="CW8" s="624"/>
      <c r="CX8" s="624"/>
      <c r="CY8" s="625"/>
      <c r="CZ8" s="626">
        <v>22</v>
      </c>
      <c r="DA8" s="626"/>
      <c r="DB8" s="626"/>
      <c r="DC8" s="626"/>
      <c r="DD8" s="632" t="s">
        <v>122</v>
      </c>
      <c r="DE8" s="624"/>
      <c r="DF8" s="624"/>
      <c r="DG8" s="624"/>
      <c r="DH8" s="624"/>
      <c r="DI8" s="624"/>
      <c r="DJ8" s="624"/>
      <c r="DK8" s="624"/>
      <c r="DL8" s="624"/>
      <c r="DM8" s="624"/>
      <c r="DN8" s="624"/>
      <c r="DO8" s="624"/>
      <c r="DP8" s="625"/>
      <c r="DQ8" s="632">
        <v>1004609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4207</v>
      </c>
      <c r="S9" s="624"/>
      <c r="T9" s="624"/>
      <c r="U9" s="624"/>
      <c r="V9" s="624"/>
      <c r="W9" s="624"/>
      <c r="X9" s="624"/>
      <c r="Y9" s="625"/>
      <c r="Z9" s="626">
        <v>0.1</v>
      </c>
      <c r="AA9" s="626"/>
      <c r="AB9" s="626"/>
      <c r="AC9" s="626"/>
      <c r="AD9" s="627">
        <v>4207</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201101</v>
      </c>
      <c r="BH9" s="624"/>
      <c r="BI9" s="624"/>
      <c r="BJ9" s="624"/>
      <c r="BK9" s="624"/>
      <c r="BL9" s="624"/>
      <c r="BM9" s="624"/>
      <c r="BN9" s="625"/>
      <c r="BO9" s="626">
        <v>29.1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452680</v>
      </c>
      <c r="CS9" s="624"/>
      <c r="CT9" s="624"/>
      <c r="CU9" s="624"/>
      <c r="CV9" s="624"/>
      <c r="CW9" s="624"/>
      <c r="CX9" s="624"/>
      <c r="CY9" s="625"/>
      <c r="CZ9" s="626">
        <v>6</v>
      </c>
      <c r="DA9" s="626"/>
      <c r="DB9" s="626"/>
      <c r="DC9" s="626"/>
      <c r="DD9" s="632">
        <v>35571</v>
      </c>
      <c r="DE9" s="624"/>
      <c r="DF9" s="624"/>
      <c r="DG9" s="624"/>
      <c r="DH9" s="624"/>
      <c r="DI9" s="624"/>
      <c r="DJ9" s="624"/>
      <c r="DK9" s="624"/>
      <c r="DL9" s="624"/>
      <c r="DM9" s="624"/>
      <c r="DN9" s="624"/>
      <c r="DO9" s="624"/>
      <c r="DP9" s="625"/>
      <c r="DQ9" s="632">
        <v>359337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17999</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20020</v>
      </c>
      <c r="CS10" s="624"/>
      <c r="CT10" s="624"/>
      <c r="CU10" s="624"/>
      <c r="CV10" s="624"/>
      <c r="CW10" s="624"/>
      <c r="CX10" s="624"/>
      <c r="CY10" s="625"/>
      <c r="CZ10" s="626">
        <v>0.3</v>
      </c>
      <c r="DA10" s="626"/>
      <c r="DB10" s="626"/>
      <c r="DC10" s="626"/>
      <c r="DD10" s="632" t="s">
        <v>122</v>
      </c>
      <c r="DE10" s="624"/>
      <c r="DF10" s="624"/>
      <c r="DG10" s="624"/>
      <c r="DH10" s="624"/>
      <c r="DI10" s="624"/>
      <c r="DJ10" s="624"/>
      <c r="DK10" s="624"/>
      <c r="DL10" s="624"/>
      <c r="DM10" s="624"/>
      <c r="DN10" s="624"/>
      <c r="DO10" s="624"/>
      <c r="DP10" s="625"/>
      <c r="DQ10" s="632">
        <v>16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215279</v>
      </c>
      <c r="S11" s="624"/>
      <c r="T11" s="624"/>
      <c r="U11" s="624"/>
      <c r="V11" s="624"/>
      <c r="W11" s="624"/>
      <c r="X11" s="624"/>
      <c r="Y11" s="625"/>
      <c r="Z11" s="628">
        <v>2.7</v>
      </c>
      <c r="AA11" s="629"/>
      <c r="AB11" s="629"/>
      <c r="AC11" s="635"/>
      <c r="AD11" s="632">
        <v>215279</v>
      </c>
      <c r="AE11" s="624"/>
      <c r="AF11" s="624"/>
      <c r="AG11" s="624"/>
      <c r="AH11" s="624"/>
      <c r="AI11" s="624"/>
      <c r="AJ11" s="624"/>
      <c r="AK11" s="625"/>
      <c r="AL11" s="628">
        <v>5.5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9333</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278851</v>
      </c>
      <c r="CS11" s="624"/>
      <c r="CT11" s="624"/>
      <c r="CU11" s="624"/>
      <c r="CV11" s="624"/>
      <c r="CW11" s="624"/>
      <c r="CX11" s="624"/>
      <c r="CY11" s="625"/>
      <c r="CZ11" s="626">
        <v>3.7</v>
      </c>
      <c r="DA11" s="626"/>
      <c r="DB11" s="626"/>
      <c r="DC11" s="626"/>
      <c r="DD11" s="632">
        <v>52633</v>
      </c>
      <c r="DE11" s="624"/>
      <c r="DF11" s="624"/>
      <c r="DG11" s="624"/>
      <c r="DH11" s="624"/>
      <c r="DI11" s="624"/>
      <c r="DJ11" s="624"/>
      <c r="DK11" s="624"/>
      <c r="DL11" s="624"/>
      <c r="DM11" s="624"/>
      <c r="DN11" s="624"/>
      <c r="DO11" s="624"/>
      <c r="DP11" s="625"/>
      <c r="DQ11" s="632">
        <v>152406</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367975</v>
      </c>
      <c r="BH12" s="624"/>
      <c r="BI12" s="624"/>
      <c r="BJ12" s="624"/>
      <c r="BK12" s="624"/>
      <c r="BL12" s="624"/>
      <c r="BM12" s="624"/>
      <c r="BN12" s="625"/>
      <c r="BO12" s="626">
        <v>53.3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219193</v>
      </c>
      <c r="CS12" s="624"/>
      <c r="CT12" s="624"/>
      <c r="CU12" s="624"/>
      <c r="CV12" s="624"/>
      <c r="CW12" s="624"/>
      <c r="CX12" s="624"/>
      <c r="CY12" s="625"/>
      <c r="CZ12" s="626">
        <v>2.9</v>
      </c>
      <c r="DA12" s="626"/>
      <c r="DB12" s="626"/>
      <c r="DC12" s="626"/>
      <c r="DD12" s="632">
        <v>1432</v>
      </c>
      <c r="DE12" s="624"/>
      <c r="DF12" s="624"/>
      <c r="DG12" s="624"/>
      <c r="DH12" s="624"/>
      <c r="DI12" s="624"/>
      <c r="DJ12" s="624"/>
      <c r="DK12" s="624"/>
      <c r="DL12" s="624"/>
      <c r="DM12" s="624"/>
      <c r="DN12" s="624"/>
      <c r="DO12" s="624"/>
      <c r="DP12" s="625"/>
      <c r="DQ12" s="632">
        <v>155141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353887</v>
      </c>
      <c r="BH13" s="624"/>
      <c r="BI13" s="624"/>
      <c r="BJ13" s="624"/>
      <c r="BK13" s="624"/>
      <c r="BL13" s="624"/>
      <c r="BM13" s="624"/>
      <c r="BN13" s="625"/>
      <c r="BO13" s="626">
        <v>51.2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747793</v>
      </c>
      <c r="CS13" s="624"/>
      <c r="CT13" s="624"/>
      <c r="CU13" s="624"/>
      <c r="CV13" s="624"/>
      <c r="CW13" s="624"/>
      <c r="CX13" s="624"/>
      <c r="CY13" s="625"/>
      <c r="CZ13" s="626">
        <v>10</v>
      </c>
      <c r="DA13" s="626"/>
      <c r="DB13" s="626"/>
      <c r="DC13" s="626"/>
      <c r="DD13" s="632">
        <v>258320</v>
      </c>
      <c r="DE13" s="624"/>
      <c r="DF13" s="624"/>
      <c r="DG13" s="624"/>
      <c r="DH13" s="624"/>
      <c r="DI13" s="624"/>
      <c r="DJ13" s="624"/>
      <c r="DK13" s="624"/>
      <c r="DL13" s="624"/>
      <c r="DM13" s="624"/>
      <c r="DN13" s="624"/>
      <c r="DO13" s="624"/>
      <c r="DP13" s="625"/>
      <c r="DQ13" s="632">
        <v>467582</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33166</v>
      </c>
      <c r="BH14" s="624"/>
      <c r="BI14" s="624"/>
      <c r="BJ14" s="624"/>
      <c r="BK14" s="624"/>
      <c r="BL14" s="624"/>
      <c r="BM14" s="624"/>
      <c r="BN14" s="625"/>
      <c r="BO14" s="626">
        <v>4.8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280357</v>
      </c>
      <c r="CS14" s="624"/>
      <c r="CT14" s="624"/>
      <c r="CU14" s="624"/>
      <c r="CV14" s="624"/>
      <c r="CW14" s="624"/>
      <c r="CX14" s="624"/>
      <c r="CY14" s="625"/>
      <c r="CZ14" s="626">
        <v>3.7</v>
      </c>
      <c r="DA14" s="626"/>
      <c r="DB14" s="626"/>
      <c r="DC14" s="626"/>
      <c r="DD14" s="632">
        <v>1180</v>
      </c>
      <c r="DE14" s="624"/>
      <c r="DF14" s="624"/>
      <c r="DG14" s="624"/>
      <c r="DH14" s="624"/>
      <c r="DI14" s="624"/>
      <c r="DJ14" s="624"/>
      <c r="DK14" s="624"/>
      <c r="DL14" s="624"/>
      <c r="DM14" s="624"/>
      <c r="DN14" s="624"/>
      <c r="DO14" s="624"/>
      <c r="DP14" s="625"/>
      <c r="DQ14" s="632">
        <v>279345</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4067</v>
      </c>
      <c r="S15" s="624"/>
      <c r="T15" s="624"/>
      <c r="U15" s="624"/>
      <c r="V15" s="624"/>
      <c r="W15" s="624"/>
      <c r="X15" s="624"/>
      <c r="Y15" s="625"/>
      <c r="Z15" s="626">
        <v>0.1</v>
      </c>
      <c r="AA15" s="626"/>
      <c r="AB15" s="626"/>
      <c r="AC15" s="626"/>
      <c r="AD15" s="627">
        <v>4067</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48971</v>
      </c>
      <c r="BH15" s="624"/>
      <c r="BI15" s="624"/>
      <c r="BJ15" s="624"/>
      <c r="BK15" s="624"/>
      <c r="BL15" s="624"/>
      <c r="BM15" s="624"/>
      <c r="BN15" s="625"/>
      <c r="BO15" s="626">
        <v>7.1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545905</v>
      </c>
      <c r="CS15" s="624"/>
      <c r="CT15" s="624"/>
      <c r="CU15" s="624"/>
      <c r="CV15" s="624"/>
      <c r="CW15" s="624"/>
      <c r="CX15" s="624"/>
      <c r="CY15" s="625"/>
      <c r="CZ15" s="626">
        <v>7.3</v>
      </c>
      <c r="DA15" s="626"/>
      <c r="DB15" s="626"/>
      <c r="DC15" s="626"/>
      <c r="DD15" s="632">
        <v>8235</v>
      </c>
      <c r="DE15" s="624"/>
      <c r="DF15" s="624"/>
      <c r="DG15" s="624"/>
      <c r="DH15" s="624"/>
      <c r="DI15" s="624"/>
      <c r="DJ15" s="624"/>
      <c r="DK15" s="624"/>
      <c r="DL15" s="624"/>
      <c r="DM15" s="624"/>
      <c r="DN15" s="624"/>
      <c r="DO15" s="624"/>
      <c r="DP15" s="625"/>
      <c r="DQ15" s="632">
        <v>485794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12695</v>
      </c>
      <c r="S16" s="624"/>
      <c r="T16" s="624"/>
      <c r="U16" s="624"/>
      <c r="V16" s="624"/>
      <c r="W16" s="624"/>
      <c r="X16" s="624"/>
      <c r="Y16" s="625"/>
      <c r="Z16" s="626">
        <v>0.2</v>
      </c>
      <c r="AA16" s="626"/>
      <c r="AB16" s="626"/>
      <c r="AC16" s="626"/>
      <c r="AD16" s="627">
        <v>12695</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1744959</v>
      </c>
      <c r="CS16" s="624"/>
      <c r="CT16" s="624"/>
      <c r="CU16" s="624"/>
      <c r="CV16" s="624"/>
      <c r="CW16" s="624"/>
      <c r="CX16" s="624"/>
      <c r="CY16" s="625"/>
      <c r="CZ16" s="626">
        <v>23.3</v>
      </c>
      <c r="DA16" s="626"/>
      <c r="DB16" s="626"/>
      <c r="DC16" s="626"/>
      <c r="DD16" s="632" t="s">
        <v>122</v>
      </c>
      <c r="DE16" s="624"/>
      <c r="DF16" s="624"/>
      <c r="DG16" s="624"/>
      <c r="DH16" s="624"/>
      <c r="DI16" s="624"/>
      <c r="DJ16" s="624"/>
      <c r="DK16" s="624"/>
      <c r="DL16" s="624"/>
      <c r="DM16" s="624"/>
      <c r="DN16" s="624"/>
      <c r="DO16" s="624"/>
      <c r="DP16" s="625"/>
      <c r="DQ16" s="632">
        <v>215299</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29382</v>
      </c>
      <c r="S17" s="624"/>
      <c r="T17" s="624"/>
      <c r="U17" s="624"/>
      <c r="V17" s="624"/>
      <c r="W17" s="624"/>
      <c r="X17" s="624"/>
      <c r="Y17" s="625"/>
      <c r="Z17" s="626">
        <v>0.4</v>
      </c>
      <c r="AA17" s="626"/>
      <c r="AB17" s="626"/>
      <c r="AC17" s="626"/>
      <c r="AD17" s="627">
        <v>29382</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579678</v>
      </c>
      <c r="CS17" s="624"/>
      <c r="CT17" s="624"/>
      <c r="CU17" s="624"/>
      <c r="CV17" s="624"/>
      <c r="CW17" s="624"/>
      <c r="CX17" s="624"/>
      <c r="CY17" s="625"/>
      <c r="CZ17" s="626">
        <v>7.7</v>
      </c>
      <c r="DA17" s="626"/>
      <c r="DB17" s="626"/>
      <c r="DC17" s="626"/>
      <c r="DD17" s="632" t="s">
        <v>122</v>
      </c>
      <c r="DE17" s="624"/>
      <c r="DF17" s="624"/>
      <c r="DG17" s="624"/>
      <c r="DH17" s="624"/>
      <c r="DI17" s="624"/>
      <c r="DJ17" s="624"/>
      <c r="DK17" s="624"/>
      <c r="DL17" s="624"/>
      <c r="DM17" s="624"/>
      <c r="DN17" s="624"/>
      <c r="DO17" s="624"/>
      <c r="DP17" s="625"/>
      <c r="DQ17" s="632">
        <v>579588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2483</v>
      </c>
      <c r="S18" s="624"/>
      <c r="T18" s="624"/>
      <c r="U18" s="624"/>
      <c r="V18" s="624"/>
      <c r="W18" s="624"/>
      <c r="X18" s="624"/>
      <c r="Y18" s="625"/>
      <c r="Z18" s="626">
        <v>0</v>
      </c>
      <c r="AA18" s="626"/>
      <c r="AB18" s="626"/>
      <c r="AC18" s="626"/>
      <c r="AD18" s="627">
        <v>2483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26272</v>
      </c>
      <c r="S19" s="624"/>
      <c r="T19" s="624"/>
      <c r="U19" s="624"/>
      <c r="V19" s="624"/>
      <c r="W19" s="624"/>
      <c r="X19" s="624"/>
      <c r="Y19" s="625"/>
      <c r="Z19" s="626">
        <v>0.3</v>
      </c>
      <c r="AA19" s="626"/>
      <c r="AB19" s="626"/>
      <c r="AC19" s="626"/>
      <c r="AD19" s="627">
        <v>26272</v>
      </c>
      <c r="AE19" s="627"/>
      <c r="AF19" s="627"/>
      <c r="AG19" s="627"/>
      <c r="AH19" s="627"/>
      <c r="AI19" s="627"/>
      <c r="AJ19" s="627"/>
      <c r="AK19" s="627"/>
      <c r="AL19" s="628">
        <v>0.7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1630</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627</v>
      </c>
      <c r="S20" s="624"/>
      <c r="T20" s="624"/>
      <c r="U20" s="624"/>
      <c r="V20" s="624"/>
      <c r="W20" s="624"/>
      <c r="X20" s="624"/>
      <c r="Y20" s="625"/>
      <c r="Z20" s="626">
        <v>0</v>
      </c>
      <c r="AA20" s="626"/>
      <c r="AB20" s="626"/>
      <c r="AC20" s="626"/>
      <c r="AD20" s="627">
        <v>627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1630</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7500583</v>
      </c>
      <c r="CS20" s="624"/>
      <c r="CT20" s="624"/>
      <c r="CU20" s="624"/>
      <c r="CV20" s="624"/>
      <c r="CW20" s="624"/>
      <c r="CX20" s="624"/>
      <c r="CY20" s="625"/>
      <c r="CZ20" s="626">
        <v>100</v>
      </c>
      <c r="DA20" s="626"/>
      <c r="DB20" s="626"/>
      <c r="DC20" s="626"/>
      <c r="DD20" s="632">
        <v>366167</v>
      </c>
      <c r="DE20" s="624"/>
      <c r="DF20" s="624"/>
      <c r="DG20" s="624"/>
      <c r="DH20" s="624"/>
      <c r="DI20" s="624"/>
      <c r="DJ20" s="624"/>
      <c r="DK20" s="624"/>
      <c r="DL20" s="624"/>
      <c r="DM20" s="624"/>
      <c r="DN20" s="624"/>
      <c r="DO20" s="624"/>
      <c r="DP20" s="625"/>
      <c r="DQ20" s="632">
        <v>4538685</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3182511</v>
      </c>
      <c r="S21" s="624"/>
      <c r="T21" s="624"/>
      <c r="U21" s="624"/>
      <c r="V21" s="624"/>
      <c r="W21" s="624"/>
      <c r="X21" s="624"/>
      <c r="Y21" s="625"/>
      <c r="Z21" s="626">
        <v>39.5</v>
      </c>
      <c r="AA21" s="626"/>
      <c r="AB21" s="626"/>
      <c r="AC21" s="626"/>
      <c r="AD21" s="627">
        <v>2857853</v>
      </c>
      <c r="AE21" s="627"/>
      <c r="AF21" s="627"/>
      <c r="AG21" s="627"/>
      <c r="AH21" s="627"/>
      <c r="AI21" s="627"/>
      <c r="AJ21" s="627"/>
      <c r="AK21" s="627"/>
      <c r="AL21" s="628">
        <v>72.5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1630</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2857853</v>
      </c>
      <c r="S22" s="624"/>
      <c r="T22" s="624"/>
      <c r="U22" s="624"/>
      <c r="V22" s="624"/>
      <c r="W22" s="624"/>
      <c r="X22" s="624"/>
      <c r="Y22" s="625"/>
      <c r="Z22" s="626">
        <v>35.5</v>
      </c>
      <c r="AA22" s="626"/>
      <c r="AB22" s="626"/>
      <c r="AC22" s="626"/>
      <c r="AD22" s="627">
        <v>2857853</v>
      </c>
      <c r="AE22" s="627"/>
      <c r="AF22" s="627"/>
      <c r="AG22" s="627"/>
      <c r="AH22" s="627"/>
      <c r="AI22" s="627"/>
      <c r="AJ22" s="627"/>
      <c r="AK22" s="627"/>
      <c r="AL22" s="628">
        <v>72.5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324658</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2507968</v>
      </c>
      <c r="CS24" s="613"/>
      <c r="CT24" s="613"/>
      <c r="CU24" s="613"/>
      <c r="CV24" s="613"/>
      <c r="CW24" s="613"/>
      <c r="CX24" s="613"/>
      <c r="CY24" s="614"/>
      <c r="CZ24" s="617">
        <v>33.4</v>
      </c>
      <c r="DA24" s="618"/>
      <c r="DB24" s="618"/>
      <c r="DC24" s="634"/>
      <c r="DD24" s="658">
        <v>1935346</v>
      </c>
      <c r="DE24" s="613"/>
      <c r="DF24" s="613"/>
      <c r="DG24" s="613"/>
      <c r="DH24" s="613"/>
      <c r="DI24" s="613"/>
      <c r="DJ24" s="613"/>
      <c r="DK24" s="614"/>
      <c r="DL24" s="658">
        <v>1842476</v>
      </c>
      <c r="DM24" s="613"/>
      <c r="DN24" s="613"/>
      <c r="DO24" s="613"/>
      <c r="DP24" s="613"/>
      <c r="DQ24" s="613"/>
      <c r="DR24" s="613"/>
      <c r="DS24" s="613"/>
      <c r="DT24" s="613"/>
      <c r="DU24" s="613"/>
      <c r="DV24" s="614"/>
      <c r="DW24" s="617">
        <v>46.7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4243876</v>
      </c>
      <c r="S25" s="624"/>
      <c r="T25" s="624"/>
      <c r="U25" s="624"/>
      <c r="V25" s="624"/>
      <c r="W25" s="624"/>
      <c r="X25" s="624"/>
      <c r="Y25" s="625"/>
      <c r="Z25" s="626">
        <v>52.7</v>
      </c>
      <c r="AA25" s="626"/>
      <c r="AB25" s="626"/>
      <c r="AC25" s="626"/>
      <c r="AD25" s="627">
        <v>3919218</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1089635</v>
      </c>
      <c r="CS25" s="655"/>
      <c r="CT25" s="655"/>
      <c r="CU25" s="655"/>
      <c r="CV25" s="655"/>
      <c r="CW25" s="655"/>
      <c r="CX25" s="655"/>
      <c r="CY25" s="656"/>
      <c r="CZ25" s="628">
        <v>14.5</v>
      </c>
      <c r="DA25" s="653"/>
      <c r="DB25" s="653"/>
      <c r="DC25" s="657"/>
      <c r="DD25" s="632">
        <v>1022358</v>
      </c>
      <c r="DE25" s="655"/>
      <c r="DF25" s="655"/>
      <c r="DG25" s="655"/>
      <c r="DH25" s="655"/>
      <c r="DI25" s="655"/>
      <c r="DJ25" s="655"/>
      <c r="DK25" s="656"/>
      <c r="DL25" s="632">
        <v>1002563</v>
      </c>
      <c r="DM25" s="655"/>
      <c r="DN25" s="655"/>
      <c r="DO25" s="655"/>
      <c r="DP25" s="655"/>
      <c r="DQ25" s="655"/>
      <c r="DR25" s="655"/>
      <c r="DS25" s="655"/>
      <c r="DT25" s="655"/>
      <c r="DU25" s="655"/>
      <c r="DV25" s="656"/>
      <c r="DW25" s="628">
        <v>25.4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499</v>
      </c>
      <c r="S26" s="624"/>
      <c r="T26" s="624"/>
      <c r="U26" s="624"/>
      <c r="V26" s="624"/>
      <c r="W26" s="624"/>
      <c r="X26" s="624"/>
      <c r="Y26" s="625"/>
      <c r="Z26" s="626">
        <v>0</v>
      </c>
      <c r="AA26" s="626"/>
      <c r="AB26" s="626"/>
      <c r="AC26" s="626"/>
      <c r="AD26" s="627">
        <v>499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617826</v>
      </c>
      <c r="CS26" s="624"/>
      <c r="CT26" s="624"/>
      <c r="CU26" s="624"/>
      <c r="CV26" s="624"/>
      <c r="CW26" s="624"/>
      <c r="CX26" s="624"/>
      <c r="CY26" s="625"/>
      <c r="CZ26" s="628">
        <v>8.1999999999999993</v>
      </c>
      <c r="DA26" s="653"/>
      <c r="DB26" s="653"/>
      <c r="DC26" s="657"/>
      <c r="DD26" s="632">
        <v>573928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23633</v>
      </c>
      <c r="S27" s="624"/>
      <c r="T27" s="624"/>
      <c r="U27" s="624"/>
      <c r="V27" s="624"/>
      <c r="W27" s="624"/>
      <c r="X27" s="624"/>
      <c r="Y27" s="625"/>
      <c r="Z27" s="626">
        <v>0.3</v>
      </c>
      <c r="AA27" s="626"/>
      <c r="AB27" s="626"/>
      <c r="AC27" s="626"/>
      <c r="AD27" s="627">
        <v>303</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690936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838655</v>
      </c>
      <c r="CS27" s="655"/>
      <c r="CT27" s="655"/>
      <c r="CU27" s="655"/>
      <c r="CV27" s="655"/>
      <c r="CW27" s="655"/>
      <c r="CX27" s="655"/>
      <c r="CY27" s="656"/>
      <c r="CZ27" s="628">
        <v>11.2</v>
      </c>
      <c r="DA27" s="653"/>
      <c r="DB27" s="653"/>
      <c r="DC27" s="657"/>
      <c r="DD27" s="632">
        <v>333400</v>
      </c>
      <c r="DE27" s="655"/>
      <c r="DF27" s="655"/>
      <c r="DG27" s="655"/>
      <c r="DH27" s="655"/>
      <c r="DI27" s="655"/>
      <c r="DJ27" s="655"/>
      <c r="DK27" s="656"/>
      <c r="DL27" s="632">
        <v>260325</v>
      </c>
      <c r="DM27" s="655"/>
      <c r="DN27" s="655"/>
      <c r="DO27" s="655"/>
      <c r="DP27" s="655"/>
      <c r="DQ27" s="655"/>
      <c r="DR27" s="655"/>
      <c r="DS27" s="655"/>
      <c r="DT27" s="655"/>
      <c r="DU27" s="655"/>
      <c r="DV27" s="656"/>
      <c r="DW27" s="628">
        <v>6.6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26556</v>
      </c>
      <c r="S28" s="624"/>
      <c r="T28" s="624"/>
      <c r="U28" s="624"/>
      <c r="V28" s="624"/>
      <c r="W28" s="624"/>
      <c r="X28" s="624"/>
      <c r="Y28" s="625"/>
      <c r="Z28" s="626">
        <v>0.3</v>
      </c>
      <c r="AA28" s="626"/>
      <c r="AB28" s="626"/>
      <c r="AC28" s="626"/>
      <c r="AD28" s="627">
        <v>2370</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579678</v>
      </c>
      <c r="CS28" s="624"/>
      <c r="CT28" s="624"/>
      <c r="CU28" s="624"/>
      <c r="CV28" s="624"/>
      <c r="CW28" s="624"/>
      <c r="CX28" s="624"/>
      <c r="CY28" s="625"/>
      <c r="CZ28" s="628">
        <v>7.7</v>
      </c>
      <c r="DA28" s="653"/>
      <c r="DB28" s="653"/>
      <c r="DC28" s="657"/>
      <c r="DD28" s="632">
        <v>579588</v>
      </c>
      <c r="DE28" s="624"/>
      <c r="DF28" s="624"/>
      <c r="DG28" s="624"/>
      <c r="DH28" s="624"/>
      <c r="DI28" s="624"/>
      <c r="DJ28" s="624"/>
      <c r="DK28" s="625"/>
      <c r="DL28" s="632">
        <v>579588</v>
      </c>
      <c r="DM28" s="624"/>
      <c r="DN28" s="624"/>
      <c r="DO28" s="624"/>
      <c r="DP28" s="624"/>
      <c r="DQ28" s="624"/>
      <c r="DR28" s="624"/>
      <c r="DS28" s="624"/>
      <c r="DT28" s="624"/>
      <c r="DU28" s="624"/>
      <c r="DV28" s="625"/>
      <c r="DW28" s="628">
        <v>14.7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23598</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579464</v>
      </c>
      <c r="CS29" s="655"/>
      <c r="CT29" s="655"/>
      <c r="CU29" s="655"/>
      <c r="CV29" s="655"/>
      <c r="CW29" s="655"/>
      <c r="CX29" s="655"/>
      <c r="CY29" s="656"/>
      <c r="CZ29" s="628">
        <v>7.7</v>
      </c>
      <c r="DA29" s="653"/>
      <c r="DB29" s="653"/>
      <c r="DC29" s="657"/>
      <c r="DD29" s="632">
        <v>579374</v>
      </c>
      <c r="DE29" s="655"/>
      <c r="DF29" s="655"/>
      <c r="DG29" s="655"/>
      <c r="DH29" s="655"/>
      <c r="DI29" s="655"/>
      <c r="DJ29" s="655"/>
      <c r="DK29" s="656"/>
      <c r="DL29" s="632">
        <v>579374</v>
      </c>
      <c r="DM29" s="655"/>
      <c r="DN29" s="655"/>
      <c r="DO29" s="655"/>
      <c r="DP29" s="655"/>
      <c r="DQ29" s="655"/>
      <c r="DR29" s="655"/>
      <c r="DS29" s="655"/>
      <c r="DT29" s="655"/>
      <c r="DU29" s="655"/>
      <c r="DV29" s="656"/>
      <c r="DW29" s="628">
        <v>14.7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2062327</v>
      </c>
      <c r="S30" s="624"/>
      <c r="T30" s="624"/>
      <c r="U30" s="624"/>
      <c r="V30" s="624"/>
      <c r="W30" s="624"/>
      <c r="X30" s="624"/>
      <c r="Y30" s="625"/>
      <c r="Z30" s="626">
        <v>25.6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556746</v>
      </c>
      <c r="CS30" s="624"/>
      <c r="CT30" s="624"/>
      <c r="CU30" s="624"/>
      <c r="CV30" s="624"/>
      <c r="CW30" s="624"/>
      <c r="CX30" s="624"/>
      <c r="CY30" s="625"/>
      <c r="CZ30" s="628">
        <v>7.4</v>
      </c>
      <c r="DA30" s="653"/>
      <c r="DB30" s="653"/>
      <c r="DC30" s="657"/>
      <c r="DD30" s="632">
        <v>556656</v>
      </c>
      <c r="DE30" s="624"/>
      <c r="DF30" s="624"/>
      <c r="DG30" s="624"/>
      <c r="DH30" s="624"/>
      <c r="DI30" s="624"/>
      <c r="DJ30" s="624"/>
      <c r="DK30" s="625"/>
      <c r="DL30" s="632">
        <v>556656</v>
      </c>
      <c r="DM30" s="624"/>
      <c r="DN30" s="624"/>
      <c r="DO30" s="624"/>
      <c r="DP30" s="624"/>
      <c r="DQ30" s="624"/>
      <c r="DR30" s="624"/>
      <c r="DS30" s="624"/>
      <c r="DT30" s="624"/>
      <c r="DU30" s="624"/>
      <c r="DV30" s="625"/>
      <c r="DW30" s="628">
        <v>14.1</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v>
      </c>
      <c r="BH31" s="667"/>
      <c r="BI31" s="667"/>
      <c r="BJ31" s="667"/>
      <c r="BK31" s="667"/>
      <c r="BL31" s="667"/>
      <c r="BM31" s="618">
        <v>90.6</v>
      </c>
      <c r="BN31" s="667"/>
      <c r="BO31" s="667"/>
      <c r="BP31" s="667"/>
      <c r="BQ31" s="668"/>
      <c r="BR31" s="679">
        <v>98</v>
      </c>
      <c r="BS31" s="667"/>
      <c r="BT31" s="667"/>
      <c r="BU31" s="667"/>
      <c r="BV31" s="667"/>
      <c r="BW31" s="667"/>
      <c r="BX31" s="618">
        <v>90.9</v>
      </c>
      <c r="BY31" s="667"/>
      <c r="BZ31" s="667"/>
      <c r="CA31" s="667"/>
      <c r="CB31" s="668"/>
      <c r="CD31" s="661"/>
      <c r="CE31" s="662"/>
      <c r="CF31" s="620" t="s">
        <v>300</v>
      </c>
      <c r="CG31" s="621"/>
      <c r="CH31" s="621"/>
      <c r="CI31" s="621"/>
      <c r="CJ31" s="621"/>
      <c r="CK31" s="621"/>
      <c r="CL31" s="621"/>
      <c r="CM31" s="621"/>
      <c r="CN31" s="621"/>
      <c r="CO31" s="621"/>
      <c r="CP31" s="621"/>
      <c r="CQ31" s="622"/>
      <c r="CR31" s="623">
        <v>22718</v>
      </c>
      <c r="CS31" s="655"/>
      <c r="CT31" s="655"/>
      <c r="CU31" s="655"/>
      <c r="CV31" s="655"/>
      <c r="CW31" s="655"/>
      <c r="CX31" s="655"/>
      <c r="CY31" s="656"/>
      <c r="CZ31" s="628">
        <v>0.3</v>
      </c>
      <c r="DA31" s="653"/>
      <c r="DB31" s="653"/>
      <c r="DC31" s="657"/>
      <c r="DD31" s="632">
        <v>22718</v>
      </c>
      <c r="DE31" s="655"/>
      <c r="DF31" s="655"/>
      <c r="DG31" s="655"/>
      <c r="DH31" s="655"/>
      <c r="DI31" s="655"/>
      <c r="DJ31" s="655"/>
      <c r="DK31" s="656"/>
      <c r="DL31" s="632">
        <v>22718</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497534</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v>
      </c>
      <c r="BH32" s="655"/>
      <c r="BI32" s="655"/>
      <c r="BJ32" s="655"/>
      <c r="BK32" s="655"/>
      <c r="BL32" s="655"/>
      <c r="BM32" s="629">
        <v>94.4</v>
      </c>
      <c r="BN32" s="655"/>
      <c r="BO32" s="655"/>
      <c r="BP32" s="655"/>
      <c r="BQ32" s="678"/>
      <c r="BR32" s="680">
        <v>99</v>
      </c>
      <c r="BS32" s="655"/>
      <c r="BT32" s="655"/>
      <c r="BU32" s="655"/>
      <c r="BV32" s="655"/>
      <c r="BW32" s="655"/>
      <c r="BX32" s="629">
        <v>94.7</v>
      </c>
      <c r="BY32" s="655"/>
      <c r="BZ32" s="655"/>
      <c r="CA32" s="655"/>
      <c r="CB32" s="678"/>
      <c r="CD32" s="663"/>
      <c r="CE32" s="664"/>
      <c r="CF32" s="620" t="s">
        <v>304</v>
      </c>
      <c r="CG32" s="621"/>
      <c r="CH32" s="621"/>
      <c r="CI32" s="621"/>
      <c r="CJ32" s="621"/>
      <c r="CK32" s="621"/>
      <c r="CL32" s="621"/>
      <c r="CM32" s="621"/>
      <c r="CN32" s="621"/>
      <c r="CO32" s="621"/>
      <c r="CP32" s="621"/>
      <c r="CQ32" s="622"/>
      <c r="CR32" s="623">
        <v>214</v>
      </c>
      <c r="CS32" s="624"/>
      <c r="CT32" s="624"/>
      <c r="CU32" s="624"/>
      <c r="CV32" s="624"/>
      <c r="CW32" s="624"/>
      <c r="CX32" s="624"/>
      <c r="CY32" s="625"/>
      <c r="CZ32" s="628">
        <v>0</v>
      </c>
      <c r="DA32" s="653"/>
      <c r="DB32" s="653"/>
      <c r="DC32" s="657"/>
      <c r="DD32" s="632">
        <v>214</v>
      </c>
      <c r="DE32" s="624"/>
      <c r="DF32" s="624"/>
      <c r="DG32" s="624"/>
      <c r="DH32" s="624"/>
      <c r="DI32" s="624"/>
      <c r="DJ32" s="624"/>
      <c r="DK32" s="625"/>
      <c r="DL32" s="632">
        <v>214</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21183</v>
      </c>
      <c r="S33" s="624"/>
      <c r="T33" s="624"/>
      <c r="U33" s="624"/>
      <c r="V33" s="624"/>
      <c r="W33" s="624"/>
      <c r="X33" s="624"/>
      <c r="Y33" s="625"/>
      <c r="Z33" s="626">
        <v>0.3</v>
      </c>
      <c r="AA33" s="626"/>
      <c r="AB33" s="626"/>
      <c r="AC33" s="626"/>
      <c r="AD33" s="627">
        <v>14848</v>
      </c>
      <c r="AE33" s="627"/>
      <c r="AF33" s="627"/>
      <c r="AG33" s="627"/>
      <c r="AH33" s="627"/>
      <c r="AI33" s="627"/>
      <c r="AJ33" s="627"/>
      <c r="AK33" s="627"/>
      <c r="AL33" s="628">
        <v>0.4</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97</v>
      </c>
      <c r="BH33" s="682"/>
      <c r="BI33" s="682"/>
      <c r="BJ33" s="682"/>
      <c r="BK33" s="682"/>
      <c r="BL33" s="682"/>
      <c r="BM33" s="683">
        <v>86.5</v>
      </c>
      <c r="BN33" s="682"/>
      <c r="BO33" s="682"/>
      <c r="BP33" s="682"/>
      <c r="BQ33" s="684"/>
      <c r="BR33" s="681">
        <v>96.9</v>
      </c>
      <c r="BS33" s="682"/>
      <c r="BT33" s="682"/>
      <c r="BU33" s="682"/>
      <c r="BV33" s="682"/>
      <c r="BW33" s="682"/>
      <c r="BX33" s="683">
        <v>86.3</v>
      </c>
      <c r="BY33" s="682"/>
      <c r="BZ33" s="682"/>
      <c r="CA33" s="682"/>
      <c r="CB33" s="684"/>
      <c r="CD33" s="620" t="s">
        <v>307</v>
      </c>
      <c r="CE33" s="621"/>
      <c r="CF33" s="621"/>
      <c r="CG33" s="621"/>
      <c r="CH33" s="621"/>
      <c r="CI33" s="621"/>
      <c r="CJ33" s="621"/>
      <c r="CK33" s="621"/>
      <c r="CL33" s="621"/>
      <c r="CM33" s="621"/>
      <c r="CN33" s="621"/>
      <c r="CO33" s="621"/>
      <c r="CP33" s="621"/>
      <c r="CQ33" s="622"/>
      <c r="CR33" s="623">
        <v>2883697</v>
      </c>
      <c r="CS33" s="655"/>
      <c r="CT33" s="655"/>
      <c r="CU33" s="655"/>
      <c r="CV33" s="655"/>
      <c r="CW33" s="655"/>
      <c r="CX33" s="655"/>
      <c r="CY33" s="656"/>
      <c r="CZ33" s="628">
        <v>38.4</v>
      </c>
      <c r="DA33" s="653"/>
      <c r="DB33" s="653"/>
      <c r="DC33" s="657"/>
      <c r="DD33" s="632">
        <v>2325190</v>
      </c>
      <c r="DE33" s="655"/>
      <c r="DF33" s="655"/>
      <c r="DG33" s="655"/>
      <c r="DH33" s="655"/>
      <c r="DI33" s="655"/>
      <c r="DJ33" s="655"/>
      <c r="DK33" s="656"/>
      <c r="DL33" s="632">
        <v>1715852</v>
      </c>
      <c r="DM33" s="655"/>
      <c r="DN33" s="655"/>
      <c r="DO33" s="655"/>
      <c r="DP33" s="655"/>
      <c r="DQ33" s="655"/>
      <c r="DR33" s="655"/>
      <c r="DS33" s="655"/>
      <c r="DT33" s="655"/>
      <c r="DU33" s="655"/>
      <c r="DV33" s="656"/>
      <c r="DW33" s="628">
        <v>43.5</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22387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840883</v>
      </c>
      <c r="CS34" s="624"/>
      <c r="CT34" s="624"/>
      <c r="CU34" s="624"/>
      <c r="CV34" s="624"/>
      <c r="CW34" s="624"/>
      <c r="CX34" s="624"/>
      <c r="CY34" s="625"/>
      <c r="CZ34" s="628">
        <v>11.2</v>
      </c>
      <c r="DA34" s="653"/>
      <c r="DB34" s="653"/>
      <c r="DC34" s="657"/>
      <c r="DD34" s="632">
        <v>750639</v>
      </c>
      <c r="DE34" s="624"/>
      <c r="DF34" s="624"/>
      <c r="DG34" s="624"/>
      <c r="DH34" s="624"/>
      <c r="DI34" s="624"/>
      <c r="DJ34" s="624"/>
      <c r="DK34" s="625"/>
      <c r="DL34" s="632">
        <v>630611</v>
      </c>
      <c r="DM34" s="624"/>
      <c r="DN34" s="624"/>
      <c r="DO34" s="624"/>
      <c r="DP34" s="624"/>
      <c r="DQ34" s="624"/>
      <c r="DR34" s="624"/>
      <c r="DS34" s="624"/>
      <c r="DT34" s="624"/>
      <c r="DU34" s="624"/>
      <c r="DV34" s="625"/>
      <c r="DW34" s="628">
        <v>16</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118679</v>
      </c>
      <c r="S35" s="624"/>
      <c r="T35" s="624"/>
      <c r="U35" s="624"/>
      <c r="V35" s="624"/>
      <c r="W35" s="624"/>
      <c r="X35" s="624"/>
      <c r="Y35" s="625"/>
      <c r="Z35" s="626">
        <v>1.5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270266</v>
      </c>
      <c r="CS35" s="655"/>
      <c r="CT35" s="655"/>
      <c r="CU35" s="655"/>
      <c r="CV35" s="655"/>
      <c r="CW35" s="655"/>
      <c r="CX35" s="655"/>
      <c r="CY35" s="656"/>
      <c r="CZ35" s="628">
        <v>3.6</v>
      </c>
      <c r="DA35" s="653"/>
      <c r="DB35" s="653"/>
      <c r="DC35" s="657"/>
      <c r="DD35" s="632">
        <v>207244</v>
      </c>
      <c r="DE35" s="655"/>
      <c r="DF35" s="655"/>
      <c r="DG35" s="655"/>
      <c r="DH35" s="655"/>
      <c r="DI35" s="655"/>
      <c r="DJ35" s="655"/>
      <c r="DK35" s="656"/>
      <c r="DL35" s="632">
        <v>144549</v>
      </c>
      <c r="DM35" s="655"/>
      <c r="DN35" s="655"/>
      <c r="DO35" s="655"/>
      <c r="DP35" s="655"/>
      <c r="DQ35" s="655"/>
      <c r="DR35" s="655"/>
      <c r="DS35" s="655"/>
      <c r="DT35" s="655"/>
      <c r="DU35" s="655"/>
      <c r="DV35" s="656"/>
      <c r="DW35" s="628">
        <v>3.7</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466377</v>
      </c>
      <c r="S36" s="624"/>
      <c r="T36" s="624"/>
      <c r="U36" s="624"/>
      <c r="V36" s="624"/>
      <c r="W36" s="624"/>
      <c r="X36" s="624"/>
      <c r="Y36" s="625"/>
      <c r="Z36" s="626">
        <v>5.8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867031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12094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734090</v>
      </c>
      <c r="CS36" s="624"/>
      <c r="CT36" s="624"/>
      <c r="CU36" s="624"/>
      <c r="CV36" s="624"/>
      <c r="CW36" s="624"/>
      <c r="CX36" s="624"/>
      <c r="CY36" s="625"/>
      <c r="CZ36" s="628">
        <v>9.8000000000000007</v>
      </c>
      <c r="DA36" s="653"/>
      <c r="DB36" s="653"/>
      <c r="DC36" s="657"/>
      <c r="DD36" s="632">
        <v>576253</v>
      </c>
      <c r="DE36" s="624"/>
      <c r="DF36" s="624"/>
      <c r="DG36" s="624"/>
      <c r="DH36" s="624"/>
      <c r="DI36" s="624"/>
      <c r="DJ36" s="624"/>
      <c r="DK36" s="625"/>
      <c r="DL36" s="632">
        <v>371843</v>
      </c>
      <c r="DM36" s="624"/>
      <c r="DN36" s="624"/>
      <c r="DO36" s="624"/>
      <c r="DP36" s="624"/>
      <c r="DQ36" s="624"/>
      <c r="DR36" s="624"/>
      <c r="DS36" s="624"/>
      <c r="DT36" s="624"/>
      <c r="DU36" s="624"/>
      <c r="DV36" s="625"/>
      <c r="DW36" s="628">
        <v>9.4</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128724</v>
      </c>
      <c r="S37" s="624"/>
      <c r="T37" s="624"/>
      <c r="U37" s="624"/>
      <c r="V37" s="624"/>
      <c r="W37" s="624"/>
      <c r="X37" s="624"/>
      <c r="Y37" s="625"/>
      <c r="Z37" s="626">
        <v>1.6</v>
      </c>
      <c r="AA37" s="626"/>
      <c r="AB37" s="626"/>
      <c r="AC37" s="626"/>
      <c r="AD37" s="627">
        <v>2002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178614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-10489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164419</v>
      </c>
      <c r="CS37" s="655"/>
      <c r="CT37" s="655"/>
      <c r="CU37" s="655"/>
      <c r="CV37" s="655"/>
      <c r="CW37" s="655"/>
      <c r="CX37" s="655"/>
      <c r="CY37" s="656"/>
      <c r="CZ37" s="628">
        <v>2.2000000000000002</v>
      </c>
      <c r="DA37" s="653"/>
      <c r="DB37" s="653"/>
      <c r="DC37" s="657"/>
      <c r="DD37" s="632">
        <v>138236</v>
      </c>
      <c r="DE37" s="655"/>
      <c r="DF37" s="655"/>
      <c r="DG37" s="655"/>
      <c r="DH37" s="655"/>
      <c r="DI37" s="655"/>
      <c r="DJ37" s="655"/>
      <c r="DK37" s="656"/>
      <c r="DL37" s="632">
        <v>136294</v>
      </c>
      <c r="DM37" s="655"/>
      <c r="DN37" s="655"/>
      <c r="DO37" s="655"/>
      <c r="DP37" s="655"/>
      <c r="DQ37" s="655"/>
      <c r="DR37" s="655"/>
      <c r="DS37" s="655"/>
      <c r="DT37" s="655"/>
      <c r="DU37" s="655"/>
      <c r="DV37" s="656"/>
      <c r="DW37" s="628">
        <v>3.5</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420700</v>
      </c>
      <c r="S38" s="624"/>
      <c r="T38" s="624"/>
      <c r="U38" s="624"/>
      <c r="V38" s="624"/>
      <c r="W38" s="624"/>
      <c r="X38" s="624"/>
      <c r="Y38" s="625"/>
      <c r="Z38" s="626">
        <v>5.2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34560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1106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653857</v>
      </c>
      <c r="CS38" s="624"/>
      <c r="CT38" s="624"/>
      <c r="CU38" s="624"/>
      <c r="CV38" s="624"/>
      <c r="CW38" s="624"/>
      <c r="CX38" s="624"/>
      <c r="CY38" s="625"/>
      <c r="CZ38" s="628">
        <v>8.6999999999999993</v>
      </c>
      <c r="DA38" s="653"/>
      <c r="DB38" s="653"/>
      <c r="DC38" s="657"/>
      <c r="DD38" s="632">
        <v>551036</v>
      </c>
      <c r="DE38" s="624"/>
      <c r="DF38" s="624"/>
      <c r="DG38" s="624"/>
      <c r="DH38" s="624"/>
      <c r="DI38" s="624"/>
      <c r="DJ38" s="624"/>
      <c r="DK38" s="625"/>
      <c r="DL38" s="632">
        <v>527396</v>
      </c>
      <c r="DM38" s="624"/>
      <c r="DN38" s="624"/>
      <c r="DO38" s="624"/>
      <c r="DP38" s="624"/>
      <c r="DQ38" s="624"/>
      <c r="DR38" s="624"/>
      <c r="DS38" s="624"/>
      <c r="DT38" s="624"/>
      <c r="DU38" s="624"/>
      <c r="DV38" s="625"/>
      <c r="DW38" s="628">
        <v>13.4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1586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253735</v>
      </c>
      <c r="CS39" s="655"/>
      <c r="CT39" s="655"/>
      <c r="CU39" s="655"/>
      <c r="CV39" s="655"/>
      <c r="CW39" s="655"/>
      <c r="CX39" s="655"/>
      <c r="CY39" s="656"/>
      <c r="CZ39" s="628">
        <v>3.4</v>
      </c>
      <c r="DA39" s="653"/>
      <c r="DB39" s="653"/>
      <c r="DC39" s="657"/>
      <c r="DD39" s="632">
        <v>183152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8000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130866</v>
      </c>
      <c r="CS40" s="624"/>
      <c r="CT40" s="624"/>
      <c r="CU40" s="624"/>
      <c r="CV40" s="624"/>
      <c r="CW40" s="624"/>
      <c r="CX40" s="624"/>
      <c r="CY40" s="625"/>
      <c r="CZ40" s="628">
        <v>1.7</v>
      </c>
      <c r="DA40" s="653"/>
      <c r="DB40" s="653"/>
      <c r="DC40" s="657"/>
      <c r="DD40" s="632">
        <v>56866</v>
      </c>
      <c r="DE40" s="624"/>
      <c r="DF40" s="624"/>
      <c r="DG40" s="624"/>
      <c r="DH40" s="624"/>
      <c r="DI40" s="624"/>
      <c r="DJ40" s="624"/>
      <c r="DK40" s="625"/>
      <c r="DL40" s="632">
        <v>41453</v>
      </c>
      <c r="DM40" s="624"/>
      <c r="DN40" s="624"/>
      <c r="DO40" s="624"/>
      <c r="DP40" s="624"/>
      <c r="DQ40" s="624"/>
      <c r="DR40" s="624"/>
      <c r="DS40" s="624"/>
      <c r="DT40" s="624"/>
      <c r="DU40" s="624"/>
      <c r="DV40" s="625"/>
      <c r="DW40" s="628">
        <v>1.1000000000000001</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8056073</v>
      </c>
      <c r="S41" s="696"/>
      <c r="T41" s="696"/>
      <c r="U41" s="696"/>
      <c r="V41" s="696"/>
      <c r="W41" s="696"/>
      <c r="X41" s="696"/>
      <c r="Y41" s="700"/>
      <c r="Z41" s="701">
        <v>100</v>
      </c>
      <c r="AA41" s="701"/>
      <c r="AB41" s="701"/>
      <c r="AC41" s="701"/>
      <c r="AD41" s="702">
        <v>3939240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118382</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535475</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515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2108918</v>
      </c>
      <c r="CS42" s="655"/>
      <c r="CT42" s="655"/>
      <c r="CU42" s="655"/>
      <c r="CV42" s="655"/>
      <c r="CW42" s="655"/>
      <c r="CX42" s="655"/>
      <c r="CY42" s="656"/>
      <c r="CZ42" s="628">
        <v>28.1</v>
      </c>
      <c r="DA42" s="653"/>
      <c r="DB42" s="653"/>
      <c r="DC42" s="657"/>
      <c r="DD42" s="632">
        <v>278149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15940</v>
      </c>
      <c r="CS43" s="655"/>
      <c r="CT43" s="655"/>
      <c r="CU43" s="655"/>
      <c r="CV43" s="655"/>
      <c r="CW43" s="655"/>
      <c r="CX43" s="655"/>
      <c r="CY43" s="656"/>
      <c r="CZ43" s="628">
        <v>0.2</v>
      </c>
      <c r="DA43" s="653"/>
      <c r="DB43" s="653"/>
      <c r="DC43" s="657"/>
      <c r="DD43" s="632">
        <v>15940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366167</v>
      </c>
      <c r="CS44" s="624"/>
      <c r="CT44" s="624"/>
      <c r="CU44" s="624"/>
      <c r="CV44" s="624"/>
      <c r="CW44" s="624"/>
      <c r="CX44" s="624"/>
      <c r="CY44" s="625"/>
      <c r="CZ44" s="628">
        <v>4.9000000000000004</v>
      </c>
      <c r="DA44" s="629"/>
      <c r="DB44" s="629"/>
      <c r="DC44" s="635"/>
      <c r="DD44" s="632">
        <v>65058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206634</v>
      </c>
      <c r="CS45" s="655"/>
      <c r="CT45" s="655"/>
      <c r="CU45" s="655"/>
      <c r="CV45" s="655"/>
      <c r="CW45" s="655"/>
      <c r="CX45" s="655"/>
      <c r="CY45" s="656"/>
      <c r="CZ45" s="628">
        <v>2.8</v>
      </c>
      <c r="DA45" s="653"/>
      <c r="DB45" s="653"/>
      <c r="DC45" s="657"/>
      <c r="DD45" s="632">
        <v>15854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115647</v>
      </c>
      <c r="CS46" s="624"/>
      <c r="CT46" s="624"/>
      <c r="CU46" s="624"/>
      <c r="CV46" s="624"/>
      <c r="CW46" s="624"/>
      <c r="CX46" s="624"/>
      <c r="CY46" s="625"/>
      <c r="CZ46" s="628">
        <v>1.5</v>
      </c>
      <c r="DA46" s="629"/>
      <c r="DB46" s="629"/>
      <c r="DC46" s="635"/>
      <c r="DD46" s="632">
        <v>44029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1742751</v>
      </c>
      <c r="CS47" s="655"/>
      <c r="CT47" s="655"/>
      <c r="CU47" s="655"/>
      <c r="CV47" s="655"/>
      <c r="CW47" s="655"/>
      <c r="CX47" s="655"/>
      <c r="CY47" s="656"/>
      <c r="CZ47" s="628">
        <v>23.2</v>
      </c>
      <c r="DA47" s="653"/>
      <c r="DB47" s="653"/>
      <c r="DC47" s="657"/>
      <c r="DD47" s="632">
        <v>213091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7500583</v>
      </c>
      <c r="CS49" s="682"/>
      <c r="CT49" s="682"/>
      <c r="CU49" s="682"/>
      <c r="CV49" s="682"/>
      <c r="CW49" s="682"/>
      <c r="CX49" s="682"/>
      <c r="CY49" s="711"/>
      <c r="CZ49" s="703">
        <v>100</v>
      </c>
      <c r="DA49" s="712"/>
      <c r="DB49" s="712"/>
      <c r="DC49" s="713"/>
      <c r="DD49" s="714">
        <v>4538685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eRWGxUXRYmjPtJPE2GfQlyTdfr8G87v1Jme6RQuXAAkZhypovMo9o72c2oMy90DLO3thYhkE3+43ixuUtpa9g==" saltValue="QEzIQW19HU812o867Ed8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8058</v>
      </c>
      <c r="R7" s="753"/>
      <c r="S7" s="753"/>
      <c r="T7" s="753"/>
      <c r="U7" s="753"/>
      <c r="V7" s="753">
        <v>7503</v>
      </c>
      <c r="W7" s="753"/>
      <c r="X7" s="753"/>
      <c r="Y7" s="753"/>
      <c r="Z7" s="753"/>
      <c r="AA7" s="753">
        <v>555</v>
      </c>
      <c r="AB7" s="753"/>
      <c r="AC7" s="753"/>
      <c r="AD7" s="753"/>
      <c r="AE7" s="754"/>
      <c r="AF7" s="755">
        <v>319</v>
      </c>
      <c r="AG7" s="756"/>
      <c r="AH7" s="756"/>
      <c r="AI7" s="756"/>
      <c r="AJ7" s="757"/>
      <c r="AK7" s="758">
        <v>119</v>
      </c>
      <c r="AL7" s="759"/>
      <c r="AM7" s="759"/>
      <c r="AN7" s="759"/>
      <c r="AO7" s="759"/>
      <c r="AP7" s="759">
        <v>5958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555</v>
      </c>
      <c r="BT7" s="747"/>
      <c r="BU7" s="747"/>
      <c r="BV7" s="747"/>
      <c r="BW7" s="747"/>
      <c r="BX7" s="747"/>
      <c r="BY7" s="747"/>
      <c r="BZ7" s="747"/>
      <c r="CA7" s="747"/>
      <c r="CB7" s="747"/>
      <c r="CC7" s="747"/>
      <c r="CD7" s="747"/>
      <c r="CE7" s="747"/>
      <c r="CF7" s="747"/>
      <c r="CG7" s="762"/>
      <c r="CH7" s="743">
        <v>-1</v>
      </c>
      <c r="CI7" s="744"/>
      <c r="CJ7" s="744"/>
      <c r="CK7" s="744"/>
      <c r="CL7" s="745"/>
      <c r="CM7" s="743">
        <v>5</v>
      </c>
      <c r="CN7" s="744"/>
      <c r="CO7" s="744"/>
      <c r="CP7" s="744"/>
      <c r="CQ7" s="745"/>
      <c r="CR7" s="743">
        <v>5</v>
      </c>
      <c r="CS7" s="744"/>
      <c r="CT7" s="744"/>
      <c r="CU7" s="744"/>
      <c r="CV7" s="745"/>
      <c r="CW7" s="743">
        <v>17</v>
      </c>
      <c r="CX7" s="744"/>
      <c r="CY7" s="744"/>
      <c r="CZ7" s="744"/>
      <c r="DA7" s="745"/>
      <c r="DB7" s="743" t="s">
        <v>488</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4</v>
      </c>
      <c r="R8" s="784"/>
      <c r="S8" s="784"/>
      <c r="T8" s="784"/>
      <c r="U8" s="784"/>
      <c r="V8" s="784">
        <v>3</v>
      </c>
      <c r="W8" s="784"/>
      <c r="X8" s="784"/>
      <c r="Y8" s="784"/>
      <c r="Z8" s="784"/>
      <c r="AA8" s="784">
        <v>1</v>
      </c>
      <c r="AB8" s="784"/>
      <c r="AC8" s="784"/>
      <c r="AD8" s="784"/>
      <c r="AE8" s="785"/>
      <c r="AF8" s="786">
        <v>1</v>
      </c>
      <c r="AG8" s="787"/>
      <c r="AH8" s="787"/>
      <c r="AI8" s="787"/>
      <c r="AJ8" s="788"/>
      <c r="AK8" s="769">
        <v>1</v>
      </c>
      <c r="AL8" s="770"/>
      <c r="AM8" s="770"/>
      <c r="AN8" s="770"/>
      <c r="AO8" s="770"/>
      <c r="AP8" s="770" t="s">
        <v>557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-2</v>
      </c>
      <c r="CI8" s="777"/>
      <c r="CJ8" s="777"/>
      <c r="CK8" s="777"/>
      <c r="CL8" s="778"/>
      <c r="CM8" s="776">
        <v>563</v>
      </c>
      <c r="CN8" s="777"/>
      <c r="CO8" s="777"/>
      <c r="CP8" s="777"/>
      <c r="CQ8" s="778"/>
      <c r="CR8" s="776" t="s">
        <v>488</v>
      </c>
      <c r="CS8" s="777"/>
      <c r="CT8" s="777"/>
      <c r="CU8" s="777"/>
      <c r="CV8" s="778"/>
      <c r="CW8" s="776" t="s">
        <v>488</v>
      </c>
      <c r="CX8" s="777"/>
      <c r="CY8" s="777"/>
      <c r="CZ8" s="777"/>
      <c r="DA8" s="778"/>
      <c r="DB8" s="776" t="s">
        <v>488</v>
      </c>
      <c r="DC8" s="777"/>
      <c r="DD8" s="777"/>
      <c r="DE8" s="777"/>
      <c r="DF8" s="778"/>
      <c r="DG8" s="776" t="s">
        <v>488</v>
      </c>
      <c r="DH8" s="777"/>
      <c r="DI8" s="777"/>
      <c r="DJ8" s="777"/>
      <c r="DK8" s="778"/>
      <c r="DL8" s="776" t="s">
        <v>488</v>
      </c>
      <c r="DM8" s="777"/>
      <c r="DN8" s="777"/>
      <c r="DO8" s="777"/>
      <c r="DP8" s="778"/>
      <c r="DQ8" s="776" t="s">
        <v>488</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8056</v>
      </c>
      <c r="R23" s="793"/>
      <c r="S23" s="793"/>
      <c r="T23" s="793"/>
      <c r="U23" s="793"/>
      <c r="V23" s="793">
        <v>7500</v>
      </c>
      <c r="W23" s="793"/>
      <c r="X23" s="793"/>
      <c r="Y23" s="793"/>
      <c r="Z23" s="793"/>
      <c r="AA23" s="793">
        <v>556</v>
      </c>
      <c r="AB23" s="793"/>
      <c r="AC23" s="793"/>
      <c r="AD23" s="793"/>
      <c r="AE23" s="794"/>
      <c r="AF23" s="795">
        <v>320</v>
      </c>
      <c r="AG23" s="793"/>
      <c r="AH23" s="793"/>
      <c r="AI23" s="793"/>
      <c r="AJ23" s="796"/>
      <c r="AK23" s="797"/>
      <c r="AL23" s="798"/>
      <c r="AM23" s="798"/>
      <c r="AN23" s="798"/>
      <c r="AO23" s="798"/>
      <c r="AP23" s="793">
        <v>5958</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1144</v>
      </c>
      <c r="R28" s="823"/>
      <c r="S28" s="823"/>
      <c r="T28" s="823"/>
      <c r="U28" s="823"/>
      <c r="V28" s="823">
        <v>1132</v>
      </c>
      <c r="W28" s="823"/>
      <c r="X28" s="823"/>
      <c r="Y28" s="823"/>
      <c r="Z28" s="823"/>
      <c r="AA28" s="823">
        <v>12</v>
      </c>
      <c r="AB28" s="823"/>
      <c r="AC28" s="823"/>
      <c r="AD28" s="823"/>
      <c r="AE28" s="824"/>
      <c r="AF28" s="825">
        <v>12</v>
      </c>
      <c r="AG28" s="823"/>
      <c r="AH28" s="823"/>
      <c r="AI28" s="823"/>
      <c r="AJ28" s="826"/>
      <c r="AK28" s="827">
        <v>118</v>
      </c>
      <c r="AL28" s="828"/>
      <c r="AM28" s="828"/>
      <c r="AN28" s="828"/>
      <c r="AO28" s="828"/>
      <c r="AP28" s="828" t="s">
        <v>488</v>
      </c>
      <c r="AQ28" s="828"/>
      <c r="AR28" s="828"/>
      <c r="AS28" s="828"/>
      <c r="AT28" s="828"/>
      <c r="AU28" s="828" t="s">
        <v>488</v>
      </c>
      <c r="AV28" s="828"/>
      <c r="AW28" s="828"/>
      <c r="AX28" s="828"/>
      <c r="AY28" s="828"/>
      <c r="AZ28" s="829" t="s">
        <v>488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1969</v>
      </c>
      <c r="R29" s="784"/>
      <c r="S29" s="784"/>
      <c r="T29" s="784"/>
      <c r="U29" s="784"/>
      <c r="V29" s="784">
        <v>1839</v>
      </c>
      <c r="W29" s="784"/>
      <c r="X29" s="784"/>
      <c r="Y29" s="784"/>
      <c r="Z29" s="784"/>
      <c r="AA29" s="784">
        <v>130</v>
      </c>
      <c r="AB29" s="784"/>
      <c r="AC29" s="784"/>
      <c r="AD29" s="784"/>
      <c r="AE29" s="785"/>
      <c r="AF29" s="786">
        <v>130</v>
      </c>
      <c r="AG29" s="787"/>
      <c r="AH29" s="787"/>
      <c r="AI29" s="787"/>
      <c r="AJ29" s="788"/>
      <c r="AK29" s="834">
        <v>302</v>
      </c>
      <c r="AL29" s="830"/>
      <c r="AM29" s="830"/>
      <c r="AN29" s="830"/>
      <c r="AO29" s="830"/>
      <c r="AP29" s="830" t="s">
        <v>488</v>
      </c>
      <c r="AQ29" s="830"/>
      <c r="AR29" s="830"/>
      <c r="AS29" s="830"/>
      <c r="AT29" s="830"/>
      <c r="AU29" s="830" t="s">
        <v>488</v>
      </c>
      <c r="AV29" s="830"/>
      <c r="AW29" s="830"/>
      <c r="AX29" s="830"/>
      <c r="AY29" s="830"/>
      <c r="AZ29" s="831" t="s">
        <v>488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164</v>
      </c>
      <c r="R30" s="784"/>
      <c r="S30" s="784"/>
      <c r="T30" s="784"/>
      <c r="U30" s="784"/>
      <c r="V30" s="784">
        <v>164</v>
      </c>
      <c r="W30" s="784"/>
      <c r="X30" s="784"/>
      <c r="Y30" s="784"/>
      <c r="Z30" s="784"/>
      <c r="AA30" s="784">
        <v>0</v>
      </c>
      <c r="AB30" s="784"/>
      <c r="AC30" s="784"/>
      <c r="AD30" s="784"/>
      <c r="AE30" s="785"/>
      <c r="AF30" s="786">
        <v>0</v>
      </c>
      <c r="AG30" s="787"/>
      <c r="AH30" s="787"/>
      <c r="AI30" s="787"/>
      <c r="AJ30" s="788"/>
      <c r="AK30" s="834">
        <v>58</v>
      </c>
      <c r="AL30" s="830"/>
      <c r="AM30" s="830"/>
      <c r="AN30" s="830"/>
      <c r="AO30" s="830"/>
      <c r="AP30" s="830" t="s">
        <v>488</v>
      </c>
      <c r="AQ30" s="830"/>
      <c r="AR30" s="830"/>
      <c r="AS30" s="830"/>
      <c r="AT30" s="830"/>
      <c r="AU30" s="830" t="s">
        <v>488</v>
      </c>
      <c r="AV30" s="830"/>
      <c r="AW30" s="830"/>
      <c r="AX30" s="830"/>
      <c r="AY30" s="830"/>
      <c r="AZ30" s="831" t="s">
        <v>488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5</v>
      </c>
      <c r="R31" s="784"/>
      <c r="S31" s="784"/>
      <c r="T31" s="784"/>
      <c r="U31" s="784"/>
      <c r="V31" s="784">
        <v>5</v>
      </c>
      <c r="W31" s="784"/>
      <c r="X31" s="784"/>
      <c r="Y31" s="784"/>
      <c r="Z31" s="784"/>
      <c r="AA31" s="784">
        <v>0</v>
      </c>
      <c r="AB31" s="784"/>
      <c r="AC31" s="784"/>
      <c r="AD31" s="784"/>
      <c r="AE31" s="785"/>
      <c r="AF31" s="786">
        <v>0</v>
      </c>
      <c r="AG31" s="787"/>
      <c r="AH31" s="787"/>
      <c r="AI31" s="787"/>
      <c r="AJ31" s="788"/>
      <c r="AK31" s="834" t="s">
        <v>488</v>
      </c>
      <c r="AL31" s="830"/>
      <c r="AM31" s="830"/>
      <c r="AN31" s="830"/>
      <c r="AO31" s="830"/>
      <c r="AP31" s="830" t="s">
        <v>488</v>
      </c>
      <c r="AQ31" s="830"/>
      <c r="AR31" s="830"/>
      <c r="AS31" s="830"/>
      <c r="AT31" s="830"/>
      <c r="AU31" s="830" t="s">
        <v>488</v>
      </c>
      <c r="AV31" s="830"/>
      <c r="AW31" s="830"/>
      <c r="AX31" s="830"/>
      <c r="AY31" s="830"/>
      <c r="AZ31" s="831" t="s">
        <v>488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185</v>
      </c>
      <c r="R32" s="784"/>
      <c r="S32" s="784"/>
      <c r="T32" s="784"/>
      <c r="U32" s="784"/>
      <c r="V32" s="784">
        <v>243</v>
      </c>
      <c r="W32" s="784"/>
      <c r="X32" s="784"/>
      <c r="Y32" s="784"/>
      <c r="Z32" s="784"/>
      <c r="AA32" s="784">
        <v>-58</v>
      </c>
      <c r="AB32" s="784"/>
      <c r="AC32" s="784"/>
      <c r="AD32" s="784"/>
      <c r="AE32" s="785"/>
      <c r="AF32" s="786">
        <v>410</v>
      </c>
      <c r="AG32" s="787"/>
      <c r="AH32" s="787"/>
      <c r="AI32" s="787"/>
      <c r="AJ32" s="788"/>
      <c r="AK32" s="834">
        <v>35</v>
      </c>
      <c r="AL32" s="830"/>
      <c r="AM32" s="830"/>
      <c r="AN32" s="830"/>
      <c r="AO32" s="830"/>
      <c r="AP32" s="830">
        <v>660</v>
      </c>
      <c r="AQ32" s="830"/>
      <c r="AR32" s="830"/>
      <c r="AS32" s="830"/>
      <c r="AT32" s="830"/>
      <c r="AU32" s="830">
        <v>213</v>
      </c>
      <c r="AV32" s="830"/>
      <c r="AW32" s="830"/>
      <c r="AX32" s="830"/>
      <c r="AY32" s="830"/>
      <c r="AZ32" s="831" t="s">
        <v>488</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293</v>
      </c>
      <c r="R33" s="784"/>
      <c r="S33" s="784"/>
      <c r="T33" s="784"/>
      <c r="U33" s="784"/>
      <c r="V33" s="784">
        <v>287</v>
      </c>
      <c r="W33" s="784"/>
      <c r="X33" s="784"/>
      <c r="Y33" s="784"/>
      <c r="Z33" s="784"/>
      <c r="AA33" s="784">
        <v>6</v>
      </c>
      <c r="AB33" s="784"/>
      <c r="AC33" s="784"/>
      <c r="AD33" s="784"/>
      <c r="AE33" s="785"/>
      <c r="AF33" s="786">
        <v>100</v>
      </c>
      <c r="AG33" s="787"/>
      <c r="AH33" s="787"/>
      <c r="AI33" s="787"/>
      <c r="AJ33" s="788"/>
      <c r="AK33" s="834">
        <v>179</v>
      </c>
      <c r="AL33" s="830"/>
      <c r="AM33" s="830"/>
      <c r="AN33" s="830"/>
      <c r="AO33" s="830"/>
      <c r="AP33" s="830">
        <v>2087</v>
      </c>
      <c r="AQ33" s="830"/>
      <c r="AR33" s="830"/>
      <c r="AS33" s="830"/>
      <c r="AT33" s="830"/>
      <c r="AU33" s="830">
        <v>1983</v>
      </c>
      <c r="AV33" s="830"/>
      <c r="AW33" s="830"/>
      <c r="AX33" s="830"/>
      <c r="AY33" s="830"/>
      <c r="AZ33" s="831" t="s">
        <v>488</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652</v>
      </c>
      <c r="AG63" s="844"/>
      <c r="AH63" s="844"/>
      <c r="AI63" s="844"/>
      <c r="AJ63" s="845"/>
      <c r="AK63" s="846"/>
      <c r="AL63" s="841"/>
      <c r="AM63" s="841"/>
      <c r="AN63" s="841"/>
      <c r="AO63" s="841"/>
      <c r="AP63" s="844">
        <v>2747</v>
      </c>
      <c r="AQ63" s="844"/>
      <c r="AR63" s="844"/>
      <c r="AS63" s="844"/>
      <c r="AT63" s="844"/>
      <c r="AU63" s="844">
        <v>2196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548</v>
      </c>
      <c r="C68" s="870"/>
      <c r="D68" s="870"/>
      <c r="E68" s="870"/>
      <c r="F68" s="870"/>
      <c r="G68" s="870"/>
      <c r="H68" s="870"/>
      <c r="I68" s="870"/>
      <c r="J68" s="870"/>
      <c r="K68" s="870"/>
      <c r="L68" s="870"/>
      <c r="M68" s="870"/>
      <c r="N68" s="870"/>
      <c r="O68" s="870"/>
      <c r="P68" s="871"/>
      <c r="Q68" s="872">
        <v>576</v>
      </c>
      <c r="R68" s="866"/>
      <c r="S68" s="866"/>
      <c r="T68" s="866"/>
      <c r="U68" s="866"/>
      <c r="V68" s="866">
        <v>564</v>
      </c>
      <c r="W68" s="866"/>
      <c r="X68" s="866"/>
      <c r="Y68" s="866"/>
      <c r="Z68" s="866"/>
      <c r="AA68" s="866">
        <v>12</v>
      </c>
      <c r="AB68" s="866"/>
      <c r="AC68" s="866"/>
      <c r="AD68" s="866"/>
      <c r="AE68" s="866"/>
      <c r="AF68" s="866">
        <v>12</v>
      </c>
      <c r="AG68" s="866"/>
      <c r="AH68" s="866"/>
      <c r="AI68" s="866"/>
      <c r="AJ68" s="866"/>
      <c r="AK68" s="866" t="s">
        <v>488</v>
      </c>
      <c r="AL68" s="866"/>
      <c r="AM68" s="866"/>
      <c r="AN68" s="866"/>
      <c r="AO68" s="866"/>
      <c r="AP68" s="866" t="s">
        <v>488</v>
      </c>
      <c r="AQ68" s="866"/>
      <c r="AR68" s="866"/>
      <c r="AS68" s="866"/>
      <c r="AT68" s="866"/>
      <c r="AU68" s="866" t="s">
        <v>488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549</v>
      </c>
      <c r="C69" s="874"/>
      <c r="D69" s="874"/>
      <c r="E69" s="874"/>
      <c r="F69" s="874"/>
      <c r="G69" s="874"/>
      <c r="H69" s="874"/>
      <c r="I69" s="874"/>
      <c r="J69" s="874"/>
      <c r="K69" s="874"/>
      <c r="L69" s="874"/>
      <c r="M69" s="874"/>
      <c r="N69" s="874"/>
      <c r="O69" s="874"/>
      <c r="P69" s="875"/>
      <c r="Q69" s="876">
        <v>7342</v>
      </c>
      <c r="R69" s="830"/>
      <c r="S69" s="830"/>
      <c r="T69" s="830"/>
      <c r="U69" s="830"/>
      <c r="V69" s="830">
        <v>7213</v>
      </c>
      <c r="W69" s="830"/>
      <c r="X69" s="830"/>
      <c r="Y69" s="830"/>
      <c r="Z69" s="830"/>
      <c r="AA69" s="830">
        <v>129</v>
      </c>
      <c r="AB69" s="830"/>
      <c r="AC69" s="830"/>
      <c r="AD69" s="830"/>
      <c r="AE69" s="830"/>
      <c r="AF69" s="830">
        <v>129</v>
      </c>
      <c r="AG69" s="830"/>
      <c r="AH69" s="830"/>
      <c r="AI69" s="830"/>
      <c r="AJ69" s="830"/>
      <c r="AK69" s="830">
        <v>2723</v>
      </c>
      <c r="AL69" s="830"/>
      <c r="AM69" s="830"/>
      <c r="AN69" s="830"/>
      <c r="AO69" s="830"/>
      <c r="AP69" s="830" t="s">
        <v>488</v>
      </c>
      <c r="AQ69" s="830"/>
      <c r="AR69" s="830"/>
      <c r="AS69" s="830"/>
      <c r="AT69" s="830"/>
      <c r="AU69" s="830" t="s">
        <v>488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550</v>
      </c>
      <c r="C70" s="874"/>
      <c r="D70" s="874"/>
      <c r="E70" s="874"/>
      <c r="F70" s="874"/>
      <c r="G70" s="874"/>
      <c r="H70" s="874"/>
      <c r="I70" s="874"/>
      <c r="J70" s="874"/>
      <c r="K70" s="874"/>
      <c r="L70" s="874"/>
      <c r="M70" s="874"/>
      <c r="N70" s="874"/>
      <c r="O70" s="874"/>
      <c r="P70" s="875"/>
      <c r="Q70" s="876">
        <v>75</v>
      </c>
      <c r="R70" s="830"/>
      <c r="S70" s="830"/>
      <c r="T70" s="830"/>
      <c r="U70" s="830"/>
      <c r="V70" s="830">
        <v>71</v>
      </c>
      <c r="W70" s="830"/>
      <c r="X70" s="830"/>
      <c r="Y70" s="830"/>
      <c r="Z70" s="830"/>
      <c r="AA70" s="830">
        <v>4</v>
      </c>
      <c r="AB70" s="830"/>
      <c r="AC70" s="830"/>
      <c r="AD70" s="830"/>
      <c r="AE70" s="830"/>
      <c r="AF70" s="830">
        <v>4</v>
      </c>
      <c r="AG70" s="830"/>
      <c r="AH70" s="830"/>
      <c r="AI70" s="830"/>
      <c r="AJ70" s="830"/>
      <c r="AK70" s="830">
        <v>5</v>
      </c>
      <c r="AL70" s="830"/>
      <c r="AM70" s="830"/>
      <c r="AN70" s="830"/>
      <c r="AO70" s="830"/>
      <c r="AP70" s="830" t="s">
        <v>488</v>
      </c>
      <c r="AQ70" s="830"/>
      <c r="AR70" s="830"/>
      <c r="AS70" s="830"/>
      <c r="AT70" s="830"/>
      <c r="AU70" s="830" t="s">
        <v>488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551</v>
      </c>
      <c r="C71" s="874"/>
      <c r="D71" s="874"/>
      <c r="E71" s="874"/>
      <c r="F71" s="874"/>
      <c r="G71" s="874"/>
      <c r="H71" s="874"/>
      <c r="I71" s="874"/>
      <c r="J71" s="874"/>
      <c r="K71" s="874"/>
      <c r="L71" s="874"/>
      <c r="M71" s="874"/>
      <c r="N71" s="874"/>
      <c r="O71" s="874"/>
      <c r="P71" s="875"/>
      <c r="Q71" s="876">
        <v>117</v>
      </c>
      <c r="R71" s="830"/>
      <c r="S71" s="830"/>
      <c r="T71" s="830"/>
      <c r="U71" s="830"/>
      <c r="V71" s="830">
        <v>94</v>
      </c>
      <c r="W71" s="830"/>
      <c r="X71" s="830"/>
      <c r="Y71" s="830"/>
      <c r="Z71" s="830"/>
      <c r="AA71" s="830">
        <v>23</v>
      </c>
      <c r="AB71" s="830"/>
      <c r="AC71" s="830"/>
      <c r="AD71" s="830"/>
      <c r="AE71" s="830"/>
      <c r="AF71" s="830">
        <v>23</v>
      </c>
      <c r="AG71" s="830"/>
      <c r="AH71" s="830"/>
      <c r="AI71" s="830"/>
      <c r="AJ71" s="830"/>
      <c r="AK71" s="830" t="s">
        <v>488</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552</v>
      </c>
      <c r="C72" s="874"/>
      <c r="D72" s="874"/>
      <c r="E72" s="874"/>
      <c r="F72" s="874"/>
      <c r="G72" s="874"/>
      <c r="H72" s="874"/>
      <c r="I72" s="874"/>
      <c r="J72" s="874"/>
      <c r="K72" s="874"/>
      <c r="L72" s="874"/>
      <c r="M72" s="874"/>
      <c r="N72" s="874"/>
      <c r="O72" s="874"/>
      <c r="P72" s="875"/>
      <c r="Q72" s="876">
        <v>800</v>
      </c>
      <c r="R72" s="830"/>
      <c r="S72" s="830"/>
      <c r="T72" s="830"/>
      <c r="U72" s="830"/>
      <c r="V72" s="830">
        <v>761</v>
      </c>
      <c r="W72" s="830"/>
      <c r="X72" s="830"/>
      <c r="Y72" s="830"/>
      <c r="Z72" s="830"/>
      <c r="AA72" s="830">
        <v>39</v>
      </c>
      <c r="AB72" s="830"/>
      <c r="AC72" s="830"/>
      <c r="AD72" s="830"/>
      <c r="AE72" s="830"/>
      <c r="AF72" s="830">
        <v>39</v>
      </c>
      <c r="AG72" s="830"/>
      <c r="AH72" s="830"/>
      <c r="AI72" s="830"/>
      <c r="AJ72" s="830"/>
      <c r="AK72" s="830" t="s">
        <v>488</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553</v>
      </c>
      <c r="C73" s="874"/>
      <c r="D73" s="874"/>
      <c r="E73" s="874"/>
      <c r="F73" s="874"/>
      <c r="G73" s="874"/>
      <c r="H73" s="874"/>
      <c r="I73" s="874"/>
      <c r="J73" s="874"/>
      <c r="K73" s="874"/>
      <c r="L73" s="874"/>
      <c r="M73" s="874"/>
      <c r="N73" s="874"/>
      <c r="O73" s="874"/>
      <c r="P73" s="875"/>
      <c r="Q73" s="876">
        <v>156266</v>
      </c>
      <c r="R73" s="830"/>
      <c r="S73" s="830"/>
      <c r="T73" s="830"/>
      <c r="U73" s="830"/>
      <c r="V73" s="830">
        <v>153668</v>
      </c>
      <c r="W73" s="830"/>
      <c r="X73" s="830"/>
      <c r="Y73" s="830"/>
      <c r="Z73" s="830"/>
      <c r="AA73" s="830">
        <v>2598</v>
      </c>
      <c r="AB73" s="830"/>
      <c r="AC73" s="830"/>
      <c r="AD73" s="830"/>
      <c r="AE73" s="830"/>
      <c r="AF73" s="830">
        <v>2598</v>
      </c>
      <c r="AG73" s="830"/>
      <c r="AH73" s="830"/>
      <c r="AI73" s="830"/>
      <c r="AJ73" s="830"/>
      <c r="AK73" s="830">
        <v>1803</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554</v>
      </c>
      <c r="C74" s="874"/>
      <c r="D74" s="874"/>
      <c r="E74" s="874"/>
      <c r="F74" s="874"/>
      <c r="G74" s="874"/>
      <c r="H74" s="874"/>
      <c r="I74" s="874"/>
      <c r="J74" s="874"/>
      <c r="K74" s="874"/>
      <c r="L74" s="874"/>
      <c r="M74" s="874"/>
      <c r="N74" s="874"/>
      <c r="O74" s="874"/>
      <c r="P74" s="875"/>
      <c r="Q74" s="876">
        <v>1101</v>
      </c>
      <c r="R74" s="830"/>
      <c r="S74" s="830"/>
      <c r="T74" s="830"/>
      <c r="U74" s="830"/>
      <c r="V74" s="830">
        <v>1095</v>
      </c>
      <c r="W74" s="830"/>
      <c r="X74" s="830"/>
      <c r="Y74" s="830"/>
      <c r="Z74" s="830"/>
      <c r="AA74" s="830">
        <v>6</v>
      </c>
      <c r="AB74" s="830"/>
      <c r="AC74" s="830"/>
      <c r="AD74" s="830"/>
      <c r="AE74" s="830"/>
      <c r="AF74" s="830">
        <v>6</v>
      </c>
      <c r="AG74" s="830"/>
      <c r="AH74" s="830"/>
      <c r="AI74" s="830"/>
      <c r="AJ74" s="830"/>
      <c r="AK74" s="830" t="s">
        <v>488</v>
      </c>
      <c r="AL74" s="830"/>
      <c r="AM74" s="830"/>
      <c r="AN74" s="830"/>
      <c r="AO74" s="830"/>
      <c r="AP74" s="830" t="s">
        <v>488</v>
      </c>
      <c r="AQ74" s="830"/>
      <c r="AR74" s="830"/>
      <c r="AS74" s="830"/>
      <c r="AT74" s="830"/>
      <c r="AU74" s="830" t="s">
        <v>488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2811</v>
      </c>
      <c r="AG88" s="844"/>
      <c r="AH88" s="844"/>
      <c r="AI88" s="844"/>
      <c r="AJ88" s="844"/>
      <c r="AK88" s="841"/>
      <c r="AL88" s="841"/>
      <c r="AM88" s="841"/>
      <c r="AN88" s="841"/>
      <c r="AO88" s="841"/>
      <c r="AP88" s="844" t="s">
        <v>488</v>
      </c>
      <c r="AQ88" s="844"/>
      <c r="AR88" s="844"/>
      <c r="AS88" s="844"/>
      <c r="AT88" s="844"/>
      <c r="AU88" s="844" t="s">
        <v>488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17</v>
      </c>
      <c r="CX102" s="852"/>
      <c r="CY102" s="852"/>
      <c r="CZ102" s="852"/>
      <c r="DA102" s="891"/>
      <c r="DB102" s="890" t="s">
        <v>488</v>
      </c>
      <c r="DC102" s="852"/>
      <c r="DD102" s="852"/>
      <c r="DE102" s="852"/>
      <c r="DF102" s="891"/>
      <c r="DG102" s="890" t="s">
        <v>488</v>
      </c>
      <c r="DH102" s="852"/>
      <c r="DI102" s="852"/>
      <c r="DJ102" s="852"/>
      <c r="DK102" s="891"/>
      <c r="DL102" s="890" t="s">
        <v>488</v>
      </c>
      <c r="DM102" s="852"/>
      <c r="DN102" s="852"/>
      <c r="DO102" s="852"/>
      <c r="DP102" s="891"/>
      <c r="DQ102" s="890" t="s">
        <v>488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598188</v>
      </c>
      <c r="AB110" s="900"/>
      <c r="AC110" s="900"/>
      <c r="AD110" s="900"/>
      <c r="AE110" s="901"/>
      <c r="AF110" s="902">
        <v>577089</v>
      </c>
      <c r="AG110" s="900"/>
      <c r="AH110" s="900"/>
      <c r="AI110" s="900"/>
      <c r="AJ110" s="901"/>
      <c r="AK110" s="902">
        <v>579464</v>
      </c>
      <c r="AL110" s="900"/>
      <c r="AM110" s="900"/>
      <c r="AN110" s="900"/>
      <c r="AO110" s="901"/>
      <c r="AP110" s="903">
        <v>16.8</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6152605</v>
      </c>
      <c r="BR110" s="931"/>
      <c r="BS110" s="931"/>
      <c r="BT110" s="931"/>
      <c r="BU110" s="931"/>
      <c r="BV110" s="931">
        <v>6094174</v>
      </c>
      <c r="BW110" s="931"/>
      <c r="BX110" s="931"/>
      <c r="BY110" s="931"/>
      <c r="BZ110" s="931"/>
      <c r="CA110" s="931">
        <v>5958128</v>
      </c>
      <c r="CB110" s="931"/>
      <c r="CC110" s="931"/>
      <c r="CD110" s="931"/>
      <c r="CE110" s="931"/>
      <c r="CF110" s="944">
        <v>173.2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1037</v>
      </c>
      <c r="BR111" s="926"/>
      <c r="BS111" s="926"/>
      <c r="BT111" s="926"/>
      <c r="BU111" s="926"/>
      <c r="BV111" s="926">
        <v>705</v>
      </c>
      <c r="BW111" s="926"/>
      <c r="BX111" s="926"/>
      <c r="BY111" s="926"/>
      <c r="BZ111" s="926"/>
      <c r="CA111" s="926">
        <v>553</v>
      </c>
      <c r="CB111" s="926"/>
      <c r="CC111" s="926"/>
      <c r="CD111" s="926"/>
      <c r="CE111" s="926"/>
      <c r="CF111" s="920">
        <v>0</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2448858</v>
      </c>
      <c r="BR112" s="926"/>
      <c r="BS112" s="926"/>
      <c r="BT112" s="926"/>
      <c r="BU112" s="926"/>
      <c r="BV112" s="926">
        <v>2312249</v>
      </c>
      <c r="BW112" s="926"/>
      <c r="BX112" s="926"/>
      <c r="BY112" s="926"/>
      <c r="BZ112" s="926"/>
      <c r="CA112" s="926">
        <v>2195581</v>
      </c>
      <c r="CB112" s="926"/>
      <c r="CC112" s="926"/>
      <c r="CD112" s="926"/>
      <c r="CE112" s="926"/>
      <c r="CF112" s="920">
        <v>63.8</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176798</v>
      </c>
      <c r="AB113" s="938"/>
      <c r="AC113" s="938"/>
      <c r="AD113" s="938"/>
      <c r="AE113" s="939"/>
      <c r="AF113" s="940">
        <v>209180</v>
      </c>
      <c r="AG113" s="938"/>
      <c r="AH113" s="938"/>
      <c r="AI113" s="938"/>
      <c r="AJ113" s="939"/>
      <c r="AK113" s="940">
        <v>161475</v>
      </c>
      <c r="AL113" s="938"/>
      <c r="AM113" s="938"/>
      <c r="AN113" s="938"/>
      <c r="AO113" s="939"/>
      <c r="AP113" s="941">
        <v>4.7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14564</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819881</v>
      </c>
      <c r="BR114" s="926"/>
      <c r="BS114" s="926"/>
      <c r="BT114" s="926"/>
      <c r="BU114" s="926"/>
      <c r="BV114" s="926">
        <v>776652</v>
      </c>
      <c r="BW114" s="926"/>
      <c r="BX114" s="926"/>
      <c r="BY114" s="926"/>
      <c r="BZ114" s="926"/>
      <c r="CA114" s="926">
        <v>774292</v>
      </c>
      <c r="CB114" s="926"/>
      <c r="CC114" s="926"/>
      <c r="CD114" s="926"/>
      <c r="CE114" s="926"/>
      <c r="CF114" s="920">
        <v>22.5</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350</v>
      </c>
      <c r="AB115" s="938"/>
      <c r="AC115" s="938"/>
      <c r="AD115" s="938"/>
      <c r="AE115" s="939"/>
      <c r="AF115" s="940">
        <v>1259</v>
      </c>
      <c r="AG115" s="938"/>
      <c r="AH115" s="938"/>
      <c r="AI115" s="938"/>
      <c r="AJ115" s="939"/>
      <c r="AK115" s="940">
        <v>190</v>
      </c>
      <c r="AL115" s="938"/>
      <c r="AM115" s="938"/>
      <c r="AN115" s="938"/>
      <c r="AO115" s="939"/>
      <c r="AP115" s="941">
        <v>0</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955</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789900</v>
      </c>
      <c r="AB117" s="979"/>
      <c r="AC117" s="979"/>
      <c r="AD117" s="979"/>
      <c r="AE117" s="980"/>
      <c r="AF117" s="981">
        <v>788483</v>
      </c>
      <c r="AG117" s="979"/>
      <c r="AH117" s="979"/>
      <c r="AI117" s="979"/>
      <c r="AJ117" s="980"/>
      <c r="AK117" s="981">
        <v>741129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9422381</v>
      </c>
      <c r="BR119" s="1000"/>
      <c r="BS119" s="1000"/>
      <c r="BT119" s="1000"/>
      <c r="BU119" s="1000"/>
      <c r="BV119" s="1000">
        <v>9183780</v>
      </c>
      <c r="BW119" s="1000"/>
      <c r="BX119" s="1000"/>
      <c r="BY119" s="1000"/>
      <c r="BZ119" s="1000"/>
      <c r="CA119" s="1000">
        <v>8928554</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1037</v>
      </c>
      <c r="DH119" s="986"/>
      <c r="DI119" s="986"/>
      <c r="DJ119" s="986"/>
      <c r="DK119" s="987"/>
      <c r="DL119" s="985">
        <v>705</v>
      </c>
      <c r="DM119" s="986"/>
      <c r="DN119" s="986"/>
      <c r="DO119" s="986"/>
      <c r="DP119" s="987"/>
      <c r="DQ119" s="985">
        <v>553</v>
      </c>
      <c r="DR119" s="986"/>
      <c r="DS119" s="986"/>
      <c r="DT119" s="986"/>
      <c r="DU119" s="987"/>
      <c r="DV119" s="988">
        <v>0</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1799547</v>
      </c>
      <c r="BR120" s="931"/>
      <c r="BS120" s="931"/>
      <c r="BT120" s="931"/>
      <c r="BU120" s="931"/>
      <c r="BV120" s="931">
        <v>1516913</v>
      </c>
      <c r="BW120" s="931"/>
      <c r="BX120" s="931"/>
      <c r="BY120" s="931"/>
      <c r="BZ120" s="931"/>
      <c r="CA120" s="931">
        <v>1689975</v>
      </c>
      <c r="CB120" s="931"/>
      <c r="CC120" s="931"/>
      <c r="CD120" s="931"/>
      <c r="CE120" s="931"/>
      <c r="CF120" s="944">
        <v>49.1</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2230471</v>
      </c>
      <c r="DH120" s="931"/>
      <c r="DI120" s="931"/>
      <c r="DJ120" s="931"/>
      <c r="DK120" s="931"/>
      <c r="DL120" s="931">
        <v>2084177</v>
      </c>
      <c r="DM120" s="931"/>
      <c r="DN120" s="931"/>
      <c r="DO120" s="931"/>
      <c r="DP120" s="931"/>
      <c r="DQ120" s="931">
        <v>1983074</v>
      </c>
      <c r="DR120" s="931"/>
      <c r="DS120" s="931"/>
      <c r="DT120" s="931"/>
      <c r="DU120" s="931"/>
      <c r="DV120" s="932">
        <v>57.7</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218387</v>
      </c>
      <c r="DH121" s="926"/>
      <c r="DI121" s="926"/>
      <c r="DJ121" s="926"/>
      <c r="DK121" s="926"/>
      <c r="DL121" s="926">
        <v>228072</v>
      </c>
      <c r="DM121" s="926"/>
      <c r="DN121" s="926"/>
      <c r="DO121" s="926"/>
      <c r="DP121" s="926"/>
      <c r="DQ121" s="926">
        <v>212507</v>
      </c>
      <c r="DR121" s="926"/>
      <c r="DS121" s="926"/>
      <c r="DT121" s="926"/>
      <c r="DU121" s="926"/>
      <c r="DV121" s="927">
        <v>6.2</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5890703</v>
      </c>
      <c r="BR122" s="1000"/>
      <c r="BS122" s="1000"/>
      <c r="BT122" s="1000"/>
      <c r="BU122" s="1000"/>
      <c r="BV122" s="1000">
        <v>5763585</v>
      </c>
      <c r="BW122" s="1000"/>
      <c r="BX122" s="1000"/>
      <c r="BY122" s="1000"/>
      <c r="BZ122" s="1000"/>
      <c r="CA122" s="1000">
        <v>5580742</v>
      </c>
      <c r="CB122" s="1000"/>
      <c r="CC122" s="1000"/>
      <c r="CD122" s="1000"/>
      <c r="CE122" s="1000"/>
      <c r="CF122" s="1017">
        <v>162.30000000000001</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7690250</v>
      </c>
      <c r="BR123" s="1064"/>
      <c r="BS123" s="1064"/>
      <c r="BT123" s="1064"/>
      <c r="BU123" s="1064"/>
      <c r="BV123" s="1064">
        <v>7280498</v>
      </c>
      <c r="BW123" s="1064"/>
      <c r="BX123" s="1064"/>
      <c r="BY123" s="1064"/>
      <c r="BZ123" s="1064"/>
      <c r="CA123" s="1064">
        <v>7270717</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52.1</v>
      </c>
      <c r="BR124" s="1027"/>
      <c r="BS124" s="1027"/>
      <c r="BT124" s="1027"/>
      <c r="BU124" s="1027"/>
      <c r="BV124" s="1027">
        <v>57.1</v>
      </c>
      <c r="BW124" s="1027"/>
      <c r="BX124" s="1027"/>
      <c r="BY124" s="1027"/>
      <c r="BZ124" s="1027"/>
      <c r="CA124" s="1027">
        <v>48.2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334</v>
      </c>
      <c r="AB126" s="959"/>
      <c r="AC126" s="959"/>
      <c r="AD126" s="959"/>
      <c r="AE126" s="960"/>
      <c r="AF126" s="961">
        <v>332</v>
      </c>
      <c r="AG126" s="959"/>
      <c r="AH126" s="959"/>
      <c r="AI126" s="959"/>
      <c r="AJ126" s="960"/>
      <c r="AK126" s="961">
        <v>153</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16</v>
      </c>
      <c r="AB127" s="959"/>
      <c r="AC127" s="959"/>
      <c r="AD127" s="959"/>
      <c r="AE127" s="960"/>
      <c r="AF127" s="961">
        <v>927</v>
      </c>
      <c r="AG127" s="959"/>
      <c r="AH127" s="959"/>
      <c r="AI127" s="959"/>
      <c r="AJ127" s="960"/>
      <c r="AK127" s="961">
        <v>37</v>
      </c>
      <c r="AL127" s="959"/>
      <c r="AM127" s="959"/>
      <c r="AN127" s="959"/>
      <c r="AO127" s="960"/>
      <c r="AP127" s="962">
        <v>0</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3814610</v>
      </c>
      <c r="AB129" s="959"/>
      <c r="AC129" s="959"/>
      <c r="AD129" s="959"/>
      <c r="AE129" s="960"/>
      <c r="AF129" s="961">
        <v>3818565</v>
      </c>
      <c r="AG129" s="959"/>
      <c r="AH129" s="959"/>
      <c r="AI129" s="959"/>
      <c r="AJ129" s="960"/>
      <c r="AK129" s="961">
        <v>3923547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490589</v>
      </c>
      <c r="AB130" s="959"/>
      <c r="AC130" s="959"/>
      <c r="AD130" s="959"/>
      <c r="AE130" s="960"/>
      <c r="AF130" s="961">
        <v>490659</v>
      </c>
      <c r="AG130" s="959"/>
      <c r="AH130" s="959"/>
      <c r="AI130" s="959"/>
      <c r="AJ130" s="960"/>
      <c r="AK130" s="961">
        <v>484155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8.4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3324021</v>
      </c>
      <c r="AB131" s="986"/>
      <c r="AC131" s="986"/>
      <c r="AD131" s="986"/>
      <c r="AE131" s="987"/>
      <c r="AF131" s="985">
        <v>3327906</v>
      </c>
      <c r="AG131" s="986"/>
      <c r="AH131" s="986"/>
      <c r="AI131" s="986"/>
      <c r="AJ131" s="987"/>
      <c r="AK131" s="985">
        <v>3439392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48.2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9.0044858320000003</v>
      </c>
      <c r="AB132" s="1097"/>
      <c r="AC132" s="1097"/>
      <c r="AD132" s="1097"/>
      <c r="AE132" s="1098"/>
      <c r="AF132" s="1099">
        <v>8.9492912360000005</v>
      </c>
      <c r="AG132" s="1097"/>
      <c r="AH132" s="1097"/>
      <c r="AI132" s="1097"/>
      <c r="AJ132" s="1098"/>
      <c r="AK132" s="1099">
        <v>7.4714949620000004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9.5</v>
      </c>
      <c r="AB133" s="1080"/>
      <c r="AC133" s="1080"/>
      <c r="AD133" s="1080"/>
      <c r="AE133" s="1081"/>
      <c r="AF133" s="1079">
        <v>9</v>
      </c>
      <c r="AG133" s="1080"/>
      <c r="AH133" s="1080"/>
      <c r="AI133" s="1080"/>
      <c r="AJ133" s="1081"/>
      <c r="AK133" s="1079">
        <v>8.4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CZ07feD6Z2Sc6G0kp89MgamVccBU3qOzx7EWtgM//cpQrcF13yJ+1BvHHlICzXavNIJcl9GB0qX9s5a3UG+Ig==" saltValue="d9rM3qRZalPvHWawWKVqy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yeEOPNgOmbvkd0eq7DKhMH5dNAw6LCe2e42giYt94JeqrbwX9hAHCYhnM3HjbiKSovLgvIHXNG9zthiS/RILQ==" saltValue="PsY/7QJH4W26zKneqVXg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5DH3y/xqGVVHGjqV4WHdw1JGf89NhnT/unAH2avUFGQb5byH/yC9CBj3UPelXWxOIhderBbW5tUv08BWIG759Q==" saltValue="BhcSpNr2cTZ8NvWAAoRn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1089635</v>
      </c>
      <c r="AP9" s="269">
        <v>139447</v>
      </c>
      <c r="AQ9" s="270">
        <v>156369</v>
      </c>
      <c r="AR9" s="271">
        <v>-10.8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4327</v>
      </c>
      <c r="AP10" s="272">
        <v>554</v>
      </c>
      <c r="AQ10" s="273">
        <v>21449</v>
      </c>
      <c r="AR10" s="274">
        <v>-97.4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15882</v>
      </c>
      <c r="AP11" s="272">
        <v>2033</v>
      </c>
      <c r="AQ11" s="273">
        <v>1663</v>
      </c>
      <c r="AR11" s="274">
        <v>22.2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34</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58961</v>
      </c>
      <c r="AP13" s="272">
        <v>7546</v>
      </c>
      <c r="AQ13" s="273">
        <v>5566</v>
      </c>
      <c r="AR13" s="274">
        <v>35.6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15940</v>
      </c>
      <c r="AP14" s="272">
        <v>2040</v>
      </c>
      <c r="AQ14" s="273">
        <v>3589</v>
      </c>
      <c r="AR14" s="274">
        <v>-43.2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-105289</v>
      </c>
      <c r="AP15" s="272">
        <v>-13474</v>
      </c>
      <c r="AQ15" s="273">
        <v>-10547</v>
      </c>
      <c r="AR15" s="274">
        <v>27.8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1079456</v>
      </c>
      <c r="AP16" s="272">
        <v>138144</v>
      </c>
      <c r="AQ16" s="273">
        <v>178125</v>
      </c>
      <c r="AR16" s="274">
        <v>-22.4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14.72</v>
      </c>
      <c r="AP21" s="286">
        <v>14.51</v>
      </c>
      <c r="AQ21" s="287">
        <v>0.21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95.7</v>
      </c>
      <c r="AP22" s="291">
        <v>95.5</v>
      </c>
      <c r="AQ22" s="292">
        <v>0.2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579464</v>
      </c>
      <c r="AP32" s="300">
        <v>74157</v>
      </c>
      <c r="AQ32" s="301">
        <v>89268</v>
      </c>
      <c r="AR32" s="302">
        <v>-16.899999999999999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161475</v>
      </c>
      <c r="AP35" s="300">
        <v>20665</v>
      </c>
      <c r="AQ35" s="301">
        <v>17003</v>
      </c>
      <c r="AR35" s="302">
        <v>21.5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5039</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190</v>
      </c>
      <c r="AP37" s="300">
        <v>24</v>
      </c>
      <c r="AQ37" s="301">
        <v>909</v>
      </c>
      <c r="AR37" s="302">
        <v>-97.4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25</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t="s">
        <v>488</v>
      </c>
      <c r="AP39" s="300" t="s">
        <v>488</v>
      </c>
      <c r="AQ39" s="301">
        <v>-4913</v>
      </c>
      <c r="AR39" s="302" t="s">
        <v>488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-484155</v>
      </c>
      <c r="AP40" s="300">
        <v>-61960</v>
      </c>
      <c r="AQ40" s="301">
        <v>-72657</v>
      </c>
      <c r="AR40" s="302">
        <v>-14.7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256974</v>
      </c>
      <c r="AP41" s="300">
        <v>32886</v>
      </c>
      <c r="AQ41" s="301">
        <v>34674</v>
      </c>
      <c r="AR41" s="302">
        <v>-5.2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2091217</v>
      </c>
      <c r="AN51" s="322">
        <v>237665</v>
      </c>
      <c r="AO51" s="323">
        <v>117.5</v>
      </c>
      <c r="AP51" s="324">
        <v>125391</v>
      </c>
      <c r="AQ51" s="325">
        <v>-13.6</v>
      </c>
      <c r="AR51" s="326">
        <v>131.1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1008620</v>
      </c>
      <c r="AN52" s="330">
        <v>114629</v>
      </c>
      <c r="AO52" s="331">
        <v>120.7</v>
      </c>
      <c r="AP52" s="332">
        <v>68516</v>
      </c>
      <c r="AQ52" s="333">
        <v>-18.2</v>
      </c>
      <c r="AR52" s="334">
        <v>138.9</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663483</v>
      </c>
      <c r="AN53" s="322">
        <v>76997</v>
      </c>
      <c r="AO53" s="323">
        <v>-67.599999999999994</v>
      </c>
      <c r="AP53" s="324">
        <v>138402</v>
      </c>
      <c r="AQ53" s="325">
        <v>10.4</v>
      </c>
      <c r="AR53" s="326">
        <v>-78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374459</v>
      </c>
      <c r="AN54" s="330">
        <v>43456</v>
      </c>
      <c r="AO54" s="331">
        <v>-62.1</v>
      </c>
      <c r="AP54" s="332">
        <v>70652</v>
      </c>
      <c r="AQ54" s="333">
        <v>3.1</v>
      </c>
      <c r="AR54" s="334">
        <v>-65.2</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575788</v>
      </c>
      <c r="AN55" s="322">
        <v>68800</v>
      </c>
      <c r="AO55" s="323">
        <v>-10.6</v>
      </c>
      <c r="AP55" s="324">
        <v>146367</v>
      </c>
      <c r="AQ55" s="325">
        <v>5.8</v>
      </c>
      <c r="AR55" s="326">
        <v>-16.399999999999999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457050</v>
      </c>
      <c r="AN56" s="330">
        <v>54612</v>
      </c>
      <c r="AO56" s="331">
        <v>25.7</v>
      </c>
      <c r="AP56" s="332">
        <v>79441</v>
      </c>
      <c r="AQ56" s="333">
        <v>12.4</v>
      </c>
      <c r="AR56" s="334">
        <v>13.3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475263</v>
      </c>
      <c r="AN57" s="322">
        <v>58966</v>
      </c>
      <c r="AO57" s="323">
        <v>-14.3</v>
      </c>
      <c r="AP57" s="324">
        <v>165181</v>
      </c>
      <c r="AQ57" s="325">
        <v>12.9</v>
      </c>
      <c r="AR57" s="326">
        <v>-27.2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205962</v>
      </c>
      <c r="AN58" s="330">
        <v>25554</v>
      </c>
      <c r="AO58" s="331">
        <v>-53.2</v>
      </c>
      <c r="AP58" s="332">
        <v>82246</v>
      </c>
      <c r="AQ58" s="333">
        <v>3.5</v>
      </c>
      <c r="AR58" s="334">
        <v>-56.7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366167</v>
      </c>
      <c r="AN59" s="322">
        <v>46860</v>
      </c>
      <c r="AO59" s="323">
        <v>-20.5</v>
      </c>
      <c r="AP59" s="324">
        <v>166234</v>
      </c>
      <c r="AQ59" s="325">
        <v>0.6</v>
      </c>
      <c r="AR59" s="326">
        <v>-21.1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115647</v>
      </c>
      <c r="AN60" s="330">
        <v>14800</v>
      </c>
      <c r="AO60" s="331">
        <v>-42.1</v>
      </c>
      <c r="AP60" s="332">
        <v>89789</v>
      </c>
      <c r="AQ60" s="333">
        <v>9.1999999999999993</v>
      </c>
      <c r="AR60" s="334">
        <v>-51.3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834384</v>
      </c>
      <c r="AN61" s="337">
        <v>97858</v>
      </c>
      <c r="AO61" s="338">
        <v>0.9</v>
      </c>
      <c r="AP61" s="339">
        <v>148315</v>
      </c>
      <c r="AQ61" s="340">
        <v>3.2</v>
      </c>
      <c r="AR61" s="326">
        <v>-2.2999999999999998</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432348</v>
      </c>
      <c r="AN62" s="330">
        <v>50610</v>
      </c>
      <c r="AO62" s="331">
        <v>-2.2000000000000002</v>
      </c>
      <c r="AP62" s="332">
        <v>78129</v>
      </c>
      <c r="AQ62" s="333">
        <v>2</v>
      </c>
      <c r="AR62" s="334">
        <v>-4.2</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veq/4bf/edoZIfVHOgLJnn/r4RHQ29b6T2w2qtbuCif7AYYf99kx7Wg8nPzKQ/VJAVtEj+HqL5J1TqosVHvsQ==" saltValue="ffCGlTal/58qe605Zlq8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z8EKGhFGhNMNJCqwl8C3bxr38SpGFU4IZ5fCkFIIFvwv18aOixTyKejZNNKmdHTs1ksw0N1SKu8fEhxsbtajHA==" saltValue="LH9v29mwGFOYlpPBs1nz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Mki5ti/etu7IDXSmdTA5GfopPfxzmLGOM7/Awz08pbBmXwhYSfTlMruqX3Zt7vMXDopHmGGeMYgnAMjLCcYb4w==" saltValue="7u40PvYhFw292Tqb+/PX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28.15</v>
      </c>
      <c r="G47" s="12">
        <v>30.07</v>
      </c>
      <c r="H47" s="12">
        <v>33.71</v>
      </c>
      <c r="I47" s="12">
        <v>26.26</v>
      </c>
      <c r="J47" s="13">
        <v>29.75</v>
      </c>
    </row>
    <row r="48" spans="2:10" ht="57.75" customHeight="1" x14ac:dyDescent="0.2">
      <c r="B48" s="14"/>
      <c r="C48" s="1141" t="s">
        <v>4</v>
      </c>
      <c r="D48" s="1141"/>
      <c r="E48" s="1142"/>
      <c r="F48" s="15">
        <v>8.3699999999999992</v>
      </c>
      <c r="G48" s="16">
        <v>11.16</v>
      </c>
      <c r="H48" s="16">
        <v>4.26</v>
      </c>
      <c r="I48" s="16">
        <v>9.6199999999999992</v>
      </c>
      <c r="J48" s="17">
        <v>8.14</v>
      </c>
    </row>
    <row r="49" spans="2:10" ht="57.75" customHeight="1" thickBot="1" x14ac:dyDescent="0.25">
      <c r="B49" s="18"/>
      <c r="C49" s="1143" t="s">
        <v>5</v>
      </c>
      <c r="D49" s="1143"/>
      <c r="E49" s="1144"/>
      <c r="F49" s="19">
        <v>3.18</v>
      </c>
      <c r="G49" s="20">
        <v>7.26</v>
      </c>
      <c r="H49" s="20" t="s">
        <v>531</v>
      </c>
      <c r="I49" s="20" t="s">
        <v>532</v>
      </c>
      <c r="J49" s="21">
        <v>2.96</v>
      </c>
    </row>
    <row r="50" spans="2:10" ht="13" x14ac:dyDescent="0.2"/>
  </sheetData>
  <sheetProtection algorithmName="SHA-512" hashValue="JVx7u6mrbsCCCrePSJ+7Z5DSTVK008TSTrq0kdTMAn9YN6wTlTyoUHjG/iCE/fl+i0UAyuPmOXpw5nFxbraiCg==" saltValue="LEs/mrPuUeFAnRuu2/zF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白石　幸太郎</cp:lastModifiedBy>
  <cp:lastPrinted>2026-03-08T01:12:36Z</cp:lastPrinted>
  <dcterms:created xsi:type="dcterms:W3CDTF">2026-02-23T04:44:31Z</dcterms:created>
  <dcterms:modified xsi:type="dcterms:W3CDTF">2026-03-16T23:45:15Z</dcterms:modified>
  <cp:category/>
</cp:coreProperties>
</file>