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4CC1AC29-1F1A-401E-BBB5-50A89F34D259}"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iterate="1" iterateCount="1"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35" i="10"/>
  <c r="U34" i="10" s="1"/>
  <c r="BE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CO34" i="10"/>
  <c r="CO35" i="10" s="1"/>
  <c r="CO36" i="10" s="1"/>
  <c r="CO37" i="10" s="1"/>
  <c r="CO38" i="10" s="1"/>
</calcChain>
</file>

<file path=xl/sharedStrings.xml><?xml version="1.0" encoding="utf-8"?>
<sst xmlns="http://schemas.openxmlformats.org/spreadsheetml/2006/main" count="1119" uniqueCount="564">
  <si>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</si>
  <si>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</si>
  <si>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</si>
  <si>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</si>
  <si>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</si>
  <si>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</si>
  <si>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</si>
  <si>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</si>
  <si>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</si>
  <si>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</si>
  <si>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</si>
  <si>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</si>
  <si>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</si>
  <si>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</si>
  <si>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</si>
  <si>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</si>
  <si>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</si>
  <si>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</si>
  <si>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</si>
  <si>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</si>
  <si>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</si>
  <si>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</si>
  <si>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</si>
  <si>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</si>
  <si>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</si>
  <si>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</si>
  <si>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</si>
  <si>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</si>
  <si>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</si>
  <si>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</si>
  <si>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</si>
  <si>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</si>
  <si>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</si>
  <si>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</si>
  <si>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</si>
  <si>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</si>
  <si>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</si>
  <si>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</si>
  <si>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</si>
  <si>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</si>
  <si>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</si>
  <si>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</si>
  <si>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</si>
  <si>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</si>
  <si>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</si>
  <si>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</si>
  <si>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</si>
  <si>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</si>
  <si>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</si>
  <si>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</si>
  <si>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</si>
  <si>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</si>
  <si>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</si>
  <si>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</si>
  <si>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</si>
  <si>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</si>
  <si>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</si>
  <si>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</si>
  <si>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</si>
  <si>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</si>
  <si>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</si>
  <si>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</si>
  <si>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</si>
  <si>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</si>
  <si>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</si>
  <si>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</si>
  <si>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</si>
  <si>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</si>
  <si>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</si>
  <si>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</si>
  <si>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</si>
  <si>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</si>
  <si>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</si>
  <si>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</si>
  <si>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</si>
  <si>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</si>
  <si>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</si>
  <si>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</si>
  <si>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</si>
  <si>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</si>
  <si>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</si>
  <si>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</si>
  <si>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</si>
  <si>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</si>
  <si>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</si>
  <si>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</si>
  <si>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</si>
  <si>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</si>
  <si>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</si>
  <si>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</si>
  <si>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</si>
  <si>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</si>
  <si>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</si>
  <si>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</si>
  <si>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鹿角市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</si>
  <si>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</si>
  <si>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</si>
  <si>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</si>
  <si>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</si>
  <si>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</si>
  <si>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</si>
  <si>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</si>
  <si>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</si>
  <si>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</si>
  <si>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</si>
  <si>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</si>
  <si>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</si>
  <si>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</si>
  <si>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</si>
  <si>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</si>
  <si>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</si>
  <si>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</si>
  <si>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</si>
  <si>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</si>
  <si>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</si>
  <si>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</si>
  <si>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</si>
  <si>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</si>
  <si>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</si>
  <si>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</si>
  <si>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</si>
  <si>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</si>
  <si>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</si>
  <si>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</si>
  <si>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</si>
  <si>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</si>
  <si>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</si>
  <si>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</si>
  <si>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</si>
  <si>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</si>
  <si>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</si>
  <si>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</si>
  <si>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</si>
  <si>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</si>
  <si>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</si>
  <si>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</si>
  <si>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</si>
  <si>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</si>
  <si>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</si>
  <si>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</si>
  <si>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</si>
  <si>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</si>
  <si>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</si>
  <si>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</si>
  <si>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</si>
  <si>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</si>
  <si>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</si>
  <si>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</si>
  <si>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</si>
  <si>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</si>
  <si>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</si>
  <si>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</si>
  <si>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</si>
  <si>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</si>
  <si>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</si>
  <si>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</si>
  <si>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</si>
  <si>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</si>
  <si>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</si>
  <si>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</si>
  <si>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</si>
  <si>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</si>
  <si>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</si>
  <si>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</si>
  <si>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</si>
  <si>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</si>
  <si>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</si>
  <si>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</si>
  <si>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</si>
  <si>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</si>
  <si>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</si>
  <si>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</si>
  <si>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</si>
  <si>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</si>
  <si>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</si>
  <si>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</si>
  <si>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</si>
  <si>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</si>
  <si>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</si>
  <si>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</si>
  <si>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</si>
  <si>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</si>
  <si>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</si>
  <si>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</si>
  <si>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</si>
  <si>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</si>
  <si>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</si>
  <si>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</si>
  <si>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</si>
  <si>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</si>
  <si>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</si>
  <si>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</si>
  <si>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</si>
  <si>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</si>
  <si>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</si>
  <si>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</si>
  <si>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</si>
  <si>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</si>
  <si>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</si>
  <si>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</si>
  <si>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</si>
  <si>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</si>
  <si>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</si>
  <si>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秋田県鹿角市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</si>
  <si>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</si>
  <si>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</si>
  <si>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</si>
  <si>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</si>
  <si>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</si>
  <si>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</si>
  <si>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</si>
  <si>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</si>
  <si>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</si>
  <si>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</si>
  <si>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</si>
  <si>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</si>
  <si>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</si>
  <si>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</si>
  <si>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</si>
  <si>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</si>
  <si>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</si>
  <si>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</si>
  <si>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</si>
  <si>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</si>
  <si>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</si>
  <si>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</si>
  <si>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</si>
  <si>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</si>
  <si>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</si>
  <si>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</si>
  <si>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</si>
  <si>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</si>
  <si>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</si>
  <si>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</si>
  <si>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</si>
  <si>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</si>
  <si>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</si>
  <si>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</si>
  <si>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</si>
  <si>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</si>
  <si>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</si>
  <si>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</si>
  <si>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</si>
  <si>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</si>
  <si>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</si>
  <si>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</si>
  <si>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</si>
  <si>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</si>
  <si>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</si>
  <si>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</si>
  <si>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</si>
  <si>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</si>
  <si>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</si>
  <si>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</si>
  <si>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</si>
  <si>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</si>
  <si>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</si>
  <si>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</si>
  <si>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</si>
  <si>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</si>
  <si>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</si>
  <si>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</si>
  <si>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</si>
  <si>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</si>
  <si>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</si>
  <si>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</si>
  <si>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</si>
  <si>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</si>
  <si>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</si>
  <si>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</si>
  <si>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</si>
  <si>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</si>
  <si>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</si>
  <si>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</si>
  <si>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</si>
  <si>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</si>
  <si>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</si>
  <si>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</si>
  <si>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</si>
  <si>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</si>
  <si>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</si>
  <si>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</si>
  <si>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</si>
  <si>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</si>
  <si>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</si>
  <si>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</si>
  <si>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</si>
  <si>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</si>
  <si>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</si>
  <si>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</si>
  <si>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</si>
  <si>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</si>
  <si>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</si>
  <si>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</si>
  <si>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</si>
  <si>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</si>
  <si>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</si>
  <si>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</si>
  <si>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</si>
  <si>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</si>
  <si>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</si>
  <si>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</si>
  <si>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</si>
  <si>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</si>
  <si>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</si>
  <si>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</si>
  <si>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</si>
  <si>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</si>
  <si>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</si>
  <si>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</si>
  <si>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</si>
  <si>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</si>
  <si>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</si>
  <si>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</si>
  <si>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</si>
  <si>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</si>
  <si>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</si>
  <si>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</si>
  <si>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</si>
  <si>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</si>
  <si>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</si>
  <si>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</si>
  <si>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</si>
  <si>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</si>
  <si>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</si>
  <si>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</si>
  <si>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</si>
  <si>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</si>
  <si>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</si>
  <si>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</si>
  <si>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</si>
  <si>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</si>
  <si>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</si>
  <si>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</si>
  <si>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</si>
  <si>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</si>
  <si>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</si>
  <si>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</si>
  <si>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</si>
  <si>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</si>
  <si>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</si>
  <si>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</si>
  <si>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</si>
  <si>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</si>
  <si>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</si>
  <si>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</si>
  <si>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</si>
  <si>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</si>
  <si>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</si>
  <si>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</si>
  <si>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</si>
  <si>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</si>
  <si>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</si>
  <si>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</si>
  <si>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秋田県鹿角市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</si>
  <si>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</si>
  <si>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</si>
  <si>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</si>
  <si>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</si>
  <si>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</si>
  <si>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</si>
  <si>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</si>
  <si>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</si>
  <si>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</si>
  <si>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</si>
  <si>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</si>
  <si>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</si>
  <si>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</si>
  <si>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</si>
  <si>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</si>
  <si>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</si>
  <si>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</si>
  <si>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</si>
  <si>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</si>
  <si>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</si>
  <si>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</si>
  <si>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</si>
  <si>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</si>
  <si>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</si>
  <si>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</si>
  <si>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</si>
  <si>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</si>
  <si>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</si>
  <si>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</si>
  <si>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</si>
  <si>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</si>
  <si>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</si>
  <si>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</si>
  <si>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鹿角市国民健康保険事業特別会計</t>
    <phoneticPr fontId="5"/>
  </si>
  <si>
    <t>鹿角市介護保険事業特別会計</t>
    <phoneticPr fontId="5"/>
  </si>
  <si>
    <t>鹿角市後期高齢者医療特別会計</t>
    <phoneticPr fontId="5"/>
  </si>
  <si>
    <t>鹿角市上水道事業会計</t>
    <phoneticPr fontId="5"/>
  </si>
  <si>
    <t>法適用企業</t>
    <phoneticPr fontId="5"/>
  </si>
  <si>
    <t>鹿角市下水道事業会計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</si>
  <si>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</si>
  <si>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</si>
  <si>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</si>
  <si>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</si>
  <si>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</si>
  <si>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</si>
  <si>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</si>
  <si>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</si>
  <si>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</si>
  <si>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</si>
  <si>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</si>
  <si>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</si>
  <si>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</si>
  <si>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</si>
  <si>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</si>
  <si>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</si>
  <si>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</si>
  <si>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</si>
  <si>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</si>
  <si>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</si>
  <si>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</si>
  <si>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</si>
  <si>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</si>
  <si>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</si>
  <si>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</si>
  <si>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</si>
  <si>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</si>
  <si>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</si>
  <si>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</si>
  <si>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</si>
  <si>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</si>
  <si>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</si>
  <si>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</si>
  <si>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</si>
  <si>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</si>
  <si>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</si>
  <si>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</si>
  <si>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</si>
  <si>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</si>
  <si>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</si>
  <si>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</si>
  <si>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</si>
  <si>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</si>
  <si>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</si>
  <si>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</si>
  <si>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</si>
  <si>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</si>
  <si>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</si>
  <si>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</si>
  <si>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</si>
  <si>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</si>
  <si>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</si>
  <si>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</si>
  <si>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</si>
  <si>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</si>
  <si>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</si>
  <si>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</si>
  <si>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</si>
  <si>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</si>
  <si>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</si>
  <si>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</si>
  <si>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</si>
  <si>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</si>
  <si>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</si>
  <si>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</si>
  <si>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</si>
  <si>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</si>
  <si>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</si>
  <si>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</si>
  <si>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</si>
  <si>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</si>
  <si>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</si>
  <si>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</si>
  <si>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</si>
  <si>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</si>
  <si>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</si>
  <si>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</si>
  <si>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</si>
  <si>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</si>
  <si>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</si>
  <si>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</si>
  <si>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</si>
  <si>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</si>
  <si>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</si>
  <si>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</si>
  <si>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</si>
  <si>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</si>
  <si>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</si>
  <si>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</si>
  <si>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</si>
  <si>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</si>
  <si>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</si>
  <si>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</si>
  <si>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</si>
  <si>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</si>
  <si>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</si>
  <si>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</si>
  <si>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</si>
  <si>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</si>
  <si>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</si>
  <si>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</si>
  <si>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</si>
  <si>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</si>
  <si>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</si>
  <si>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</si>
  <si>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</si>
  <si>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</si>
  <si>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</si>
  <si>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</si>
  <si>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</si>
  <si>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</si>
  <si>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</si>
  <si>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</si>
  <si>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</si>
  <si>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</si>
  <si>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</si>
  <si>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</si>
  <si>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</si>
  <si>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</si>
  <si>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</si>
  <si>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</si>
  <si>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</si>
  <si>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</si>
  <si>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</si>
  <si>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</si>
  <si>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</si>
  <si>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</si>
  <si>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</si>
  <si>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</si>
  <si>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</si>
  <si>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</si>
  <si>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</si>
  <si>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</si>
  <si>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</si>
  <si>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</si>
  <si>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0.12</t>
  </si>
  <si>
    <t>▲ 3.07</t>
  </si>
  <si>
    <t>一般会計</t>
  </si>
  <si>
    <t>鹿角市上水道事業会計</t>
  </si>
  <si>
    <t>鹿角市介護保険事業特別会計</t>
  </si>
  <si>
    <t>鹿角市下水道事業会計</t>
  </si>
  <si>
    <t>鹿角市国民健康保険事業特別会計</t>
  </si>
  <si>
    <t>鹿角市後期高齢者医療特別会計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</si>
  <si>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</si>
  <si>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</si>
  <si>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</si>
  <si>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</si>
  <si>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</si>
  <si>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</si>
  <si>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</si>
  <si>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</si>
  <si>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鹿角広域行政組合（一般会計）</t>
    <rPh sb="0" eb="2">
      <t>カヅノ</t>
    </rPh>
    <rPh sb="2" eb="4">
      <t>コウイキ</t>
    </rPh>
    <rPh sb="4" eb="6">
      <t>ギョウセイ</t>
    </rPh>
    <rPh sb="6" eb="8">
      <t>クミアイ</t>
    </rPh>
    <rPh sb="9" eb="11">
      <t>イッパン</t>
    </rPh>
    <rPh sb="11" eb="13">
      <t>カイケイ</t>
    </rPh>
    <phoneticPr fontId="10"/>
  </si>
  <si>
    <t>鹿角広域行政組合（鹿角地域ふるさと市町村圏基金特別会計）</t>
    <rPh sb="0" eb="2">
      <t>カヅノ</t>
    </rPh>
    <rPh sb="2" eb="4">
      <t>コウイキ</t>
    </rPh>
    <rPh sb="4" eb="6">
      <t>ギョウセイ</t>
    </rPh>
    <rPh sb="6" eb="8">
      <t>クミアイ</t>
    </rPh>
    <rPh sb="9" eb="11">
      <t>カヅノ</t>
    </rPh>
    <rPh sb="11" eb="13">
      <t>チイキ</t>
    </rPh>
    <rPh sb="17" eb="20">
      <t>シチョウソン</t>
    </rPh>
    <rPh sb="20" eb="21">
      <t>ケン</t>
    </rPh>
    <rPh sb="21" eb="23">
      <t>キキン</t>
    </rPh>
    <rPh sb="23" eb="25">
      <t>トクベツ</t>
    </rPh>
    <rPh sb="25" eb="27">
      <t>カイケイ</t>
    </rPh>
    <phoneticPr fontId="10"/>
  </si>
  <si>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10"/>
  </si>
  <si>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10"/>
  </si>
  <si>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10"/>
  </si>
  <si>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10"/>
  </si>
  <si>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</si>
  <si>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</si>
  <si>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かづの観光物産公社</t>
    <rPh sb="3" eb="5">
      <t>カンコウ</t>
    </rPh>
    <rPh sb="5" eb="7">
      <t>ブッサン</t>
    </rPh>
    <rPh sb="7" eb="9">
      <t>コウシャ</t>
    </rPh>
    <phoneticPr fontId="10"/>
  </si>
  <si>
    <t>八幡平地域経営公社</t>
    <rPh sb="0" eb="3">
      <t>ハチマンタイ</t>
    </rPh>
    <rPh sb="3" eb="5">
      <t>チイキ</t>
    </rPh>
    <rPh sb="5" eb="7">
      <t>ケイエイ</t>
    </rPh>
    <rPh sb="7" eb="9">
      <t>コウシャ</t>
    </rPh>
    <phoneticPr fontId="10"/>
  </si>
  <si>
    <t>鹿角市子ども未来事業団</t>
    <rPh sb="0" eb="3">
      <t>カヅノシ</t>
    </rPh>
    <rPh sb="3" eb="4">
      <t>コ</t>
    </rPh>
    <rPh sb="6" eb="8">
      <t>ミライ</t>
    </rPh>
    <rPh sb="8" eb="11">
      <t>ジギョウダン</t>
    </rPh>
    <phoneticPr fontId="10"/>
  </si>
  <si>
    <t>県北環境保全センター</t>
    <rPh sb="0" eb="2">
      <t>ケンポク</t>
    </rPh>
    <rPh sb="2" eb="4">
      <t>カンキョウ</t>
    </rPh>
    <rPh sb="4" eb="6">
      <t>ホゼン</t>
    </rPh>
    <phoneticPr fontId="10"/>
  </si>
  <si>
    <t>かづのパワー</t>
  </si>
  <si>
    <t>まちづくり基金</t>
    <rPh sb="5" eb="7">
      <t>キキン</t>
    </rPh>
    <phoneticPr fontId="5"/>
  </si>
  <si>
    <t>ふるさと鹿角応援基金</t>
    <rPh sb="4" eb="6">
      <t>カヅノ</t>
    </rPh>
    <rPh sb="6" eb="8">
      <t>オウエン</t>
    </rPh>
    <rPh sb="8" eb="10">
      <t>キキン</t>
    </rPh>
    <phoneticPr fontId="5"/>
  </si>
  <si>
    <t>教育施設整備基金</t>
    <rPh sb="0" eb="2">
      <t>キョウイク</t>
    </rPh>
    <rPh sb="2" eb="4">
      <t>シセツ</t>
    </rPh>
    <rPh sb="4" eb="6">
      <t>セイビ</t>
    </rPh>
    <rPh sb="6" eb="8">
      <t>キキン</t>
    </rPh>
    <phoneticPr fontId="5"/>
  </si>
  <si>
    <t>福祉基金</t>
    <rPh sb="0" eb="2">
      <t>フクシ</t>
    </rPh>
    <rPh sb="2" eb="4">
      <t>キキン</t>
    </rPh>
    <phoneticPr fontId="5"/>
  </si>
  <si>
    <t>公共施設解体基金</t>
    <rPh sb="0" eb="2">
      <t>コウキョウ</t>
    </rPh>
    <rPh sb="2" eb="4">
      <t>シセツ</t>
    </rPh>
    <rPh sb="4" eb="6">
      <t>カイタイ</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</si>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</sst>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2ED-43C6-8B47-9C147038D4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100490</c:v>
                </c:pt>
                <c:pt idx="1">
                  <c:v>50611</c:v>
                </c:pt>
                <c:pt idx="2">
                  <c:v>50123</c:v>
                </c:pt>
                <c:pt idx="3">
                  <c:v>69259</c:v>
                </c:pt>
                <c:pt idx="4">
                  <c:v>70280</c:v>
                </c:pt>
              </c:numCache>
            </c:numRef>
          </c:val>
          <c:smooth val="0"/>
          <c:extLst>
            <c:ext xmlns:c16="http://schemas.microsoft.com/office/drawing/2014/chart" uri="{C3380CC4-5D6E-409C-BE32-E72D297353CC}">
              <c16:uniqueId val="{00000001-E2ED-43C6-8B47-9C147038D4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c:v>
                </c:pt>
                <c:pt idx="1">
                  <c:v>3.45</c:v>
                </c:pt>
                <c:pt idx="2">
                  <c:v>4.9800000000000004</c:v>
                </c:pt>
                <c:pt idx="3">
                  <c:v>4.87</c:v>
                </c:pt>
                <c:pt idx="4">
                  <c:v>5.44</c:v>
                </c:pt>
              </c:numCache>
            </c:numRef>
          </c:val>
          <c:extLst>
            <c:ext xmlns:c16="http://schemas.microsoft.com/office/drawing/2014/chart" uri="{C3380CC4-5D6E-409C-BE32-E72D297353CC}">
              <c16:uniqueId val="{00000000-0493-4C1D-A0C6-14E1A38AC2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21.94</c:v>
                </c:pt>
                <c:pt idx="1">
                  <c:v>22.85</c:v>
                </c:pt>
                <c:pt idx="2">
                  <c:v>21.85</c:v>
                </c:pt>
                <c:pt idx="3">
                  <c:v>19.07</c:v>
                </c:pt>
                <c:pt idx="4">
                  <c:v>19.32</c:v>
                </c:pt>
              </c:numCache>
            </c:numRef>
          </c:val>
          <c:extLst>
            <c:ext xmlns:c16="http://schemas.microsoft.com/office/drawing/2014/chart" uri="{C3380CC4-5D6E-409C-BE32-E72D297353CC}">
              <c16:uniqueId val="{00000001-0493-4C1D-A0C6-14E1A38AC2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0.42</c:v>
                </c:pt>
                <c:pt idx="1">
                  <c:v>2.63</c:v>
                </c:pt>
                <c:pt idx="2">
                  <c:v>-0.12</c:v>
                </c:pt>
                <c:pt idx="3">
                  <c:v>-3.07</c:v>
                </c:pt>
                <c:pt idx="4">
                  <c:v>1.23</c:v>
                </c:pt>
              </c:numCache>
            </c:numRef>
          </c:val>
          <c:smooth val="0"/>
          <c:extLst>
            <c:ext xmlns:c16="http://schemas.microsoft.com/office/drawing/2014/chart" uri="{C3380CC4-5D6E-409C-BE32-E72D297353CC}">
              <c16:uniqueId val="{00000002-0493-4C1D-A0C6-14E1A38AC2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F25-496F-ABB6-081F6711DF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25-496F-ABB6-081F6711DF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F25-496F-ABB6-081F6711DF9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F25-496F-ABB6-081F6711DF9D}"/>
            </c:ext>
          </c:extLst>
        </c:ser>
        <c:ser>
          <c:idx val="4"/>
          <c:order val="4"/>
          <c:tx>
            <c:strRef>
              <c:f>データシート!$A$31</c:f>
              <c:strCache>
                <c:ptCount val="1"/>
                <c:pt idx="0">
                  <c:v>鹿角市後期高齢者医療特別会計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0.04</c:v>
                </c:pt>
                <c:pt idx="4">
                  <c:v>#N/A</c:v>
                </c:pt>
                <c:pt idx="5">
                  <c:v>0.02</c:v>
                </c:pt>
                <c:pt idx="6">
                  <c:v>#N/A</c:v>
                </c:pt>
                <c:pt idx="7">
                  <c:v>0.01</c:v>
                </c:pt>
                <c:pt idx="8">
                  <c:v>#N/A</c:v>
                </c:pt>
                <c:pt idx="9">
                  <c:v>0</c:v>
                </c:pt>
              </c:numCache>
            </c:numRef>
          </c:val>
          <c:extLst>
            <c:ext xmlns:c16="http://schemas.microsoft.com/office/drawing/2014/chart" uri="{C3380CC4-5D6E-409C-BE32-E72D297353CC}">
              <c16:uniqueId val="{00000004-CF25-496F-ABB6-081F6711DF9D}"/>
            </c:ext>
          </c:extLst>
        </c:ser>
        <c:ser>
          <c:idx val="5"/>
          <c:order val="5"/>
          <c:tx>
            <c:strRef>
              <c:f>データシート!$A$32</c:f>
              <c:strCache>
                <c:ptCount val="1"/>
                <c:pt idx="0">
                  <c:v>鹿角市国民健康保険事業特別会計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1.18</c:v>
                </c:pt>
                <c:pt idx="2">
                  <c:v>#N/A</c:v>
                </c:pt>
                <c:pt idx="3">
                  <c:v>1.51</c:v>
                </c:pt>
                <c:pt idx="4">
                  <c:v>#N/A</c:v>
                </c:pt>
                <c:pt idx="5">
                  <c:v>0.53</c:v>
                </c:pt>
                <c:pt idx="6">
                  <c:v>#N/A</c:v>
                </c:pt>
                <c:pt idx="7">
                  <c:v>1.42</c:v>
                </c:pt>
                <c:pt idx="8">
                  <c:v>#N/A</c:v>
                </c:pt>
                <c:pt idx="9">
                  <c:v>0.13</c:v>
                </c:pt>
              </c:numCache>
            </c:numRef>
          </c:val>
          <c:extLst>
            <c:ext xmlns:c16="http://schemas.microsoft.com/office/drawing/2014/chart" uri="{C3380CC4-5D6E-409C-BE32-E72D297353CC}">
              <c16:uniqueId val="{00000005-CF25-496F-ABB6-081F6711DF9D}"/>
            </c:ext>
          </c:extLst>
        </c:ser>
        <c:ser>
          <c:idx val="6"/>
          <c:order val="6"/>
          <c:tx>
            <c:strRef>
              <c:f>データシート!$A$33</c:f>
              <c:strCache>
                <c:ptCount val="1"/>
                <c:pt idx="0">
                  <c:v>鹿角市下水道事業会計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0.45</c:v>
                </c:pt>
                <c:pt idx="2">
                  <c:v>#N/A</c:v>
                </c:pt>
                <c:pt idx="3">
                  <c:v>0.67</c:v>
                </c:pt>
                <c:pt idx="4">
                  <c:v>#N/A</c:v>
                </c:pt>
                <c:pt idx="5">
                  <c:v>0.8</c:v>
                </c:pt>
                <c:pt idx="6">
                  <c:v>#N/A</c:v>
                </c:pt>
                <c:pt idx="7">
                  <c:v>0.82</c:v>
                </c:pt>
                <c:pt idx="8">
                  <c:v>#N/A</c:v>
                </c:pt>
                <c:pt idx="9">
                  <c:v>0.81</c:v>
                </c:pt>
              </c:numCache>
            </c:numRef>
          </c:val>
          <c:extLst>
            <c:ext xmlns:c16="http://schemas.microsoft.com/office/drawing/2014/chart" uri="{C3380CC4-5D6E-409C-BE32-E72D297353CC}">
              <c16:uniqueId val="{00000006-CF25-496F-ABB6-081F6711DF9D}"/>
            </c:ext>
          </c:extLst>
        </c:ser>
        <c:ser>
          <c:idx val="7"/>
          <c:order val="7"/>
          <c:tx>
            <c:strRef>
              <c:f>データシート!$A$34</c:f>
              <c:strCache>
                <c:ptCount val="1"/>
                <c:pt idx="0">
                  <c:v>鹿角市介護保険事業特別会計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1.51</c:v>
                </c:pt>
                <c:pt idx="4">
                  <c:v>#N/A</c:v>
                </c:pt>
                <c:pt idx="5">
                  <c:v>2.2000000000000002</c:v>
                </c:pt>
                <c:pt idx="6">
                  <c:v>#N/A</c:v>
                </c:pt>
                <c:pt idx="7">
                  <c:v>3.23</c:v>
                </c:pt>
                <c:pt idx="8">
                  <c:v>#N/A</c:v>
                </c:pt>
                <c:pt idx="9">
                  <c:v>3.07</c:v>
                </c:pt>
              </c:numCache>
            </c:numRef>
          </c:val>
          <c:extLst>
            <c:ext xmlns:c16="http://schemas.microsoft.com/office/drawing/2014/chart" uri="{C3380CC4-5D6E-409C-BE32-E72D297353CC}">
              <c16:uniqueId val="{00000007-CF25-496F-ABB6-081F6711DF9D}"/>
            </c:ext>
          </c:extLst>
        </c:ser>
        <c:ser>
          <c:idx val="8"/>
          <c:order val="8"/>
          <c:tx>
            <c:strRef>
              <c:f>データシート!$A$35</c:f>
              <c:strCache>
                <c:ptCount val="1"/>
                <c:pt idx="0">
                  <c:v>鹿角市上水道事業会計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6.55</c:v>
                </c:pt>
                <c:pt idx="2">
                  <c:v>#N/A</c:v>
                </c:pt>
                <c:pt idx="3">
                  <c:v>5.89</c:v>
                </c:pt>
                <c:pt idx="4">
                  <c:v>#N/A</c:v>
                </c:pt>
                <c:pt idx="5">
                  <c:v>5.49</c:v>
                </c:pt>
                <c:pt idx="6">
                  <c:v>#N/A</c:v>
                </c:pt>
                <c:pt idx="7">
                  <c:v>5.12</c:v>
                </c:pt>
                <c:pt idx="8">
                  <c:v>#N/A</c:v>
                </c:pt>
                <c:pt idx="9">
                  <c:v>4.5599999999999996</c:v>
                </c:pt>
              </c:numCache>
            </c:numRef>
          </c:val>
          <c:extLst>
            <c:ext xmlns:c16="http://schemas.microsoft.com/office/drawing/2014/chart" uri="{C3380CC4-5D6E-409C-BE32-E72D297353CC}">
              <c16:uniqueId val="{00000008-CF25-496F-ABB6-081F6711DF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c:v>
                </c:pt>
                <c:pt idx="2">
                  <c:v>#N/A</c:v>
                </c:pt>
                <c:pt idx="3">
                  <c:v>3.45</c:v>
                </c:pt>
                <c:pt idx="4">
                  <c:v>#N/A</c:v>
                </c:pt>
                <c:pt idx="5">
                  <c:v>4.97</c:v>
                </c:pt>
                <c:pt idx="6">
                  <c:v>#N/A</c:v>
                </c:pt>
                <c:pt idx="7">
                  <c:v>4.87</c:v>
                </c:pt>
                <c:pt idx="8">
                  <c:v>#N/A</c:v>
                </c:pt>
                <c:pt idx="9">
                  <c:v>5.44</c:v>
                </c:pt>
              </c:numCache>
            </c:numRef>
          </c:val>
          <c:extLst>
            <c:ext xmlns:c16="http://schemas.microsoft.com/office/drawing/2014/chart" uri="{C3380CC4-5D6E-409C-BE32-E72D297353CC}">
              <c16:uniqueId val="{00000009-CF25-496F-ABB6-081F6711DF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1731</c:v>
                </c:pt>
                <c:pt idx="5">
                  <c:v>1740</c:v>
                </c:pt>
                <c:pt idx="8">
                  <c:v>1732</c:v>
                </c:pt>
                <c:pt idx="11">
                  <c:v>1752</c:v>
                </c:pt>
                <c:pt idx="14">
                  <c:v>1743</c:v>
                </c:pt>
              </c:numCache>
            </c:numRef>
          </c:val>
          <c:extLst>
            <c:ext xmlns:c16="http://schemas.microsoft.com/office/drawing/2014/chart" uri="{C3380CC4-5D6E-409C-BE32-E72D297353CC}">
              <c16:uniqueId val="{00000000-24C9-4BCD-8F70-13FF4DE896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C9-4BCD-8F70-13FF4DE896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4C9-4BCD-8F70-13FF4DE896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104</c:v>
                </c:pt>
                <c:pt idx="3">
                  <c:v>104</c:v>
                </c:pt>
                <c:pt idx="6">
                  <c:v>106</c:v>
                </c:pt>
                <c:pt idx="9">
                  <c:v>103</c:v>
                </c:pt>
                <c:pt idx="12">
                  <c:v>141</c:v>
                </c:pt>
              </c:numCache>
            </c:numRef>
          </c:val>
          <c:extLst>
            <c:ext xmlns:c16="http://schemas.microsoft.com/office/drawing/2014/chart" uri="{C3380CC4-5D6E-409C-BE32-E72D297353CC}">
              <c16:uniqueId val="{00000003-24C9-4BCD-8F70-13FF4DE896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447</c:v>
                </c:pt>
                <c:pt idx="3">
                  <c:v>452</c:v>
                </c:pt>
                <c:pt idx="6">
                  <c:v>448</c:v>
                </c:pt>
                <c:pt idx="9">
                  <c:v>453</c:v>
                </c:pt>
                <c:pt idx="12">
                  <c:v>391</c:v>
                </c:pt>
              </c:numCache>
            </c:numRef>
          </c:val>
          <c:extLst>
            <c:ext xmlns:c16="http://schemas.microsoft.com/office/drawing/2014/chart" uri="{C3380CC4-5D6E-409C-BE32-E72D297353CC}">
              <c16:uniqueId val="{00000004-24C9-4BCD-8F70-13FF4DE896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C9-4BCD-8F70-13FF4DE896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C9-4BCD-8F70-13FF4DE896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1979</c:v>
                </c:pt>
                <c:pt idx="3">
                  <c:v>1970</c:v>
                </c:pt>
                <c:pt idx="6">
                  <c:v>1948</c:v>
                </c:pt>
                <c:pt idx="9">
                  <c:v>2011</c:v>
                </c:pt>
                <c:pt idx="12">
                  <c:v>2050</c:v>
                </c:pt>
              </c:numCache>
            </c:numRef>
          </c:val>
          <c:extLst>
            <c:ext xmlns:c16="http://schemas.microsoft.com/office/drawing/2014/chart" uri="{C3380CC4-5D6E-409C-BE32-E72D297353CC}">
              <c16:uniqueId val="{00000007-24C9-4BCD-8F70-13FF4DE896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799</c:v>
                </c:pt>
                <c:pt idx="2">
                  <c:v>#N/A</c:v>
                </c:pt>
                <c:pt idx="3">
                  <c:v>#N/A</c:v>
                </c:pt>
                <c:pt idx="4">
                  <c:v>786</c:v>
                </c:pt>
                <c:pt idx="5">
                  <c:v>#N/A</c:v>
                </c:pt>
                <c:pt idx="6">
                  <c:v>#N/A</c:v>
                </c:pt>
                <c:pt idx="7">
                  <c:v>770</c:v>
                </c:pt>
                <c:pt idx="8">
                  <c:v>#N/A</c:v>
                </c:pt>
                <c:pt idx="9">
                  <c:v>#N/A</c:v>
                </c:pt>
                <c:pt idx="10">
                  <c:v>815</c:v>
                </c:pt>
                <c:pt idx="11">
                  <c:v>#N/A</c:v>
                </c:pt>
                <c:pt idx="12">
                  <c:v>#N/A</c:v>
                </c:pt>
                <c:pt idx="13">
                  <c:v>839</c:v>
                </c:pt>
                <c:pt idx="14">
                  <c:v>#N/A</c:v>
                </c:pt>
              </c:numCache>
            </c:numRef>
          </c:val>
          <c:smooth val="0"/>
          <c:extLst>
            <c:ext xmlns:c16="http://schemas.microsoft.com/office/drawing/2014/chart" uri="{C3380CC4-5D6E-409C-BE32-E72D297353CC}">
              <c16:uniqueId val="{00000008-24C9-4BCD-8F70-13FF4DE896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18810</c:v>
                </c:pt>
                <c:pt idx="5">
                  <c:v>18212</c:v>
                </c:pt>
                <c:pt idx="8">
                  <c:v>17122</c:v>
                </c:pt>
                <c:pt idx="11">
                  <c:v>16454</c:v>
                </c:pt>
                <c:pt idx="14">
                  <c:v>15761</c:v>
                </c:pt>
              </c:numCache>
            </c:numRef>
          </c:val>
          <c:extLst>
            <c:ext xmlns:c16="http://schemas.microsoft.com/office/drawing/2014/chart" uri="{C3380CC4-5D6E-409C-BE32-E72D297353CC}">
              <c16:uniqueId val="{00000000-FDAF-4AC7-B9C4-8DAF8566CC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625</c:v>
                </c:pt>
                <c:pt idx="5">
                  <c:v>683</c:v>
                </c:pt>
                <c:pt idx="8">
                  <c:v>794</c:v>
                </c:pt>
                <c:pt idx="11">
                  <c:v>747</c:v>
                </c:pt>
                <c:pt idx="14">
                  <c:v>699</c:v>
                </c:pt>
              </c:numCache>
            </c:numRef>
          </c:val>
          <c:extLst>
            <c:ext xmlns:c16="http://schemas.microsoft.com/office/drawing/2014/chart" uri="{C3380CC4-5D6E-409C-BE32-E72D297353CC}">
              <c16:uniqueId val="{00000001-FDAF-4AC7-B9C4-8DAF8566CC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5698</c:v>
                </c:pt>
                <c:pt idx="5">
                  <c:v>6435</c:v>
                </c:pt>
                <c:pt idx="8">
                  <c:v>6507</c:v>
                </c:pt>
                <c:pt idx="11">
                  <c:v>6255</c:v>
                </c:pt>
                <c:pt idx="14">
                  <c:v>6442</c:v>
                </c:pt>
              </c:numCache>
            </c:numRef>
          </c:val>
          <c:extLst>
            <c:ext xmlns:c16="http://schemas.microsoft.com/office/drawing/2014/chart" uri="{C3380CC4-5D6E-409C-BE32-E72D297353CC}">
              <c16:uniqueId val="{00000002-FDAF-4AC7-B9C4-8DAF8566CC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AF-4AC7-B9C4-8DAF8566CC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AF-4AC7-B9C4-8DAF8566CC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AF-4AC7-B9C4-8DAF8566CC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1473</c:v>
                </c:pt>
                <c:pt idx="3">
                  <c:v>1408</c:v>
                </c:pt>
                <c:pt idx="6">
                  <c:v>1459</c:v>
                </c:pt>
                <c:pt idx="9">
                  <c:v>1544</c:v>
                </c:pt>
                <c:pt idx="12">
                  <c:v>1712</c:v>
                </c:pt>
              </c:numCache>
            </c:numRef>
          </c:val>
          <c:extLst>
            <c:ext xmlns:c16="http://schemas.microsoft.com/office/drawing/2014/chart" uri="{C3380CC4-5D6E-409C-BE32-E72D297353CC}">
              <c16:uniqueId val="{00000006-FDAF-4AC7-B9C4-8DAF8566CC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2345</c:v>
                </c:pt>
                <c:pt idx="3">
                  <c:v>3061</c:v>
                </c:pt>
                <c:pt idx="6">
                  <c:v>2967</c:v>
                </c:pt>
                <c:pt idx="9">
                  <c:v>2881</c:v>
                </c:pt>
                <c:pt idx="12">
                  <c:v>2786</c:v>
                </c:pt>
              </c:numCache>
            </c:numRef>
          </c:val>
          <c:extLst>
            <c:ext xmlns:c16="http://schemas.microsoft.com/office/drawing/2014/chart" uri="{C3380CC4-5D6E-409C-BE32-E72D297353CC}">
              <c16:uniqueId val="{00000007-FDAF-4AC7-B9C4-8DAF8566CC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7169</c:v>
                </c:pt>
                <c:pt idx="3">
                  <c:v>6626</c:v>
                </c:pt>
                <c:pt idx="6">
                  <c:v>6342</c:v>
                </c:pt>
                <c:pt idx="9">
                  <c:v>5791</c:v>
                </c:pt>
                <c:pt idx="12">
                  <c:v>5601</c:v>
                </c:pt>
              </c:numCache>
            </c:numRef>
          </c:val>
          <c:extLst>
            <c:ext xmlns:c16="http://schemas.microsoft.com/office/drawing/2014/chart" uri="{C3380CC4-5D6E-409C-BE32-E72D297353CC}">
              <c16:uniqueId val="{00000008-FDAF-4AC7-B9C4-8DAF8566CC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AF-4AC7-B9C4-8DAF8566CC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19013</c:v>
                </c:pt>
                <c:pt idx="3">
                  <c:v>18032</c:v>
                </c:pt>
                <c:pt idx="6">
                  <c:v>17071</c:v>
                </c:pt>
                <c:pt idx="9">
                  <c:v>16442</c:v>
                </c:pt>
                <c:pt idx="12">
                  <c:v>15734</c:v>
                </c:pt>
              </c:numCache>
            </c:numRef>
          </c:val>
          <c:extLst>
            <c:ext xmlns:c16="http://schemas.microsoft.com/office/drawing/2014/chart" uri="{C3380CC4-5D6E-409C-BE32-E72D297353CC}">
              <c16:uniqueId val="{0000000A-FDAF-4AC7-B9C4-8DAF8566CC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4867</c:v>
                </c:pt>
                <c:pt idx="2">
                  <c:v>#N/A</c:v>
                </c:pt>
                <c:pt idx="3">
                  <c:v>#N/A</c:v>
                </c:pt>
                <c:pt idx="4">
                  <c:v>3797</c:v>
                </c:pt>
                <c:pt idx="5">
                  <c:v>#N/A</c:v>
                </c:pt>
                <c:pt idx="6">
                  <c:v>#N/A</c:v>
                </c:pt>
                <c:pt idx="7">
                  <c:v>3416</c:v>
                </c:pt>
                <c:pt idx="8">
                  <c:v>#N/A</c:v>
                </c:pt>
                <c:pt idx="9">
                  <c:v>#N/A</c:v>
                </c:pt>
                <c:pt idx="10">
                  <c:v>3202</c:v>
                </c:pt>
                <c:pt idx="11">
                  <c:v>#N/A</c:v>
                </c:pt>
                <c:pt idx="12">
                  <c:v>#N/A</c:v>
                </c:pt>
                <c:pt idx="13">
                  <c:v>2931</c:v>
                </c:pt>
                <c:pt idx="14">
                  <c:v>#N/A</c:v>
                </c:pt>
              </c:numCache>
            </c:numRef>
          </c:val>
          <c:smooth val="0"/>
          <c:extLst>
            <c:ext xmlns:c16="http://schemas.microsoft.com/office/drawing/2014/chart" uri="{C3380CC4-5D6E-409C-BE32-E72D297353CC}">
              <c16:uniqueId val="{0000000B-FDAF-4AC7-B9C4-8DAF8566CC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2447</c:v>
                </c:pt>
                <c:pt idx="1">
                  <c:v>2121</c:v>
                </c:pt>
                <c:pt idx="2">
                  <c:v>2187</c:v>
                </c:pt>
              </c:numCache>
            </c:numRef>
          </c:val>
          <c:extLst>
            <c:ext xmlns:c16="http://schemas.microsoft.com/office/drawing/2014/chart" uri="{C3380CC4-5D6E-409C-BE32-E72D297353CC}">
              <c16:uniqueId val="{00000000-1787-4CC6-BFD2-4DC21AB52F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c:v>
                </c:pt>
                <c:pt idx="1">
                  <c:v>152</c:v>
                </c:pt>
                <c:pt idx="2">
                  <c:v>243</c:v>
                </c:pt>
              </c:numCache>
            </c:numRef>
          </c:val>
          <c:extLst>
            <c:ext xmlns:c16="http://schemas.microsoft.com/office/drawing/2014/chart" uri="{C3380CC4-5D6E-409C-BE32-E72D297353CC}">
              <c16:uniqueId val="{00000001-1787-4CC6-BFD2-4DC21AB52F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2878</c:v>
                </c:pt>
                <c:pt idx="1">
                  <c:v>3130</c:v>
                </c:pt>
                <c:pt idx="2">
                  <c:v>2965</c:v>
                </c:pt>
              </c:numCache>
            </c:numRef>
          </c:val>
          <c:extLst>
            <c:ext xmlns:c16="http://schemas.microsoft.com/office/drawing/2014/chart" uri="{C3380CC4-5D6E-409C-BE32-E72D297353CC}">
              <c16:uniqueId val="{00000002-1787-4CC6-BFD2-4DC21AB52F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元利償還金は、鹿角花輪駅前整備事業や花輪第一中学校大規模改造事業などに係る過疎対策事業債の償還開始により前年度より</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組合等が起こした地方債の元利償還金に対する負担金等は、令和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年度に借入を行ったし尿処理施設整備事業や不燃ごみ中核処理施設整備事業に係る地方債の償還開始により、前年度より</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財政の健全性を維持するためにも、償還額と地方債発行額のバランスに注意し、適正な地方債管理に努めていく。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本市では、満期一括償還の地方債を発行していないため、減債基金残高と減債基金積立相当額は該当しない。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年度に借入した十和田図書館整備事業などに係る地方債発行額よりも、元金償還額が上回ったことから、前年度より</a:t>
          </a:r>
          <a:r>
            <a:rPr kumimoji="1" lang="en-US" altLang="ja-JP" sz="1200">
              <a:latin typeface="ＭＳ ゴシック" pitchFamily="49" charset="-128"/>
              <a:ea typeface="ＭＳ ゴシック" pitchFamily="49" charset="-128"/>
            </a:rPr>
            <a:t>708</a:t>
          </a:r>
          <a:r>
            <a:rPr kumimoji="1" lang="ja-JP" altLang="en-US" sz="1200">
              <a:latin typeface="ＭＳ ゴシック" pitchFamily="49" charset="-128"/>
              <a:ea typeface="ＭＳ ゴシック" pitchFamily="49" charset="-128"/>
            </a:rPr>
            <a:t>百万円減となった。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公営企業債繰入見込額は、公営企業債残高の減少により、前年度に比べて</a:t>
          </a:r>
          <a:r>
            <a:rPr kumimoji="1" lang="en-US" altLang="ja-JP" sz="1200">
              <a:latin typeface="ＭＳ ゴシック" pitchFamily="49" charset="-128"/>
              <a:ea typeface="ＭＳ ゴシック" pitchFamily="49" charset="-128"/>
            </a:rPr>
            <a:t>190</a:t>
          </a:r>
          <a:r>
            <a:rPr kumimoji="1" lang="ja-JP" altLang="en-US" sz="1200">
              <a:latin typeface="ＭＳ ゴシック" pitchFamily="49" charset="-128"/>
              <a:ea typeface="ＭＳ ゴシック" pitchFamily="49" charset="-128"/>
            </a:rPr>
            <a:t>百万円減となった。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組合等負担等見込額は、令和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年度に借入した十和田分署移転整備事業に係る地方債発行額よりも、元金償還額が上回ったことから、前年度に比べて</a:t>
          </a:r>
          <a:r>
            <a:rPr kumimoji="1" lang="en-US" altLang="ja-JP" sz="1200">
              <a:latin typeface="ＭＳ ゴシック" pitchFamily="49" charset="-128"/>
              <a:ea typeface="ＭＳ ゴシック" pitchFamily="49" charset="-128"/>
            </a:rPr>
            <a:t>95</a:t>
          </a:r>
          <a:r>
            <a:rPr kumimoji="1" lang="ja-JP" altLang="en-US" sz="1200">
              <a:latin typeface="ＭＳ ゴシック" pitchFamily="49" charset="-128"/>
              <a:ea typeface="ＭＳ ゴシック" pitchFamily="49" charset="-128"/>
            </a:rPr>
            <a:t>百万円減となった。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充当可能基金は、国民健康保険事業財政調整基金や介護給付費準備基金残高の増加により、前年度に比べて</a:t>
          </a:r>
          <a:r>
            <a:rPr kumimoji="1" lang="en-US" altLang="ja-JP" sz="1200">
              <a:latin typeface="ＭＳ ゴシック" pitchFamily="49" charset="-128"/>
              <a:ea typeface="ＭＳ ゴシック" pitchFamily="49" charset="-128"/>
            </a:rPr>
            <a:t>187</a:t>
          </a:r>
          <a:r>
            <a:rPr kumimoji="1" lang="ja-JP" altLang="en-US" sz="1200">
              <a:latin typeface="ＭＳ ゴシック" pitchFamily="49" charset="-128"/>
              <a:ea typeface="ＭＳ ゴシック" pitchFamily="49" charset="-128"/>
            </a:rPr>
            <a:t>百万円増となった。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中長期の見通しのもと、事業の年度間調整や地方債の償還元金を超えない範囲で借入するなど、引き続き将来負担の改善に向けた財政運営に取り組んでいく。また、将来に向けて持続可能な財政基盤を堅持し、充当可能財源等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秋田県鹿角市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財政調整基金や教育施設整備基金などは積み増ししたが、まちづくり基金や企業立地促進基金においては、積立額を上回る取り崩しを行ったことにより、基金全体の残高は前年度に比べて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経費や公共施設の維持管理費など経常的経費が年々増加していくなかで、一般財源が潤沢とは言えない状況にあり、財政調整基金が枯渇する可能性もあるほど厳しい状況となっている。今後は、鹿角市公共施設等総合管理計画に基づく個別施設計画の見直しを進め、歳出削減に向けた選択と集中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まちづくり基金：住みよい豊かなまちづくりの施策の推進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ふるさと鹿角応援基金：寄付者の鹿角市に対する思いを具現化する施策の推進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種苗交換会開催費にまちづくり基金を充当したことなどから、前年度に比べ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教育施設整備基金は、老朽化等に今後予定される学校改修等の財源として一定規模を維持していく。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地方財政法に規定された前年度実質収支の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百万円を積み立てたことから、取り崩し額を上回り、基金残高は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毎年度の取り崩しが必要となり、減少が続く見込みであるが、鹿角市総合計画後期基本計画搭載事業の着実な推進と、突発的な自然災害に迅速に対応するためにも、一定規模の財政調整基金残高の確保が必要不可欠であることから、基金残高を意識した予算編成を進めるととも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％以上の残高を維持できるよう留意していく。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年度普通交付税再算定において措置された臨時財政対策債償還費相当額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百万円を積み立てたほか、取り崩しがなかったことから、基金残高は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地方債の繰上償還が発生した場合等で、財源として取り崩しを行う。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27,069
26,867
707.52
21,183,434
20,484,261
615,984
11,319,586
15,734,471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latin typeface="ＭＳ Ｐゴシック" panose="020B0600070205080204" pitchFamily="50" charset="-128"/>
              <a:ea typeface="ＭＳ Ｐゴシック" panose="020B0600070205080204" pitchFamily="50" charset="-128"/>
            </a:rPr>
            <a:t>　財政力指数は前年度と同水準を維持しているが、人口減少や少子高齢化に伴う税収の伸び悩みから、類似団体平均を下回る</a:t>
          </a:r>
          <a:r>
            <a:rPr kumimoji="1" lang="en-US" altLang="ja-JP" sz="1150" baseline="0">
              <a:latin typeface="ＭＳ Ｐゴシック" panose="020B0600070205080204" pitchFamily="50" charset="-128"/>
              <a:ea typeface="ＭＳ Ｐゴシック" panose="020B0600070205080204" pitchFamily="50" charset="-128"/>
            </a:rPr>
            <a:t>0.32</a:t>
          </a:r>
          <a:r>
            <a:rPr kumimoji="1" lang="ja-JP" altLang="en-US" sz="1150" baseline="0">
              <a:latin typeface="ＭＳ Ｐゴシック" panose="020B0600070205080204" pitchFamily="50" charset="-128"/>
              <a:ea typeface="ＭＳ Ｐゴシック" panose="020B0600070205080204" pitchFamily="50" charset="-128"/>
            </a:rPr>
            <a:t>となっている。</a:t>
          </a:r>
          <a:endParaRPr kumimoji="1" lang="en-US" altLang="ja-JP" sz="1150" baseline="0">
            <a:latin typeface="ＭＳ Ｐゴシック" panose="020B0600070205080204" pitchFamily="50" charset="-128"/>
            <a:ea typeface="ＭＳ Ｐゴシック" panose="020B0600070205080204" pitchFamily="50" charset="-128"/>
          </a:endParaRPr>
        </a:p>
        <a:p>
          <a:r>
            <a:rPr kumimoji="1" lang="ja-JP" altLang="en-US" sz="1150" baseline="0">
              <a:latin typeface="ＭＳ Ｐゴシック" panose="020B0600070205080204" pitchFamily="50" charset="-128"/>
              <a:ea typeface="ＭＳ Ｐゴシック" panose="020B0600070205080204" pitchFamily="50" charset="-128"/>
            </a:rPr>
            <a:t>　主要産業である農業において、ＩＣＴ等の先端技術を活用したスマート農業の普及推進、</a:t>
          </a:r>
          <a:r>
            <a:rPr kumimoji="1" lang="en-US" altLang="ja-JP" sz="1150" baseline="0">
              <a:latin typeface="ＭＳ Ｐゴシック" panose="020B0600070205080204" pitchFamily="50" charset="-128"/>
              <a:ea typeface="ＭＳ Ｐゴシック" panose="020B0600070205080204" pitchFamily="50" charset="-128"/>
            </a:rPr>
            <a:t>6</a:t>
          </a:r>
          <a:r>
            <a:rPr kumimoji="1" lang="ja-JP" altLang="en-US" sz="1150" baseline="0">
              <a:latin typeface="ＭＳ Ｐゴシック" panose="020B0600070205080204" pitchFamily="50" charset="-128"/>
              <a:ea typeface="ＭＳ Ｐゴシック" panose="020B0600070205080204" pitchFamily="50" charset="-128"/>
            </a:rPr>
            <a:t>次産業化による付加価値の創出に取り組むほか、企業力向上アドバイザー・ＤＸ推進アドバイザーによる市内企業の経営基盤強化や、デジタルマーケティングを活用したインバウンド向けプロモーションの強化など、農商工観の連携による地域経済の活性化を図り、地域活力の向上に取り組んでいく。また、ふるさと納税による寄附額の増加に向けた取組の強化を図るなど、自主財源の確保に努める。</a:t>
          </a:r>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ポイント上昇した。地方交付税が前年度比</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％となったことにより、分母が上昇したが、人件費が前年度比</a:t>
          </a:r>
          <a:r>
            <a:rPr kumimoji="1" lang="en-US" altLang="ja-JP" sz="1300">
              <a:latin typeface="ＭＳ Ｐゴシック" panose="020B0600070205080204" pitchFamily="50" charset="-128"/>
              <a:ea typeface="ＭＳ Ｐゴシック" panose="020B0600070205080204" pitchFamily="50" charset="-128"/>
            </a:rPr>
            <a:t>104.2</a:t>
          </a:r>
          <a:r>
            <a:rPr kumimoji="1" lang="ja-JP" altLang="en-US" sz="1300">
              <a:latin typeface="ＭＳ Ｐゴシック" panose="020B0600070205080204" pitchFamily="50" charset="-128"/>
              <a:ea typeface="ＭＳ Ｐゴシック" panose="020B0600070205080204" pitchFamily="50" charset="-128"/>
            </a:rPr>
            <a:t>％となったことなどから、分母の上昇を上回る分子の上昇となった。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今後も経常収支比率の上昇が予想されることから、引き続き事務事業の効果を見極めながら、徹底した経費節減に取り組んでいく。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60</xdr:row>
      <xdr:rowOff>104684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444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158931</xdr:rowOff>
    </xdr:from>
    <xdr:to>
      <xdr:col>19</xdr:col>
      <xdr:colOff>133350</xdr:colOff>
      <xdr:row>60</xdr:row>
      <xdr:rowOff>87449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7448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79647</xdr:rowOff>
    </xdr:from>
    <xdr:to>
      <xdr:col>15</xdr:col>
      <xdr:colOff>82550</xdr:colOff>
      <xdr:row>59</xdr:row>
      <xdr:rowOff>158931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9519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79647</xdr:rowOff>
    </xdr:from>
    <xdr:to>
      <xdr:col>11</xdr:col>
      <xdr:colOff>31750</xdr:colOff>
      <xdr:row>60</xdr:row>
      <xdr:rowOff>39188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95197"/>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25961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1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36649</xdr:rowOff>
    </xdr:from>
    <xdr:to>
      <xdr:col>19</xdr:col>
      <xdr:colOff>184150</xdr:colOff>
      <xdr:row>60</xdr:row>
      <xdr:rowOff>138249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148426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48458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28847</xdr:rowOff>
    </xdr:from>
    <xdr:to>
      <xdr:col>11</xdr:col>
      <xdr:colOff>82550</xdr:colOff>
      <xdr:row>59</xdr:row>
      <xdr:rowOff>130447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140624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159838</xdr:rowOff>
    </xdr:from>
    <xdr:to>
      <xdr:col>7</xdr:col>
      <xdr:colOff>31750</xdr:colOff>
      <xdr:row>60</xdr:row>
      <xdr:rowOff>89988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100165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人件費は、給与改定や会計年度任用職員への勤勉手当の支給開始などにより前年度比</a:t>
          </a:r>
          <a:r>
            <a:rPr kumimoji="1" lang="en-US" altLang="ja-JP" sz="1300">
              <a:latin typeface="ＭＳ Ｐゴシック" panose="020B0600070205080204" pitchFamily="50" charset="-128"/>
              <a:ea typeface="ＭＳ Ｐゴシック" panose="020B0600070205080204" pitchFamily="50" charset="-128"/>
            </a:rPr>
            <a:t>104.2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物件費については、予防接種委託料やシステム関連の委託料が増加したが、施設解体工事費が減少したことから、前年度比</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人当たりの決算額は類似団体平均を</a:t>
          </a:r>
          <a:r>
            <a:rPr kumimoji="1" lang="en-US" altLang="ja-JP" sz="1300">
              <a:latin typeface="ＭＳ Ｐゴシック" panose="020B0600070205080204" pitchFamily="50" charset="-128"/>
              <a:ea typeface="ＭＳ Ｐゴシック" panose="020B0600070205080204" pitchFamily="50" charset="-128"/>
            </a:rPr>
            <a:t>5,540</a:t>
          </a:r>
          <a:r>
            <a:rPr kumimoji="1" lang="ja-JP" altLang="en-US" sz="1300">
              <a:latin typeface="ＭＳ Ｐゴシック" panose="020B0600070205080204" pitchFamily="50" charset="-128"/>
              <a:ea typeface="ＭＳ Ｐゴシック" panose="020B0600070205080204" pitchFamily="50" charset="-128"/>
            </a:rPr>
            <a:t>円下回ったが、今後も事務効率化による物件費の抑制や適正な定員管理に努める。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42204</xdr:rowOff>
    </xdr:from>
    <xdr:to>
      <xdr:col>23</xdr:col>
      <xdr:colOff>133350</xdr:colOff>
      <xdr:row>81</xdr:row>
      <xdr:rowOff>48826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9654"/>
          <a:ext cx="8382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33603</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21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42204</xdr:rowOff>
    </xdr:from>
    <xdr:to>
      <xdr:col>19</xdr:col>
      <xdr:colOff>133350</xdr:colOff>
      <xdr:row>81</xdr:row>
      <xdr:rowOff>45873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29654"/>
          <a:ext cx="8890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40250</xdr:rowOff>
    </xdr:from>
    <xdr:to>
      <xdr:col>15</xdr:col>
      <xdr:colOff>82550</xdr:colOff>
      <xdr:row>81</xdr:row>
      <xdr:rowOff>45873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7700"/>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37767</xdr:rowOff>
    </xdr:from>
    <xdr:to>
      <xdr:col>11</xdr:col>
      <xdr:colOff>31750</xdr:colOff>
      <xdr:row>81</xdr:row>
      <xdr:rowOff>40250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5217"/>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169476</xdr:rowOff>
    </xdr:from>
    <xdr:to>
      <xdr:col>23</xdr:col>
      <xdr:colOff>184150</xdr:colOff>
      <xdr:row>81</xdr:row>
      <xdr:rowOff>99626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90753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162854</xdr:rowOff>
    </xdr:from>
    <xdr:to>
      <xdr:col>19</xdr:col>
      <xdr:colOff>184150</xdr:colOff>
      <xdr:row>81</xdr:row>
      <xdr:rowOff>93004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103181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7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166523</xdr:rowOff>
    </xdr:from>
    <xdr:to>
      <xdr:col>15</xdr:col>
      <xdr:colOff>133350</xdr:colOff>
      <xdr:row>81</xdr:row>
      <xdr:rowOff>96673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81450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6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160900</xdr:rowOff>
    </xdr:from>
    <xdr:to>
      <xdr:col>11</xdr:col>
      <xdr:colOff>82550</xdr:colOff>
      <xdr:row>81</xdr:row>
      <xdr:rowOff>91050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101227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158417</xdr:rowOff>
    </xdr:from>
    <xdr:to>
      <xdr:col>7</xdr:col>
      <xdr:colOff>31750</xdr:colOff>
      <xdr:row>81</xdr:row>
      <xdr:rowOff>88567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98744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95.9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秋田県人事委員会勧告を準拠しつつ、地域の実情との均衡を保つ給与水準となるように努めているが、今後においても、均衡を保ちつつ、年齢構成の平準化により、給与の適正化を図る。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30843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154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326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152400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567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人当たり職員数は類似団体平均及び秋田県平均を下回る</a:t>
          </a:r>
          <a:r>
            <a:rPr kumimoji="1" lang="en-US" altLang="ja-JP" sz="1300">
              <a:latin typeface="ＭＳ Ｐゴシック" panose="020B0600070205080204" pitchFamily="50" charset="-128"/>
              <a:ea typeface="ＭＳ Ｐゴシック" panose="020B0600070205080204" pitchFamily="50" charset="-128"/>
            </a:rPr>
            <a:t>9.09</a:t>
          </a:r>
          <a:r>
            <a:rPr kumimoji="1" lang="ja-JP" altLang="en-US" sz="1300">
              <a:latin typeface="ＭＳ Ｐゴシック" panose="020B0600070205080204" pitchFamily="50" charset="-128"/>
              <a:ea typeface="ＭＳ Ｐゴシック" panose="020B0600070205080204" pitchFamily="50" charset="-128"/>
            </a:rPr>
            <a:t>人となった。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引き続き、事務事業の効率化と効果的かつ機動的な人員配置に努めるとともに、鹿角市定員適正化推進計画に基づく計画的な定員管理を推進する。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169503</xdr:rowOff>
    </xdr:from>
    <xdr:to>
      <xdr:col>81</xdr:col>
      <xdr:colOff>44450</xdr:colOff>
      <xdr:row>60</xdr:row>
      <xdr:rowOff>32639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85053"/>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142156</xdr:rowOff>
    </xdr:from>
    <xdr:to>
      <xdr:col>77</xdr:col>
      <xdr:colOff>44450</xdr:colOff>
      <xdr:row>59</xdr:row>
      <xdr:rowOff>169503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57706"/>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115612</xdr:rowOff>
    </xdr:from>
    <xdr:to>
      <xdr:col>72</xdr:col>
      <xdr:colOff>203200</xdr:colOff>
      <xdr:row>59</xdr:row>
      <xdr:rowOff>142156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31162"/>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115612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15880"/>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153289</xdr:rowOff>
    </xdr:from>
    <xdr:to>
      <xdr:col>81</xdr:col>
      <xdr:colOff>95250</xdr:colOff>
      <xdr:row>60</xdr:row>
      <xdr:rowOff>83439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169816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1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118703</xdr:rowOff>
    </xdr:from>
    <xdr:to>
      <xdr:col>77</xdr:col>
      <xdr:colOff>95250</xdr:colOff>
      <xdr:row>60</xdr:row>
      <xdr:rowOff>48853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59030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0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91356</xdr:rowOff>
    </xdr:from>
    <xdr:to>
      <xdr:col>73</xdr:col>
      <xdr:colOff>44450</xdr:colOff>
      <xdr:row>60</xdr:row>
      <xdr:rowOff>21506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31683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7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64812</xdr:rowOff>
    </xdr:from>
    <xdr:to>
      <xdr:col>68</xdr:col>
      <xdr:colOff>203200</xdr:colOff>
      <xdr:row>59</xdr:row>
      <xdr:rowOff>166412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5139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4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49530</xdr:rowOff>
    </xdr:from>
    <xdr:to>
      <xdr:col>64</xdr:col>
      <xdr:colOff>152400</xdr:colOff>
      <xdr:row>59</xdr:row>
      <xdr:rowOff>151130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161307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地方交付税の増などにより、分母は前年度比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％増となったが、令和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年度に発行した鹿角花輪駅前整備事業や花輪第一中学校大規模改造事業などに係る過疎対策事業債の償還開始により分子も前年度比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地方債の元利償還額は、令和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年度までは増加を見込んでいるが、今後も地方債の発行抑制を図りながら適正な地方債管理に努める。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1905</xdr:rowOff>
    </xdr:from>
    <xdr:to>
      <xdr:col>81</xdr:col>
      <xdr:colOff>44450</xdr:colOff>
      <xdr:row>37</xdr:row>
      <xdr:rowOff>5927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4555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1905</xdr:rowOff>
    </xdr:from>
    <xdr:to>
      <xdr:col>77</xdr:col>
      <xdr:colOff>44450</xdr:colOff>
      <xdr:row>37</xdr:row>
      <xdr:rowOff>1905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45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1905</xdr:rowOff>
    </xdr:from>
    <xdr:to>
      <xdr:col>72</xdr:col>
      <xdr:colOff>203200</xdr:colOff>
      <xdr:row>37</xdr:row>
      <xdr:rowOff>5927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4555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5927</xdr:rowOff>
    </xdr:from>
    <xdr:to>
      <xdr:col>68</xdr:col>
      <xdr:colOff>152400</xdr:colOff>
      <xdr:row>37</xdr:row>
      <xdr:rowOff>5927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49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143104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122555</xdr:rowOff>
    </xdr:from>
    <xdr:to>
      <xdr:col>77</xdr:col>
      <xdr:colOff>95250</xdr:colOff>
      <xdr:row>37</xdr:row>
      <xdr:rowOff>52705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62882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122555</xdr:rowOff>
    </xdr:from>
    <xdr:to>
      <xdr:col>73</xdr:col>
      <xdr:colOff>44450</xdr:colOff>
      <xdr:row>37</xdr:row>
      <xdr:rowOff>52705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62882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126577</xdr:rowOff>
    </xdr:from>
    <xdr:to>
      <xdr:col>68</xdr:col>
      <xdr:colOff>203200</xdr:colOff>
      <xdr:row>37</xdr:row>
      <xdr:rowOff>56727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30.4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年度の地方債発行額が元金償還額を大きく下回る規模に抑えられたことと、過疎対策事業債等の元金償還が進んだことから、地方債残高が減少したことが主な要因である。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今後も老朽化公共施設の適正管理に向けた地方債活用を計画しているが、地方税の確保と国県支出金の積極的な活用など、財源の確保と充当可能基金の活用に努め、地方債の発行抑制を図る。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34996</xdr:rowOff>
    </xdr:from>
    <xdr:to>
      <xdr:col>81</xdr:col>
      <xdr:colOff>44450</xdr:colOff>
      <xdr:row>16</xdr:row>
      <xdr:rowOff>83256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781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83256</xdr:rowOff>
    </xdr:from>
    <xdr:to>
      <xdr:col>77</xdr:col>
      <xdr:colOff>44450</xdr:colOff>
      <xdr:row>16</xdr:row>
      <xdr:rowOff>107385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26456"/>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107385</xdr:rowOff>
    </xdr:from>
    <xdr:to>
      <xdr:col>72</xdr:col>
      <xdr:colOff>203200</xdr:colOff>
      <xdr:row>16</xdr:row>
      <xdr:rowOff>146262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50585"/>
          <a:ext cx="8890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146262</xdr:rowOff>
    </xdr:from>
    <xdr:to>
      <xdr:col>68</xdr:col>
      <xdr:colOff>152400</xdr:colOff>
      <xdr:row>17</xdr:row>
      <xdr:rowOff>155787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8946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155646</xdr:rowOff>
    </xdr:from>
    <xdr:to>
      <xdr:col>81</xdr:col>
      <xdr:colOff>95250</xdr:colOff>
      <xdr:row>16</xdr:row>
      <xdr:rowOff>85796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127723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9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32456</xdr:rowOff>
    </xdr:from>
    <xdr:to>
      <xdr:col>77</xdr:col>
      <xdr:colOff>95250</xdr:colOff>
      <xdr:row>16</xdr:row>
      <xdr:rowOff>134056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118833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6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56585</xdr:rowOff>
    </xdr:from>
    <xdr:to>
      <xdr:col>73</xdr:col>
      <xdr:colOff>44450</xdr:colOff>
      <xdr:row>16</xdr:row>
      <xdr:rowOff>158185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142962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8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95462</xdr:rowOff>
    </xdr:from>
    <xdr:to>
      <xdr:col>68</xdr:col>
      <xdr:colOff>203200</xdr:colOff>
      <xdr:row>17</xdr:row>
      <xdr:rowOff>25612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10389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104987</xdr:rowOff>
    </xdr:from>
    <xdr:to>
      <xdr:col>64</xdr:col>
      <xdr:colOff>152400</xdr:colOff>
      <xdr:row>18</xdr:row>
      <xdr:rowOff>35137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19914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27,069
26,867
707.52
21,183,434
20,484,261
615,984
11,319,586
15,734,471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給与改定や会計年度任用職員への勤勉手当の支給開始などにより、基本給、手当ともに増となり、比率は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ポイント増加したが、鹿角市定員適正化推進計画により、適正な人員管理を継続して行っており、類似団体平均と比較すると大きく下回っている。今後も適正な人員配置に努め、人件費の抑制を図っていく。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51562</xdr:rowOff>
    </xdr:from>
    <xdr:to>
      <xdr:col>24</xdr:col>
      <xdr:colOff>25400</xdr:colOff>
      <xdr:row>35</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523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5842</xdr:rowOff>
    </xdr:from>
    <xdr:to>
      <xdr:col>19</xdr:col>
      <xdr:colOff>187325</xdr:colOff>
      <xdr:row>35</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065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xdr:rowOff>
    </xdr:from>
    <xdr:to>
      <xdr:col>15</xdr:col>
      <xdr:colOff>98425</xdr:colOff>
      <xdr:row>35</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06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47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99077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xdr:rowOff>
    </xdr:from>
    <xdr:to>
      <xdr:col>20</xdr:col>
      <xdr:colOff>38100</xdr:colOff>
      <xdr:row>35</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112539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126492</xdr:rowOff>
    </xdr:from>
    <xdr:to>
      <xdr:col>15</xdr:col>
      <xdr:colOff>149225</xdr:colOff>
      <xdr:row>35</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予防接種委託料やシステム関連の委託料が増となったが、施設解体工事費が減となったことにより、物件費全体では前年度より減少したが、比率は前年度から</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14.1</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公共施設等の管理費が増加傾向にあることから、維持管理に係る経常経費の削減を図るなど、事務事業の見直しにより経費の削減に努めていく。</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3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8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142240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94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73660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94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物価高騰対応重点支援給付金や児童措置費などが増加したが、電力・ガス・食料品等価格高騰緊急支援給付金などの減により、比率は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類似団体平均と比較すると依然として高い水準にあることから、今後も必要な支援を継続しながら、事業の適正化や見直しにより、扶助費の抑制を図っていく。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9978</xdr:rowOff>
    </xdr:from>
    <xdr:to>
      <xdr:col>24</xdr:col>
      <xdr:colOff>25400</xdr:colOff>
      <xdr:row>59</xdr:row>
      <xdr:rowOff>42635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25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9978</xdr:rowOff>
    </xdr:from>
    <xdr:to>
      <xdr:col>19</xdr:col>
      <xdr:colOff>187325</xdr:colOff>
      <xdr:row>59</xdr:row>
      <xdr:rowOff>42635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25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9978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03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05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130628</xdr:rowOff>
    </xdr:from>
    <xdr:to>
      <xdr:col>24</xdr:col>
      <xdr:colOff>76200</xdr:colOff>
      <xdr:row>59</xdr:row>
      <xdr:rowOff>60778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102705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163285</xdr:rowOff>
    </xdr:from>
    <xdr:to>
      <xdr:col>20</xdr:col>
      <xdr:colOff>38100</xdr:colOff>
      <xdr:row>59</xdr:row>
      <xdr:rowOff>93435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130628</xdr:rowOff>
    </xdr:from>
    <xdr:to>
      <xdr:col>15</xdr:col>
      <xdr:colOff>149225</xdr:colOff>
      <xdr:row>59</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45555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大雪による除雪対策事業費の大幅増などにより、維持補修費全体で前年度比</a:t>
          </a:r>
          <a:r>
            <a:rPr kumimoji="1" lang="en-US" altLang="ja-JP" sz="1300">
              <a:latin typeface="ＭＳ Ｐゴシック" panose="020B0600070205080204" pitchFamily="50" charset="-128"/>
              <a:ea typeface="ＭＳ Ｐゴシック" panose="020B0600070205080204" pitchFamily="50" charset="-128"/>
            </a:rPr>
            <a:t>207.3</a:t>
          </a:r>
          <a:r>
            <a:rPr kumimoji="1" lang="ja-JP" altLang="en-US" sz="1300">
              <a:latin typeface="ＭＳ Ｐゴシック" panose="020B0600070205080204" pitchFamily="50" charset="-128"/>
              <a:ea typeface="ＭＳ Ｐゴシック" panose="020B0600070205080204" pitchFamily="50" charset="-128"/>
            </a:rPr>
            <a:t>％となったことなどにより比率は前年度より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繰出金は、国民健康保険事業特別会計においては、県と一体的な事業運営による負担規模の安定化が図られており、介護保険事業特別会計においては、保険料の見直しにより安定した運営となっている。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83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8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44450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33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3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下水道事業会計において、資本費平準化債発行額の増に伴い下水道事業会計補助金が減となったが、国民スポーツ大会冬季大会スキー競技会補助金や種苗交換会開催費負担金、定額減税補足給付金などが増となったことから補助費等全体では前年度より増加したが、比率は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16.9</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今後は、引き続き定期的な補助金等の見直しを行うとともに、下水道使用料等の見直しを検討するなどして補助費等の縮減を図っていく。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37</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003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272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27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年度に発行した鹿角花輪駅前整備事業や花輪第一中学校大規模改造事業などに係る過疎対策事業債の償還が開始されたものの、平成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年度に発行した尾去沢小学校大規模改造事業や八幡平中学校改築事業などに係る過疎対策事業債の償還が終了したことから、前年度比率は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今後予定している公共施設の適正管理関連事業においては、実施年度の調整を行うなど、市債発行額の平準化を図っていく。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151765</xdr:rowOff>
    </xdr:from>
    <xdr:to>
      <xdr:col>24</xdr:col>
      <xdr:colOff>25400</xdr:colOff>
      <xdr:row>74</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390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11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74</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219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134620</xdr:rowOff>
    </xdr:from>
    <xdr:to>
      <xdr:col>15</xdr:col>
      <xdr:colOff>98425</xdr:colOff>
      <xdr:row>74</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21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74</xdr:row>
      <xdr:rowOff>151765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219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102870</xdr:rowOff>
    </xdr:from>
    <xdr:to>
      <xdr:col>20</xdr:col>
      <xdr:colOff>38100</xdr:colOff>
      <xdr:row>75</xdr:row>
      <xdr:rowOff>33020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43197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83820</xdr:rowOff>
    </xdr:from>
    <xdr:to>
      <xdr:col>15</xdr:col>
      <xdr:colOff>149225</xdr:colOff>
      <xdr:row>75</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24147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100965</xdr:rowOff>
    </xdr:from>
    <xdr:to>
      <xdr:col>6</xdr:col>
      <xdr:colOff>171450</xdr:colOff>
      <xdr:row>75</xdr:row>
      <xdr:rowOff>31115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41292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公債費以外に係る経常経費比率は前年度から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今後は、義務的経費を含めたコスト削減と財源確保に努めながら、優先度を見極めた事業展開に努めていく。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897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88137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029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97763"/>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28702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9776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8052</xdr:rowOff>
    </xdr:from>
    <xdr:to>
      <xdr:col>29</xdr:col>
      <xdr:colOff>127000</xdr:colOff>
      <xdr:row>18</xdr:row>
      <xdr:rowOff>100406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41777"/>
          <a:ext cx="647700" cy="92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100406</xdr:rowOff>
    </xdr:from>
    <xdr:to>
      <xdr:col>26</xdr:col>
      <xdr:colOff>50800</xdr:colOff>
      <xdr:row>18</xdr:row>
      <xdr:rowOff>147288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34131"/>
          <a:ext cx="698500" cy="46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147288</xdr:rowOff>
    </xdr:from>
    <xdr:to>
      <xdr:col>22</xdr:col>
      <xdr:colOff>114300</xdr:colOff>
      <xdr:row>19</xdr:row>
      <xdr:rowOff>9938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81013"/>
          <a:ext cx="698500" cy="3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9938</xdr:rowOff>
    </xdr:from>
    <xdr:to>
      <xdr:col>18</xdr:col>
      <xdr:colOff>177800</xdr:colOff>
      <xdr:row>19</xdr:row>
      <xdr:rowOff>32160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15113"/>
          <a:ext cx="698500" cy="22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128702</xdr:rowOff>
    </xdr:from>
    <xdr:to>
      <xdr:col>29</xdr:col>
      <xdr:colOff>177800</xdr:colOff>
      <xdr:row>18</xdr:row>
      <xdr:rowOff>58852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9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100779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6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49606</xdr:rowOff>
    </xdr:from>
    <xdr:to>
      <xdr:col>26</xdr:col>
      <xdr:colOff>101600</xdr:colOff>
      <xdr:row>18</xdr:row>
      <xdr:rowOff>151206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8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135983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6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96488</xdr:rowOff>
    </xdr:from>
    <xdr:to>
      <xdr:col>22</xdr:col>
      <xdr:colOff>165100</xdr:colOff>
      <xdr:row>19</xdr:row>
      <xdr:rowOff>26638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30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11415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1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130588</xdr:rowOff>
    </xdr:from>
    <xdr:to>
      <xdr:col>19</xdr:col>
      <xdr:colOff>38100</xdr:colOff>
      <xdr:row>19</xdr:row>
      <xdr:rowOff>60738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64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45515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5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152810</xdr:rowOff>
    </xdr:from>
    <xdr:to>
      <xdr:col>15</xdr:col>
      <xdr:colOff>101600</xdr:colOff>
      <xdr:row>19</xdr:row>
      <xdr:rowOff>82960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86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67737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42094</xdr:rowOff>
    </xdr:from>
    <xdr:to>
      <xdr:col>29</xdr:col>
      <xdr:colOff>127000</xdr:colOff>
      <xdr:row>38</xdr:row>
      <xdr:rowOff>47209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09694"/>
          <a:ext cx="647700" cy="5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26871</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47209</xdr:rowOff>
    </xdr:from>
    <xdr:to>
      <xdr:col>26</xdr:col>
      <xdr:colOff>50800</xdr:colOff>
      <xdr:row>38</xdr:row>
      <xdr:rowOff>55092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14809"/>
          <a:ext cx="698500" cy="7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55092</xdr:rowOff>
    </xdr:from>
    <xdr:to>
      <xdr:col>22</xdr:col>
      <xdr:colOff>114300</xdr:colOff>
      <xdr:row>38</xdr:row>
      <xdr:rowOff>55363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2692"/>
          <a:ext cx="698500" cy="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55363</xdr:rowOff>
    </xdr:from>
    <xdr:to>
      <xdr:col>18</xdr:col>
      <xdr:colOff>177800</xdr:colOff>
      <xdr:row>38</xdr:row>
      <xdr:rowOff>56029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2963"/>
          <a:ext cx="698500" cy="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334194</xdr:rowOff>
    </xdr:from>
    <xdr:to>
      <xdr:col>29</xdr:col>
      <xdr:colOff>177800</xdr:colOff>
      <xdr:row>38</xdr:row>
      <xdr:rowOff>92894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8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179271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339309</xdr:rowOff>
    </xdr:from>
    <xdr:to>
      <xdr:col>26</xdr:col>
      <xdr:colOff>101600</xdr:colOff>
      <xdr:row>38</xdr:row>
      <xdr:rowOff>98009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108186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4292</xdr:rowOff>
    </xdr:from>
    <xdr:to>
      <xdr:col>22</xdr:col>
      <xdr:colOff>165100</xdr:colOff>
      <xdr:row>38</xdr:row>
      <xdr:rowOff>105892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1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90669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4563</xdr:rowOff>
    </xdr:from>
    <xdr:to>
      <xdr:col>19</xdr:col>
      <xdr:colOff>38100</xdr:colOff>
      <xdr:row>38</xdr:row>
      <xdr:rowOff>106163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116340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4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5229</xdr:rowOff>
    </xdr:from>
    <xdr:to>
      <xdr:col>15</xdr:col>
      <xdr:colOff>101600</xdr:colOff>
      <xdr:row>38</xdr:row>
      <xdr:rowOff>106829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2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117006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27,069
26,867
707.52
21,183,434
20,484,261
615,984
11,319,586
15,734,471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170593</xdr:rowOff>
    </xdr:from>
    <xdr:to>
      <xdr:col>24</xdr:col>
      <xdr:colOff>63500</xdr:colOff>
      <xdr:row>38</xdr:row>
      <xdr:rowOff>83497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4243"/>
          <a:ext cx="8382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83497</xdr:rowOff>
    </xdr:from>
    <xdr:to>
      <xdr:col>19</xdr:col>
      <xdr:colOff>177800</xdr:colOff>
      <xdr:row>38</xdr:row>
      <xdr:rowOff>123175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98597"/>
          <a:ext cx="8890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93011</xdr:rowOff>
    </xdr:from>
    <xdr:to>
      <xdr:col>15</xdr:col>
      <xdr:colOff>50800</xdr:colOff>
      <xdr:row>38</xdr:row>
      <xdr:rowOff>123175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08111"/>
          <a:ext cx="8890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93011</xdr:rowOff>
    </xdr:from>
    <xdr:to>
      <xdr:col>10</xdr:col>
      <xdr:colOff>114300</xdr:colOff>
      <xdr:row>38</xdr:row>
      <xdr:rowOff>121325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08111"/>
          <a:ext cx="8890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119794</xdr:rowOff>
    </xdr:from>
    <xdr:to>
      <xdr:col>24</xdr:col>
      <xdr:colOff>114300</xdr:colOff>
      <xdr:row>38</xdr:row>
      <xdr:rowOff>49944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98221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32697</xdr:rowOff>
    </xdr:from>
    <xdr:to>
      <xdr:col>20</xdr:col>
      <xdr:colOff>38100</xdr:colOff>
      <xdr:row>38</xdr:row>
      <xdr:rowOff>134297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125424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72375</xdr:rowOff>
    </xdr:from>
    <xdr:to>
      <xdr:col>15</xdr:col>
      <xdr:colOff>101600</xdr:colOff>
      <xdr:row>39</xdr:row>
      <xdr:rowOff>2525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165102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42211</xdr:rowOff>
    </xdr:from>
    <xdr:to>
      <xdr:col>10</xdr:col>
      <xdr:colOff>165100</xdr:colOff>
      <xdr:row>38</xdr:row>
      <xdr:rowOff>143811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134938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70525</xdr:rowOff>
    </xdr:from>
    <xdr:to>
      <xdr:col>6</xdr:col>
      <xdr:colOff>38100</xdr:colOff>
      <xdr:row>39</xdr:row>
      <xdr:rowOff>675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163252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114285</xdr:rowOff>
    </xdr:from>
    <xdr:to>
      <xdr:col>24</xdr:col>
      <xdr:colOff>63500</xdr:colOff>
      <xdr:row>58</xdr:row>
      <xdr:rowOff>114842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8385"/>
          <a:ext cx="8382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113418</xdr:rowOff>
    </xdr:from>
    <xdr:to>
      <xdr:col>19</xdr:col>
      <xdr:colOff>177800</xdr:colOff>
      <xdr:row>58</xdr:row>
      <xdr:rowOff>114842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7518"/>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113418</xdr:rowOff>
    </xdr:from>
    <xdr:to>
      <xdr:col>15</xdr:col>
      <xdr:colOff>50800</xdr:colOff>
      <xdr:row>58</xdr:row>
      <xdr:rowOff>117599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7518"/>
          <a:ext cx="8890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117599</xdr:rowOff>
    </xdr:from>
    <xdr:to>
      <xdr:col>10</xdr:col>
      <xdr:colOff>114300</xdr:colOff>
      <xdr:row>58</xdr:row>
      <xdr:rowOff>118366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699"/>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63485</xdr:rowOff>
    </xdr:from>
    <xdr:to>
      <xdr:col>24</xdr:col>
      <xdr:colOff>114300</xdr:colOff>
      <xdr:row>58</xdr:row>
      <xdr:rowOff>165085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22862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64042</xdr:rowOff>
    </xdr:from>
    <xdr:to>
      <xdr:col>20</xdr:col>
      <xdr:colOff>38100</xdr:colOff>
      <xdr:row>58</xdr:row>
      <xdr:rowOff>165642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10719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62618</xdr:rowOff>
    </xdr:from>
    <xdr:to>
      <xdr:col>15</xdr:col>
      <xdr:colOff>101600</xdr:colOff>
      <xdr:row>58</xdr:row>
      <xdr:rowOff>164218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9295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66799</xdr:rowOff>
    </xdr:from>
    <xdr:to>
      <xdr:col>10</xdr:col>
      <xdr:colOff>165100</xdr:colOff>
      <xdr:row>58</xdr:row>
      <xdr:rowOff>168399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159526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67566</xdr:rowOff>
    </xdr:from>
    <xdr:to>
      <xdr:col>6</xdr:col>
      <xdr:colOff>38100</xdr:colOff>
      <xdr:row>58</xdr:row>
      <xdr:rowOff>169166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14243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145314</xdr:rowOff>
    </xdr:from>
    <xdr:to>
      <xdr:col>24</xdr:col>
      <xdr:colOff>63500</xdr:colOff>
      <xdr:row>78</xdr:row>
      <xdr:rowOff>21031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75514"/>
          <a:ext cx="838200" cy="21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30302</xdr:rowOff>
    </xdr:from>
    <xdr:to>
      <xdr:col>19</xdr:col>
      <xdr:colOff>177800</xdr:colOff>
      <xdr:row>78</xdr:row>
      <xdr:rowOff>21031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31952"/>
          <a:ext cx="8890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30302</xdr:rowOff>
    </xdr:from>
    <xdr:to>
      <xdr:col>15</xdr:col>
      <xdr:colOff>50800</xdr:colOff>
      <xdr:row>77</xdr:row>
      <xdr:rowOff>56465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31952"/>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56465</xdr:rowOff>
    </xdr:from>
    <xdr:to>
      <xdr:col>10</xdr:col>
      <xdr:colOff>114300</xdr:colOff>
      <xdr:row>77</xdr:row>
      <xdr:rowOff>104432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58115"/>
          <a:ext cx="8890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94514</xdr:rowOff>
    </xdr:from>
    <xdr:to>
      <xdr:col>24</xdr:col>
      <xdr:colOff>114300</xdr:colOff>
      <xdr:row>77</xdr:row>
      <xdr:rowOff>24664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117391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141681</xdr:rowOff>
    </xdr:from>
    <xdr:to>
      <xdr:col>20</xdr:col>
      <xdr:colOff>38100</xdr:colOff>
      <xdr:row>78</xdr:row>
      <xdr:rowOff>71831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88358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150952</xdr:rowOff>
    </xdr:from>
    <xdr:to>
      <xdr:col>15</xdr:col>
      <xdr:colOff>101600</xdr:colOff>
      <xdr:row>77</xdr:row>
      <xdr:rowOff>81102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97629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5665</xdr:rowOff>
    </xdr:from>
    <xdr:to>
      <xdr:col>10</xdr:col>
      <xdr:colOff>165100</xdr:colOff>
      <xdr:row>77</xdr:row>
      <xdr:rowOff>107265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123792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8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53632</xdr:rowOff>
    </xdr:from>
    <xdr:to>
      <xdr:col>6</xdr:col>
      <xdr:colOff>38100</xdr:colOff>
      <xdr:row>77</xdr:row>
      <xdr:rowOff>155232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309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28790</xdr:rowOff>
    </xdr:from>
    <xdr:to>
      <xdr:col>24</xdr:col>
      <xdr:colOff>63500</xdr:colOff>
      <xdr:row>95</xdr:row>
      <xdr:rowOff>50347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16540"/>
          <a:ext cx="8382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28790</xdr:rowOff>
    </xdr:from>
    <xdr:to>
      <xdr:col>19</xdr:col>
      <xdr:colOff>177800</xdr:colOff>
      <xdr:row>95</xdr:row>
      <xdr:rowOff>89019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16540"/>
          <a:ext cx="889000" cy="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9680</xdr:rowOff>
    </xdr:from>
    <xdr:to>
      <xdr:col>15</xdr:col>
      <xdr:colOff>50800</xdr:colOff>
      <xdr:row>95</xdr:row>
      <xdr:rowOff>89019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97430"/>
          <a:ext cx="889000" cy="7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9680</xdr:rowOff>
    </xdr:from>
    <xdr:to>
      <xdr:col>10</xdr:col>
      <xdr:colOff>114300</xdr:colOff>
      <xdr:row>96</xdr:row>
      <xdr:rowOff>25643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97430"/>
          <a:ext cx="889000" cy="18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170997</xdr:rowOff>
    </xdr:from>
    <xdr:to>
      <xdr:col>24</xdr:col>
      <xdr:colOff>114300</xdr:colOff>
      <xdr:row>95</xdr:row>
      <xdr:rowOff>101147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22424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3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149440</xdr:rowOff>
    </xdr:from>
    <xdr:to>
      <xdr:col>20</xdr:col>
      <xdr:colOff>38100</xdr:colOff>
      <xdr:row>95</xdr:row>
      <xdr:rowOff>79590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96117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38219</xdr:rowOff>
    </xdr:from>
    <xdr:to>
      <xdr:col>15</xdr:col>
      <xdr:colOff>101600</xdr:colOff>
      <xdr:row>95</xdr:row>
      <xdr:rowOff>139819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2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156346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0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130330</xdr:rowOff>
    </xdr:from>
    <xdr:to>
      <xdr:col>10</xdr:col>
      <xdr:colOff>165100</xdr:colOff>
      <xdr:row>95</xdr:row>
      <xdr:rowOff>60480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77007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2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146293</xdr:rowOff>
    </xdr:from>
    <xdr:to>
      <xdr:col>6</xdr:col>
      <xdr:colOff>38100</xdr:colOff>
      <xdr:row>96</xdr:row>
      <xdr:rowOff>76443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92970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0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4326</xdr:rowOff>
    </xdr:from>
    <xdr:to>
      <xdr:col>55</xdr:col>
      <xdr:colOff>0</xdr:colOff>
      <xdr:row>37</xdr:row>
      <xdr:rowOff>40968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47976"/>
          <a:ext cx="838200" cy="3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37166</xdr:rowOff>
    </xdr:from>
    <xdr:to>
      <xdr:col>50</xdr:col>
      <xdr:colOff>114300</xdr:colOff>
      <xdr:row>37</xdr:row>
      <xdr:rowOff>40968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80816"/>
          <a:ext cx="8890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37166</xdr:rowOff>
    </xdr:from>
    <xdr:to>
      <xdr:col>45</xdr:col>
      <xdr:colOff>177800</xdr:colOff>
      <xdr:row>37</xdr:row>
      <xdr:rowOff>74307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80816"/>
          <a:ext cx="889000" cy="3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101746</xdr:rowOff>
    </xdr:from>
    <xdr:to>
      <xdr:col>41</xdr:col>
      <xdr:colOff>50800</xdr:colOff>
      <xdr:row>37</xdr:row>
      <xdr:rowOff>74307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02496"/>
          <a:ext cx="889000" cy="31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124976</xdr:rowOff>
    </xdr:from>
    <xdr:to>
      <xdr:col>55</xdr:col>
      <xdr:colOff>50800</xdr:colOff>
      <xdr:row>37</xdr:row>
      <xdr:rowOff>55126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147853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4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161618</xdr:rowOff>
    </xdr:from>
    <xdr:to>
      <xdr:col>50</xdr:col>
      <xdr:colOff>165100</xdr:colOff>
      <xdr:row>37</xdr:row>
      <xdr:rowOff>91768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108295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0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157816</xdr:rowOff>
    </xdr:from>
    <xdr:to>
      <xdr:col>46</xdr:col>
      <xdr:colOff>38100</xdr:colOff>
      <xdr:row>37</xdr:row>
      <xdr:rowOff>87966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104493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0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23507</xdr:rowOff>
    </xdr:from>
    <xdr:to>
      <xdr:col>41</xdr:col>
      <xdr:colOff>101600</xdr:colOff>
      <xdr:row>37</xdr:row>
      <xdr:rowOff>125107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141634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4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50946</xdr:rowOff>
    </xdr:from>
    <xdr:to>
      <xdr:col>36</xdr:col>
      <xdr:colOff>165100</xdr:colOff>
      <xdr:row>35</xdr:row>
      <xdr:rowOff>152546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169073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2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161280</xdr:rowOff>
    </xdr:from>
    <xdr:to>
      <xdr:col>55</xdr:col>
      <xdr:colOff>0</xdr:colOff>
      <xdr:row>56</xdr:row>
      <xdr:rowOff>165948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62480"/>
          <a:ext cx="8382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165948</xdr:rowOff>
    </xdr:from>
    <xdr:to>
      <xdr:col>50</xdr:col>
      <xdr:colOff>114300</xdr:colOff>
      <xdr:row>57</xdr:row>
      <xdr:rowOff>81988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67148"/>
          <a:ext cx="889000" cy="8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79756</xdr:rowOff>
    </xdr:from>
    <xdr:to>
      <xdr:col>45</xdr:col>
      <xdr:colOff>177800</xdr:colOff>
      <xdr:row>57</xdr:row>
      <xdr:rowOff>81988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52406"/>
          <a:ext cx="8890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23160</xdr:rowOff>
    </xdr:from>
    <xdr:to>
      <xdr:col>41</xdr:col>
      <xdr:colOff>50800</xdr:colOff>
      <xdr:row>57</xdr:row>
      <xdr:rowOff>79756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24360"/>
          <a:ext cx="889000" cy="22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110480</xdr:rowOff>
    </xdr:from>
    <xdr:to>
      <xdr:col>55</xdr:col>
      <xdr:colOff>50800</xdr:colOff>
      <xdr:row>57</xdr:row>
      <xdr:rowOff>40630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88907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115148</xdr:rowOff>
    </xdr:from>
    <xdr:to>
      <xdr:col>50</xdr:col>
      <xdr:colOff>165100</xdr:colOff>
      <xdr:row>57</xdr:row>
      <xdr:rowOff>45298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1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31188</xdr:rowOff>
    </xdr:from>
    <xdr:to>
      <xdr:col>46</xdr:col>
      <xdr:colOff>38100</xdr:colOff>
      <xdr:row>57</xdr:row>
      <xdr:rowOff>132788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123915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28956</xdr:rowOff>
    </xdr:from>
    <xdr:to>
      <xdr:col>41</xdr:col>
      <xdr:colOff>101600</xdr:colOff>
      <xdr:row>57</xdr:row>
      <xdr:rowOff>130556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121683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9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143810</xdr:rowOff>
    </xdr:from>
    <xdr:to>
      <xdr:col>36</xdr:col>
      <xdr:colOff>165100</xdr:colOff>
      <xdr:row>56</xdr:row>
      <xdr:rowOff>73960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7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90487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4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92804</xdr:rowOff>
    </xdr:from>
    <xdr:to>
      <xdr:col>55</xdr:col>
      <xdr:colOff>0</xdr:colOff>
      <xdr:row>79</xdr:row>
      <xdr:rowOff>54084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94454"/>
          <a:ext cx="838200" cy="30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110679</xdr:rowOff>
    </xdr:from>
    <xdr:to>
      <xdr:col>50</xdr:col>
      <xdr:colOff>114300</xdr:colOff>
      <xdr:row>79</xdr:row>
      <xdr:rowOff>54084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83779"/>
          <a:ext cx="889000" cy="1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170800</xdr:rowOff>
    </xdr:from>
    <xdr:to>
      <xdr:col>45</xdr:col>
      <xdr:colOff>177800</xdr:colOff>
      <xdr:row>78</xdr:row>
      <xdr:rowOff>110679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72450"/>
          <a:ext cx="889000" cy="1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170800</xdr:rowOff>
    </xdr:from>
    <xdr:to>
      <xdr:col>41</xdr:col>
      <xdr:colOff>50800</xdr:colOff>
      <xdr:row>78</xdr:row>
      <xdr:rowOff>71163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72450"/>
          <a:ext cx="889000" cy="7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42004</xdr:rowOff>
    </xdr:from>
    <xdr:to>
      <xdr:col>55</xdr:col>
      <xdr:colOff>50800</xdr:colOff>
      <xdr:row>77</xdr:row>
      <xdr:rowOff>143604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64881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3284</xdr:rowOff>
    </xdr:from>
    <xdr:to>
      <xdr:col>50</xdr:col>
      <xdr:colOff>165100</xdr:colOff>
      <xdr:row>79</xdr:row>
      <xdr:rowOff>104884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96011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59879</xdr:rowOff>
    </xdr:from>
    <xdr:to>
      <xdr:col>46</xdr:col>
      <xdr:colOff>38100</xdr:colOff>
      <xdr:row>78</xdr:row>
      <xdr:rowOff>161479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152606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2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120000</xdr:rowOff>
    </xdr:from>
    <xdr:to>
      <xdr:col>41</xdr:col>
      <xdr:colOff>101600</xdr:colOff>
      <xdr:row>78</xdr:row>
      <xdr:rowOff>50150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2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66677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9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20363</xdr:rowOff>
    </xdr:from>
    <xdr:to>
      <xdr:col>36</xdr:col>
      <xdr:colOff>165100</xdr:colOff>
      <xdr:row>78</xdr:row>
      <xdr:rowOff>121963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113090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8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30366</xdr:rowOff>
    </xdr:from>
    <xdr:to>
      <xdr:col>55</xdr:col>
      <xdr:colOff>0</xdr:colOff>
      <xdr:row>97</xdr:row>
      <xdr:rowOff>722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89566"/>
          <a:ext cx="838200" cy="14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30366</xdr:rowOff>
    </xdr:from>
    <xdr:to>
      <xdr:col>50</xdr:col>
      <xdr:colOff>114300</xdr:colOff>
      <xdr:row>97</xdr:row>
      <xdr:rowOff>16153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89566"/>
          <a:ext cx="889000" cy="15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16153</xdr:rowOff>
    </xdr:from>
    <xdr:to>
      <xdr:col>45</xdr:col>
      <xdr:colOff>177800</xdr:colOff>
      <xdr:row>97</xdr:row>
      <xdr:rowOff>98163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46803"/>
          <a:ext cx="889000" cy="8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155456</xdr:rowOff>
    </xdr:from>
    <xdr:to>
      <xdr:col>41</xdr:col>
      <xdr:colOff>50800</xdr:colOff>
      <xdr:row>97</xdr:row>
      <xdr:rowOff>98163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43206"/>
          <a:ext cx="889000" cy="28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121372</xdr:rowOff>
    </xdr:from>
    <xdr:to>
      <xdr:col>55</xdr:col>
      <xdr:colOff>50800</xdr:colOff>
      <xdr:row>97</xdr:row>
      <xdr:rowOff>51522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99799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151016</xdr:rowOff>
    </xdr:from>
    <xdr:to>
      <xdr:col>50</xdr:col>
      <xdr:colOff>165100</xdr:colOff>
      <xdr:row>96</xdr:row>
      <xdr:rowOff>81166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97693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136803</xdr:rowOff>
    </xdr:from>
    <xdr:to>
      <xdr:col>46</xdr:col>
      <xdr:colOff>38100</xdr:colOff>
      <xdr:row>97</xdr:row>
      <xdr:rowOff>66953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58080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8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47363</xdr:rowOff>
    </xdr:from>
    <xdr:to>
      <xdr:col>41</xdr:col>
      <xdr:colOff>101600</xdr:colOff>
      <xdr:row>97</xdr:row>
      <xdr:rowOff>148963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140090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104656</xdr:rowOff>
    </xdr:from>
    <xdr:to>
      <xdr:col>36</xdr:col>
      <xdr:colOff>165100</xdr:colOff>
      <xdr:row>96</xdr:row>
      <xdr:rowOff>34806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51333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42725</xdr:rowOff>
    </xdr:from>
    <xdr:to>
      <xdr:col>85</xdr:col>
      <xdr:colOff>127000</xdr:colOff>
      <xdr:row>39</xdr:row>
      <xdr:rowOff>62841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9275"/>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42725</xdr:rowOff>
    </xdr:from>
    <xdr:to>
      <xdr:col>81</xdr:col>
      <xdr:colOff>50800</xdr:colOff>
      <xdr:row>39</xdr:row>
      <xdr:rowOff>62619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9275"/>
          <a:ext cx="889000" cy="1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62619</xdr:rowOff>
    </xdr:from>
    <xdr:to>
      <xdr:col>76</xdr:col>
      <xdr:colOff>114300</xdr:colOff>
      <xdr:row>39</xdr:row>
      <xdr:rowOff>95476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49169"/>
          <a:ext cx="8890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95472</xdr:rowOff>
    </xdr:from>
    <xdr:to>
      <xdr:col>71</xdr:col>
      <xdr:colOff>177800</xdr:colOff>
      <xdr:row>39</xdr:row>
      <xdr:rowOff>95476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2022"/>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12041</xdr:rowOff>
    </xdr:from>
    <xdr:to>
      <xdr:col>85</xdr:col>
      <xdr:colOff>177800</xdr:colOff>
      <xdr:row>39</xdr:row>
      <xdr:rowOff>113641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142868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163375</xdr:rowOff>
    </xdr:from>
    <xdr:to>
      <xdr:col>81</xdr:col>
      <xdr:colOff>101600</xdr:colOff>
      <xdr:row>39</xdr:row>
      <xdr:rowOff>93525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110052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11819</xdr:rowOff>
    </xdr:from>
    <xdr:to>
      <xdr:col>76</xdr:col>
      <xdr:colOff>165100</xdr:colOff>
      <xdr:row>39</xdr:row>
      <xdr:rowOff>113419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129946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7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44676</xdr:rowOff>
    </xdr:from>
    <xdr:to>
      <xdr:col>72</xdr:col>
      <xdr:colOff>38100</xdr:colOff>
      <xdr:row>39</xdr:row>
      <xdr:rowOff>146276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137403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44672</xdr:rowOff>
    </xdr:from>
    <xdr:to>
      <xdr:col>67</xdr:col>
      <xdr:colOff>101600</xdr:colOff>
      <xdr:row>39</xdr:row>
      <xdr:rowOff>146272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137399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138015</xdr:rowOff>
    </xdr:from>
    <xdr:to>
      <xdr:col>85</xdr:col>
      <xdr:colOff>127000</xdr:colOff>
      <xdr:row>77</xdr:row>
      <xdr:rowOff>145312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39665"/>
          <a:ext cx="8382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145312</xdr:rowOff>
    </xdr:from>
    <xdr:to>
      <xdr:col>81</xdr:col>
      <xdr:colOff>50800</xdr:colOff>
      <xdr:row>77</xdr:row>
      <xdr:rowOff>147107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46962"/>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147107</xdr:rowOff>
    </xdr:from>
    <xdr:to>
      <xdr:col>76</xdr:col>
      <xdr:colOff>114300</xdr:colOff>
      <xdr:row>77</xdr:row>
      <xdr:rowOff>156738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48757"/>
          <a:ext cx="889000" cy="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156738</xdr:rowOff>
    </xdr:from>
    <xdr:to>
      <xdr:col>71</xdr:col>
      <xdr:colOff>177800</xdr:colOff>
      <xdr:row>77</xdr:row>
      <xdr:rowOff>159654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8388"/>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87215</xdr:rowOff>
    </xdr:from>
    <xdr:to>
      <xdr:col>85</xdr:col>
      <xdr:colOff>177800</xdr:colOff>
      <xdr:row>78</xdr:row>
      <xdr:rowOff>17365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94512</xdr:rowOff>
    </xdr:from>
    <xdr:to>
      <xdr:col>81</xdr:col>
      <xdr:colOff>101600</xdr:colOff>
      <xdr:row>78</xdr:row>
      <xdr:rowOff>24662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15789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8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96307</xdr:rowOff>
    </xdr:from>
    <xdr:to>
      <xdr:col>76</xdr:col>
      <xdr:colOff>165100</xdr:colOff>
      <xdr:row>78</xdr:row>
      <xdr:rowOff>26457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17584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105938</xdr:rowOff>
    </xdr:from>
    <xdr:to>
      <xdr:col>72</xdr:col>
      <xdr:colOff>38100</xdr:colOff>
      <xdr:row>78</xdr:row>
      <xdr:rowOff>36088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27215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0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108854</xdr:rowOff>
    </xdr:from>
    <xdr:to>
      <xdr:col>67</xdr:col>
      <xdr:colOff>101600</xdr:colOff>
      <xdr:row>78</xdr:row>
      <xdr:rowOff>39004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30131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139923</xdr:rowOff>
    </xdr:from>
    <xdr:to>
      <xdr:col>85</xdr:col>
      <xdr:colOff>127000</xdr:colOff>
      <xdr:row>98</xdr:row>
      <xdr:rowOff>155037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42023"/>
          <a:ext cx="8382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139923</xdr:rowOff>
    </xdr:from>
    <xdr:to>
      <xdr:col>81</xdr:col>
      <xdr:colOff>50800</xdr:colOff>
      <xdr:row>99</xdr:row>
      <xdr:rowOff>3235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42023"/>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147724</xdr:rowOff>
    </xdr:from>
    <xdr:to>
      <xdr:col>76</xdr:col>
      <xdr:colOff>114300</xdr:colOff>
      <xdr:row>99</xdr:row>
      <xdr:rowOff>3235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49824"/>
          <a:ext cx="889000" cy="2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147724</xdr:rowOff>
    </xdr:from>
    <xdr:to>
      <xdr:col>71</xdr:col>
      <xdr:colOff>177800</xdr:colOff>
      <xdr:row>99</xdr:row>
      <xdr:rowOff>18487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49824"/>
          <a:ext cx="889000" cy="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104237</xdr:rowOff>
    </xdr:from>
    <xdr:to>
      <xdr:col>85</xdr:col>
      <xdr:colOff>177800</xdr:colOff>
      <xdr:row>99</xdr:row>
      <xdr:rowOff>34387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89123</xdr:rowOff>
    </xdr:from>
    <xdr:to>
      <xdr:col>81</xdr:col>
      <xdr:colOff>101600</xdr:colOff>
      <xdr:row>99</xdr:row>
      <xdr:rowOff>19273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10400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123885</xdr:rowOff>
    </xdr:from>
    <xdr:to>
      <xdr:col>76</xdr:col>
      <xdr:colOff>165100</xdr:colOff>
      <xdr:row>99</xdr:row>
      <xdr:rowOff>54035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45162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96924</xdr:rowOff>
    </xdr:from>
    <xdr:to>
      <xdr:col>72</xdr:col>
      <xdr:colOff>38100</xdr:colOff>
      <xdr:row>99</xdr:row>
      <xdr:rowOff>27074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18201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139137</xdr:rowOff>
    </xdr:from>
    <xdr:to>
      <xdr:col>67</xdr:col>
      <xdr:colOff>101600</xdr:colOff>
      <xdr:row>99</xdr:row>
      <xdr:rowOff>69287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60414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129421</xdr:rowOff>
    </xdr:from>
    <xdr:to>
      <xdr:col>116</xdr:col>
      <xdr:colOff>63500</xdr:colOff>
      <xdr:row>58</xdr:row>
      <xdr:rowOff>132095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73521"/>
          <a:ext cx="8382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132095</xdr:rowOff>
    </xdr:from>
    <xdr:to>
      <xdr:col>111</xdr:col>
      <xdr:colOff>177800</xdr:colOff>
      <xdr:row>58</xdr:row>
      <xdr:rowOff>135082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76195"/>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135082</xdr:rowOff>
    </xdr:from>
    <xdr:to>
      <xdr:col>107</xdr:col>
      <xdr:colOff>50800</xdr:colOff>
      <xdr:row>58</xdr:row>
      <xdr:rowOff>136957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9182"/>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135966</xdr:rowOff>
    </xdr:from>
    <xdr:to>
      <xdr:col>102</xdr:col>
      <xdr:colOff>114300</xdr:colOff>
      <xdr:row>58</xdr:row>
      <xdr:rowOff>136957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006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78621</xdr:rowOff>
    </xdr:from>
    <xdr:to>
      <xdr:col>116</xdr:col>
      <xdr:colOff>114300</xdr:colOff>
      <xdr:row>59</xdr:row>
      <xdr:rowOff>8771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37998</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81295</xdr:rowOff>
    </xdr:from>
    <xdr:to>
      <xdr:col>112</xdr:col>
      <xdr:colOff>38100</xdr:colOff>
      <xdr:row>59</xdr:row>
      <xdr:rowOff>11445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27972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84282</xdr:rowOff>
    </xdr:from>
    <xdr:to>
      <xdr:col>107</xdr:col>
      <xdr:colOff>101600</xdr:colOff>
      <xdr:row>59</xdr:row>
      <xdr:rowOff>14432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30959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80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86157</xdr:rowOff>
    </xdr:from>
    <xdr:to>
      <xdr:col>102</xdr:col>
      <xdr:colOff>165100</xdr:colOff>
      <xdr:row>59</xdr:row>
      <xdr:rowOff>16307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32834</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8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85166</xdr:rowOff>
    </xdr:from>
    <xdr:to>
      <xdr:col>98</xdr:col>
      <xdr:colOff>38100</xdr:colOff>
      <xdr:row>59</xdr:row>
      <xdr:rowOff>15316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31843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8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61690</xdr:rowOff>
    </xdr:from>
    <xdr:to>
      <xdr:col>116</xdr:col>
      <xdr:colOff>63500</xdr:colOff>
      <xdr:row>75</xdr:row>
      <xdr:rowOff>71692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920440"/>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42850</xdr:rowOff>
    </xdr:from>
    <xdr:to>
      <xdr:col>111</xdr:col>
      <xdr:colOff>177800</xdr:colOff>
      <xdr:row>75</xdr:row>
      <xdr:rowOff>61690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901600"/>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42850</xdr:rowOff>
    </xdr:from>
    <xdr:to>
      <xdr:col>107</xdr:col>
      <xdr:colOff>50800</xdr:colOff>
      <xdr:row>75</xdr:row>
      <xdr:rowOff>45021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01600"/>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45021</xdr:rowOff>
    </xdr:from>
    <xdr:to>
      <xdr:col>102</xdr:col>
      <xdr:colOff>114300</xdr:colOff>
      <xdr:row>75</xdr:row>
      <xdr:rowOff>89122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03771"/>
          <a:ext cx="889000" cy="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20892</xdr:rowOff>
    </xdr:from>
    <xdr:to>
      <xdr:col>116</xdr:col>
      <xdr:colOff>114300</xdr:colOff>
      <xdr:row>75</xdr:row>
      <xdr:rowOff>122492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170769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10890</xdr:rowOff>
    </xdr:from>
    <xdr:to>
      <xdr:col>112</xdr:col>
      <xdr:colOff>38100</xdr:colOff>
      <xdr:row>75</xdr:row>
      <xdr:rowOff>112490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103617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163500</xdr:rowOff>
    </xdr:from>
    <xdr:to>
      <xdr:col>107</xdr:col>
      <xdr:colOff>101600</xdr:colOff>
      <xdr:row>75</xdr:row>
      <xdr:rowOff>93650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110177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165671</xdr:rowOff>
    </xdr:from>
    <xdr:to>
      <xdr:col>102</xdr:col>
      <xdr:colOff>165100</xdr:colOff>
      <xdr:row>75</xdr:row>
      <xdr:rowOff>95821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112348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38322</xdr:rowOff>
    </xdr:from>
    <xdr:to>
      <xdr:col>98</xdr:col>
      <xdr:colOff>38100</xdr:colOff>
      <xdr:row>75</xdr:row>
      <xdr:rowOff>139922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9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156449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歳出決算総額は、扶助費の物価高騰重点支援給付金や普通建設事業費の十和田図書館整備事業などの増加により、住民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25,731</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756,742</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103.5</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人件費は、給与改定や会計年度任用職員への勤勉手当の支給開始等により</a:t>
          </a:r>
          <a:r>
            <a:rPr kumimoji="1" lang="en-US" altLang="ja-JP" sz="1100">
              <a:latin typeface="ＭＳ Ｐゴシック" panose="020B0600070205080204" pitchFamily="50" charset="-128"/>
              <a:ea typeface="ＭＳ Ｐゴシック" panose="020B0600070205080204" pitchFamily="50" charset="-128"/>
            </a:rPr>
            <a:t>7,749</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84,912</a:t>
          </a:r>
          <a:r>
            <a:rPr kumimoji="1" lang="ja-JP" altLang="en-US" sz="1100">
              <a:latin typeface="ＭＳ Ｐゴシック" panose="020B0600070205080204" pitchFamily="50" charset="-128"/>
              <a:ea typeface="ＭＳ Ｐゴシック" panose="020B0600070205080204" pitchFamily="50" charset="-128"/>
            </a:rPr>
            <a:t>円となり、前年度に比べ</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％増となったが、類似団体平均と比較すると</a:t>
          </a:r>
          <a:r>
            <a:rPr kumimoji="1" lang="en-US" altLang="ja-JP" sz="1100">
              <a:latin typeface="ＭＳ Ｐゴシック" panose="020B0600070205080204" pitchFamily="50" charset="-128"/>
              <a:ea typeface="ＭＳ Ｐゴシック" panose="020B0600070205080204" pitchFamily="50" charset="-128"/>
            </a:rPr>
            <a:t>32,358</a:t>
          </a:r>
          <a:r>
            <a:rPr kumimoji="1" lang="ja-JP" altLang="en-US" sz="1100">
              <a:latin typeface="ＭＳ Ｐゴシック" panose="020B0600070205080204" pitchFamily="50" charset="-128"/>
              <a:ea typeface="ＭＳ Ｐゴシック" panose="020B0600070205080204" pitchFamily="50" charset="-128"/>
            </a:rPr>
            <a:t>円下回る。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維持補修費は、大雪による除雪対策事業費の増が影響し、</a:t>
          </a:r>
          <a:r>
            <a:rPr kumimoji="1" lang="en-US" altLang="ja-JP" sz="1100">
              <a:latin typeface="ＭＳ Ｐゴシック" panose="020B0600070205080204" pitchFamily="50" charset="-128"/>
              <a:ea typeface="ＭＳ Ｐゴシック" panose="020B0600070205080204" pitchFamily="50" charset="-128"/>
            </a:rPr>
            <a:t>17,214</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32,558</a:t>
          </a:r>
          <a:r>
            <a:rPr kumimoji="1" lang="ja-JP" altLang="en-US" sz="1100">
              <a:latin typeface="ＭＳ Ｐゴシック" panose="020B0600070205080204" pitchFamily="50" charset="-128"/>
              <a:ea typeface="ＭＳ Ｐゴシック" panose="020B0600070205080204" pitchFamily="50" charset="-128"/>
            </a:rPr>
            <a:t>円となり、前年度に比べ</a:t>
          </a:r>
          <a:r>
            <a:rPr kumimoji="1" lang="en-US" altLang="ja-JP" sz="1100">
              <a:latin typeface="ＭＳ Ｐゴシック" panose="020B0600070205080204" pitchFamily="50" charset="-128"/>
              <a:ea typeface="ＭＳ Ｐゴシック" panose="020B0600070205080204" pitchFamily="50" charset="-128"/>
            </a:rPr>
            <a:t>112.2</a:t>
          </a:r>
          <a:r>
            <a:rPr kumimoji="1" lang="ja-JP" altLang="en-US" sz="1100">
              <a:latin typeface="ＭＳ Ｐゴシック" panose="020B0600070205080204" pitchFamily="50" charset="-128"/>
              <a:ea typeface="ＭＳ Ｐゴシック" panose="020B0600070205080204" pitchFamily="50" charset="-128"/>
            </a:rPr>
            <a:t>％増で、類似団体平均と比較すると</a:t>
          </a:r>
          <a:r>
            <a:rPr kumimoji="1" lang="en-US" altLang="ja-JP" sz="1100">
              <a:latin typeface="ＭＳ Ｐゴシック" panose="020B0600070205080204" pitchFamily="50" charset="-128"/>
              <a:ea typeface="ＭＳ Ｐゴシック" panose="020B0600070205080204" pitchFamily="50" charset="-128"/>
            </a:rPr>
            <a:t>19,858</a:t>
          </a:r>
          <a:r>
            <a:rPr kumimoji="1" lang="ja-JP" altLang="en-US" sz="1100">
              <a:latin typeface="ＭＳ Ｐゴシック" panose="020B0600070205080204" pitchFamily="50" charset="-128"/>
              <a:ea typeface="ＭＳ Ｐゴシック" panose="020B0600070205080204" pitchFamily="50" charset="-128"/>
            </a:rPr>
            <a:t>円上回っている。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普通建設事業費（うち新規整備）では、十和田図書館整備事業の本格化等により、</a:t>
          </a:r>
          <a:r>
            <a:rPr kumimoji="1" lang="en-US" altLang="ja-JP" sz="1100">
              <a:latin typeface="ＭＳ Ｐゴシック" panose="020B0600070205080204" pitchFamily="50" charset="-128"/>
              <a:ea typeface="ＭＳ Ｐゴシック" panose="020B0600070205080204" pitchFamily="50" charset="-128"/>
            </a:rPr>
            <a:t>27,943</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32,058</a:t>
          </a:r>
          <a:r>
            <a:rPr kumimoji="1" lang="ja-JP" altLang="en-US" sz="1100">
              <a:latin typeface="ＭＳ Ｐゴシック" panose="020B0600070205080204" pitchFamily="50" charset="-128"/>
              <a:ea typeface="ＭＳ Ｐゴシック" panose="020B0600070205080204" pitchFamily="50" charset="-128"/>
            </a:rPr>
            <a:t>円となり、前年度に比べ</a:t>
          </a:r>
          <a:r>
            <a:rPr kumimoji="1" lang="en-US" altLang="ja-JP" sz="1100">
              <a:latin typeface="ＭＳ Ｐゴシック" panose="020B0600070205080204" pitchFamily="50" charset="-128"/>
              <a:ea typeface="ＭＳ Ｐゴシック" panose="020B0600070205080204" pitchFamily="50" charset="-128"/>
            </a:rPr>
            <a:t>679.1</a:t>
          </a:r>
          <a:r>
            <a:rPr kumimoji="1" lang="ja-JP" altLang="en-US" sz="1100">
              <a:latin typeface="ＭＳ Ｐゴシック" panose="020B0600070205080204" pitchFamily="50" charset="-128"/>
              <a:ea typeface="ＭＳ Ｐゴシック" panose="020B0600070205080204" pitchFamily="50" charset="-128"/>
            </a:rPr>
            <a:t>％増となった。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普通建設事業費（うち更新整備）は、総合競技場改修事業などが終了したことから、</a:t>
          </a:r>
          <a:r>
            <a:rPr kumimoji="1" lang="en-US" altLang="ja-JP" sz="1100">
              <a:latin typeface="ＭＳ Ｐゴシック" panose="020B0600070205080204" pitchFamily="50" charset="-128"/>
              <a:ea typeface="ＭＳ Ｐゴシック" panose="020B0600070205080204" pitchFamily="50" charset="-128"/>
            </a:rPr>
            <a:t>24,813</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34,318</a:t>
          </a:r>
          <a:r>
            <a:rPr kumimoji="1" lang="ja-JP" altLang="en-US" sz="1100">
              <a:latin typeface="ＭＳ Ｐゴシック" panose="020B0600070205080204" pitchFamily="50" charset="-128"/>
              <a:ea typeface="ＭＳ Ｐゴシック" panose="020B0600070205080204" pitchFamily="50" charset="-128"/>
            </a:rPr>
            <a:t>円となり、前年度に比べ</a:t>
          </a:r>
          <a:r>
            <a:rPr kumimoji="1" lang="en-US" altLang="ja-JP" sz="1100">
              <a:latin typeface="ＭＳ Ｐゴシック" panose="020B0600070205080204" pitchFamily="50" charset="-128"/>
              <a:ea typeface="ＭＳ Ｐゴシック" panose="020B0600070205080204" pitchFamily="50" charset="-128"/>
            </a:rPr>
            <a:t>42.0</a:t>
          </a:r>
          <a:r>
            <a:rPr kumimoji="1" lang="ja-JP" altLang="en-US" sz="1100">
              <a:latin typeface="ＭＳ Ｐゴシック" panose="020B0600070205080204" pitchFamily="50" charset="-128"/>
              <a:ea typeface="ＭＳ Ｐゴシック" panose="020B0600070205080204" pitchFamily="50" charset="-128"/>
            </a:rPr>
            <a:t>％減となった。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老朽化した施設の大規模改修や、公共施設の照明ＬＥＤ化改修などの普通建設事業が続くことから、国県支出金などの財源確保や交付税措置率が有利な地方債を活用するとともに、事務事業の効率化による歳出の抑制を徹底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27,069
26,867
707.52
21,183,434
20,484,261
615,984
11,319,586
15,734,471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7493</xdr:rowOff>
    </xdr:from>
    <xdr:to>
      <xdr:col>24</xdr:col>
      <xdr:colOff>63500</xdr:colOff>
      <xdr:row>37</xdr:row>
      <xdr:rowOff>41211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51143"/>
          <a:ext cx="8382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2921</xdr:rowOff>
    </xdr:from>
    <xdr:to>
      <xdr:col>19</xdr:col>
      <xdr:colOff>177800</xdr:colOff>
      <xdr:row>37</xdr:row>
      <xdr:rowOff>7493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65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2921</xdr:rowOff>
    </xdr:from>
    <xdr:to>
      <xdr:col>15</xdr:col>
      <xdr:colOff>50800</xdr:colOff>
      <xdr:row>37</xdr:row>
      <xdr:rowOff>45784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6571"/>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45784</xdr:rowOff>
    </xdr:from>
    <xdr:to>
      <xdr:col>10</xdr:col>
      <xdr:colOff>114300</xdr:colOff>
      <xdr:row>37</xdr:row>
      <xdr:rowOff>106363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89434"/>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161861</xdr:rowOff>
    </xdr:from>
    <xdr:to>
      <xdr:col>24</xdr:col>
      <xdr:colOff>114300</xdr:colOff>
      <xdr:row>37</xdr:row>
      <xdr:rowOff>92011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128143</xdr:rowOff>
    </xdr:from>
    <xdr:to>
      <xdr:col>20</xdr:col>
      <xdr:colOff>38100</xdr:colOff>
      <xdr:row>37</xdr:row>
      <xdr:rowOff>58293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74820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7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123571</xdr:rowOff>
    </xdr:from>
    <xdr:to>
      <xdr:col>15</xdr:col>
      <xdr:colOff>101600</xdr:colOff>
      <xdr:row>37</xdr:row>
      <xdr:rowOff>53721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70248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7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166434</xdr:rowOff>
    </xdr:from>
    <xdr:to>
      <xdr:col>10</xdr:col>
      <xdr:colOff>165100</xdr:colOff>
      <xdr:row>37</xdr:row>
      <xdr:rowOff>96584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113111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55563</xdr:rowOff>
    </xdr:from>
    <xdr:to>
      <xdr:col>6</xdr:col>
      <xdr:colOff>38100</xdr:colOff>
      <xdr:row>37</xdr:row>
      <xdr:rowOff>157163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9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2240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64111</xdr:rowOff>
    </xdr:from>
    <xdr:to>
      <xdr:col>24</xdr:col>
      <xdr:colOff>63500</xdr:colOff>
      <xdr:row>58</xdr:row>
      <xdr:rowOff>71400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8211"/>
          <a:ext cx="838200" cy="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71400</xdr:rowOff>
    </xdr:from>
    <xdr:to>
      <xdr:col>19</xdr:col>
      <xdr:colOff>177800</xdr:colOff>
      <xdr:row>58</xdr:row>
      <xdr:rowOff>77996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5500"/>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77996</xdr:rowOff>
    </xdr:from>
    <xdr:to>
      <xdr:col>15</xdr:col>
      <xdr:colOff>50800</xdr:colOff>
      <xdr:row>58</xdr:row>
      <xdr:rowOff>85065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2096"/>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156186</xdr:rowOff>
    </xdr:from>
    <xdr:to>
      <xdr:col>10</xdr:col>
      <xdr:colOff>114300</xdr:colOff>
      <xdr:row>58</xdr:row>
      <xdr:rowOff>85065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8836"/>
          <a:ext cx="889000" cy="10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13311</xdr:rowOff>
    </xdr:from>
    <xdr:to>
      <xdr:col>24</xdr:col>
      <xdr:colOff>114300</xdr:colOff>
      <xdr:row>58</xdr:row>
      <xdr:rowOff>114911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20600</xdr:rowOff>
    </xdr:from>
    <xdr:to>
      <xdr:col>20</xdr:col>
      <xdr:colOff>38100</xdr:colOff>
      <xdr:row>58</xdr:row>
      <xdr:rowOff>122200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113327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27196</xdr:rowOff>
    </xdr:from>
    <xdr:to>
      <xdr:col>15</xdr:col>
      <xdr:colOff>101600</xdr:colOff>
      <xdr:row>58</xdr:row>
      <xdr:rowOff>128796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119923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34265</xdr:rowOff>
    </xdr:from>
    <xdr:to>
      <xdr:col>10</xdr:col>
      <xdr:colOff>165100</xdr:colOff>
      <xdr:row>58</xdr:row>
      <xdr:rowOff>135865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126992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7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105386</xdr:rowOff>
    </xdr:from>
    <xdr:to>
      <xdr:col>6</xdr:col>
      <xdr:colOff>38100</xdr:colOff>
      <xdr:row>58</xdr:row>
      <xdr:rowOff>35536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7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38244</xdr:rowOff>
    </xdr:from>
    <xdr:to>
      <xdr:col>24</xdr:col>
      <xdr:colOff>63500</xdr:colOff>
      <xdr:row>77</xdr:row>
      <xdr:rowOff>41473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39894"/>
          <a:ext cx="8382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38244</xdr:rowOff>
    </xdr:from>
    <xdr:to>
      <xdr:col>19</xdr:col>
      <xdr:colOff>177800</xdr:colOff>
      <xdr:row>77</xdr:row>
      <xdr:rowOff>69741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39894"/>
          <a:ext cx="889000" cy="3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36663</xdr:rowOff>
    </xdr:from>
    <xdr:to>
      <xdr:col>15</xdr:col>
      <xdr:colOff>50800</xdr:colOff>
      <xdr:row>77</xdr:row>
      <xdr:rowOff>69741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38313"/>
          <a:ext cx="889000" cy="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36663</xdr:rowOff>
    </xdr:from>
    <xdr:to>
      <xdr:col>10</xdr:col>
      <xdr:colOff>114300</xdr:colOff>
      <xdr:row>77</xdr:row>
      <xdr:rowOff>134485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8313"/>
          <a:ext cx="889000" cy="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162123</xdr:rowOff>
    </xdr:from>
    <xdr:to>
      <xdr:col>24</xdr:col>
      <xdr:colOff>114300</xdr:colOff>
      <xdr:row>77</xdr:row>
      <xdr:rowOff>92273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140550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158894</xdr:rowOff>
    </xdr:from>
    <xdr:to>
      <xdr:col>20</xdr:col>
      <xdr:colOff>38100</xdr:colOff>
      <xdr:row>77</xdr:row>
      <xdr:rowOff>89044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105571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18941</xdr:rowOff>
    </xdr:from>
    <xdr:to>
      <xdr:col>15</xdr:col>
      <xdr:colOff>101600</xdr:colOff>
      <xdr:row>77</xdr:row>
      <xdr:rowOff>120541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137068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9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157313</xdr:rowOff>
    </xdr:from>
    <xdr:to>
      <xdr:col>10</xdr:col>
      <xdr:colOff>165100</xdr:colOff>
      <xdr:row>77</xdr:row>
      <xdr:rowOff>87463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103991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83685</xdr:rowOff>
    </xdr:from>
    <xdr:to>
      <xdr:col>6</xdr:col>
      <xdr:colOff>38100</xdr:colOff>
      <xdr:row>78</xdr:row>
      <xdr:rowOff>13835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30362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84505</xdr:rowOff>
    </xdr:from>
    <xdr:to>
      <xdr:col>24</xdr:col>
      <xdr:colOff>63500</xdr:colOff>
      <xdr:row>99</xdr:row>
      <xdr:rowOff>84525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8055"/>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83883</xdr:rowOff>
    </xdr:from>
    <xdr:to>
      <xdr:col>19</xdr:col>
      <xdr:colOff>177800</xdr:colOff>
      <xdr:row>99</xdr:row>
      <xdr:rowOff>84505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7433"/>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83883</xdr:rowOff>
    </xdr:from>
    <xdr:to>
      <xdr:col>15</xdr:col>
      <xdr:colOff>50800</xdr:colOff>
      <xdr:row>99</xdr:row>
      <xdr:rowOff>84706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743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84706</xdr:rowOff>
    </xdr:from>
    <xdr:to>
      <xdr:col>10</xdr:col>
      <xdr:colOff>114300</xdr:colOff>
      <xdr:row>99</xdr:row>
      <xdr:rowOff>87874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256"/>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33725</xdr:rowOff>
    </xdr:from>
    <xdr:to>
      <xdr:col>24</xdr:col>
      <xdr:colOff>114300</xdr:colOff>
      <xdr:row>99</xdr:row>
      <xdr:rowOff>135325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33705</xdr:rowOff>
    </xdr:from>
    <xdr:to>
      <xdr:col>20</xdr:col>
      <xdr:colOff>38100</xdr:colOff>
      <xdr:row>99</xdr:row>
      <xdr:rowOff>135305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126432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33083</xdr:rowOff>
    </xdr:from>
    <xdr:to>
      <xdr:col>15</xdr:col>
      <xdr:colOff>101600</xdr:colOff>
      <xdr:row>99</xdr:row>
      <xdr:rowOff>134683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125810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33906</xdr:rowOff>
    </xdr:from>
    <xdr:to>
      <xdr:col>10</xdr:col>
      <xdr:colOff>165100</xdr:colOff>
      <xdr:row>99</xdr:row>
      <xdr:rowOff>135506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126633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37074</xdr:rowOff>
    </xdr:from>
    <xdr:to>
      <xdr:col>6</xdr:col>
      <xdr:colOff>38100</xdr:colOff>
      <xdr:row>99</xdr:row>
      <xdr:rowOff>138674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129801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24747</xdr:rowOff>
    </xdr:from>
    <xdr:to>
      <xdr:col>55</xdr:col>
      <xdr:colOff>0</xdr:colOff>
      <xdr:row>38</xdr:row>
      <xdr:rowOff>35523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39847"/>
          <a:ext cx="8382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35523</xdr:rowOff>
    </xdr:from>
    <xdr:to>
      <xdr:col>50</xdr:col>
      <xdr:colOff>114300</xdr:colOff>
      <xdr:row>38</xdr:row>
      <xdr:rowOff>38789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5062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3193</xdr:rowOff>
    </xdr:from>
    <xdr:to>
      <xdr:col>45</xdr:col>
      <xdr:colOff>177800</xdr:colOff>
      <xdr:row>38</xdr:row>
      <xdr:rowOff>38789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18293"/>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3193</xdr:rowOff>
    </xdr:from>
    <xdr:to>
      <xdr:col>41</xdr:col>
      <xdr:colOff>50800</xdr:colOff>
      <xdr:row>38</xdr:row>
      <xdr:rowOff>37810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18293"/>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145397</xdr:rowOff>
    </xdr:from>
    <xdr:to>
      <xdr:col>55</xdr:col>
      <xdr:colOff>50800</xdr:colOff>
      <xdr:row>38</xdr:row>
      <xdr:rowOff>75547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123824</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6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156174</xdr:rowOff>
    </xdr:from>
    <xdr:to>
      <xdr:col>50</xdr:col>
      <xdr:colOff>165100</xdr:colOff>
      <xdr:row>38</xdr:row>
      <xdr:rowOff>86323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99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77450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92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159439</xdr:rowOff>
    </xdr:from>
    <xdr:to>
      <xdr:col>46</xdr:col>
      <xdr:colOff>38100</xdr:colOff>
      <xdr:row>38</xdr:row>
      <xdr:rowOff>89589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80716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9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123843</xdr:rowOff>
    </xdr:from>
    <xdr:to>
      <xdr:col>41</xdr:col>
      <xdr:colOff>101600</xdr:colOff>
      <xdr:row>38</xdr:row>
      <xdr:rowOff>53994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70520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158460</xdr:rowOff>
    </xdr:from>
    <xdr:to>
      <xdr:col>36</xdr:col>
      <xdr:colOff>165100</xdr:colOff>
      <xdr:row>38</xdr:row>
      <xdr:rowOff>88610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79737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9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159385</xdr:rowOff>
    </xdr:from>
    <xdr:to>
      <xdr:col>55</xdr:col>
      <xdr:colOff>0</xdr:colOff>
      <xdr:row>56</xdr:row>
      <xdr:rowOff>167259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60585"/>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159385</xdr:rowOff>
    </xdr:from>
    <xdr:to>
      <xdr:col>50</xdr:col>
      <xdr:colOff>114300</xdr:colOff>
      <xdr:row>57</xdr:row>
      <xdr:rowOff>50991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60585"/>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50991</xdr:rowOff>
    </xdr:from>
    <xdr:to>
      <xdr:col>45</xdr:col>
      <xdr:colOff>177800</xdr:colOff>
      <xdr:row>57</xdr:row>
      <xdr:rowOff>54432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23641"/>
          <a:ext cx="8890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54432</xdr:rowOff>
    </xdr:from>
    <xdr:to>
      <xdr:col>41</xdr:col>
      <xdr:colOff>50800</xdr:colOff>
      <xdr:row>57</xdr:row>
      <xdr:rowOff>70841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27082"/>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116459</xdr:rowOff>
    </xdr:from>
    <xdr:to>
      <xdr:col>55</xdr:col>
      <xdr:colOff>50800</xdr:colOff>
      <xdr:row>57</xdr:row>
      <xdr:rowOff>46609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94886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9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108585</xdr:rowOff>
    </xdr:from>
    <xdr:to>
      <xdr:col>50</xdr:col>
      <xdr:colOff>165100</xdr:colOff>
      <xdr:row>57</xdr:row>
      <xdr:rowOff>38735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29862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0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191</xdr:rowOff>
    </xdr:from>
    <xdr:to>
      <xdr:col>46</xdr:col>
      <xdr:colOff>38100</xdr:colOff>
      <xdr:row>57</xdr:row>
      <xdr:rowOff>101791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92918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3632</xdr:rowOff>
    </xdr:from>
    <xdr:to>
      <xdr:col>41</xdr:col>
      <xdr:colOff>101600</xdr:colOff>
      <xdr:row>57</xdr:row>
      <xdr:rowOff>105232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96359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20041</xdr:rowOff>
    </xdr:from>
    <xdr:to>
      <xdr:col>36</xdr:col>
      <xdr:colOff>165100</xdr:colOff>
      <xdr:row>57</xdr:row>
      <xdr:rowOff>121641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112768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153223</xdr:rowOff>
    </xdr:from>
    <xdr:to>
      <xdr:col>55</xdr:col>
      <xdr:colOff>0</xdr:colOff>
      <xdr:row>77</xdr:row>
      <xdr:rowOff>167698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54873"/>
          <a:ext cx="8382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136052</xdr:rowOff>
    </xdr:from>
    <xdr:to>
      <xdr:col>50</xdr:col>
      <xdr:colOff>114300</xdr:colOff>
      <xdr:row>77</xdr:row>
      <xdr:rowOff>153223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37702"/>
          <a:ext cx="8890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130693</xdr:rowOff>
    </xdr:from>
    <xdr:to>
      <xdr:col>45</xdr:col>
      <xdr:colOff>177800</xdr:colOff>
      <xdr:row>77</xdr:row>
      <xdr:rowOff>136052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32343"/>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156204</xdr:rowOff>
    </xdr:from>
    <xdr:to>
      <xdr:col>41</xdr:col>
      <xdr:colOff>50800</xdr:colOff>
      <xdr:row>77</xdr:row>
      <xdr:rowOff>130693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186404"/>
          <a:ext cx="889000" cy="14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116898</xdr:rowOff>
    </xdr:from>
    <xdr:to>
      <xdr:col>55</xdr:col>
      <xdr:colOff>50800</xdr:colOff>
      <xdr:row>78</xdr:row>
      <xdr:rowOff>47048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76275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102423</xdr:rowOff>
    </xdr:from>
    <xdr:to>
      <xdr:col>50</xdr:col>
      <xdr:colOff>165100</xdr:colOff>
      <xdr:row>78</xdr:row>
      <xdr:rowOff>32573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49100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7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85252</xdr:rowOff>
    </xdr:from>
    <xdr:to>
      <xdr:col>46</xdr:col>
      <xdr:colOff>38100</xdr:colOff>
      <xdr:row>78</xdr:row>
      <xdr:rowOff>15402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31929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79893</xdr:rowOff>
    </xdr:from>
    <xdr:to>
      <xdr:col>41</xdr:col>
      <xdr:colOff>101600</xdr:colOff>
      <xdr:row>78</xdr:row>
      <xdr:rowOff>10043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26570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5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105404</xdr:rowOff>
    </xdr:from>
    <xdr:to>
      <xdr:col>36</xdr:col>
      <xdr:colOff>165100</xdr:colOff>
      <xdr:row>77</xdr:row>
      <xdr:rowOff>35554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52082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101433</xdr:rowOff>
    </xdr:from>
    <xdr:to>
      <xdr:col>55</xdr:col>
      <xdr:colOff>0</xdr:colOff>
      <xdr:row>96</xdr:row>
      <xdr:rowOff>11249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89183"/>
          <a:ext cx="838200" cy="8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90612</xdr:rowOff>
    </xdr:from>
    <xdr:to>
      <xdr:col>50</xdr:col>
      <xdr:colOff>114300</xdr:colOff>
      <xdr:row>96</xdr:row>
      <xdr:rowOff>11249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78362"/>
          <a:ext cx="8890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90612</xdr:rowOff>
    </xdr:from>
    <xdr:to>
      <xdr:col>45</xdr:col>
      <xdr:colOff>177800</xdr:colOff>
      <xdr:row>95</xdr:row>
      <xdr:rowOff>162491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78362"/>
          <a:ext cx="8890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162491</xdr:rowOff>
    </xdr:from>
    <xdr:to>
      <xdr:col>41</xdr:col>
      <xdr:colOff>50800</xdr:colOff>
      <xdr:row>95</xdr:row>
      <xdr:rowOff>165250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50241"/>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50633</xdr:rowOff>
    </xdr:from>
    <xdr:to>
      <xdr:col>55</xdr:col>
      <xdr:colOff>50800</xdr:colOff>
      <xdr:row>95</xdr:row>
      <xdr:rowOff>152233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73510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8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131899</xdr:rowOff>
    </xdr:from>
    <xdr:to>
      <xdr:col>50</xdr:col>
      <xdr:colOff>165100</xdr:colOff>
      <xdr:row>96</xdr:row>
      <xdr:rowOff>62049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78576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9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39812</xdr:rowOff>
    </xdr:from>
    <xdr:to>
      <xdr:col>46</xdr:col>
      <xdr:colOff>38100</xdr:colOff>
      <xdr:row>95</xdr:row>
      <xdr:rowOff>141412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157939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0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111691</xdr:rowOff>
    </xdr:from>
    <xdr:to>
      <xdr:col>41</xdr:col>
      <xdr:colOff>101600</xdr:colOff>
      <xdr:row>96</xdr:row>
      <xdr:rowOff>41841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58368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114450</xdr:rowOff>
    </xdr:from>
    <xdr:to>
      <xdr:col>36</xdr:col>
      <xdr:colOff>165100</xdr:colOff>
      <xdr:row>96</xdr:row>
      <xdr:rowOff>44600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61127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26443</xdr:rowOff>
    </xdr:from>
    <xdr:to>
      <xdr:col>85</xdr:col>
      <xdr:colOff>127000</xdr:colOff>
      <xdr:row>37</xdr:row>
      <xdr:rowOff>38430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70093"/>
          <a:ext cx="838200" cy="1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38430</xdr:rowOff>
    </xdr:from>
    <xdr:to>
      <xdr:col>81</xdr:col>
      <xdr:colOff>50800</xdr:colOff>
      <xdr:row>37</xdr:row>
      <xdr:rowOff>65405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82080"/>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65405</xdr:rowOff>
    </xdr:from>
    <xdr:to>
      <xdr:col>76</xdr:col>
      <xdr:colOff>114300</xdr:colOff>
      <xdr:row>37</xdr:row>
      <xdr:rowOff>90422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09055"/>
          <a:ext cx="889000"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81793</xdr:rowOff>
    </xdr:from>
    <xdr:to>
      <xdr:col>71</xdr:col>
      <xdr:colOff>177800</xdr:colOff>
      <xdr:row>37</xdr:row>
      <xdr:rowOff>90422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25443"/>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147093</xdr:rowOff>
    </xdr:from>
    <xdr:to>
      <xdr:col>85</xdr:col>
      <xdr:colOff>177800</xdr:colOff>
      <xdr:row>37</xdr:row>
      <xdr:rowOff>77243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1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169970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159080</xdr:rowOff>
    </xdr:from>
    <xdr:to>
      <xdr:col>81</xdr:col>
      <xdr:colOff>101600</xdr:colOff>
      <xdr:row>37</xdr:row>
      <xdr:rowOff>89230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105757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0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xdr:rowOff>
    </xdr:from>
    <xdr:to>
      <xdr:col>76</xdr:col>
      <xdr:colOff>165100</xdr:colOff>
      <xdr:row>37</xdr:row>
      <xdr:rowOff>116205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132732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3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39622</xdr:rowOff>
    </xdr:from>
    <xdr:to>
      <xdr:col>72</xdr:col>
      <xdr:colOff>38100</xdr:colOff>
      <xdr:row>37</xdr:row>
      <xdr:rowOff>141222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8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157749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5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30993</xdr:rowOff>
    </xdr:from>
    <xdr:to>
      <xdr:col>67</xdr:col>
      <xdr:colOff>101600</xdr:colOff>
      <xdr:row>37</xdr:row>
      <xdr:rowOff>132593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7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149120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134412</xdr:rowOff>
    </xdr:from>
    <xdr:to>
      <xdr:col>85</xdr:col>
      <xdr:colOff>127000</xdr:colOff>
      <xdr:row>55</xdr:row>
      <xdr:rowOff>88181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92712"/>
          <a:ext cx="838200" cy="12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88181</xdr:rowOff>
    </xdr:from>
    <xdr:to>
      <xdr:col>81</xdr:col>
      <xdr:colOff>50800</xdr:colOff>
      <xdr:row>56</xdr:row>
      <xdr:rowOff>101433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17931"/>
          <a:ext cx="889000" cy="18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70259</xdr:rowOff>
    </xdr:from>
    <xdr:to>
      <xdr:col>76</xdr:col>
      <xdr:colOff>114300</xdr:colOff>
      <xdr:row>56</xdr:row>
      <xdr:rowOff>101433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71459"/>
          <a:ext cx="889000" cy="3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104465</xdr:rowOff>
    </xdr:from>
    <xdr:to>
      <xdr:col>71</xdr:col>
      <xdr:colOff>177800</xdr:colOff>
      <xdr:row>56</xdr:row>
      <xdr:rowOff>70259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34215"/>
          <a:ext cx="889000" cy="13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83612</xdr:rowOff>
    </xdr:from>
    <xdr:to>
      <xdr:col>85</xdr:col>
      <xdr:colOff>177800</xdr:colOff>
      <xdr:row>55</xdr:row>
      <xdr:rowOff>13762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106489</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9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37381</xdr:rowOff>
    </xdr:from>
    <xdr:to>
      <xdr:col>81</xdr:col>
      <xdr:colOff>101600</xdr:colOff>
      <xdr:row>55</xdr:row>
      <xdr:rowOff>138981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155508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4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50633</xdr:rowOff>
    </xdr:from>
    <xdr:to>
      <xdr:col>76</xdr:col>
      <xdr:colOff>165100</xdr:colOff>
      <xdr:row>56</xdr:row>
      <xdr:rowOff>152233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143360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19459</xdr:rowOff>
    </xdr:from>
    <xdr:to>
      <xdr:col>72</xdr:col>
      <xdr:colOff>38100</xdr:colOff>
      <xdr:row>56</xdr:row>
      <xdr:rowOff>121059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2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112186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1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53665</xdr:rowOff>
    </xdr:from>
    <xdr:to>
      <xdr:col>67</xdr:col>
      <xdr:colOff>101600</xdr:colOff>
      <xdr:row>55</xdr:row>
      <xdr:rowOff>155265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8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42725</xdr:rowOff>
    </xdr:from>
    <xdr:to>
      <xdr:col>85</xdr:col>
      <xdr:colOff>127000</xdr:colOff>
      <xdr:row>79</xdr:row>
      <xdr:rowOff>62841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7275"/>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42725</xdr:rowOff>
    </xdr:from>
    <xdr:to>
      <xdr:col>81</xdr:col>
      <xdr:colOff>50800</xdr:colOff>
      <xdr:row>79</xdr:row>
      <xdr:rowOff>62619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87275"/>
          <a:ext cx="889000" cy="1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62619</xdr:rowOff>
    </xdr:from>
    <xdr:to>
      <xdr:col>76</xdr:col>
      <xdr:colOff>114300</xdr:colOff>
      <xdr:row>79</xdr:row>
      <xdr:rowOff>95476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07169"/>
          <a:ext cx="8890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95472</xdr:rowOff>
    </xdr:from>
    <xdr:to>
      <xdr:col>71</xdr:col>
      <xdr:colOff>177800</xdr:colOff>
      <xdr:row>79</xdr:row>
      <xdr:rowOff>95476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0022"/>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12041</xdr:rowOff>
    </xdr:from>
    <xdr:to>
      <xdr:col>85</xdr:col>
      <xdr:colOff>177800</xdr:colOff>
      <xdr:row>79</xdr:row>
      <xdr:rowOff>113641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142868</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163375</xdr:rowOff>
    </xdr:from>
    <xdr:to>
      <xdr:col>81</xdr:col>
      <xdr:colOff>101600</xdr:colOff>
      <xdr:row>79</xdr:row>
      <xdr:rowOff>93525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110052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1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11819</xdr:rowOff>
    </xdr:from>
    <xdr:to>
      <xdr:col>76</xdr:col>
      <xdr:colOff>165100</xdr:colOff>
      <xdr:row>79</xdr:row>
      <xdr:rowOff>113419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129946</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44676</xdr:rowOff>
    </xdr:from>
    <xdr:to>
      <xdr:col>72</xdr:col>
      <xdr:colOff>38100</xdr:colOff>
      <xdr:row>79</xdr:row>
      <xdr:rowOff>146276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137403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8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44672</xdr:rowOff>
    </xdr:from>
    <xdr:to>
      <xdr:col>67</xdr:col>
      <xdr:colOff>101600</xdr:colOff>
      <xdr:row>79</xdr:row>
      <xdr:rowOff>146272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137399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8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138013</xdr:rowOff>
    </xdr:from>
    <xdr:to>
      <xdr:col>85</xdr:col>
      <xdr:colOff>127000</xdr:colOff>
      <xdr:row>97</xdr:row>
      <xdr:rowOff>145311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68663"/>
          <a:ext cx="838200" cy="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145311</xdr:rowOff>
    </xdr:from>
    <xdr:to>
      <xdr:col>81</xdr:col>
      <xdr:colOff>50800</xdr:colOff>
      <xdr:row>97</xdr:row>
      <xdr:rowOff>147103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75961"/>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147103</xdr:rowOff>
    </xdr:from>
    <xdr:to>
      <xdr:col>76</xdr:col>
      <xdr:colOff>114300</xdr:colOff>
      <xdr:row>97</xdr:row>
      <xdr:rowOff>156733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77753"/>
          <a:ext cx="889000" cy="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156733</xdr:rowOff>
    </xdr:from>
    <xdr:to>
      <xdr:col>71</xdr:col>
      <xdr:colOff>177800</xdr:colOff>
      <xdr:row>97</xdr:row>
      <xdr:rowOff>159649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7383"/>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87213</xdr:rowOff>
    </xdr:from>
    <xdr:to>
      <xdr:col>85</xdr:col>
      <xdr:colOff>177800</xdr:colOff>
      <xdr:row>98</xdr:row>
      <xdr:rowOff>17363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94511</xdr:rowOff>
    </xdr:from>
    <xdr:to>
      <xdr:col>81</xdr:col>
      <xdr:colOff>101600</xdr:colOff>
      <xdr:row>98</xdr:row>
      <xdr:rowOff>24661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15788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96303</xdr:rowOff>
    </xdr:from>
    <xdr:to>
      <xdr:col>76</xdr:col>
      <xdr:colOff>165100</xdr:colOff>
      <xdr:row>98</xdr:row>
      <xdr:rowOff>26453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17580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105933</xdr:rowOff>
    </xdr:from>
    <xdr:to>
      <xdr:col>72</xdr:col>
      <xdr:colOff>38100</xdr:colOff>
      <xdr:row>98</xdr:row>
      <xdr:rowOff>36083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27210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108849</xdr:rowOff>
    </xdr:from>
    <xdr:to>
      <xdr:col>67</xdr:col>
      <xdr:colOff>101600</xdr:colOff>
      <xdr:row>98</xdr:row>
      <xdr:rowOff>38999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30126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商工費は、再エネ導入事業などが増加したが、くらし応援プレミアム付商品券事業や企業立地促進基金積立金の減などにより、前年度に比べ</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31,376</a:t>
          </a:r>
          <a:r>
            <a:rPr kumimoji="1" lang="ja-JP" altLang="en-US" sz="1300">
              <a:latin typeface="ＭＳ Ｐゴシック" panose="020B0600070205080204" pitchFamily="50" charset="-128"/>
              <a:ea typeface="ＭＳ Ｐゴシック" panose="020B0600070205080204" pitchFamily="50" charset="-128"/>
            </a:rPr>
            <a:t>円となったが、類似団体平均と比較すると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5,371</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土木費は、旧住宅解体工事終了に伴う公営住宅建設事業や資本費平準化債発行額の増に伴う下水道事業会計補助金は減少したが、大雪による除雪対策事業が大幅に増加したことから、前年度に比べ</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82,522</a:t>
          </a:r>
          <a:r>
            <a:rPr kumimoji="1" lang="ja-JP" altLang="en-US" sz="1300">
              <a:latin typeface="ＭＳ Ｐゴシック" panose="020B0600070205080204" pitchFamily="50" charset="-128"/>
              <a:ea typeface="ＭＳ Ｐゴシック" panose="020B0600070205080204" pitchFamily="50" charset="-128"/>
            </a:rPr>
            <a:t>円となり、類似団体平均と比較すると</a:t>
          </a:r>
          <a:r>
            <a:rPr kumimoji="1" lang="en-US" altLang="ja-JP" sz="1300">
              <a:latin typeface="ＭＳ Ｐゴシック" panose="020B0600070205080204" pitchFamily="50" charset="-128"/>
              <a:ea typeface="ＭＳ Ｐゴシック" panose="020B0600070205080204" pitchFamily="50" charset="-128"/>
            </a:rPr>
            <a:t>14,854</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教育費は、総合競技場公認更新整備事業の完了による減はあったものの、十和田図書館整備事業の本格化や国民スポーツ大会冬季大会スキー競技会の開催などにより、前年度に比べ</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100,694</a:t>
          </a:r>
          <a:r>
            <a:rPr kumimoji="1" lang="ja-JP" altLang="en-US" sz="1300">
              <a:latin typeface="ＭＳ Ｐゴシック" panose="020B0600070205080204" pitchFamily="50" charset="-128"/>
              <a:ea typeface="ＭＳ Ｐゴシック" panose="020B0600070205080204" pitchFamily="50" charset="-128"/>
            </a:rPr>
            <a:t>円となり、類似団体平均を</a:t>
          </a:r>
          <a:r>
            <a:rPr kumimoji="1" lang="en-US" altLang="ja-JP" sz="1300">
              <a:latin typeface="ＭＳ Ｐゴシック" panose="020B0600070205080204" pitchFamily="50" charset="-128"/>
              <a:ea typeface="ＭＳ Ｐゴシック" panose="020B0600070205080204" pitchFamily="50" charset="-128"/>
            </a:rPr>
            <a:t>24,538</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災害復旧費は、前年度に比べて</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11,035</a:t>
          </a:r>
          <a:r>
            <a:rPr kumimoji="1" lang="ja-JP" altLang="en-US" sz="1300">
              <a:latin typeface="ＭＳ Ｐゴシック" panose="020B0600070205080204" pitchFamily="50" charset="-128"/>
              <a:ea typeface="ＭＳ Ｐゴシック" panose="020B0600070205080204" pitchFamily="50" charset="-128"/>
            </a:rPr>
            <a:t>円となった。しかし、令和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月発生の大雨被害復旧工事を令和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年度に実施したため、依然として類似団体平均を</a:t>
          </a:r>
          <a:r>
            <a:rPr kumimoji="1" lang="en-US" altLang="ja-JP" sz="1300">
              <a:latin typeface="ＭＳ Ｐゴシック" panose="020B0600070205080204" pitchFamily="50" charset="-128"/>
              <a:ea typeface="ＭＳ Ｐゴシック" panose="020B0600070205080204" pitchFamily="50" charset="-128"/>
            </a:rPr>
            <a:t>4,392</a:t>
          </a:r>
          <a:r>
            <a:rPr kumimoji="1" lang="ja-JP" altLang="en-US" sz="1300">
              <a:latin typeface="ＭＳ Ｐゴシック" panose="020B0600070205080204" pitchFamily="50" charset="-128"/>
              <a:ea typeface="ＭＳ Ｐゴシック" panose="020B0600070205080204" pitchFamily="50" charset="-128"/>
            </a:rPr>
            <a:t>円上回っている。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財政調整基金は、決算余剰金を中心に積み立てるとともに取り崩しの抑制に努めており、取り崩しよりも積立額が上回り、基金残高は</a:t>
          </a:r>
          <a:r>
            <a:rPr kumimoji="1" lang="en-US" altLang="ja-JP" sz="1200">
              <a:latin typeface="ＭＳ ゴシック" pitchFamily="49" charset="-128"/>
              <a:ea typeface="ＭＳ ゴシック" pitchFamily="49" charset="-128"/>
            </a:rPr>
            <a:t>2,187</a:t>
          </a:r>
          <a:r>
            <a:rPr kumimoji="1" lang="ja-JP" altLang="en-US" sz="1200">
              <a:latin typeface="ＭＳ ゴシック" pitchFamily="49" charset="-128"/>
              <a:ea typeface="ＭＳ ゴシック" pitchFamily="49" charset="-128"/>
            </a:rPr>
            <a:t>百万円となり、前年度に比べ</a:t>
          </a:r>
          <a:r>
            <a:rPr kumimoji="1" lang="en-US" altLang="ja-JP" sz="1200">
              <a:latin typeface="ＭＳ ゴシック" pitchFamily="49" charset="-128"/>
              <a:ea typeface="ＭＳ ゴシック" pitchFamily="49" charset="-128"/>
            </a:rPr>
            <a:t>66</a:t>
          </a:r>
          <a:r>
            <a:rPr kumimoji="1" lang="ja-JP" altLang="en-US" sz="1200">
              <a:latin typeface="ＭＳ ゴシック" pitchFamily="49" charset="-128"/>
              <a:ea typeface="ＭＳ ゴシック" pitchFamily="49" charset="-128"/>
            </a:rPr>
            <a:t>百万円増、比率は</a:t>
          </a:r>
          <a:r>
            <a:rPr kumimoji="1" lang="en-US" altLang="ja-JP" sz="1200">
              <a:latin typeface="ＭＳ ゴシック" pitchFamily="49" charset="-128"/>
              <a:ea typeface="ＭＳ ゴシック" pitchFamily="49" charset="-128"/>
            </a:rPr>
            <a:t>0.25</a:t>
          </a:r>
          <a:r>
            <a:rPr kumimoji="1" lang="ja-JP" altLang="en-US" sz="1200">
              <a:latin typeface="ＭＳ ゴシック" pitchFamily="49" charset="-128"/>
              <a:ea typeface="ＭＳ ゴシック" pitchFamily="49" charset="-128"/>
            </a:rPr>
            <a:t>ポイント増となった。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実質収支額は、普通交付税で、こども子育て費や過疎対策事業債償還費の増に加え、再算定において給与改定費が創設されたほか、特別交付税についても、除排雪経費の増などにより地方交付税全体で</a:t>
          </a:r>
          <a:r>
            <a:rPr kumimoji="1" lang="en-US" altLang="ja-JP" sz="1200">
              <a:latin typeface="ＭＳ ゴシック" pitchFamily="49" charset="-128"/>
              <a:ea typeface="ＭＳ ゴシック" pitchFamily="49" charset="-128"/>
            </a:rPr>
            <a:t>345</a:t>
          </a:r>
          <a:r>
            <a:rPr kumimoji="1" lang="ja-JP" altLang="en-US" sz="1200">
              <a:latin typeface="ＭＳ ゴシック" pitchFamily="49" charset="-128"/>
              <a:ea typeface="ＭＳ ゴシック" pitchFamily="49" charset="-128"/>
            </a:rPr>
            <a:t>百万円の増となり、比率が</a:t>
          </a:r>
          <a:r>
            <a:rPr kumimoji="1" lang="en-US" altLang="ja-JP" sz="1200">
              <a:latin typeface="ＭＳ ゴシック" pitchFamily="49" charset="-128"/>
              <a:ea typeface="ＭＳ ゴシック" pitchFamily="49" charset="-128"/>
            </a:rPr>
            <a:t>0.57</a:t>
          </a:r>
          <a:r>
            <a:rPr kumimoji="1" lang="ja-JP" altLang="en-US" sz="1200">
              <a:latin typeface="ＭＳ ゴシック" pitchFamily="49" charset="-128"/>
              <a:ea typeface="ＭＳ ゴシック" pitchFamily="49" charset="-128"/>
            </a:rPr>
            <a:t>ポイント増、実質単年度収支の比率は</a:t>
          </a:r>
          <a:r>
            <a:rPr kumimoji="1" lang="en-US" altLang="ja-JP" sz="1200">
              <a:latin typeface="ＭＳ ゴシック" pitchFamily="49" charset="-128"/>
              <a:ea typeface="ＭＳ ゴシック" pitchFamily="49" charset="-128"/>
            </a:rPr>
            <a:t>4.30</a:t>
          </a:r>
          <a:r>
            <a:rPr kumimoji="1" lang="ja-JP" altLang="en-US" sz="1200">
              <a:latin typeface="ＭＳ ゴシック" pitchFamily="49" charset="-128"/>
              <a:ea typeface="ＭＳ ゴシック" pitchFamily="49" charset="-128"/>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つの特別会計及び</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つの企業会計の全会計において黒字となっている。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引き続き自主財源の確保に注力するほか、過疎対策事業債など交付税措置のある有利な地方債を有効活用する。これにより基金の取り崩しを抑制し、市民福祉の向上と持続可能な財政運営の両立に取り組んで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おいては、維持管理費や建設改良費の不足に伴う基準外繰り出しが継続する見込みである。そのため、経営戦略に基づき整備エリアの縮小や施設の統廃合を推進し、設備更新費用の削減を図る。あわせて、使用料の見直しを検討するなど自主財源の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その他会計についても、自主財源の確保と事務事業の見直しを行い、持続可能な財政運営を図っていく。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21183434</v>
      </c>
      <c r="BO4" s="449"/>
      <c r="BP4" s="449"/>
      <c r="BQ4" s="449"/>
      <c r="BR4" s="449"/>
      <c r="BS4" s="449"/>
      <c r="BT4" s="449"/>
      <c r="BU4" s="450"/>
      <c r="BV4" s="448">
        <v>21078852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4.9000000000000004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20484261</v>
      </c>
      <c r="BO5" s="420"/>
      <c r="BP5" s="420"/>
      <c r="BQ5" s="420"/>
      <c r="BR5" s="420"/>
      <c r="BS5" s="420"/>
      <c r="BT5" s="420"/>
      <c r="BU5" s="421"/>
      <c r="BV5" s="419">
        <v>20259251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93.3</v>
      </c>
      <c r="CU5" s="417"/>
      <c r="CV5" s="417"/>
      <c r="CW5" s="417"/>
      <c r="CX5" s="417"/>
      <c r="CY5" s="417"/>
      <c r="CZ5" s="417"/>
      <c r="DA5" s="418"/>
      <c r="DB5" s="416">
        <v>92.8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699173</v>
      </c>
      <c r="BO6" s="420"/>
      <c r="BP6" s="420"/>
      <c r="BQ6" s="420"/>
      <c r="BR6" s="420"/>
      <c r="BS6" s="420"/>
      <c r="BT6" s="420"/>
      <c r="BU6" s="421"/>
      <c r="BV6" s="419">
        <v>819601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93.6</v>
      </c>
      <c r="CU6" s="563"/>
      <c r="CV6" s="563"/>
      <c r="CW6" s="563"/>
      <c r="CX6" s="563"/>
      <c r="CY6" s="563"/>
      <c r="CZ6" s="563"/>
      <c r="DA6" s="564"/>
      <c r="DB6" s="562">
        <v>93.3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83189</v>
      </c>
      <c r="BO7" s="420"/>
      <c r="BP7" s="420"/>
      <c r="BQ7" s="420"/>
      <c r="BR7" s="420"/>
      <c r="BS7" s="420"/>
      <c r="BT7" s="420"/>
      <c r="BU7" s="421"/>
      <c r="BV7" s="419">
        <v>277744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11319586</v>
      </c>
      <c r="CU7" s="420"/>
      <c r="CV7" s="420"/>
      <c r="CW7" s="420"/>
      <c r="CX7" s="420"/>
      <c r="CY7" s="420"/>
      <c r="CZ7" s="420"/>
      <c r="DA7" s="421"/>
      <c r="DB7" s="419">
        <v>11120804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615984</v>
      </c>
      <c r="BO8" s="420"/>
      <c r="BP8" s="420"/>
      <c r="BQ8" s="420"/>
      <c r="BR8" s="420"/>
      <c r="BS8" s="420"/>
      <c r="BT8" s="420"/>
      <c r="BU8" s="421"/>
      <c r="BV8" s="419">
        <v>541857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29088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74127</v>
      </c>
      <c r="BO9" s="420"/>
      <c r="BP9" s="420"/>
      <c r="BQ9" s="420"/>
      <c r="BR9" s="420"/>
      <c r="BS9" s="420"/>
      <c r="BT9" s="420"/>
      <c r="BU9" s="421"/>
      <c r="BV9" s="419">
        <v>-15618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13.5</v>
      </c>
      <c r="CU9" s="417"/>
      <c r="CV9" s="417"/>
      <c r="CW9" s="417"/>
      <c r="CX9" s="417"/>
      <c r="CY9" s="417"/>
      <c r="CZ9" s="417"/>
      <c r="DA9" s="418"/>
      <c r="DB9" s="416">
        <v>13.4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32038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290604</v>
      </c>
      <c r="BO10" s="420"/>
      <c r="BP10" s="420"/>
      <c r="BQ10" s="420"/>
      <c r="BR10" s="420"/>
      <c r="BS10" s="420"/>
      <c r="BT10" s="420"/>
      <c r="BU10" s="421"/>
      <c r="BV10" s="419">
        <v>284657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27069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225256</v>
      </c>
      <c r="BO12" s="420"/>
      <c r="BP12" s="420"/>
      <c r="BQ12" s="420"/>
      <c r="BR12" s="420"/>
      <c r="BS12" s="420"/>
      <c r="BT12" s="420"/>
      <c r="BU12" s="421"/>
      <c r="BV12" s="419">
        <v>610687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26867</v>
      </c>
      <c r="S13" s="507"/>
      <c r="T13" s="507"/>
      <c r="U13" s="507"/>
      <c r="V13" s="508"/>
      <c r="W13" s="509" t="s">
        <v>131</v>
      </c>
      <c r="X13" s="405"/>
      <c r="Y13" s="405"/>
      <c r="Z13" s="405"/>
      <c r="AA13" s="405"/>
      <c r="AB13" s="406"/>
      <c r="AC13" s="372">
        <v>1776</v>
      </c>
      <c r="AD13" s="373"/>
      <c r="AE13" s="373"/>
      <c r="AF13" s="373"/>
      <c r="AG13" s="374"/>
      <c r="AH13" s="372">
        <v>2035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139475</v>
      </c>
      <c r="BO13" s="420"/>
      <c r="BP13" s="420"/>
      <c r="BQ13" s="420"/>
      <c r="BR13" s="420"/>
      <c r="BS13" s="420"/>
      <c r="BT13" s="420"/>
      <c r="BU13" s="421"/>
      <c r="BV13" s="419">
        <v>-341648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8.4</v>
      </c>
      <c r="CU13" s="417"/>
      <c r="CV13" s="417"/>
      <c r="CW13" s="417"/>
      <c r="CX13" s="417"/>
      <c r="CY13" s="417"/>
      <c r="CZ13" s="417"/>
      <c r="DA13" s="418"/>
      <c r="DB13" s="416">
        <v>8.1999999999999993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27714</v>
      </c>
      <c r="S14" s="507"/>
      <c r="T14" s="507"/>
      <c r="U14" s="507"/>
      <c r="V14" s="508"/>
      <c r="W14" s="510"/>
      <c r="X14" s="408"/>
      <c r="Y14" s="408"/>
      <c r="Z14" s="408"/>
      <c r="AA14" s="408"/>
      <c r="AB14" s="409"/>
      <c r="AC14" s="499">
        <v>12.4</v>
      </c>
      <c r="AD14" s="500"/>
      <c r="AE14" s="500"/>
      <c r="AF14" s="500"/>
      <c r="AG14" s="501"/>
      <c r="AH14" s="499">
        <v>13.1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30.4</v>
      </c>
      <c r="CU14" s="517"/>
      <c r="CV14" s="517"/>
      <c r="CW14" s="517"/>
      <c r="CX14" s="517"/>
      <c r="CY14" s="517"/>
      <c r="CZ14" s="517"/>
      <c r="DA14" s="518"/>
      <c r="DB14" s="516">
        <v>34</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27576</v>
      </c>
      <c r="S15" s="507"/>
      <c r="T15" s="507"/>
      <c r="U15" s="507"/>
      <c r="V15" s="508"/>
      <c r="W15" s="509" t="s">
        <v>137</v>
      </c>
      <c r="X15" s="405"/>
      <c r="Y15" s="405"/>
      <c r="Z15" s="405"/>
      <c r="AA15" s="405"/>
      <c r="AB15" s="406"/>
      <c r="AC15" s="372">
        <v>3840</v>
      </c>
      <c r="AD15" s="373"/>
      <c r="AE15" s="373"/>
      <c r="AF15" s="373"/>
      <c r="AG15" s="374"/>
      <c r="AH15" s="372">
        <v>4250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3373902</v>
      </c>
      <c r="BO15" s="449"/>
      <c r="BP15" s="449"/>
      <c r="BQ15" s="449"/>
      <c r="BR15" s="449"/>
      <c r="BS15" s="449"/>
      <c r="BT15" s="449"/>
      <c r="BU15" s="450"/>
      <c r="BV15" s="448">
        <v>3357551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26.8</v>
      </c>
      <c r="AD16" s="500"/>
      <c r="AE16" s="500"/>
      <c r="AF16" s="500"/>
      <c r="AG16" s="501"/>
      <c r="AH16" s="499">
        <v>27.3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10479865</v>
      </c>
      <c r="BO16" s="420"/>
      <c r="BP16" s="420"/>
      <c r="BQ16" s="420"/>
      <c r="BR16" s="420"/>
      <c r="BS16" s="420"/>
      <c r="BT16" s="420"/>
      <c r="BU16" s="421"/>
      <c r="BV16" s="419">
        <v>10267247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8718</v>
      </c>
      <c r="AD17" s="373"/>
      <c r="AE17" s="373"/>
      <c r="AF17" s="373"/>
      <c r="AG17" s="374"/>
      <c r="AH17" s="372">
        <v>9295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4175226</v>
      </c>
      <c r="BO17" s="420"/>
      <c r="BP17" s="420"/>
      <c r="BQ17" s="420"/>
      <c r="BR17" s="420"/>
      <c r="BS17" s="420"/>
      <c r="BT17" s="420"/>
      <c r="BU17" s="421"/>
      <c r="BV17" s="419">
        <v>4156328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707.52</v>
      </c>
      <c r="M18" s="472"/>
      <c r="N18" s="472"/>
      <c r="O18" s="472"/>
      <c r="P18" s="472"/>
      <c r="Q18" s="472"/>
      <c r="R18" s="473"/>
      <c r="S18" s="473"/>
      <c r="T18" s="473"/>
      <c r="U18" s="473"/>
      <c r="V18" s="474"/>
      <c r="W18" s="490"/>
      <c r="X18" s="491"/>
      <c r="Y18" s="491"/>
      <c r="Z18" s="491"/>
      <c r="AA18" s="491"/>
      <c r="AB18" s="515"/>
      <c r="AC18" s="389">
        <v>60.8</v>
      </c>
      <c r="AD18" s="390"/>
      <c r="AE18" s="390"/>
      <c r="AF18" s="390"/>
      <c r="AG18" s="475"/>
      <c r="AH18" s="389">
        <v>59.7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10748668</v>
      </c>
      <c r="BO18" s="420"/>
      <c r="BP18" s="420"/>
      <c r="BQ18" s="420"/>
      <c r="BR18" s="420"/>
      <c r="BS18" s="420"/>
      <c r="BT18" s="420"/>
      <c r="BU18" s="421"/>
      <c r="BV18" s="419">
        <v>10495842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14777666</v>
      </c>
      <c r="BO19" s="420"/>
      <c r="BP19" s="420"/>
      <c r="BQ19" s="420"/>
      <c r="BR19" s="420"/>
      <c r="BS19" s="420"/>
      <c r="BT19" s="420"/>
      <c r="BU19" s="421"/>
      <c r="BV19" s="419">
        <v>14758392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10978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15734471</v>
      </c>
      <c r="BO22" s="449"/>
      <c r="BP22" s="449"/>
      <c r="BQ22" s="449"/>
      <c r="BR22" s="449"/>
      <c r="BS22" s="449"/>
      <c r="BT22" s="449"/>
      <c r="BU22" s="450"/>
      <c r="BV22" s="448">
        <v>16442175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14975502</v>
      </c>
      <c r="BO23" s="420"/>
      <c r="BP23" s="420"/>
      <c r="BQ23" s="420"/>
      <c r="BR23" s="420"/>
      <c r="BS23" s="420"/>
      <c r="BT23" s="420"/>
      <c r="BU23" s="421"/>
      <c r="BV23" s="419">
        <v>15662277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8220</v>
      </c>
      <c r="R24" s="373"/>
      <c r="S24" s="373"/>
      <c r="T24" s="373"/>
      <c r="U24" s="373"/>
      <c r="V24" s="374"/>
      <c r="W24" s="462"/>
      <c r="X24" s="399"/>
      <c r="Y24" s="400"/>
      <c r="Z24" s="375" t="s">
        <v>162</v>
      </c>
      <c r="AA24" s="376"/>
      <c r="AB24" s="376"/>
      <c r="AC24" s="376"/>
      <c r="AD24" s="376"/>
      <c r="AE24" s="376"/>
      <c r="AF24" s="376"/>
      <c r="AG24" s="377"/>
      <c r="AH24" s="372">
        <v>243</v>
      </c>
      <c r="AI24" s="373"/>
      <c r="AJ24" s="373"/>
      <c r="AK24" s="373"/>
      <c r="AL24" s="374"/>
      <c r="AM24" s="372">
        <v>759861</v>
      </c>
      <c r="AN24" s="373"/>
      <c r="AO24" s="373"/>
      <c r="AP24" s="373"/>
      <c r="AQ24" s="373"/>
      <c r="AR24" s="374"/>
      <c r="AS24" s="372">
        <v>3127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11168144</v>
      </c>
      <c r="BO24" s="420"/>
      <c r="BP24" s="420"/>
      <c r="BQ24" s="420"/>
      <c r="BR24" s="420"/>
      <c r="BS24" s="420"/>
      <c r="BT24" s="420"/>
      <c r="BU24" s="421"/>
      <c r="BV24" s="419">
        <v>11383997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6520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3165527</v>
      </c>
      <c r="BO25" s="449"/>
      <c r="BP25" s="449"/>
      <c r="BQ25" s="449"/>
      <c r="BR25" s="449"/>
      <c r="BS25" s="449"/>
      <c r="BT25" s="449"/>
      <c r="BU25" s="450"/>
      <c r="BV25" s="448">
        <v>5619451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5760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4010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10824</v>
      </c>
      <c r="AN27" s="373"/>
      <c r="AO27" s="373"/>
      <c r="AP27" s="373"/>
      <c r="AQ27" s="373"/>
      <c r="AR27" s="374"/>
      <c r="AS27" s="372">
        <v>3608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3620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2186623</v>
      </c>
      <c r="BO28" s="449"/>
      <c r="BP28" s="449"/>
      <c r="BQ28" s="449"/>
      <c r="BR28" s="449"/>
      <c r="BS28" s="449"/>
      <c r="BT28" s="449"/>
      <c r="BU28" s="450"/>
      <c r="BV28" s="448">
        <v>2121275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3420</v>
      </c>
      <c r="R29" s="373"/>
      <c r="S29" s="373"/>
      <c r="T29" s="373"/>
      <c r="U29" s="373"/>
      <c r="V29" s="374"/>
      <c r="W29" s="463"/>
      <c r="X29" s="464"/>
      <c r="Y29" s="465"/>
      <c r="Z29" s="375" t="s">
        <v>177</v>
      </c>
      <c r="AA29" s="376"/>
      <c r="AB29" s="376"/>
      <c r="AC29" s="376"/>
      <c r="AD29" s="376"/>
      <c r="AE29" s="376"/>
      <c r="AF29" s="376"/>
      <c r="AG29" s="377"/>
      <c r="AH29" s="372">
        <v>246</v>
      </c>
      <c r="AI29" s="373"/>
      <c r="AJ29" s="373"/>
      <c r="AK29" s="373"/>
      <c r="AL29" s="374"/>
      <c r="AM29" s="372">
        <v>770685</v>
      </c>
      <c r="AN29" s="373"/>
      <c r="AO29" s="373"/>
      <c r="AP29" s="373"/>
      <c r="AQ29" s="373"/>
      <c r="AR29" s="374"/>
      <c r="AS29" s="372">
        <v>3133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242931</v>
      </c>
      <c r="BO29" s="420"/>
      <c r="BP29" s="420"/>
      <c r="BQ29" s="420"/>
      <c r="BR29" s="420"/>
      <c r="BS29" s="420"/>
      <c r="BT29" s="420"/>
      <c r="BU29" s="421"/>
      <c r="BV29" s="419">
        <v>152422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2965216</v>
      </c>
      <c r="BO30" s="454"/>
      <c r="BP30" s="454"/>
      <c r="BQ30" s="454"/>
      <c r="BR30" s="454"/>
      <c r="BS30" s="454"/>
      <c r="BT30" s="454"/>
      <c r="BU30" s="455"/>
      <c r="BV30" s="453">
        <v>3130026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鹿角市国民健康保険事業特別会計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鹿角市上水道事業会計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鹿角広域行政組合（一般会計）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かづの観光物産公社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鹿角市介護保険事業特別会計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鹿角市下水道事業会計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鹿角広域行政組合（鹿角地域ふるさと市町村圏基金特別会計）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八幡平地域経営公社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鹿角市後期高齢者医療特別会計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秋田県市町村総合事務組合（一般会計）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鹿角市子ども未来事業団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秋田県市町村総合事務組合（交通災害共済事業等特別会計）</v>
      </c>
      <c r="BZ37" s="368"/>
      <c r="CA37" s="368"/>
      <c r="CB37" s="368"/>
      <c r="CC37" s="368"/>
      <c r="CD37" s="368"/>
      <c r="CE37" s="368"/>
      <c r="CF37" s="368"/>
      <c r="CG37" s="368"/>
      <c r="CH37" s="368"/>
      <c r="CI37" s="368"/>
      <c r="CJ37" s="368"/>
      <c r="CK37" s="368"/>
      <c r="CL37" s="368"/>
      <c r="CM37" s="368"/>
      <c r="CN37" s="169"/>
      <c r="CO37" s="367">
        <f t="shared" si="3"/>
        <v>17</v>
      </c>
      <c r="CP37" s="367"/>
      <c r="CQ37" s="368" t="str">
        <f>IF('各会計、関係団体の財政状況及び健全化判断比率'!BS10="","",'各会計、関係団体の財政状況及び健全化判断比率'!BS10)</f>
        <v>県北環境保全センター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秋田県市町村会館管理組合（一般会計）</v>
      </c>
      <c r="BZ38" s="368"/>
      <c r="CA38" s="368"/>
      <c r="CB38" s="368"/>
      <c r="CC38" s="368"/>
      <c r="CD38" s="368"/>
      <c r="CE38" s="368"/>
      <c r="CF38" s="368"/>
      <c r="CG38" s="368"/>
      <c r="CH38" s="368"/>
      <c r="CI38" s="368"/>
      <c r="CJ38" s="368"/>
      <c r="CK38" s="368"/>
      <c r="CL38" s="368"/>
      <c r="CM38" s="368"/>
      <c r="CN38" s="169"/>
      <c r="CO38" s="367">
        <f t="shared" si="3"/>
        <v>18</v>
      </c>
      <c r="CP38" s="367"/>
      <c r="CQ38" s="368" t="str">
        <f>IF('各会計、関係団体の財政状況及び健全化判断比率'!BS11="","",'各会計、関係団体の財政状況及び健全化判断比率'!BS11)</f>
        <v>かづのパワー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秋田県後期高齢者医療広域連合（一般会計）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秋田県後期高齢者医療広域連合（後期高齢者医療特別会計）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8rgzlgGjk+egO3/1EaHXB8AUMqcVajQWYQhFU74KXNVJQ5Eg1AO1PAldkhM8+ZaL4WlvX3U65DrFyf+Dta2ug==" saltValue="Y4iSYgpG2lGI/pmMfIr7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531</v>
      </c>
      <c r="D34" s="1151"/>
      <c r="E34" s="1152"/>
      <c r="F34" s="32">
        <v>2.8</v>
      </c>
      <c r="G34" s="33">
        <v>3.45</v>
      </c>
      <c r="H34" s="33">
        <v>4.97</v>
      </c>
      <c r="I34" s="33">
        <v>4.87</v>
      </c>
      <c r="J34" s="34">
        <v>5.44</v>
      </c>
      <c r="K34" s="22"/>
      <c r="L34" s="22"/>
      <c r="M34" s="22"/>
      <c r="N34" s="22"/>
      <c r="O34" s="22"/>
      <c r="P34" s="22"/>
    </row>
    <row r="35" spans="1:16" ht="39" customHeight="1" x14ac:dyDescent="0.2">
      <c r="A35" s="22"/>
      <c r="B35" s="35"/>
      <c r="C35" s="1145" t="s">
        <v>532</v>
      </c>
      <c r="D35" s="1146"/>
      <c r="E35" s="1147"/>
      <c r="F35" s="36">
        <v>6.55</v>
      </c>
      <c r="G35" s="37">
        <v>5.89</v>
      </c>
      <c r="H35" s="37">
        <v>5.49</v>
      </c>
      <c r="I35" s="37">
        <v>5.12</v>
      </c>
      <c r="J35" s="38">
        <v>4.5599999999999996</v>
      </c>
      <c r="K35" s="22"/>
      <c r="L35" s="22"/>
      <c r="M35" s="22"/>
      <c r="N35" s="22"/>
      <c r="O35" s="22"/>
      <c r="P35" s="22"/>
    </row>
    <row r="36" spans="1:16" ht="39" customHeight="1" x14ac:dyDescent="0.2">
      <c r="A36" s="22"/>
      <c r="B36" s="35"/>
      <c r="C36" s="1145" t="s">
        <v>533</v>
      </c>
      <c r="D36" s="1146"/>
      <c r="E36" s="1147"/>
      <c r="F36" s="36">
        <v>0.73</v>
      </c>
      <c r="G36" s="37">
        <v>1.51</v>
      </c>
      <c r="H36" s="37">
        <v>2.2000000000000002</v>
      </c>
      <c r="I36" s="37">
        <v>3.23</v>
      </c>
      <c r="J36" s="38">
        <v>3.07</v>
      </c>
      <c r="K36" s="22"/>
      <c r="L36" s="22"/>
      <c r="M36" s="22"/>
      <c r="N36" s="22"/>
      <c r="O36" s="22"/>
      <c r="P36" s="22"/>
    </row>
    <row r="37" spans="1:16" ht="39" customHeight="1" x14ac:dyDescent="0.2">
      <c r="A37" s="22"/>
      <c r="B37" s="35"/>
      <c r="C37" s="1145" t="s">
        <v>534</v>
      </c>
      <c r="D37" s="1146"/>
      <c r="E37" s="1147"/>
      <c r="F37" s="36">
        <v>0.45</v>
      </c>
      <c r="G37" s="37">
        <v>0.67</v>
      </c>
      <c r="H37" s="37">
        <v>0.8</v>
      </c>
      <c r="I37" s="37">
        <v>0.82</v>
      </c>
      <c r="J37" s="38">
        <v>0.81</v>
      </c>
      <c r="K37" s="22"/>
      <c r="L37" s="22"/>
      <c r="M37" s="22"/>
      <c r="N37" s="22"/>
      <c r="O37" s="22"/>
      <c r="P37" s="22"/>
    </row>
    <row r="38" spans="1:16" ht="39" customHeight="1" x14ac:dyDescent="0.2">
      <c r="A38" s="22"/>
      <c r="B38" s="35"/>
      <c r="C38" s="1145" t="s">
        <v>535</v>
      </c>
      <c r="D38" s="1146"/>
      <c r="E38" s="1147"/>
      <c r="F38" s="36">
        <v>1.18</v>
      </c>
      <c r="G38" s="37">
        <v>1.51</v>
      </c>
      <c r="H38" s="37">
        <v>0.53</v>
      </c>
      <c r="I38" s="37">
        <v>1.42</v>
      </c>
      <c r="J38" s="38">
        <v>0.13</v>
      </c>
      <c r="K38" s="22"/>
      <c r="L38" s="22"/>
      <c r="M38" s="22"/>
      <c r="N38" s="22"/>
      <c r="O38" s="22"/>
      <c r="P38" s="22"/>
    </row>
    <row r="39" spans="1:16" ht="39" customHeight="1" x14ac:dyDescent="0.2">
      <c r="A39" s="22"/>
      <c r="B39" s="35"/>
      <c r="C39" s="1145" t="s">
        <v>536</v>
      </c>
      <c r="D39" s="1146"/>
      <c r="E39" s="1147"/>
      <c r="F39" s="36">
        <v>0</v>
      </c>
      <c r="G39" s="37">
        <v>0.04</v>
      </c>
      <c r="H39" s="37">
        <v>0.02</v>
      </c>
      <c r="I39" s="37">
        <v>0.01</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8TY4piKVMW1/rv/EuGsQLcpPrICHrdtBfQ/eLNI9Es7q8nYWU+Zk+cjgQvn1qio9wrrHkE8F+aLAUQRocRyyA==" saltValue="rFkNacfo9A0xmRiUteMV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1979</v>
      </c>
      <c r="L45" s="60">
        <v>1970</v>
      </c>
      <c r="M45" s="60">
        <v>1948</v>
      </c>
      <c r="N45" s="60">
        <v>2011</v>
      </c>
      <c r="O45" s="61">
        <v>2050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447</v>
      </c>
      <c r="L48" s="64">
        <v>452</v>
      </c>
      <c r="M48" s="64">
        <v>448</v>
      </c>
      <c r="N48" s="64">
        <v>453</v>
      </c>
      <c r="O48" s="65">
        <v>391</v>
      </c>
      <c r="P48" s="48"/>
      <c r="Q48" s="48"/>
      <c r="R48" s="48"/>
      <c r="S48" s="48"/>
      <c r="T48" s="48"/>
      <c r="U48" s="48"/>
    </row>
    <row r="49" spans="1:21" ht="30.75" customHeight="1" x14ac:dyDescent="0.2">
      <c r="A49" s="48"/>
      <c r="B49" s="1178"/>
      <c r="C49" s="1179"/>
      <c r="D49" s="62"/>
      <c r="E49" s="1155" t="s">
        <v>14</v>
      </c>
      <c r="F49" s="1155"/>
      <c r="G49" s="1155"/>
      <c r="H49" s="1155"/>
      <c r="I49" s="1155"/>
      <c r="J49" s="1156"/>
      <c r="K49" s="63">
        <v>104</v>
      </c>
      <c r="L49" s="64">
        <v>104</v>
      </c>
      <c r="M49" s="64">
        <v>106</v>
      </c>
      <c r="N49" s="64">
        <v>103</v>
      </c>
      <c r="O49" s="65">
        <v>141</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1731</v>
      </c>
      <c r="L52" s="64">
        <v>1740</v>
      </c>
      <c r="M52" s="64">
        <v>1732</v>
      </c>
      <c r="N52" s="64">
        <v>1752</v>
      </c>
      <c r="O52" s="65">
        <v>1743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799</v>
      </c>
      <c r="L53" s="69">
        <v>786</v>
      </c>
      <c r="M53" s="69">
        <v>770</v>
      </c>
      <c r="N53" s="69">
        <v>815</v>
      </c>
      <c r="O53" s="70">
        <v>839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563</v>
      </c>
      <c r="L58" s="84" t="s">
        <v>563</v>
      </c>
      <c r="M58" s="84" t="s">
        <v>563</v>
      </c>
      <c r="N58" s="84" t="s">
        <v>563</v>
      </c>
      <c r="O58" s="85" t="s">
        <v>563</v>
      </c>
    </row>
    <row r="59" spans="1:21" ht="31.5" customHeight="1" x14ac:dyDescent="0.2">
      <c r="B59" s="1163"/>
      <c r="C59" s="1164"/>
      <c r="D59" s="1170" t="s">
        <v>26</v>
      </c>
      <c r="E59" s="1171"/>
      <c r="F59" s="1171"/>
      <c r="G59" s="1171"/>
      <c r="H59" s="1171"/>
      <c r="I59" s="1171"/>
      <c r="J59" s="1172"/>
      <c r="K59" s="86" t="s">
        <v>563</v>
      </c>
      <c r="L59" s="87" t="s">
        <v>563</v>
      </c>
      <c r="M59" s="87" t="s">
        <v>563</v>
      </c>
      <c r="N59" s="87" t="s">
        <v>563</v>
      </c>
      <c r="O59" s="88" t="s">
        <v>563</v>
      </c>
    </row>
    <row r="60" spans="1:21" ht="31.5" customHeight="1" thickBot="1" x14ac:dyDescent="0.25">
      <c r="B60" s="1165"/>
      <c r="C60" s="1166"/>
      <c r="D60" s="1173" t="s">
        <v>27</v>
      </c>
      <c r="E60" s="1174"/>
      <c r="F60" s="1174"/>
      <c r="G60" s="1174"/>
      <c r="H60" s="1174"/>
      <c r="I60" s="1174"/>
      <c r="J60" s="1175"/>
      <c r="K60" s="89" t="s">
        <v>563</v>
      </c>
      <c r="L60" s="90" t="s">
        <v>563</v>
      </c>
      <c r="M60" s="90" t="s">
        <v>563</v>
      </c>
      <c r="N60" s="90" t="s">
        <v>563</v>
      </c>
      <c r="O60" s="91" t="s">
        <v>563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ymZ05Acq6x5eqJEwILAINidWdZzKT0B5NpCXop07b2IOThsCcprmbNg0+mcxq0Y+5EW3XlHeC5UCFOHnOv7Vg==" saltValue="l004TDFnk76Kyjw3/F1n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19013</v>
      </c>
      <c r="J41" s="344">
        <v>18032</v>
      </c>
      <c r="K41" s="344">
        <v>17071</v>
      </c>
      <c r="L41" s="344">
        <v>16442</v>
      </c>
      <c r="M41" s="345">
        <v>15734</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7169</v>
      </c>
      <c r="J43" s="347">
        <v>6626</v>
      </c>
      <c r="K43" s="347">
        <v>6342</v>
      </c>
      <c r="L43" s="347">
        <v>5791</v>
      </c>
      <c r="M43" s="348">
        <v>5601</v>
      </c>
    </row>
    <row r="44" spans="2:13" ht="27.75" customHeight="1" x14ac:dyDescent="0.2">
      <c r="B44" s="1186"/>
      <c r="C44" s="1187"/>
      <c r="D44" s="106"/>
      <c r="E44" s="1190" t="s">
        <v>34</v>
      </c>
      <c r="F44" s="1190"/>
      <c r="G44" s="1190"/>
      <c r="H44" s="1191"/>
      <c r="I44" s="346">
        <v>2345</v>
      </c>
      <c r="J44" s="347">
        <v>3061</v>
      </c>
      <c r="K44" s="347">
        <v>2967</v>
      </c>
      <c r="L44" s="347">
        <v>2881</v>
      </c>
      <c r="M44" s="348">
        <v>2786</v>
      </c>
    </row>
    <row r="45" spans="2:13" ht="27.75" customHeight="1" x14ac:dyDescent="0.2">
      <c r="B45" s="1186"/>
      <c r="C45" s="1187"/>
      <c r="D45" s="106"/>
      <c r="E45" s="1190" t="s">
        <v>35</v>
      </c>
      <c r="F45" s="1190"/>
      <c r="G45" s="1190"/>
      <c r="H45" s="1191"/>
      <c r="I45" s="346">
        <v>1473</v>
      </c>
      <c r="J45" s="347">
        <v>1408</v>
      </c>
      <c r="K45" s="347">
        <v>1459</v>
      </c>
      <c r="L45" s="347">
        <v>1544</v>
      </c>
      <c r="M45" s="348">
        <v>1712</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5698</v>
      </c>
      <c r="J50" s="347">
        <v>6435</v>
      </c>
      <c r="K50" s="347">
        <v>6507</v>
      </c>
      <c r="L50" s="347">
        <v>6255</v>
      </c>
      <c r="M50" s="348">
        <v>6442</v>
      </c>
    </row>
    <row r="51" spans="2:13" ht="27.75" customHeight="1" x14ac:dyDescent="0.2">
      <c r="B51" s="1186"/>
      <c r="C51" s="1187"/>
      <c r="D51" s="106"/>
      <c r="E51" s="1190" t="s">
        <v>42</v>
      </c>
      <c r="F51" s="1190"/>
      <c r="G51" s="1190"/>
      <c r="H51" s="1191"/>
      <c r="I51" s="346">
        <v>625</v>
      </c>
      <c r="J51" s="347">
        <v>683</v>
      </c>
      <c r="K51" s="347">
        <v>794</v>
      </c>
      <c r="L51" s="347">
        <v>747</v>
      </c>
      <c r="M51" s="348">
        <v>699</v>
      </c>
    </row>
    <row r="52" spans="2:13" ht="27.75" customHeight="1" x14ac:dyDescent="0.2">
      <c r="B52" s="1188"/>
      <c r="C52" s="1189"/>
      <c r="D52" s="106"/>
      <c r="E52" s="1190" t="s">
        <v>43</v>
      </c>
      <c r="F52" s="1190"/>
      <c r="G52" s="1190"/>
      <c r="H52" s="1191"/>
      <c r="I52" s="346">
        <v>18810</v>
      </c>
      <c r="J52" s="347">
        <v>18212</v>
      </c>
      <c r="K52" s="347">
        <v>17122</v>
      </c>
      <c r="L52" s="347">
        <v>16454</v>
      </c>
      <c r="M52" s="348">
        <v>15761</v>
      </c>
    </row>
    <row r="53" spans="2:13" ht="27.75" customHeight="1" thickBot="1" x14ac:dyDescent="0.25">
      <c r="B53" s="1192" t="s">
        <v>19</v>
      </c>
      <c r="C53" s="1193"/>
      <c r="D53" s="110"/>
      <c r="E53" s="1194" t="s">
        <v>44</v>
      </c>
      <c r="F53" s="1194"/>
      <c r="G53" s="1194"/>
      <c r="H53" s="1195"/>
      <c r="I53" s="349">
        <v>4867</v>
      </c>
      <c r="J53" s="350">
        <v>3797</v>
      </c>
      <c r="K53" s="350">
        <v>3416</v>
      </c>
      <c r="L53" s="350">
        <v>3202</v>
      </c>
      <c r="M53" s="351">
        <v>2931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5LSAfMc3fNV6FUzBwgVtHK0IFHEoLYS6CuwSJ4uOaoVZ9wABGGoJl7rhIYIKHMz9DfqGQCvKZW5eMy4NMxZZXA==" saltValue="K9M3yLUUrEwp7oEoolvp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2447</v>
      </c>
      <c r="G55" s="352">
        <v>2121</v>
      </c>
      <c r="H55" s="353">
        <v>2187</v>
      </c>
    </row>
    <row r="56" spans="2:8" ht="52.5" customHeight="1" x14ac:dyDescent="0.2">
      <c r="B56" s="122"/>
      <c r="C56" s="1213" t="s">
        <v>47</v>
      </c>
      <c r="D56" s="1213"/>
      <c r="E56" s="1214"/>
      <c r="F56" s="354">
        <v>152</v>
      </c>
      <c r="G56" s="354">
        <v>152</v>
      </c>
      <c r="H56" s="355">
        <v>243</v>
      </c>
    </row>
    <row r="57" spans="2:8" ht="53.25" customHeight="1" x14ac:dyDescent="0.2">
      <c r="B57" s="122"/>
      <c r="C57" s="1215" t="s">
        <v>48</v>
      </c>
      <c r="D57" s="1215"/>
      <c r="E57" s="1216"/>
      <c r="F57" s="356">
        <v>2878</v>
      </c>
      <c r="G57" s="356">
        <v>3130</v>
      </c>
      <c r="H57" s="357">
        <v>2965</v>
      </c>
    </row>
    <row r="58" spans="2:8" ht="45.75" customHeight="1" x14ac:dyDescent="0.2">
      <c r="B58" s="123"/>
      <c r="C58" s="1203" t="s">
        <v>558</v>
      </c>
      <c r="D58" s="1204"/>
      <c r="E58" s="1205"/>
      <c r="F58" s="358">
        <v>1332</v>
      </c>
      <c r="G58" s="358">
        <v>1403</v>
      </c>
      <c r="H58" s="359">
        <v>1327</v>
      </c>
    </row>
    <row r="59" spans="2:8" ht="45.75" customHeight="1" x14ac:dyDescent="0.2">
      <c r="B59" s="123"/>
      <c r="C59" s="1203" t="s">
        <v>559</v>
      </c>
      <c r="D59" s="1204"/>
      <c r="E59" s="1205"/>
      <c r="F59" s="358">
        <v>417</v>
      </c>
      <c r="G59" s="358">
        <v>459</v>
      </c>
      <c r="H59" s="359">
        <v>350</v>
      </c>
    </row>
    <row r="60" spans="2:8" ht="45.75" customHeight="1" x14ac:dyDescent="0.2">
      <c r="B60" s="123"/>
      <c r="C60" s="1203" t="s">
        <v>560</v>
      </c>
      <c r="D60" s="1204"/>
      <c r="E60" s="1205"/>
      <c r="F60" s="358">
        <v>346</v>
      </c>
      <c r="G60" s="358">
        <v>346</v>
      </c>
      <c r="H60" s="359">
        <v>348</v>
      </c>
    </row>
    <row r="61" spans="2:8" ht="45.75" customHeight="1" x14ac:dyDescent="0.2">
      <c r="B61" s="123"/>
      <c r="C61" s="1203" t="s">
        <v>561</v>
      </c>
      <c r="D61" s="1204"/>
      <c r="E61" s="1205"/>
      <c r="F61" s="358">
        <v>337</v>
      </c>
      <c r="G61" s="358">
        <v>337</v>
      </c>
      <c r="H61" s="359">
        <v>337</v>
      </c>
    </row>
    <row r="62" spans="2:8" ht="45.75" customHeight="1" thickBot="1" x14ac:dyDescent="0.25">
      <c r="B62" s="124"/>
      <c r="C62" s="1206" t="s">
        <v>562</v>
      </c>
      <c r="D62" s="1207"/>
      <c r="E62" s="1208"/>
      <c r="F62" s="360">
        <v>91</v>
      </c>
      <c r="G62" s="360">
        <v>125</v>
      </c>
      <c r="H62" s="361">
        <v>219</v>
      </c>
    </row>
    <row r="63" spans="2:8" ht="52.5" customHeight="1" thickBot="1" x14ac:dyDescent="0.25">
      <c r="B63" s="125"/>
      <c r="C63" s="1209" t="s">
        <v>49</v>
      </c>
      <c r="D63" s="1209"/>
      <c r="E63" s="1210"/>
      <c r="F63" s="362">
        <v>5478</v>
      </c>
      <c r="G63" s="362">
        <v>5404</v>
      </c>
      <c r="H63" s="363">
        <v>5395</v>
      </c>
    </row>
    <row r="64" spans="2:8" ht="13" x14ac:dyDescent="0.2"/>
  </sheetData>
  <sheetProtection algorithmName="SHA-512" hashValue="QcqiAKFy/hASw+8Cvs4g78bBAo3oW9T6NoN3fRpZl9NrviKkZoVMAryASr5ySErVnSZcASgtm3W7eOpHd6JoVg==" saltValue="sRZe57r5rDY3vIbhp/U6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100490</v>
      </c>
      <c r="E3" s="144"/>
      <c r="F3" s="145">
        <v>92632</v>
      </c>
      <c r="G3" s="146"/>
      <c r="H3" s="147"/>
    </row>
    <row r="4" spans="1:8" x14ac:dyDescent="0.2">
      <c r="A4" s="148"/>
      <c r="B4" s="149"/>
      <c r="C4" s="150"/>
      <c r="D4" s="151">
        <v>60128</v>
      </c>
      <c r="E4" s="152"/>
      <c r="F4" s="153">
        <v>47978</v>
      </c>
      <c r="G4" s="154"/>
      <c r="H4" s="155"/>
    </row>
    <row r="5" spans="1:8" x14ac:dyDescent="0.2">
      <c r="A5" s="136" t="s">
        <v>518</v>
      </c>
      <c r="B5" s="141"/>
      <c r="C5" s="142"/>
      <c r="D5" s="143">
        <v>50611</v>
      </c>
      <c r="E5" s="144"/>
      <c r="F5" s="145">
        <v>96469</v>
      </c>
      <c r="G5" s="146"/>
      <c r="H5" s="147"/>
    </row>
    <row r="6" spans="1:8" x14ac:dyDescent="0.2">
      <c r="A6" s="148"/>
      <c r="B6" s="149"/>
      <c r="C6" s="150"/>
      <c r="D6" s="151">
        <v>20939</v>
      </c>
      <c r="E6" s="152"/>
      <c r="F6" s="153">
        <v>49775</v>
      </c>
      <c r="G6" s="154"/>
      <c r="H6" s="155"/>
    </row>
    <row r="7" spans="1:8" x14ac:dyDescent="0.2">
      <c r="A7" s="136" t="s">
        <v>519</v>
      </c>
      <c r="B7" s="141"/>
      <c r="C7" s="142"/>
      <c r="D7" s="143">
        <v>50123</v>
      </c>
      <c r="E7" s="144"/>
      <c r="F7" s="145">
        <v>85743</v>
      </c>
      <c r="G7" s="146"/>
      <c r="H7" s="147"/>
    </row>
    <row r="8" spans="1:8" x14ac:dyDescent="0.2">
      <c r="A8" s="148"/>
      <c r="B8" s="149"/>
      <c r="C8" s="150"/>
      <c r="D8" s="151">
        <v>26558</v>
      </c>
      <c r="E8" s="152"/>
      <c r="F8" s="153">
        <v>45231</v>
      </c>
      <c r="G8" s="154"/>
      <c r="H8" s="155"/>
    </row>
    <row r="9" spans="1:8" x14ac:dyDescent="0.2">
      <c r="A9" s="136" t="s">
        <v>520</v>
      </c>
      <c r="B9" s="141"/>
      <c r="C9" s="142"/>
      <c r="D9" s="143">
        <v>69259</v>
      </c>
      <c r="E9" s="144"/>
      <c r="F9" s="145">
        <v>92509</v>
      </c>
      <c r="G9" s="146"/>
      <c r="H9" s="147"/>
    </row>
    <row r="10" spans="1:8" x14ac:dyDescent="0.2">
      <c r="A10" s="148"/>
      <c r="B10" s="149"/>
      <c r="C10" s="150"/>
      <c r="D10" s="151">
        <v>52891</v>
      </c>
      <c r="E10" s="152"/>
      <c r="F10" s="153">
        <v>52274</v>
      </c>
      <c r="G10" s="154"/>
      <c r="H10" s="155"/>
    </row>
    <row r="11" spans="1:8" x14ac:dyDescent="0.2">
      <c r="A11" s="136" t="s">
        <v>521</v>
      </c>
      <c r="B11" s="141"/>
      <c r="C11" s="142"/>
      <c r="D11" s="143">
        <v>70280</v>
      </c>
      <c r="E11" s="144"/>
      <c r="F11" s="145">
        <v>98544</v>
      </c>
      <c r="G11" s="146"/>
      <c r="H11" s="147"/>
    </row>
    <row r="12" spans="1:8" x14ac:dyDescent="0.2">
      <c r="A12" s="148"/>
      <c r="B12" s="149"/>
      <c r="C12" s="156"/>
      <c r="D12" s="151">
        <v>52605</v>
      </c>
      <c r="E12" s="152"/>
      <c r="F12" s="153">
        <v>55816</v>
      </c>
      <c r="G12" s="154"/>
      <c r="H12" s="155"/>
    </row>
    <row r="13" spans="1:8" x14ac:dyDescent="0.2">
      <c r="A13" s="136"/>
      <c r="B13" s="141"/>
      <c r="C13" s="157"/>
      <c r="D13" s="158">
        <v>68153</v>
      </c>
      <c r="E13" s="159"/>
      <c r="F13" s="160">
        <v>93179</v>
      </c>
      <c r="G13" s="161"/>
      <c r="H13" s="147"/>
    </row>
    <row r="14" spans="1:8" x14ac:dyDescent="0.2">
      <c r="A14" s="148"/>
      <c r="B14" s="149"/>
      <c r="C14" s="150"/>
      <c r="D14" s="151">
        <v>42624</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2.8</v>
      </c>
      <c r="C19" s="162">
        <f>ROUND(VALUE(SUBSTITUTE(実質収支比率等に係る経年分析!G$48,"▲","-")),2)</f>
        <v>3.45</v>
      </c>
      <c r="D19" s="162">
        <f>ROUND(VALUE(SUBSTITUTE(実質収支比率等に係る経年分析!H$48,"▲","-")),2)</f>
        <v>4.9800000000000004</v>
      </c>
      <c r="E19" s="162">
        <f>ROUND(VALUE(SUBSTITUTE(実質収支比率等に係る経年分析!I$48,"▲","-")),2)</f>
        <v>4.87</v>
      </c>
      <c r="F19" s="162">
        <f>ROUND(VALUE(SUBSTITUTE(実質収支比率等に係る経年分析!J$48,"▲","-")),2)</f>
        <v>5.44</v>
      </c>
    </row>
    <row r="20" spans="1:11" x14ac:dyDescent="0.2">
      <c r="A20" s="162" t="s">
        <v>53</v>
      </c>
      <c r="B20" s="162">
        <f>ROUND(VALUE(SUBSTITUTE(実質収支比率等に係る経年分析!F$47,"▲","-")),2)</f>
        <v>21.94</v>
      </c>
      <c r="C20" s="162">
        <f>ROUND(VALUE(SUBSTITUTE(実質収支比率等に係る経年分析!G$47,"▲","-")),2)</f>
        <v>22.85</v>
      </c>
      <c r="D20" s="162">
        <f>ROUND(VALUE(SUBSTITUTE(実質収支比率等に係る経年分析!H$47,"▲","-")),2)</f>
        <v>21.85</v>
      </c>
      <c r="E20" s="162">
        <f>ROUND(VALUE(SUBSTITUTE(実質収支比率等に係る経年分析!I$47,"▲","-")),2)</f>
        <v>19.07</v>
      </c>
      <c r="F20" s="162">
        <f>ROUND(VALUE(SUBSTITUTE(実質収支比率等に係る経年分析!J$47,"▲","-")),2)</f>
        <v>19.32</v>
      </c>
    </row>
    <row r="21" spans="1:11" x14ac:dyDescent="0.2">
      <c r="A21" s="162" t="s">
        <v>54</v>
      </c>
      <c r="B21" s="162">
        <f>IF(ISNUMBER(VALUE(SUBSTITUTE(実質収支比率等に係る経年分析!F$49,"▲","-"))),ROUND(VALUE(SUBSTITUTE(実質収支比率等に係る経年分析!F$49,"▲","-")),2),NA())</f>
        <v>0.42</v>
      </c>
      <c r="C21" s="162">
        <f>IF(ISNUMBER(VALUE(SUBSTITUTE(実質収支比率等に係る経年分析!G$49,"▲","-"))),ROUND(VALUE(SUBSTITUTE(実質収支比率等に係る経年分析!G$49,"▲","-")),2),NA())</f>
        <v>2.63</v>
      </c>
      <c r="D21" s="162">
        <f>IF(ISNUMBER(VALUE(SUBSTITUTE(実質収支比率等に係る経年分析!H$49,"▲","-"))),ROUND(VALUE(SUBSTITUTE(実質収支比率等に係る経年分析!H$49,"▲","-")),2),NA())</f>
        <v>-0.12</v>
      </c>
      <c r="E21" s="162">
        <f>IF(ISNUMBER(VALUE(SUBSTITUTE(実質収支比率等に係る経年分析!I$49,"▲","-"))),ROUND(VALUE(SUBSTITUTE(実質収支比率等に係る経年分析!I$49,"▲","-")),2),NA())</f>
        <v>-3.07</v>
      </c>
      <c r="F21" s="162">
        <f>IF(ISNUMBER(VALUE(SUBSTITUTE(実質収支比率等に係る経年分析!J$49,"▲","-"))),ROUND(VALUE(SUBSTITUTE(実質収支比率等に係る経年分析!J$49,"▲","-")),2),NA())</f>
        <v>1.23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鹿角市後期高齢者医療特別会計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鹿角市国民健康保険事業特別会計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1.42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2">
      <c r="A33" s="163" t="str">
        <f>IF(連結実質赤字比率に係る赤字・黒字の構成分析!C$37="",NA(),連結実質赤字比率に係る赤字・黒字の構成分析!C$37)</f>
        <v>鹿角市下水道事業会計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0.81</v>
      </c>
    </row>
    <row r="34" spans="1:16" x14ac:dyDescent="0.2">
      <c r="A34" s="163" t="str">
        <f>IF(連結実質赤字比率に係る赤字・黒字の構成分析!C$36="",NA(),連結実質赤字比率に係る赤字・黒字の構成分析!C$36)</f>
        <v>鹿角市介護保険事業特別会計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2.2000000000000002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3.07</v>
      </c>
    </row>
    <row r="35" spans="1:16" x14ac:dyDescent="0.2">
      <c r="A35" s="163" t="str">
        <f>IF(連結実質赤字比率に係る赤字・黒字の構成分析!C$35="",NA(),連結実質赤字比率に係る赤字・黒字の構成分析!C$35)</f>
        <v>鹿角市上水道事業会計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6.55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5.49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4.5599999999999996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4.97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5.44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1731</v>
      </c>
      <c r="E42" s="164"/>
      <c r="F42" s="164"/>
      <c r="G42" s="164">
        <f>'実質公債費比率（分子）の構造'!L$52</f>
        <v>1740</v>
      </c>
      <c r="H42" s="164"/>
      <c r="I42" s="164"/>
      <c r="J42" s="164">
        <f>'実質公債費比率（分子）の構造'!M$52</f>
        <v>1732</v>
      </c>
      <c r="K42" s="164"/>
      <c r="L42" s="164"/>
      <c r="M42" s="164">
        <f>'実質公債費比率（分子）の構造'!N$52</f>
        <v>1752</v>
      </c>
      <c r="N42" s="164"/>
      <c r="O42" s="164"/>
      <c r="P42" s="164">
        <f>'実質公債費比率（分子）の構造'!O$52</f>
        <v>1743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104</v>
      </c>
      <c r="C45" s="164"/>
      <c r="D45" s="164"/>
      <c r="E45" s="164">
        <f>'実質公債費比率（分子）の構造'!L$49</f>
        <v>104</v>
      </c>
      <c r="F45" s="164"/>
      <c r="G45" s="164"/>
      <c r="H45" s="164">
        <f>'実質公債費比率（分子）の構造'!M$49</f>
        <v>106</v>
      </c>
      <c r="I45" s="164"/>
      <c r="J45" s="164"/>
      <c r="K45" s="164">
        <f>'実質公債費比率（分子）の構造'!N$49</f>
        <v>103</v>
      </c>
      <c r="L45" s="164"/>
      <c r="M45" s="164"/>
      <c r="N45" s="164">
        <f>'実質公債費比率（分子）の構造'!O$49</f>
        <v>141</v>
      </c>
      <c r="O45" s="164"/>
      <c r="P45" s="164"/>
    </row>
    <row r="46" spans="1:16" x14ac:dyDescent="0.2">
      <c r="A46" s="164" t="s">
        <v>64</v>
      </c>
      <c r="B46" s="164">
        <f>'実質公債費比率（分子）の構造'!K$48</f>
        <v>447</v>
      </c>
      <c r="C46" s="164"/>
      <c r="D46" s="164"/>
      <c r="E46" s="164">
        <f>'実質公債費比率（分子）の構造'!L$48</f>
        <v>452</v>
      </c>
      <c r="F46" s="164"/>
      <c r="G46" s="164"/>
      <c r="H46" s="164">
        <f>'実質公債費比率（分子）の構造'!M$48</f>
        <v>448</v>
      </c>
      <c r="I46" s="164"/>
      <c r="J46" s="164"/>
      <c r="K46" s="164">
        <f>'実質公債費比率（分子）の構造'!N$48</f>
        <v>453</v>
      </c>
      <c r="L46" s="164"/>
      <c r="M46" s="164"/>
      <c r="N46" s="164">
        <f>'実質公債費比率（分子）の構造'!O$48</f>
        <v>391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1979</v>
      </c>
      <c r="C49" s="164"/>
      <c r="D49" s="164"/>
      <c r="E49" s="164">
        <f>'実質公債費比率（分子）の構造'!L$45</f>
        <v>1970</v>
      </c>
      <c r="F49" s="164"/>
      <c r="G49" s="164"/>
      <c r="H49" s="164">
        <f>'実質公債費比率（分子）の構造'!M$45</f>
        <v>1948</v>
      </c>
      <c r="I49" s="164"/>
      <c r="J49" s="164"/>
      <c r="K49" s="164">
        <f>'実質公債費比率（分子）の構造'!N$45</f>
        <v>2011</v>
      </c>
      <c r="L49" s="164"/>
      <c r="M49" s="164"/>
      <c r="N49" s="164">
        <f>'実質公債費比率（分子）の構造'!O$45</f>
        <v>2050</v>
      </c>
      <c r="O49" s="164"/>
      <c r="P49" s="164"/>
    </row>
    <row r="50" spans="1:16" x14ac:dyDescent="0.2">
      <c r="A50" s="164" t="s">
        <v>67</v>
      </c>
      <c r="B50" s="164" t="e">
        <f>NA()</f>
        <v>#N/A</v>
      </c>
      <c r="C50" s="164">
        <f>IF(ISNUMBER('実質公債費比率（分子）の構造'!K$53),'実質公債費比率（分子）の構造'!K$53,NA())</f>
        <v>799</v>
      </c>
      <c r="D50" s="164" t="e">
        <f>NA()</f>
        <v>#N/A</v>
      </c>
      <c r="E50" s="164" t="e">
        <f>NA()</f>
        <v>#N/A</v>
      </c>
      <c r="F50" s="164">
        <f>IF(ISNUMBER('実質公債費比率（分子）の構造'!L$53),'実質公債費比率（分子）の構造'!L$53,NA())</f>
        <v>786</v>
      </c>
      <c r="G50" s="164" t="e">
        <f>NA()</f>
        <v>#N/A</v>
      </c>
      <c r="H50" s="164" t="e">
        <f>NA()</f>
        <v>#N/A</v>
      </c>
      <c r="I50" s="164">
        <f>IF(ISNUMBER('実質公債費比率（分子）の構造'!M$53),'実質公債費比率（分子）の構造'!M$53,NA())</f>
        <v>770</v>
      </c>
      <c r="J50" s="164" t="e">
        <f>NA()</f>
        <v>#N/A</v>
      </c>
      <c r="K50" s="164" t="e">
        <f>NA()</f>
        <v>#N/A</v>
      </c>
      <c r="L50" s="164">
        <f>IF(ISNUMBER('実質公債費比率（分子）の構造'!N$53),'実質公債費比率（分子）の構造'!N$53,NA())</f>
        <v>815</v>
      </c>
      <c r="M50" s="164" t="e">
        <f>NA()</f>
        <v>#N/A</v>
      </c>
      <c r="N50" s="164" t="e">
        <f>NA()</f>
        <v>#N/A</v>
      </c>
      <c r="O50" s="164">
        <f>IF(ISNUMBER('実質公債費比率（分子）の構造'!O$53),'実質公債費比率（分子）の構造'!O$53,NA())</f>
        <v>839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18810</v>
      </c>
      <c r="E56" s="163"/>
      <c r="F56" s="163"/>
      <c r="G56" s="163">
        <f>'将来負担比率（分子）の構造'!J$52</f>
        <v>18212</v>
      </c>
      <c r="H56" s="163"/>
      <c r="I56" s="163"/>
      <c r="J56" s="163">
        <f>'将来負担比率（分子）の構造'!K$52</f>
        <v>17122</v>
      </c>
      <c r="K56" s="163"/>
      <c r="L56" s="163"/>
      <c r="M56" s="163">
        <f>'将来負担比率（分子）の構造'!L$52</f>
        <v>16454</v>
      </c>
      <c r="N56" s="163"/>
      <c r="O56" s="163"/>
      <c r="P56" s="163">
        <f>'将来負担比率（分子）の構造'!M$52</f>
        <v>15761</v>
      </c>
    </row>
    <row r="57" spans="1:16" x14ac:dyDescent="0.2">
      <c r="A57" s="163" t="s">
        <v>42</v>
      </c>
      <c r="B57" s="163"/>
      <c r="C57" s="163"/>
      <c r="D57" s="163">
        <f>'将来負担比率（分子）の構造'!I$51</f>
        <v>625</v>
      </c>
      <c r="E57" s="163"/>
      <c r="F57" s="163"/>
      <c r="G57" s="163">
        <f>'将来負担比率（分子）の構造'!J$51</f>
        <v>683</v>
      </c>
      <c r="H57" s="163"/>
      <c r="I57" s="163"/>
      <c r="J57" s="163">
        <f>'将来負担比率（分子）の構造'!K$51</f>
        <v>794</v>
      </c>
      <c r="K57" s="163"/>
      <c r="L57" s="163"/>
      <c r="M57" s="163">
        <f>'将来負担比率（分子）の構造'!L$51</f>
        <v>747</v>
      </c>
      <c r="N57" s="163"/>
      <c r="O57" s="163"/>
      <c r="P57" s="163">
        <f>'将来負担比率（分子）の構造'!M$51</f>
        <v>699</v>
      </c>
    </row>
    <row r="58" spans="1:16" x14ac:dyDescent="0.2">
      <c r="A58" s="163" t="s">
        <v>41</v>
      </c>
      <c r="B58" s="163"/>
      <c r="C58" s="163"/>
      <c r="D58" s="163">
        <f>'将来負担比率（分子）の構造'!I$50</f>
        <v>5698</v>
      </c>
      <c r="E58" s="163"/>
      <c r="F58" s="163"/>
      <c r="G58" s="163">
        <f>'将来負担比率（分子）の構造'!J$50</f>
        <v>6435</v>
      </c>
      <c r="H58" s="163"/>
      <c r="I58" s="163"/>
      <c r="J58" s="163">
        <f>'将来負担比率（分子）の構造'!K$50</f>
        <v>6507</v>
      </c>
      <c r="K58" s="163"/>
      <c r="L58" s="163"/>
      <c r="M58" s="163">
        <f>'将来負担比率（分子）の構造'!L$50</f>
        <v>6255</v>
      </c>
      <c r="N58" s="163"/>
      <c r="O58" s="163"/>
      <c r="P58" s="163">
        <f>'将来負担比率（分子）の構造'!M$50</f>
        <v>6442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1473</v>
      </c>
      <c r="C62" s="163"/>
      <c r="D62" s="163"/>
      <c r="E62" s="163">
        <f>'将来負担比率（分子）の構造'!J$45</f>
        <v>1408</v>
      </c>
      <c r="F62" s="163"/>
      <c r="G62" s="163"/>
      <c r="H62" s="163">
        <f>'将来負担比率（分子）の構造'!K$45</f>
        <v>1459</v>
      </c>
      <c r="I62" s="163"/>
      <c r="J62" s="163"/>
      <c r="K62" s="163">
        <f>'将来負担比率（分子）の構造'!L$45</f>
        <v>1544</v>
      </c>
      <c r="L62" s="163"/>
      <c r="M62" s="163"/>
      <c r="N62" s="163">
        <f>'将来負担比率（分子）の構造'!M$45</f>
        <v>1712</v>
      </c>
      <c r="O62" s="163"/>
      <c r="P62" s="163"/>
    </row>
    <row r="63" spans="1:16" x14ac:dyDescent="0.2">
      <c r="A63" s="163" t="s">
        <v>34</v>
      </c>
      <c r="B63" s="163">
        <f>'将来負担比率（分子）の構造'!I$44</f>
        <v>2345</v>
      </c>
      <c r="C63" s="163"/>
      <c r="D63" s="163"/>
      <c r="E63" s="163">
        <f>'将来負担比率（分子）の構造'!J$44</f>
        <v>3061</v>
      </c>
      <c r="F63" s="163"/>
      <c r="G63" s="163"/>
      <c r="H63" s="163">
        <f>'将来負担比率（分子）の構造'!K$44</f>
        <v>2967</v>
      </c>
      <c r="I63" s="163"/>
      <c r="J63" s="163"/>
      <c r="K63" s="163">
        <f>'将来負担比率（分子）の構造'!L$44</f>
        <v>2881</v>
      </c>
      <c r="L63" s="163"/>
      <c r="M63" s="163"/>
      <c r="N63" s="163">
        <f>'将来負担比率（分子）の構造'!M$44</f>
        <v>2786</v>
      </c>
      <c r="O63" s="163"/>
      <c r="P63" s="163"/>
    </row>
    <row r="64" spans="1:16" x14ac:dyDescent="0.2">
      <c r="A64" s="163" t="s">
        <v>33</v>
      </c>
      <c r="B64" s="163">
        <f>'将来負担比率（分子）の構造'!I$43</f>
        <v>7169</v>
      </c>
      <c r="C64" s="163"/>
      <c r="D64" s="163"/>
      <c r="E64" s="163">
        <f>'将来負担比率（分子）の構造'!J$43</f>
        <v>6626</v>
      </c>
      <c r="F64" s="163"/>
      <c r="G64" s="163"/>
      <c r="H64" s="163">
        <f>'将来負担比率（分子）の構造'!K$43</f>
        <v>6342</v>
      </c>
      <c r="I64" s="163"/>
      <c r="J64" s="163"/>
      <c r="K64" s="163">
        <f>'将来負担比率（分子）の構造'!L$43</f>
        <v>5791</v>
      </c>
      <c r="L64" s="163"/>
      <c r="M64" s="163"/>
      <c r="N64" s="163">
        <f>'将来負担比率（分子）の構造'!M$43</f>
        <v>5601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19013</v>
      </c>
      <c r="C66" s="163"/>
      <c r="D66" s="163"/>
      <c r="E66" s="163">
        <f>'将来負担比率（分子）の構造'!J$41</f>
        <v>18032</v>
      </c>
      <c r="F66" s="163"/>
      <c r="G66" s="163"/>
      <c r="H66" s="163">
        <f>'将来負担比率（分子）の構造'!K$41</f>
        <v>17071</v>
      </c>
      <c r="I66" s="163"/>
      <c r="J66" s="163"/>
      <c r="K66" s="163">
        <f>'将来負担比率（分子）の構造'!L$41</f>
        <v>16442</v>
      </c>
      <c r="L66" s="163"/>
      <c r="M66" s="163"/>
      <c r="N66" s="163">
        <f>'将来負担比率（分子）の構造'!M$41</f>
        <v>15734</v>
      </c>
      <c r="O66" s="163"/>
      <c r="P66" s="163"/>
    </row>
    <row r="67" spans="1:16" x14ac:dyDescent="0.2">
      <c r="A67" s="163" t="s">
        <v>71</v>
      </c>
      <c r="B67" s="163" t="e">
        <f>NA()</f>
        <v>#N/A</v>
      </c>
      <c r="C67" s="163">
        <f>IF(ISNUMBER('将来負担比率（分子）の構造'!I$53), IF('将来負担比率（分子）の構造'!I$53 &lt; 0, 0, '将来負担比率（分子）の構造'!I$53), NA())</f>
        <v>4867</v>
      </c>
      <c r="D67" s="163" t="e">
        <f>NA()</f>
        <v>#N/A</v>
      </c>
      <c r="E67" s="163" t="e">
        <f>NA()</f>
        <v>#N/A</v>
      </c>
      <c r="F67" s="163">
        <f>IF(ISNUMBER('将来負担比率（分子）の構造'!J$53), IF('将来負担比率（分子）の構造'!J$53 &lt; 0, 0, '将来負担比率（分子）の構造'!J$53), NA())</f>
        <v>3797</v>
      </c>
      <c r="G67" s="163" t="e">
        <f>NA()</f>
        <v>#N/A</v>
      </c>
      <c r="H67" s="163" t="e">
        <f>NA()</f>
        <v>#N/A</v>
      </c>
      <c r="I67" s="163">
        <f>IF(ISNUMBER('将来負担比率（分子）の構造'!K$53), IF('将来負担比率（分子）の構造'!K$53 &lt; 0, 0, '将来負担比率（分子）の構造'!K$53), NA())</f>
        <v>3416</v>
      </c>
      <c r="J67" s="163" t="e">
        <f>NA()</f>
        <v>#N/A</v>
      </c>
      <c r="K67" s="163" t="e">
        <f>NA()</f>
        <v>#N/A</v>
      </c>
      <c r="L67" s="163">
        <f>IF(ISNUMBER('将来負担比率（分子）の構造'!L$53), IF('将来負担比率（分子）の構造'!L$53 &lt; 0, 0, '将来負担比率（分子）の構造'!L$53), NA())</f>
        <v>3202</v>
      </c>
      <c r="M67" s="163" t="e">
        <f>NA()</f>
        <v>#N/A</v>
      </c>
      <c r="N67" s="163" t="e">
        <f>NA()</f>
        <v>#N/A</v>
      </c>
      <c r="O67" s="163">
        <f>IF(ISNUMBER('将来負担比率（分子）の構造'!M$53), IF('将来負担比率（分子）の構造'!M$53 &lt; 0, 0, '将来負担比率（分子）の構造'!M$53), NA())</f>
        <v>2931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2447</v>
      </c>
      <c r="C72" s="167">
        <f>基金残高に係る経年分析!G55</f>
        <v>2121</v>
      </c>
      <c r="D72" s="167">
        <f>基金残高に係る経年分析!H55</f>
        <v>2187</v>
      </c>
    </row>
    <row r="73" spans="1:16" x14ac:dyDescent="0.2">
      <c r="A73" s="166" t="s">
        <v>74</v>
      </c>
      <c r="B73" s="167">
        <f>基金残高に係る経年分析!F56</f>
        <v>152</v>
      </c>
      <c r="C73" s="167">
        <f>基金残高に係る経年分析!G56</f>
        <v>152</v>
      </c>
      <c r="D73" s="167">
        <f>基金残高に係る経年分析!H56</f>
        <v>243</v>
      </c>
    </row>
    <row r="74" spans="1:16" x14ac:dyDescent="0.2">
      <c r="A74" s="166" t="s">
        <v>75</v>
      </c>
      <c r="B74" s="167">
        <f>基金残高に係る経年分析!F57</f>
        <v>2878</v>
      </c>
      <c r="C74" s="167">
        <f>基金残高に係る経年分析!G57</f>
        <v>3130</v>
      </c>
      <c r="D74" s="167">
        <f>基金残高に係る経年分析!H57</f>
        <v>2965</v>
      </c>
    </row>
  </sheetData>
  <sheetProtection algorithmName="SHA-512" hashValue="wAKvFOlIS3E50EsVjoIuhnetrdivB9Oibb4Tfj67J5j7bWG8ZWWJfAb8Xqug4F2ai5xTh+Z6XADOPpANeqX8tw==" saltValue="qqVL+LcOhNo/azwOHFi+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3027898</v>
      </c>
      <c r="S5" s="677"/>
      <c r="T5" s="677"/>
      <c r="U5" s="677"/>
      <c r="V5" s="677"/>
      <c r="W5" s="677"/>
      <c r="X5" s="677"/>
      <c r="Y5" s="702"/>
      <c r="Z5" s="715">
        <v>14.3</v>
      </c>
      <c r="AA5" s="715"/>
      <c r="AB5" s="715"/>
      <c r="AC5" s="715"/>
      <c r="AD5" s="716">
        <v>3027898</v>
      </c>
      <c r="AE5" s="716"/>
      <c r="AF5" s="716"/>
      <c r="AG5" s="716"/>
      <c r="AH5" s="716"/>
      <c r="AI5" s="716"/>
      <c r="AJ5" s="716"/>
      <c r="AK5" s="716"/>
      <c r="AL5" s="703">
        <v>26.4</v>
      </c>
      <c r="AM5" s="685"/>
      <c r="AN5" s="685"/>
      <c r="AO5" s="704"/>
      <c r="AP5" s="679" t="s">
        <v>216</v>
      </c>
      <c r="AQ5" s="680"/>
      <c r="AR5" s="680"/>
      <c r="AS5" s="680"/>
      <c r="AT5" s="680"/>
      <c r="AU5" s="680"/>
      <c r="AV5" s="680"/>
      <c r="AW5" s="680"/>
      <c r="AX5" s="680"/>
      <c r="AY5" s="680"/>
      <c r="AZ5" s="680"/>
      <c r="BA5" s="680"/>
      <c r="BB5" s="680"/>
      <c r="BC5" s="680"/>
      <c r="BD5" s="680"/>
      <c r="BE5" s="680"/>
      <c r="BF5" s="681"/>
      <c r="BG5" s="621">
        <v>2996883</v>
      </c>
      <c r="BH5" s="622"/>
      <c r="BI5" s="622"/>
      <c r="BJ5" s="622"/>
      <c r="BK5" s="622"/>
      <c r="BL5" s="622"/>
      <c r="BM5" s="622"/>
      <c r="BN5" s="623"/>
      <c r="BO5" s="659">
        <v>99</v>
      </c>
      <c r="BP5" s="659"/>
      <c r="BQ5" s="659"/>
      <c r="BR5" s="659"/>
      <c r="BS5" s="660">
        <v>43303</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310902</v>
      </c>
      <c r="S6" s="622"/>
      <c r="T6" s="622"/>
      <c r="U6" s="622"/>
      <c r="V6" s="622"/>
      <c r="W6" s="622"/>
      <c r="X6" s="622"/>
      <c r="Y6" s="623"/>
      <c r="Z6" s="659">
        <v>1.5</v>
      </c>
      <c r="AA6" s="659"/>
      <c r="AB6" s="659"/>
      <c r="AC6" s="659"/>
      <c r="AD6" s="660">
        <v>310902</v>
      </c>
      <c r="AE6" s="660"/>
      <c r="AF6" s="660"/>
      <c r="AG6" s="660"/>
      <c r="AH6" s="660"/>
      <c r="AI6" s="660"/>
      <c r="AJ6" s="660"/>
      <c r="AK6" s="660"/>
      <c r="AL6" s="624">
        <v>2.7</v>
      </c>
      <c r="AM6" s="625"/>
      <c r="AN6" s="625"/>
      <c r="AO6" s="661"/>
      <c r="AP6" s="618" t="s">
        <v>221</v>
      </c>
      <c r="AQ6" s="619"/>
      <c r="AR6" s="619"/>
      <c r="AS6" s="619"/>
      <c r="AT6" s="619"/>
      <c r="AU6" s="619"/>
      <c r="AV6" s="619"/>
      <c r="AW6" s="619"/>
      <c r="AX6" s="619"/>
      <c r="AY6" s="619"/>
      <c r="AZ6" s="619"/>
      <c r="BA6" s="619"/>
      <c r="BB6" s="619"/>
      <c r="BC6" s="619"/>
      <c r="BD6" s="619"/>
      <c r="BE6" s="619"/>
      <c r="BF6" s="620"/>
      <c r="BG6" s="621">
        <v>2996883</v>
      </c>
      <c r="BH6" s="622"/>
      <c r="BI6" s="622"/>
      <c r="BJ6" s="622"/>
      <c r="BK6" s="622"/>
      <c r="BL6" s="622"/>
      <c r="BM6" s="622"/>
      <c r="BN6" s="623"/>
      <c r="BO6" s="659">
        <v>99</v>
      </c>
      <c r="BP6" s="659"/>
      <c r="BQ6" s="659"/>
      <c r="BR6" s="659"/>
      <c r="BS6" s="660">
        <v>43303</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157448</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157257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886</v>
      </c>
      <c r="S7" s="622"/>
      <c r="T7" s="622"/>
      <c r="U7" s="622"/>
      <c r="V7" s="622"/>
      <c r="W7" s="622"/>
      <c r="X7" s="622"/>
      <c r="Y7" s="623"/>
      <c r="Z7" s="659">
        <v>0</v>
      </c>
      <c r="AA7" s="659"/>
      <c r="AB7" s="659"/>
      <c r="AC7" s="659"/>
      <c r="AD7" s="660">
        <v>886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1131977</v>
      </c>
      <c r="BH7" s="622"/>
      <c r="BI7" s="622"/>
      <c r="BJ7" s="622"/>
      <c r="BK7" s="622"/>
      <c r="BL7" s="622"/>
      <c r="BM7" s="622"/>
      <c r="BN7" s="623"/>
      <c r="BO7" s="659">
        <v>37.4</v>
      </c>
      <c r="BP7" s="659"/>
      <c r="BQ7" s="659"/>
      <c r="BR7" s="659"/>
      <c r="BS7" s="660">
        <v>43303</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3235271</v>
      </c>
      <c r="CS7" s="622"/>
      <c r="CT7" s="622"/>
      <c r="CU7" s="622"/>
      <c r="CV7" s="622"/>
      <c r="CW7" s="622"/>
      <c r="CX7" s="622"/>
      <c r="CY7" s="623"/>
      <c r="CZ7" s="659">
        <v>15.8</v>
      </c>
      <c r="DA7" s="659"/>
      <c r="DB7" s="659"/>
      <c r="DC7" s="659"/>
      <c r="DD7" s="627">
        <v>82591</v>
      </c>
      <c r="DE7" s="622"/>
      <c r="DF7" s="622"/>
      <c r="DG7" s="622"/>
      <c r="DH7" s="622"/>
      <c r="DI7" s="622"/>
      <c r="DJ7" s="622"/>
      <c r="DK7" s="622"/>
      <c r="DL7" s="622"/>
      <c r="DM7" s="622"/>
      <c r="DN7" s="622"/>
      <c r="DO7" s="622"/>
      <c r="DP7" s="623"/>
      <c r="DQ7" s="627">
        <v>2452069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10852</v>
      </c>
      <c r="S8" s="622"/>
      <c r="T8" s="622"/>
      <c r="U8" s="622"/>
      <c r="V8" s="622"/>
      <c r="W8" s="622"/>
      <c r="X8" s="622"/>
      <c r="Y8" s="623"/>
      <c r="Z8" s="659">
        <v>0.1</v>
      </c>
      <c r="AA8" s="659"/>
      <c r="AB8" s="659"/>
      <c r="AC8" s="659"/>
      <c r="AD8" s="660">
        <v>10852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43143</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6024965</v>
      </c>
      <c r="CS8" s="622"/>
      <c r="CT8" s="622"/>
      <c r="CU8" s="622"/>
      <c r="CV8" s="622"/>
      <c r="CW8" s="622"/>
      <c r="CX8" s="622"/>
      <c r="CY8" s="623"/>
      <c r="CZ8" s="659">
        <v>29.4</v>
      </c>
      <c r="DA8" s="659"/>
      <c r="DB8" s="659"/>
      <c r="DC8" s="659"/>
      <c r="DD8" s="627">
        <v>37609</v>
      </c>
      <c r="DE8" s="622"/>
      <c r="DF8" s="622"/>
      <c r="DG8" s="622"/>
      <c r="DH8" s="622"/>
      <c r="DI8" s="622"/>
      <c r="DJ8" s="622"/>
      <c r="DK8" s="622"/>
      <c r="DL8" s="622"/>
      <c r="DM8" s="622"/>
      <c r="DN8" s="622"/>
      <c r="DO8" s="622"/>
      <c r="DP8" s="623"/>
      <c r="DQ8" s="627">
        <v>3544582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16834</v>
      </c>
      <c r="S9" s="622"/>
      <c r="T9" s="622"/>
      <c r="U9" s="622"/>
      <c r="V9" s="622"/>
      <c r="W9" s="622"/>
      <c r="X9" s="622"/>
      <c r="Y9" s="623"/>
      <c r="Z9" s="659">
        <v>0.1</v>
      </c>
      <c r="AA9" s="659"/>
      <c r="AB9" s="659"/>
      <c r="AC9" s="659"/>
      <c r="AD9" s="660">
        <v>16834</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902476</v>
      </c>
      <c r="BH9" s="622"/>
      <c r="BI9" s="622"/>
      <c r="BJ9" s="622"/>
      <c r="BK9" s="622"/>
      <c r="BL9" s="622"/>
      <c r="BM9" s="622"/>
      <c r="BN9" s="623"/>
      <c r="BO9" s="659">
        <v>29.8</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1189792</v>
      </c>
      <c r="CS9" s="622"/>
      <c r="CT9" s="622"/>
      <c r="CU9" s="622"/>
      <c r="CV9" s="622"/>
      <c r="CW9" s="622"/>
      <c r="CX9" s="622"/>
      <c r="CY9" s="623"/>
      <c r="CZ9" s="659">
        <v>5.8</v>
      </c>
      <c r="DA9" s="659"/>
      <c r="DB9" s="659"/>
      <c r="DC9" s="659"/>
      <c r="DD9" s="627">
        <v>21123</v>
      </c>
      <c r="DE9" s="622"/>
      <c r="DF9" s="622"/>
      <c r="DG9" s="622"/>
      <c r="DH9" s="622"/>
      <c r="DI9" s="622"/>
      <c r="DJ9" s="622"/>
      <c r="DK9" s="622"/>
      <c r="DL9" s="622"/>
      <c r="DM9" s="622"/>
      <c r="DN9" s="622"/>
      <c r="DO9" s="622"/>
      <c r="DP9" s="623"/>
      <c r="DQ9" s="627">
        <v>1023178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85409</v>
      </c>
      <c r="BH10" s="622"/>
      <c r="BI10" s="622"/>
      <c r="BJ10" s="622"/>
      <c r="BK10" s="622"/>
      <c r="BL10" s="622"/>
      <c r="BM10" s="622"/>
      <c r="BN10" s="623"/>
      <c r="BO10" s="659">
        <v>2.8</v>
      </c>
      <c r="BP10" s="659"/>
      <c r="BQ10" s="659"/>
      <c r="BR10" s="659"/>
      <c r="BS10" s="660">
        <v>14220</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20349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20349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761977</v>
      </c>
      <c r="S11" s="622"/>
      <c r="T11" s="622"/>
      <c r="U11" s="622"/>
      <c r="V11" s="622"/>
      <c r="W11" s="622"/>
      <c r="X11" s="622"/>
      <c r="Y11" s="623"/>
      <c r="Z11" s="624">
        <v>3.6</v>
      </c>
      <c r="AA11" s="625"/>
      <c r="AB11" s="625"/>
      <c r="AC11" s="626"/>
      <c r="AD11" s="627">
        <v>761977</v>
      </c>
      <c r="AE11" s="622"/>
      <c r="AF11" s="622"/>
      <c r="AG11" s="622"/>
      <c r="AH11" s="622"/>
      <c r="AI11" s="622"/>
      <c r="AJ11" s="622"/>
      <c r="AK11" s="623"/>
      <c r="AL11" s="624">
        <v>6.6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100949</v>
      </c>
      <c r="BH11" s="622"/>
      <c r="BI11" s="622"/>
      <c r="BJ11" s="622"/>
      <c r="BK11" s="622"/>
      <c r="BL11" s="622"/>
      <c r="BM11" s="622"/>
      <c r="BN11" s="623"/>
      <c r="BO11" s="659">
        <v>3.3</v>
      </c>
      <c r="BP11" s="659"/>
      <c r="BQ11" s="659"/>
      <c r="BR11" s="659"/>
      <c r="BS11" s="660">
        <v>29083</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834533</v>
      </c>
      <c r="CS11" s="622"/>
      <c r="CT11" s="622"/>
      <c r="CU11" s="622"/>
      <c r="CV11" s="622"/>
      <c r="CW11" s="622"/>
      <c r="CX11" s="622"/>
      <c r="CY11" s="623"/>
      <c r="CZ11" s="659">
        <v>4.0999999999999996</v>
      </c>
      <c r="DA11" s="659"/>
      <c r="DB11" s="659"/>
      <c r="DC11" s="659"/>
      <c r="DD11" s="627">
        <v>125726</v>
      </c>
      <c r="DE11" s="622"/>
      <c r="DF11" s="622"/>
      <c r="DG11" s="622"/>
      <c r="DH11" s="622"/>
      <c r="DI11" s="622"/>
      <c r="DJ11" s="622"/>
      <c r="DK11" s="622"/>
      <c r="DL11" s="622"/>
      <c r="DM11" s="622"/>
      <c r="DN11" s="622"/>
      <c r="DO11" s="622"/>
      <c r="DP11" s="623"/>
      <c r="DQ11" s="627">
        <v>447360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1495463</v>
      </c>
      <c r="BH12" s="622"/>
      <c r="BI12" s="622"/>
      <c r="BJ12" s="622"/>
      <c r="BK12" s="622"/>
      <c r="BL12" s="622"/>
      <c r="BM12" s="622"/>
      <c r="BN12" s="623"/>
      <c r="BO12" s="659">
        <v>49.4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849324</v>
      </c>
      <c r="CS12" s="622"/>
      <c r="CT12" s="622"/>
      <c r="CU12" s="622"/>
      <c r="CV12" s="622"/>
      <c r="CW12" s="622"/>
      <c r="CX12" s="622"/>
      <c r="CY12" s="623"/>
      <c r="CZ12" s="659">
        <v>4.0999999999999996</v>
      </c>
      <c r="DA12" s="659"/>
      <c r="DB12" s="659"/>
      <c r="DC12" s="659"/>
      <c r="DD12" s="627">
        <v>40973</v>
      </c>
      <c r="DE12" s="622"/>
      <c r="DF12" s="622"/>
      <c r="DG12" s="622"/>
      <c r="DH12" s="622"/>
      <c r="DI12" s="622"/>
      <c r="DJ12" s="622"/>
      <c r="DK12" s="622"/>
      <c r="DL12" s="622"/>
      <c r="DM12" s="622"/>
      <c r="DN12" s="622"/>
      <c r="DO12" s="622"/>
      <c r="DP12" s="623"/>
      <c r="DQ12" s="627">
        <v>384678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1445266</v>
      </c>
      <c r="BH13" s="622"/>
      <c r="BI13" s="622"/>
      <c r="BJ13" s="622"/>
      <c r="BK13" s="622"/>
      <c r="BL13" s="622"/>
      <c r="BM13" s="622"/>
      <c r="BN13" s="623"/>
      <c r="BO13" s="659">
        <v>47.7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2233797</v>
      </c>
      <c r="CS13" s="622"/>
      <c r="CT13" s="622"/>
      <c r="CU13" s="622"/>
      <c r="CV13" s="622"/>
      <c r="CW13" s="622"/>
      <c r="CX13" s="622"/>
      <c r="CY13" s="623"/>
      <c r="CZ13" s="659">
        <v>10.9</v>
      </c>
      <c r="DA13" s="659"/>
      <c r="DB13" s="659"/>
      <c r="DC13" s="659"/>
      <c r="DD13" s="627">
        <v>708253</v>
      </c>
      <c r="DE13" s="622"/>
      <c r="DF13" s="622"/>
      <c r="DG13" s="622"/>
      <c r="DH13" s="622"/>
      <c r="DI13" s="622"/>
      <c r="DJ13" s="622"/>
      <c r="DK13" s="622"/>
      <c r="DL13" s="622"/>
      <c r="DM13" s="622"/>
      <c r="DN13" s="622"/>
      <c r="DO13" s="622"/>
      <c r="DP13" s="623"/>
      <c r="DQ13" s="627">
        <v>1629828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130138</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864229</v>
      </c>
      <c r="CS14" s="622"/>
      <c r="CT14" s="622"/>
      <c r="CU14" s="622"/>
      <c r="CV14" s="622"/>
      <c r="CW14" s="622"/>
      <c r="CX14" s="622"/>
      <c r="CY14" s="623"/>
      <c r="CZ14" s="659">
        <v>4.2</v>
      </c>
      <c r="DA14" s="659"/>
      <c r="DB14" s="659"/>
      <c r="DC14" s="659"/>
      <c r="DD14" s="627">
        <v>56965</v>
      </c>
      <c r="DE14" s="622"/>
      <c r="DF14" s="622"/>
      <c r="DG14" s="622"/>
      <c r="DH14" s="622"/>
      <c r="DI14" s="622"/>
      <c r="DJ14" s="622"/>
      <c r="DK14" s="622"/>
      <c r="DL14" s="622"/>
      <c r="DM14" s="622"/>
      <c r="DN14" s="622"/>
      <c r="DO14" s="622"/>
      <c r="DP14" s="623"/>
      <c r="DQ14" s="627">
        <v>807846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18785</v>
      </c>
      <c r="S15" s="622"/>
      <c r="T15" s="622"/>
      <c r="U15" s="622"/>
      <c r="V15" s="622"/>
      <c r="W15" s="622"/>
      <c r="X15" s="622"/>
      <c r="Y15" s="623"/>
      <c r="Z15" s="659">
        <v>0.1</v>
      </c>
      <c r="AA15" s="659"/>
      <c r="AB15" s="659"/>
      <c r="AC15" s="659"/>
      <c r="AD15" s="660">
        <v>18785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239305</v>
      </c>
      <c r="BH15" s="622"/>
      <c r="BI15" s="622"/>
      <c r="BJ15" s="622"/>
      <c r="BK15" s="622"/>
      <c r="BL15" s="622"/>
      <c r="BM15" s="622"/>
      <c r="BN15" s="623"/>
      <c r="BO15" s="659">
        <v>7.9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2725698</v>
      </c>
      <c r="CS15" s="622"/>
      <c r="CT15" s="622"/>
      <c r="CU15" s="622"/>
      <c r="CV15" s="622"/>
      <c r="CW15" s="622"/>
      <c r="CX15" s="622"/>
      <c r="CY15" s="623"/>
      <c r="CZ15" s="659">
        <v>13.3</v>
      </c>
      <c r="DA15" s="659"/>
      <c r="DB15" s="659"/>
      <c r="DC15" s="659"/>
      <c r="DD15" s="627">
        <v>829161</v>
      </c>
      <c r="DE15" s="622"/>
      <c r="DF15" s="622"/>
      <c r="DG15" s="622"/>
      <c r="DH15" s="622"/>
      <c r="DI15" s="622"/>
      <c r="DJ15" s="622"/>
      <c r="DK15" s="622"/>
      <c r="DL15" s="622"/>
      <c r="DM15" s="622"/>
      <c r="DN15" s="622"/>
      <c r="DO15" s="622"/>
      <c r="DP15" s="623"/>
      <c r="DQ15" s="627">
        <v>1437990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52199</v>
      </c>
      <c r="S16" s="622"/>
      <c r="T16" s="622"/>
      <c r="U16" s="622"/>
      <c r="V16" s="622"/>
      <c r="W16" s="622"/>
      <c r="X16" s="622"/>
      <c r="Y16" s="623"/>
      <c r="Z16" s="659">
        <v>0.2</v>
      </c>
      <c r="AA16" s="659"/>
      <c r="AB16" s="659"/>
      <c r="AC16" s="659"/>
      <c r="AD16" s="660">
        <v>52199</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298715</v>
      </c>
      <c r="CS16" s="622"/>
      <c r="CT16" s="622"/>
      <c r="CU16" s="622"/>
      <c r="CV16" s="622"/>
      <c r="CW16" s="622"/>
      <c r="CX16" s="622"/>
      <c r="CY16" s="623"/>
      <c r="CZ16" s="659">
        <v>1.5</v>
      </c>
      <c r="DA16" s="659"/>
      <c r="DB16" s="659"/>
      <c r="DC16" s="659"/>
      <c r="DD16" s="627" t="s">
        <v>122</v>
      </c>
      <c r="DE16" s="622"/>
      <c r="DF16" s="622"/>
      <c r="DG16" s="622"/>
      <c r="DH16" s="622"/>
      <c r="DI16" s="622"/>
      <c r="DJ16" s="622"/>
      <c r="DK16" s="622"/>
      <c r="DL16" s="622"/>
      <c r="DM16" s="622"/>
      <c r="DN16" s="622"/>
      <c r="DO16" s="622"/>
      <c r="DP16" s="623"/>
      <c r="DQ16" s="627">
        <v>177215</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130216</v>
      </c>
      <c r="S17" s="622"/>
      <c r="T17" s="622"/>
      <c r="U17" s="622"/>
      <c r="V17" s="622"/>
      <c r="W17" s="622"/>
      <c r="X17" s="622"/>
      <c r="Y17" s="623"/>
      <c r="Z17" s="659">
        <v>0.6</v>
      </c>
      <c r="AA17" s="659"/>
      <c r="AB17" s="659"/>
      <c r="AC17" s="659"/>
      <c r="AD17" s="660">
        <v>130216</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2050140</v>
      </c>
      <c r="CS17" s="622"/>
      <c r="CT17" s="622"/>
      <c r="CU17" s="622"/>
      <c r="CV17" s="622"/>
      <c r="CW17" s="622"/>
      <c r="CX17" s="622"/>
      <c r="CY17" s="623"/>
      <c r="CZ17" s="659">
        <v>10</v>
      </c>
      <c r="DA17" s="659"/>
      <c r="DB17" s="659"/>
      <c r="DC17" s="659"/>
      <c r="DD17" s="627" t="s">
        <v>122</v>
      </c>
      <c r="DE17" s="622"/>
      <c r="DF17" s="622"/>
      <c r="DG17" s="622"/>
      <c r="DH17" s="622"/>
      <c r="DI17" s="622"/>
      <c r="DJ17" s="622"/>
      <c r="DK17" s="622"/>
      <c r="DL17" s="622"/>
      <c r="DM17" s="622"/>
      <c r="DN17" s="622"/>
      <c r="DO17" s="622"/>
      <c r="DP17" s="623"/>
      <c r="DQ17" s="627">
        <v>1996141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18388</v>
      </c>
      <c r="S18" s="622"/>
      <c r="T18" s="622"/>
      <c r="U18" s="622"/>
      <c r="V18" s="622"/>
      <c r="W18" s="622"/>
      <c r="X18" s="622"/>
      <c r="Y18" s="623"/>
      <c r="Z18" s="659">
        <v>0.1</v>
      </c>
      <c r="AA18" s="659"/>
      <c r="AB18" s="659"/>
      <c r="AC18" s="659"/>
      <c r="AD18" s="660">
        <v>18388</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109411</v>
      </c>
      <c r="S19" s="622"/>
      <c r="T19" s="622"/>
      <c r="U19" s="622"/>
      <c r="V19" s="622"/>
      <c r="W19" s="622"/>
      <c r="X19" s="622"/>
      <c r="Y19" s="623"/>
      <c r="Z19" s="659">
        <v>0.5</v>
      </c>
      <c r="AA19" s="659"/>
      <c r="AB19" s="659"/>
      <c r="AC19" s="659"/>
      <c r="AD19" s="660">
        <v>109411</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31015</v>
      </c>
      <c r="BH19" s="622"/>
      <c r="BI19" s="622"/>
      <c r="BJ19" s="622"/>
      <c r="BK19" s="622"/>
      <c r="BL19" s="622"/>
      <c r="BM19" s="622"/>
      <c r="BN19" s="623"/>
      <c r="BO19" s="659">
        <v>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2417</v>
      </c>
      <c r="S20" s="622"/>
      <c r="T20" s="622"/>
      <c r="U20" s="622"/>
      <c r="V20" s="622"/>
      <c r="W20" s="622"/>
      <c r="X20" s="622"/>
      <c r="Y20" s="623"/>
      <c r="Z20" s="659">
        <v>0</v>
      </c>
      <c r="AA20" s="659"/>
      <c r="AB20" s="659"/>
      <c r="AC20" s="659"/>
      <c r="AD20" s="660">
        <v>2417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31015</v>
      </c>
      <c r="BH20" s="622"/>
      <c r="BI20" s="622"/>
      <c r="BJ20" s="622"/>
      <c r="BK20" s="622"/>
      <c r="BL20" s="622"/>
      <c r="BM20" s="622"/>
      <c r="BN20" s="623"/>
      <c r="BO20" s="659">
        <v>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20484261</v>
      </c>
      <c r="CS20" s="622"/>
      <c r="CT20" s="622"/>
      <c r="CU20" s="622"/>
      <c r="CV20" s="622"/>
      <c r="CW20" s="622"/>
      <c r="CX20" s="622"/>
      <c r="CY20" s="623"/>
      <c r="CZ20" s="659">
        <v>100</v>
      </c>
      <c r="DA20" s="659"/>
      <c r="DB20" s="659"/>
      <c r="DC20" s="659"/>
      <c r="DD20" s="627">
        <v>1902401</v>
      </c>
      <c r="DE20" s="622"/>
      <c r="DF20" s="622"/>
      <c r="DG20" s="622"/>
      <c r="DH20" s="622"/>
      <c r="DI20" s="622"/>
      <c r="DJ20" s="622"/>
      <c r="DK20" s="622"/>
      <c r="DL20" s="622"/>
      <c r="DM20" s="622"/>
      <c r="DN20" s="622"/>
      <c r="DO20" s="622"/>
      <c r="DP20" s="623"/>
      <c r="DQ20" s="627">
        <v>14078493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8558743</v>
      </c>
      <c r="S21" s="622"/>
      <c r="T21" s="622"/>
      <c r="U21" s="622"/>
      <c r="V21" s="622"/>
      <c r="W21" s="622"/>
      <c r="X21" s="622"/>
      <c r="Y21" s="623"/>
      <c r="Z21" s="659">
        <v>40.4</v>
      </c>
      <c r="AA21" s="659"/>
      <c r="AB21" s="659"/>
      <c r="AC21" s="659"/>
      <c r="AD21" s="660">
        <v>7117287</v>
      </c>
      <c r="AE21" s="660"/>
      <c r="AF21" s="660"/>
      <c r="AG21" s="660"/>
      <c r="AH21" s="660"/>
      <c r="AI21" s="660"/>
      <c r="AJ21" s="660"/>
      <c r="AK21" s="660"/>
      <c r="AL21" s="624">
        <v>62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31015</v>
      </c>
      <c r="BH21" s="622"/>
      <c r="BI21" s="622"/>
      <c r="BJ21" s="622"/>
      <c r="BK21" s="622"/>
      <c r="BL21" s="622"/>
      <c r="BM21" s="622"/>
      <c r="BN21" s="623"/>
      <c r="BO21" s="659">
        <v>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7117287</v>
      </c>
      <c r="S22" s="622"/>
      <c r="T22" s="622"/>
      <c r="U22" s="622"/>
      <c r="V22" s="622"/>
      <c r="W22" s="622"/>
      <c r="X22" s="622"/>
      <c r="Y22" s="623"/>
      <c r="Z22" s="659">
        <v>33.6</v>
      </c>
      <c r="AA22" s="659"/>
      <c r="AB22" s="659"/>
      <c r="AC22" s="659"/>
      <c r="AD22" s="660">
        <v>7117287</v>
      </c>
      <c r="AE22" s="660"/>
      <c r="AF22" s="660"/>
      <c r="AG22" s="660"/>
      <c r="AH22" s="660"/>
      <c r="AI22" s="660"/>
      <c r="AJ22" s="660"/>
      <c r="AK22" s="660"/>
      <c r="AL22" s="624">
        <v>62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1441456</v>
      </c>
      <c r="S23" s="622"/>
      <c r="T23" s="622"/>
      <c r="U23" s="622"/>
      <c r="V23" s="622"/>
      <c r="W23" s="622"/>
      <c r="X23" s="622"/>
      <c r="Y23" s="623"/>
      <c r="Z23" s="659">
        <v>6.8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8117315</v>
      </c>
      <c r="CS24" s="677"/>
      <c r="CT24" s="677"/>
      <c r="CU24" s="677"/>
      <c r="CV24" s="677"/>
      <c r="CW24" s="677"/>
      <c r="CX24" s="677"/>
      <c r="CY24" s="702"/>
      <c r="CZ24" s="703">
        <v>39.6</v>
      </c>
      <c r="DA24" s="685"/>
      <c r="DB24" s="685"/>
      <c r="DC24" s="705"/>
      <c r="DD24" s="701">
        <v>5888210</v>
      </c>
      <c r="DE24" s="677"/>
      <c r="DF24" s="677"/>
      <c r="DG24" s="677"/>
      <c r="DH24" s="677"/>
      <c r="DI24" s="677"/>
      <c r="DJ24" s="677"/>
      <c r="DK24" s="702"/>
      <c r="DL24" s="701">
        <v>5526113</v>
      </c>
      <c r="DM24" s="677"/>
      <c r="DN24" s="677"/>
      <c r="DO24" s="677"/>
      <c r="DP24" s="677"/>
      <c r="DQ24" s="677"/>
      <c r="DR24" s="677"/>
      <c r="DS24" s="677"/>
      <c r="DT24" s="677"/>
      <c r="DU24" s="677"/>
      <c r="DV24" s="702"/>
      <c r="DW24" s="703">
        <v>48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12889292</v>
      </c>
      <c r="S25" s="622"/>
      <c r="T25" s="622"/>
      <c r="U25" s="622"/>
      <c r="V25" s="622"/>
      <c r="W25" s="622"/>
      <c r="X25" s="622"/>
      <c r="Y25" s="623"/>
      <c r="Z25" s="659">
        <v>60.8</v>
      </c>
      <c r="AA25" s="659"/>
      <c r="AB25" s="659"/>
      <c r="AC25" s="659"/>
      <c r="AD25" s="660">
        <v>11447836</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2298472</v>
      </c>
      <c r="CS25" s="634"/>
      <c r="CT25" s="634"/>
      <c r="CU25" s="634"/>
      <c r="CV25" s="634"/>
      <c r="CW25" s="634"/>
      <c r="CX25" s="634"/>
      <c r="CY25" s="635"/>
      <c r="CZ25" s="624">
        <v>11.2</v>
      </c>
      <c r="DA25" s="636"/>
      <c r="DB25" s="636"/>
      <c r="DC25" s="637"/>
      <c r="DD25" s="627">
        <v>2125550</v>
      </c>
      <c r="DE25" s="634"/>
      <c r="DF25" s="634"/>
      <c r="DG25" s="634"/>
      <c r="DH25" s="634"/>
      <c r="DI25" s="634"/>
      <c r="DJ25" s="634"/>
      <c r="DK25" s="635"/>
      <c r="DL25" s="627">
        <v>2018477</v>
      </c>
      <c r="DM25" s="634"/>
      <c r="DN25" s="634"/>
      <c r="DO25" s="634"/>
      <c r="DP25" s="634"/>
      <c r="DQ25" s="634"/>
      <c r="DR25" s="634"/>
      <c r="DS25" s="634"/>
      <c r="DT25" s="634"/>
      <c r="DU25" s="634"/>
      <c r="DV25" s="635"/>
      <c r="DW25" s="624">
        <v>17.5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1810</v>
      </c>
      <c r="S26" s="622"/>
      <c r="T26" s="622"/>
      <c r="U26" s="622"/>
      <c r="V26" s="622"/>
      <c r="W26" s="622"/>
      <c r="X26" s="622"/>
      <c r="Y26" s="623"/>
      <c r="Z26" s="659">
        <v>0</v>
      </c>
      <c r="AA26" s="659"/>
      <c r="AB26" s="659"/>
      <c r="AC26" s="659"/>
      <c r="AD26" s="660">
        <v>1810</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1541338</v>
      </c>
      <c r="CS26" s="622"/>
      <c r="CT26" s="622"/>
      <c r="CU26" s="622"/>
      <c r="CV26" s="622"/>
      <c r="CW26" s="622"/>
      <c r="CX26" s="622"/>
      <c r="CY26" s="623"/>
      <c r="CZ26" s="624">
        <v>7.5</v>
      </c>
      <c r="DA26" s="636"/>
      <c r="DB26" s="636"/>
      <c r="DC26" s="637"/>
      <c r="DD26" s="627">
        <v>1424122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37569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3027898</v>
      </c>
      <c r="BH27" s="622"/>
      <c r="BI27" s="622"/>
      <c r="BJ27" s="622"/>
      <c r="BK27" s="622"/>
      <c r="BL27" s="622"/>
      <c r="BM27" s="622"/>
      <c r="BN27" s="623"/>
      <c r="BO27" s="659">
        <v>100</v>
      </c>
      <c r="BP27" s="659"/>
      <c r="BQ27" s="659"/>
      <c r="BR27" s="659"/>
      <c r="BS27" s="660">
        <v>43303</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3768708</v>
      </c>
      <c r="CS27" s="634"/>
      <c r="CT27" s="634"/>
      <c r="CU27" s="634"/>
      <c r="CV27" s="634"/>
      <c r="CW27" s="634"/>
      <c r="CX27" s="634"/>
      <c r="CY27" s="635"/>
      <c r="CZ27" s="624">
        <v>18.399999999999999</v>
      </c>
      <c r="DA27" s="636"/>
      <c r="DB27" s="636"/>
      <c r="DC27" s="637"/>
      <c r="DD27" s="627">
        <v>1766524</v>
      </c>
      <c r="DE27" s="634"/>
      <c r="DF27" s="634"/>
      <c r="DG27" s="634"/>
      <c r="DH27" s="634"/>
      <c r="DI27" s="634"/>
      <c r="DJ27" s="634"/>
      <c r="DK27" s="635"/>
      <c r="DL27" s="627">
        <v>1511500</v>
      </c>
      <c r="DM27" s="634"/>
      <c r="DN27" s="634"/>
      <c r="DO27" s="634"/>
      <c r="DP27" s="634"/>
      <c r="DQ27" s="634"/>
      <c r="DR27" s="634"/>
      <c r="DS27" s="634"/>
      <c r="DT27" s="634"/>
      <c r="DU27" s="634"/>
      <c r="DV27" s="635"/>
      <c r="DW27" s="624">
        <v>13.1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85081</v>
      </c>
      <c r="S28" s="622"/>
      <c r="T28" s="622"/>
      <c r="U28" s="622"/>
      <c r="V28" s="622"/>
      <c r="W28" s="622"/>
      <c r="X28" s="622"/>
      <c r="Y28" s="623"/>
      <c r="Z28" s="659">
        <v>0.4</v>
      </c>
      <c r="AA28" s="659"/>
      <c r="AB28" s="659"/>
      <c r="AC28" s="659"/>
      <c r="AD28" s="660">
        <v>9604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2050135</v>
      </c>
      <c r="CS28" s="622"/>
      <c r="CT28" s="622"/>
      <c r="CU28" s="622"/>
      <c r="CV28" s="622"/>
      <c r="CW28" s="622"/>
      <c r="CX28" s="622"/>
      <c r="CY28" s="623"/>
      <c r="CZ28" s="624">
        <v>10</v>
      </c>
      <c r="DA28" s="636"/>
      <c r="DB28" s="636"/>
      <c r="DC28" s="637"/>
      <c r="DD28" s="627">
        <v>1996136</v>
      </c>
      <c r="DE28" s="622"/>
      <c r="DF28" s="622"/>
      <c r="DG28" s="622"/>
      <c r="DH28" s="622"/>
      <c r="DI28" s="622"/>
      <c r="DJ28" s="622"/>
      <c r="DK28" s="623"/>
      <c r="DL28" s="627">
        <v>1996136</v>
      </c>
      <c r="DM28" s="622"/>
      <c r="DN28" s="622"/>
      <c r="DO28" s="622"/>
      <c r="DP28" s="622"/>
      <c r="DQ28" s="622"/>
      <c r="DR28" s="622"/>
      <c r="DS28" s="622"/>
      <c r="DT28" s="622"/>
      <c r="DU28" s="622"/>
      <c r="DV28" s="623"/>
      <c r="DW28" s="624">
        <v>17.3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12669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2050135</v>
      </c>
      <c r="CS29" s="634"/>
      <c r="CT29" s="634"/>
      <c r="CU29" s="634"/>
      <c r="CV29" s="634"/>
      <c r="CW29" s="634"/>
      <c r="CX29" s="634"/>
      <c r="CY29" s="635"/>
      <c r="CZ29" s="624">
        <v>10</v>
      </c>
      <c r="DA29" s="636"/>
      <c r="DB29" s="636"/>
      <c r="DC29" s="637"/>
      <c r="DD29" s="627">
        <v>1996136</v>
      </c>
      <c r="DE29" s="634"/>
      <c r="DF29" s="634"/>
      <c r="DG29" s="634"/>
      <c r="DH29" s="634"/>
      <c r="DI29" s="634"/>
      <c r="DJ29" s="634"/>
      <c r="DK29" s="635"/>
      <c r="DL29" s="627">
        <v>1996136</v>
      </c>
      <c r="DM29" s="634"/>
      <c r="DN29" s="634"/>
      <c r="DO29" s="634"/>
      <c r="DP29" s="634"/>
      <c r="DQ29" s="634"/>
      <c r="DR29" s="634"/>
      <c r="DS29" s="634"/>
      <c r="DT29" s="634"/>
      <c r="DU29" s="634"/>
      <c r="DV29" s="635"/>
      <c r="DW29" s="624">
        <v>17.3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2555421</v>
      </c>
      <c r="S30" s="622"/>
      <c r="T30" s="622"/>
      <c r="U30" s="622"/>
      <c r="V30" s="622"/>
      <c r="W30" s="622"/>
      <c r="X30" s="622"/>
      <c r="Y30" s="623"/>
      <c r="Z30" s="659">
        <v>12.1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2000477</v>
      </c>
      <c r="CS30" s="622"/>
      <c r="CT30" s="622"/>
      <c r="CU30" s="622"/>
      <c r="CV30" s="622"/>
      <c r="CW30" s="622"/>
      <c r="CX30" s="622"/>
      <c r="CY30" s="623"/>
      <c r="CZ30" s="624">
        <v>9.8000000000000007</v>
      </c>
      <c r="DA30" s="636"/>
      <c r="DB30" s="636"/>
      <c r="DC30" s="637"/>
      <c r="DD30" s="627">
        <v>1952401</v>
      </c>
      <c r="DE30" s="622"/>
      <c r="DF30" s="622"/>
      <c r="DG30" s="622"/>
      <c r="DH30" s="622"/>
      <c r="DI30" s="622"/>
      <c r="DJ30" s="622"/>
      <c r="DK30" s="623"/>
      <c r="DL30" s="627">
        <v>1952401</v>
      </c>
      <c r="DM30" s="622"/>
      <c r="DN30" s="622"/>
      <c r="DO30" s="622"/>
      <c r="DP30" s="622"/>
      <c r="DQ30" s="622"/>
      <c r="DR30" s="622"/>
      <c r="DS30" s="622"/>
      <c r="DT30" s="622"/>
      <c r="DU30" s="622"/>
      <c r="DV30" s="623"/>
      <c r="DW30" s="624">
        <v>17</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v>
      </c>
      <c r="BH31" s="684"/>
      <c r="BI31" s="684"/>
      <c r="BJ31" s="684"/>
      <c r="BK31" s="684"/>
      <c r="BL31" s="684"/>
      <c r="BM31" s="685">
        <v>94.6</v>
      </c>
      <c r="BN31" s="684"/>
      <c r="BO31" s="684"/>
      <c r="BP31" s="684"/>
      <c r="BQ31" s="686"/>
      <c r="BR31" s="683">
        <v>98.5</v>
      </c>
      <c r="BS31" s="684"/>
      <c r="BT31" s="684"/>
      <c r="BU31" s="684"/>
      <c r="BV31" s="684"/>
      <c r="BW31" s="684"/>
      <c r="BX31" s="685">
        <v>94.6</v>
      </c>
      <c r="BY31" s="684"/>
      <c r="BZ31" s="684"/>
      <c r="CA31" s="684"/>
      <c r="CB31" s="686"/>
      <c r="CD31" s="642"/>
      <c r="CE31" s="643"/>
      <c r="CF31" s="618" t="s">
        <v>300</v>
      </c>
      <c r="CG31" s="619"/>
      <c r="CH31" s="619"/>
      <c r="CI31" s="619"/>
      <c r="CJ31" s="619"/>
      <c r="CK31" s="619"/>
      <c r="CL31" s="619"/>
      <c r="CM31" s="619"/>
      <c r="CN31" s="619"/>
      <c r="CO31" s="619"/>
      <c r="CP31" s="619"/>
      <c r="CQ31" s="620"/>
      <c r="CR31" s="621">
        <v>49658</v>
      </c>
      <c r="CS31" s="634"/>
      <c r="CT31" s="634"/>
      <c r="CU31" s="634"/>
      <c r="CV31" s="634"/>
      <c r="CW31" s="634"/>
      <c r="CX31" s="634"/>
      <c r="CY31" s="635"/>
      <c r="CZ31" s="624">
        <v>0.2</v>
      </c>
      <c r="DA31" s="636"/>
      <c r="DB31" s="636"/>
      <c r="DC31" s="637"/>
      <c r="DD31" s="627">
        <v>43735</v>
      </c>
      <c r="DE31" s="634"/>
      <c r="DF31" s="634"/>
      <c r="DG31" s="634"/>
      <c r="DH31" s="634"/>
      <c r="DI31" s="634"/>
      <c r="DJ31" s="634"/>
      <c r="DK31" s="635"/>
      <c r="DL31" s="627">
        <v>43735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1481162</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99.4</v>
      </c>
      <c r="BH32" s="634"/>
      <c r="BI32" s="634"/>
      <c r="BJ32" s="634"/>
      <c r="BK32" s="634"/>
      <c r="BL32" s="634"/>
      <c r="BM32" s="625">
        <v>97.6</v>
      </c>
      <c r="BN32" s="634"/>
      <c r="BO32" s="634"/>
      <c r="BP32" s="634"/>
      <c r="BQ32" s="657"/>
      <c r="BR32" s="687">
        <v>99.5</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61984</v>
      </c>
      <c r="S33" s="622"/>
      <c r="T33" s="622"/>
      <c r="U33" s="622"/>
      <c r="V33" s="622"/>
      <c r="W33" s="622"/>
      <c r="X33" s="622"/>
      <c r="Y33" s="623"/>
      <c r="Z33" s="659">
        <v>0.3</v>
      </c>
      <c r="AA33" s="659"/>
      <c r="AB33" s="659"/>
      <c r="AC33" s="659"/>
      <c r="AD33" s="660">
        <v>24688</v>
      </c>
      <c r="AE33" s="660"/>
      <c r="AF33" s="660"/>
      <c r="AG33" s="660"/>
      <c r="AH33" s="660"/>
      <c r="AI33" s="660"/>
      <c r="AJ33" s="660"/>
      <c r="AK33" s="660"/>
      <c r="AL33" s="624">
        <v>0.2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98.4</v>
      </c>
      <c r="BH33" s="606"/>
      <c r="BI33" s="606"/>
      <c r="BJ33" s="606"/>
      <c r="BK33" s="606"/>
      <c r="BL33" s="606"/>
      <c r="BM33" s="652">
        <v>91.9</v>
      </c>
      <c r="BN33" s="606"/>
      <c r="BO33" s="606"/>
      <c r="BP33" s="606"/>
      <c r="BQ33" s="669"/>
      <c r="BR33" s="682">
        <v>98.6</v>
      </c>
      <c r="BS33" s="606"/>
      <c r="BT33" s="606"/>
      <c r="BU33" s="606"/>
      <c r="BV33" s="606"/>
      <c r="BW33" s="606"/>
      <c r="BX33" s="652">
        <v>92.1</v>
      </c>
      <c r="BY33" s="606"/>
      <c r="BZ33" s="606"/>
      <c r="CA33" s="606"/>
      <c r="CB33" s="669"/>
      <c r="CD33" s="618" t="s">
        <v>307</v>
      </c>
      <c r="CE33" s="619"/>
      <c r="CF33" s="619"/>
      <c r="CG33" s="619"/>
      <c r="CH33" s="619"/>
      <c r="CI33" s="619"/>
      <c r="CJ33" s="619"/>
      <c r="CK33" s="619"/>
      <c r="CL33" s="619"/>
      <c r="CM33" s="619"/>
      <c r="CN33" s="619"/>
      <c r="CO33" s="619"/>
      <c r="CP33" s="619"/>
      <c r="CQ33" s="620"/>
      <c r="CR33" s="621">
        <v>10165830</v>
      </c>
      <c r="CS33" s="634"/>
      <c r="CT33" s="634"/>
      <c r="CU33" s="634"/>
      <c r="CV33" s="634"/>
      <c r="CW33" s="634"/>
      <c r="CX33" s="634"/>
      <c r="CY33" s="635"/>
      <c r="CZ33" s="624">
        <v>49.6</v>
      </c>
      <c r="DA33" s="636"/>
      <c r="DB33" s="636"/>
      <c r="DC33" s="637"/>
      <c r="DD33" s="627">
        <v>7532701</v>
      </c>
      <c r="DE33" s="634"/>
      <c r="DF33" s="634"/>
      <c r="DG33" s="634"/>
      <c r="DH33" s="634"/>
      <c r="DI33" s="634"/>
      <c r="DJ33" s="634"/>
      <c r="DK33" s="635"/>
      <c r="DL33" s="627">
        <v>5222555</v>
      </c>
      <c r="DM33" s="634"/>
      <c r="DN33" s="634"/>
      <c r="DO33" s="634"/>
      <c r="DP33" s="634"/>
      <c r="DQ33" s="634"/>
      <c r="DR33" s="634"/>
      <c r="DS33" s="634"/>
      <c r="DT33" s="634"/>
      <c r="DU33" s="634"/>
      <c r="DV33" s="635"/>
      <c r="DW33" s="624">
        <v>45.4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338177</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3009373</v>
      </c>
      <c r="CS34" s="622"/>
      <c r="CT34" s="622"/>
      <c r="CU34" s="622"/>
      <c r="CV34" s="622"/>
      <c r="CW34" s="622"/>
      <c r="CX34" s="622"/>
      <c r="CY34" s="623"/>
      <c r="CZ34" s="624">
        <v>14.7</v>
      </c>
      <c r="DA34" s="636"/>
      <c r="DB34" s="636"/>
      <c r="DC34" s="637"/>
      <c r="DD34" s="627">
        <v>2229741</v>
      </c>
      <c r="DE34" s="622"/>
      <c r="DF34" s="622"/>
      <c r="DG34" s="622"/>
      <c r="DH34" s="622"/>
      <c r="DI34" s="622"/>
      <c r="DJ34" s="622"/>
      <c r="DK34" s="623"/>
      <c r="DL34" s="627">
        <v>1618167</v>
      </c>
      <c r="DM34" s="622"/>
      <c r="DN34" s="622"/>
      <c r="DO34" s="622"/>
      <c r="DP34" s="622"/>
      <c r="DQ34" s="622"/>
      <c r="DR34" s="622"/>
      <c r="DS34" s="622"/>
      <c r="DT34" s="622"/>
      <c r="DU34" s="622"/>
      <c r="DV34" s="623"/>
      <c r="DW34" s="624">
        <v>14.1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906673</v>
      </c>
      <c r="S35" s="622"/>
      <c r="T35" s="622"/>
      <c r="U35" s="622"/>
      <c r="V35" s="622"/>
      <c r="W35" s="622"/>
      <c r="X35" s="622"/>
      <c r="Y35" s="623"/>
      <c r="Z35" s="659">
        <v>4.3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881301</v>
      </c>
      <c r="CS35" s="634"/>
      <c r="CT35" s="634"/>
      <c r="CU35" s="634"/>
      <c r="CV35" s="634"/>
      <c r="CW35" s="634"/>
      <c r="CX35" s="634"/>
      <c r="CY35" s="635"/>
      <c r="CZ35" s="624">
        <v>4.3</v>
      </c>
      <c r="DA35" s="636"/>
      <c r="DB35" s="636"/>
      <c r="DC35" s="637"/>
      <c r="DD35" s="627">
        <v>748646</v>
      </c>
      <c r="DE35" s="634"/>
      <c r="DF35" s="634"/>
      <c r="DG35" s="634"/>
      <c r="DH35" s="634"/>
      <c r="DI35" s="634"/>
      <c r="DJ35" s="634"/>
      <c r="DK35" s="635"/>
      <c r="DL35" s="627">
        <v>502072</v>
      </c>
      <c r="DM35" s="634"/>
      <c r="DN35" s="634"/>
      <c r="DO35" s="634"/>
      <c r="DP35" s="634"/>
      <c r="DQ35" s="634"/>
      <c r="DR35" s="634"/>
      <c r="DS35" s="634"/>
      <c r="DT35" s="634"/>
      <c r="DU35" s="634"/>
      <c r="DV35" s="635"/>
      <c r="DW35" s="624">
        <v>4.4000000000000004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819601</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1973049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15518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3625971</v>
      </c>
      <c r="CS36" s="622"/>
      <c r="CT36" s="622"/>
      <c r="CU36" s="622"/>
      <c r="CV36" s="622"/>
      <c r="CW36" s="622"/>
      <c r="CX36" s="622"/>
      <c r="CY36" s="623"/>
      <c r="CZ36" s="624">
        <v>17.7</v>
      </c>
      <c r="DA36" s="636"/>
      <c r="DB36" s="636"/>
      <c r="DC36" s="637"/>
      <c r="DD36" s="627">
        <v>2897254</v>
      </c>
      <c r="DE36" s="622"/>
      <c r="DF36" s="622"/>
      <c r="DG36" s="622"/>
      <c r="DH36" s="622"/>
      <c r="DI36" s="622"/>
      <c r="DJ36" s="622"/>
      <c r="DK36" s="623"/>
      <c r="DL36" s="627">
        <v>1941423</v>
      </c>
      <c r="DM36" s="622"/>
      <c r="DN36" s="622"/>
      <c r="DO36" s="622"/>
      <c r="DP36" s="622"/>
      <c r="DQ36" s="622"/>
      <c r="DR36" s="622"/>
      <c r="DS36" s="622"/>
      <c r="DT36" s="622"/>
      <c r="DU36" s="622"/>
      <c r="DV36" s="623"/>
      <c r="DW36" s="624">
        <v>16.899999999999999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701222</v>
      </c>
      <c r="S37" s="622"/>
      <c r="T37" s="622"/>
      <c r="U37" s="622"/>
      <c r="V37" s="622"/>
      <c r="W37" s="622"/>
      <c r="X37" s="622"/>
      <c r="Y37" s="623"/>
      <c r="Z37" s="659">
        <v>3.3</v>
      </c>
      <c r="AA37" s="659"/>
      <c r="AB37" s="659"/>
      <c r="AC37" s="659"/>
      <c r="AD37" s="660">
        <v>3451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467473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-33701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1540525</v>
      </c>
      <c r="CS37" s="634"/>
      <c r="CT37" s="634"/>
      <c r="CU37" s="634"/>
      <c r="CV37" s="634"/>
      <c r="CW37" s="634"/>
      <c r="CX37" s="634"/>
      <c r="CY37" s="635"/>
      <c r="CZ37" s="624">
        <v>7.5</v>
      </c>
      <c r="DA37" s="636"/>
      <c r="DB37" s="636"/>
      <c r="DC37" s="637"/>
      <c r="DD37" s="627">
        <v>1540490</v>
      </c>
      <c r="DE37" s="634"/>
      <c r="DF37" s="634"/>
      <c r="DG37" s="634"/>
      <c r="DH37" s="634"/>
      <c r="DI37" s="634"/>
      <c r="DJ37" s="634"/>
      <c r="DK37" s="635"/>
      <c r="DL37" s="627">
        <v>1351184</v>
      </c>
      <c r="DM37" s="634"/>
      <c r="DN37" s="634"/>
      <c r="DO37" s="634"/>
      <c r="DP37" s="634"/>
      <c r="DQ37" s="634"/>
      <c r="DR37" s="634"/>
      <c r="DS37" s="634"/>
      <c r="DT37" s="634"/>
      <c r="DU37" s="634"/>
      <c r="DV37" s="635"/>
      <c r="DW37" s="624">
        <v>11.7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1292773</v>
      </c>
      <c r="S38" s="622"/>
      <c r="T38" s="622"/>
      <c r="U38" s="622"/>
      <c r="V38" s="622"/>
      <c r="W38" s="622"/>
      <c r="X38" s="622"/>
      <c r="Y38" s="623"/>
      <c r="Z38" s="659">
        <v>6.1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28430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3551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1477146</v>
      </c>
      <c r="CS38" s="622"/>
      <c r="CT38" s="622"/>
      <c r="CU38" s="622"/>
      <c r="CV38" s="622"/>
      <c r="CW38" s="622"/>
      <c r="CX38" s="622"/>
      <c r="CY38" s="623"/>
      <c r="CZ38" s="624">
        <v>7.2</v>
      </c>
      <c r="DA38" s="636"/>
      <c r="DB38" s="636"/>
      <c r="DC38" s="637"/>
      <c r="DD38" s="627">
        <v>1226812</v>
      </c>
      <c r="DE38" s="622"/>
      <c r="DF38" s="622"/>
      <c r="DG38" s="622"/>
      <c r="DH38" s="622"/>
      <c r="DI38" s="622"/>
      <c r="DJ38" s="622"/>
      <c r="DK38" s="623"/>
      <c r="DL38" s="627">
        <v>1160893</v>
      </c>
      <c r="DM38" s="622"/>
      <c r="DN38" s="622"/>
      <c r="DO38" s="622"/>
      <c r="DP38" s="622"/>
      <c r="DQ38" s="622"/>
      <c r="DR38" s="622"/>
      <c r="DS38" s="622"/>
      <c r="DT38" s="622"/>
      <c r="DU38" s="622"/>
      <c r="DV38" s="623"/>
      <c r="DW38" s="624">
        <v>10.1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5023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864839</v>
      </c>
      <c r="CS39" s="634"/>
      <c r="CT39" s="634"/>
      <c r="CU39" s="634"/>
      <c r="CV39" s="634"/>
      <c r="CW39" s="634"/>
      <c r="CX39" s="634"/>
      <c r="CY39" s="635"/>
      <c r="CZ39" s="624">
        <v>4.2</v>
      </c>
      <c r="DA39" s="636"/>
      <c r="DB39" s="636"/>
      <c r="DC39" s="637"/>
      <c r="DD39" s="627">
        <v>424881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27073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307200</v>
      </c>
      <c r="CS40" s="622"/>
      <c r="CT40" s="622"/>
      <c r="CU40" s="622"/>
      <c r="CV40" s="622"/>
      <c r="CW40" s="622"/>
      <c r="CX40" s="622"/>
      <c r="CY40" s="623"/>
      <c r="CZ40" s="624">
        <v>1.5</v>
      </c>
      <c r="DA40" s="636"/>
      <c r="DB40" s="636"/>
      <c r="DC40" s="637"/>
      <c r="DD40" s="627">
        <v>5367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21183434</v>
      </c>
      <c r="S41" s="646"/>
      <c r="T41" s="646"/>
      <c r="U41" s="646"/>
      <c r="V41" s="646"/>
      <c r="W41" s="646"/>
      <c r="X41" s="646"/>
      <c r="Y41" s="649"/>
      <c r="Z41" s="650">
        <v>100</v>
      </c>
      <c r="AA41" s="650"/>
      <c r="AB41" s="650"/>
      <c r="AC41" s="650"/>
      <c r="AD41" s="651">
        <v>11487389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283491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1193655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2201116</v>
      </c>
      <c r="CS42" s="634"/>
      <c r="CT42" s="634"/>
      <c r="CU42" s="634"/>
      <c r="CV42" s="634"/>
      <c r="CW42" s="634"/>
      <c r="CX42" s="634"/>
      <c r="CY42" s="635"/>
      <c r="CZ42" s="624">
        <v>10.7</v>
      </c>
      <c r="DA42" s="636"/>
      <c r="DB42" s="636"/>
      <c r="DC42" s="637"/>
      <c r="DD42" s="627">
        <v>657582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71985</v>
      </c>
      <c r="CS43" s="634"/>
      <c r="CT43" s="634"/>
      <c r="CU43" s="634"/>
      <c r="CV43" s="634"/>
      <c r="CW43" s="634"/>
      <c r="CX43" s="634"/>
      <c r="CY43" s="635"/>
      <c r="CZ43" s="624">
        <v>0.4</v>
      </c>
      <c r="DA43" s="636"/>
      <c r="DB43" s="636"/>
      <c r="DC43" s="637"/>
      <c r="DD43" s="627">
        <v>71985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1902401</v>
      </c>
      <c r="CS44" s="622"/>
      <c r="CT44" s="622"/>
      <c r="CU44" s="622"/>
      <c r="CV44" s="622"/>
      <c r="CW44" s="622"/>
      <c r="CX44" s="622"/>
      <c r="CY44" s="623"/>
      <c r="CZ44" s="624">
        <v>9.3000000000000007</v>
      </c>
      <c r="DA44" s="625"/>
      <c r="DB44" s="625"/>
      <c r="DC44" s="626"/>
      <c r="DD44" s="627">
        <v>480367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424807</v>
      </c>
      <c r="CS45" s="634"/>
      <c r="CT45" s="634"/>
      <c r="CU45" s="634"/>
      <c r="CV45" s="634"/>
      <c r="CW45" s="634"/>
      <c r="CX45" s="634"/>
      <c r="CY45" s="635"/>
      <c r="CZ45" s="624">
        <v>2.1</v>
      </c>
      <c r="DA45" s="636"/>
      <c r="DB45" s="636"/>
      <c r="DC45" s="637"/>
      <c r="DD45" s="627">
        <v>43939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1423959</v>
      </c>
      <c r="CS46" s="622"/>
      <c r="CT46" s="622"/>
      <c r="CU46" s="622"/>
      <c r="CV46" s="622"/>
      <c r="CW46" s="622"/>
      <c r="CX46" s="622"/>
      <c r="CY46" s="623"/>
      <c r="CZ46" s="624">
        <v>7</v>
      </c>
      <c r="DA46" s="625"/>
      <c r="DB46" s="625"/>
      <c r="DC46" s="626"/>
      <c r="DD46" s="627">
        <v>432493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298715</v>
      </c>
      <c r="CS47" s="634"/>
      <c r="CT47" s="634"/>
      <c r="CU47" s="634"/>
      <c r="CV47" s="634"/>
      <c r="CW47" s="634"/>
      <c r="CX47" s="634"/>
      <c r="CY47" s="635"/>
      <c r="CZ47" s="624">
        <v>1.5</v>
      </c>
      <c r="DA47" s="636"/>
      <c r="DB47" s="636"/>
      <c r="DC47" s="637"/>
      <c r="DD47" s="627">
        <v>177215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20484261</v>
      </c>
      <c r="CS49" s="606"/>
      <c r="CT49" s="606"/>
      <c r="CU49" s="606"/>
      <c r="CV49" s="606"/>
      <c r="CW49" s="606"/>
      <c r="CX49" s="606"/>
      <c r="CY49" s="607"/>
      <c r="CZ49" s="608">
        <v>100</v>
      </c>
      <c r="DA49" s="609"/>
      <c r="DB49" s="609"/>
      <c r="DC49" s="610"/>
      <c r="DD49" s="611">
        <v>14078493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R3nrZVj154pUiuU2qm16WCLlISzrizjojnGpTAujTew6Mb/kpl+wJ/pL+fS+Si/k7EuTPJXnHkivmk/2c6lvQ==" saltValue="ol1LgVr6Ix2uz1t/fvJr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21204</v>
      </c>
      <c r="R7" s="1103"/>
      <c r="S7" s="1103"/>
      <c r="T7" s="1103"/>
      <c r="U7" s="1103"/>
      <c r="V7" s="1103">
        <v>20504</v>
      </c>
      <c r="W7" s="1103"/>
      <c r="X7" s="1103"/>
      <c r="Y7" s="1103"/>
      <c r="Z7" s="1103"/>
      <c r="AA7" s="1103">
        <v>699</v>
      </c>
      <c r="AB7" s="1103"/>
      <c r="AC7" s="1103"/>
      <c r="AD7" s="1103"/>
      <c r="AE7" s="1104"/>
      <c r="AF7" s="1105">
        <v>616</v>
      </c>
      <c r="AG7" s="1106"/>
      <c r="AH7" s="1106"/>
      <c r="AI7" s="1106"/>
      <c r="AJ7" s="1107"/>
      <c r="AK7" s="1108">
        <v>907</v>
      </c>
      <c r="AL7" s="1109"/>
      <c r="AM7" s="1109"/>
      <c r="AN7" s="1109"/>
      <c r="AO7" s="1109"/>
      <c r="AP7" s="1109">
        <v>15734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9</v>
      </c>
      <c r="CI7" s="1097"/>
      <c r="CJ7" s="1097"/>
      <c r="CK7" s="1097"/>
      <c r="CL7" s="1098"/>
      <c r="CM7" s="1096">
        <v>51</v>
      </c>
      <c r="CN7" s="1097"/>
      <c r="CO7" s="1097"/>
      <c r="CP7" s="1097"/>
      <c r="CQ7" s="1098"/>
      <c r="CR7" s="1096">
        <v>26</v>
      </c>
      <c r="CS7" s="1097"/>
      <c r="CT7" s="1097"/>
      <c r="CU7" s="1097"/>
      <c r="CV7" s="1098"/>
      <c r="CW7" s="1096" t="s">
        <v>552</v>
      </c>
      <c r="CX7" s="1097"/>
      <c r="CY7" s="1097"/>
      <c r="CZ7" s="1097"/>
      <c r="DA7" s="1098"/>
      <c r="DB7" s="1096" t="s">
        <v>552</v>
      </c>
      <c r="DC7" s="1097"/>
      <c r="DD7" s="1097"/>
      <c r="DE7" s="1097"/>
      <c r="DF7" s="1098"/>
      <c r="DG7" s="1096" t="s">
        <v>552</v>
      </c>
      <c r="DH7" s="1097"/>
      <c r="DI7" s="1097"/>
      <c r="DJ7" s="1097"/>
      <c r="DK7" s="1098"/>
      <c r="DL7" s="1096" t="s">
        <v>552</v>
      </c>
      <c r="DM7" s="1097"/>
      <c r="DN7" s="1097"/>
      <c r="DO7" s="1097"/>
      <c r="DP7" s="1098"/>
      <c r="DQ7" s="1096" t="s">
        <v>552</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50</v>
      </c>
      <c r="CI8" s="990"/>
      <c r="CJ8" s="990"/>
      <c r="CK8" s="990"/>
      <c r="CL8" s="991"/>
      <c r="CM8" s="989">
        <v>60</v>
      </c>
      <c r="CN8" s="990"/>
      <c r="CO8" s="990"/>
      <c r="CP8" s="990"/>
      <c r="CQ8" s="991"/>
      <c r="CR8" s="989">
        <v>10</v>
      </c>
      <c r="CS8" s="990"/>
      <c r="CT8" s="990"/>
      <c r="CU8" s="990"/>
      <c r="CV8" s="991"/>
      <c r="CW8" s="989" t="s">
        <v>552</v>
      </c>
      <c r="CX8" s="990"/>
      <c r="CY8" s="990"/>
      <c r="CZ8" s="990"/>
      <c r="DA8" s="991"/>
      <c r="DB8" s="989" t="s">
        <v>552</v>
      </c>
      <c r="DC8" s="990"/>
      <c r="DD8" s="990"/>
      <c r="DE8" s="990"/>
      <c r="DF8" s="991"/>
      <c r="DG8" s="989" t="s">
        <v>552</v>
      </c>
      <c r="DH8" s="990"/>
      <c r="DI8" s="990"/>
      <c r="DJ8" s="990"/>
      <c r="DK8" s="991"/>
      <c r="DL8" s="989" t="s">
        <v>552</v>
      </c>
      <c r="DM8" s="990"/>
      <c r="DN8" s="990"/>
      <c r="DO8" s="990"/>
      <c r="DP8" s="991"/>
      <c r="DQ8" s="989" t="s">
        <v>552</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106</v>
      </c>
      <c r="CI9" s="990"/>
      <c r="CJ9" s="990"/>
      <c r="CK9" s="990"/>
      <c r="CL9" s="991"/>
      <c r="CM9" s="989">
        <v>25</v>
      </c>
      <c r="CN9" s="990"/>
      <c r="CO9" s="990"/>
      <c r="CP9" s="990"/>
      <c r="CQ9" s="991"/>
      <c r="CR9" s="989">
        <v>25</v>
      </c>
      <c r="CS9" s="990"/>
      <c r="CT9" s="990"/>
      <c r="CU9" s="990"/>
      <c r="CV9" s="991"/>
      <c r="CW9" s="989" t="s">
        <v>552</v>
      </c>
      <c r="CX9" s="990"/>
      <c r="CY9" s="990"/>
      <c r="CZ9" s="990"/>
      <c r="DA9" s="991"/>
      <c r="DB9" s="989" t="s">
        <v>552</v>
      </c>
      <c r="DC9" s="990"/>
      <c r="DD9" s="990"/>
      <c r="DE9" s="990"/>
      <c r="DF9" s="991"/>
      <c r="DG9" s="989" t="s">
        <v>552</v>
      </c>
      <c r="DH9" s="990"/>
      <c r="DI9" s="990"/>
      <c r="DJ9" s="990"/>
      <c r="DK9" s="991"/>
      <c r="DL9" s="989" t="s">
        <v>552</v>
      </c>
      <c r="DM9" s="990"/>
      <c r="DN9" s="990"/>
      <c r="DO9" s="990"/>
      <c r="DP9" s="991"/>
      <c r="DQ9" s="989" t="s">
        <v>552</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556</v>
      </c>
      <c r="BT10" s="993"/>
      <c r="BU10" s="993"/>
      <c r="BV10" s="993"/>
      <c r="BW10" s="993"/>
      <c r="BX10" s="993"/>
      <c r="BY10" s="993"/>
      <c r="BZ10" s="993"/>
      <c r="CA10" s="993"/>
      <c r="CB10" s="993"/>
      <c r="CC10" s="993"/>
      <c r="CD10" s="993"/>
      <c r="CE10" s="993"/>
      <c r="CF10" s="993"/>
      <c r="CG10" s="1014"/>
      <c r="CH10" s="989">
        <v>23</v>
      </c>
      <c r="CI10" s="990"/>
      <c r="CJ10" s="990"/>
      <c r="CK10" s="990"/>
      <c r="CL10" s="991"/>
      <c r="CM10" s="989">
        <v>186</v>
      </c>
      <c r="CN10" s="990"/>
      <c r="CO10" s="990"/>
      <c r="CP10" s="990"/>
      <c r="CQ10" s="991"/>
      <c r="CR10" s="989">
        <v>3</v>
      </c>
      <c r="CS10" s="990"/>
      <c r="CT10" s="990"/>
      <c r="CU10" s="990"/>
      <c r="CV10" s="991"/>
      <c r="CW10" s="989" t="s">
        <v>552</v>
      </c>
      <c r="CX10" s="990"/>
      <c r="CY10" s="990"/>
      <c r="CZ10" s="990"/>
      <c r="DA10" s="991"/>
      <c r="DB10" s="989" t="s">
        <v>552</v>
      </c>
      <c r="DC10" s="990"/>
      <c r="DD10" s="990"/>
      <c r="DE10" s="990"/>
      <c r="DF10" s="991"/>
      <c r="DG10" s="989" t="s">
        <v>552</v>
      </c>
      <c r="DH10" s="990"/>
      <c r="DI10" s="990"/>
      <c r="DJ10" s="990"/>
      <c r="DK10" s="991"/>
      <c r="DL10" s="989" t="s">
        <v>552</v>
      </c>
      <c r="DM10" s="990"/>
      <c r="DN10" s="990"/>
      <c r="DO10" s="990"/>
      <c r="DP10" s="991"/>
      <c r="DQ10" s="989" t="s">
        <v>552</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557</v>
      </c>
      <c r="BT11" s="993"/>
      <c r="BU11" s="993"/>
      <c r="BV11" s="993"/>
      <c r="BW11" s="993"/>
      <c r="BX11" s="993"/>
      <c r="BY11" s="993"/>
      <c r="BZ11" s="993"/>
      <c r="CA11" s="993"/>
      <c r="CB11" s="993"/>
      <c r="CC11" s="993"/>
      <c r="CD11" s="993"/>
      <c r="CE11" s="993"/>
      <c r="CF11" s="993"/>
      <c r="CG11" s="1014"/>
      <c r="CH11" s="989">
        <v>14</v>
      </c>
      <c r="CI11" s="990"/>
      <c r="CJ11" s="990"/>
      <c r="CK11" s="990"/>
      <c r="CL11" s="991"/>
      <c r="CM11" s="989">
        <v>41</v>
      </c>
      <c r="CN11" s="990"/>
      <c r="CO11" s="990"/>
      <c r="CP11" s="990"/>
      <c r="CQ11" s="991"/>
      <c r="CR11" s="989">
        <v>5</v>
      </c>
      <c r="CS11" s="990"/>
      <c r="CT11" s="990"/>
      <c r="CU11" s="990"/>
      <c r="CV11" s="991"/>
      <c r="CW11" s="989" t="s">
        <v>552</v>
      </c>
      <c r="CX11" s="990"/>
      <c r="CY11" s="990"/>
      <c r="CZ11" s="990"/>
      <c r="DA11" s="991"/>
      <c r="DB11" s="989" t="s">
        <v>552</v>
      </c>
      <c r="DC11" s="990"/>
      <c r="DD11" s="990"/>
      <c r="DE11" s="990"/>
      <c r="DF11" s="991"/>
      <c r="DG11" s="989" t="s">
        <v>552</v>
      </c>
      <c r="DH11" s="990"/>
      <c r="DI11" s="990"/>
      <c r="DJ11" s="990"/>
      <c r="DK11" s="991"/>
      <c r="DL11" s="989" t="s">
        <v>552</v>
      </c>
      <c r="DM11" s="990"/>
      <c r="DN11" s="990"/>
      <c r="DO11" s="990"/>
      <c r="DP11" s="991"/>
      <c r="DQ11" s="989" t="s">
        <v>552</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21204</v>
      </c>
      <c r="R23" s="1061"/>
      <c r="S23" s="1061"/>
      <c r="T23" s="1061"/>
      <c r="U23" s="1061"/>
      <c r="V23" s="1061">
        <v>20504</v>
      </c>
      <c r="W23" s="1061"/>
      <c r="X23" s="1061"/>
      <c r="Y23" s="1061"/>
      <c r="Z23" s="1061"/>
      <c r="AA23" s="1061">
        <v>699</v>
      </c>
      <c r="AB23" s="1061"/>
      <c r="AC23" s="1061"/>
      <c r="AD23" s="1061"/>
      <c r="AE23" s="1068"/>
      <c r="AF23" s="1069">
        <v>616</v>
      </c>
      <c r="AG23" s="1061"/>
      <c r="AH23" s="1061"/>
      <c r="AI23" s="1061"/>
      <c r="AJ23" s="1070"/>
      <c r="AK23" s="1071"/>
      <c r="AL23" s="1072"/>
      <c r="AM23" s="1072"/>
      <c r="AN23" s="1072"/>
      <c r="AO23" s="1072"/>
      <c r="AP23" s="1061">
        <v>15734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3034</v>
      </c>
      <c r="R28" s="1051"/>
      <c r="S28" s="1051"/>
      <c r="T28" s="1051"/>
      <c r="U28" s="1051"/>
      <c r="V28" s="1051">
        <v>3019</v>
      </c>
      <c r="W28" s="1051"/>
      <c r="X28" s="1051"/>
      <c r="Y28" s="1051"/>
      <c r="Z28" s="1051"/>
      <c r="AA28" s="1051">
        <v>16</v>
      </c>
      <c r="AB28" s="1051"/>
      <c r="AC28" s="1051"/>
      <c r="AD28" s="1051"/>
      <c r="AE28" s="1052"/>
      <c r="AF28" s="1053">
        <v>16</v>
      </c>
      <c r="AG28" s="1051"/>
      <c r="AH28" s="1051"/>
      <c r="AI28" s="1051"/>
      <c r="AJ28" s="1054"/>
      <c r="AK28" s="1042">
        <v>283</v>
      </c>
      <c r="AL28" s="1043"/>
      <c r="AM28" s="1043"/>
      <c r="AN28" s="1043"/>
      <c r="AO28" s="1043"/>
      <c r="AP28" s="1043" t="s">
        <v>544</v>
      </c>
      <c r="AQ28" s="1043"/>
      <c r="AR28" s="1043"/>
      <c r="AS28" s="1043"/>
      <c r="AT28" s="1043"/>
      <c r="AU28" s="1043" t="s">
        <v>544</v>
      </c>
      <c r="AV28" s="1043"/>
      <c r="AW28" s="1043"/>
      <c r="AX28" s="1043"/>
      <c r="AY28" s="1043"/>
      <c r="AZ28" s="1044" t="s">
        <v>544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4987</v>
      </c>
      <c r="R29" s="1039"/>
      <c r="S29" s="1039"/>
      <c r="T29" s="1039"/>
      <c r="U29" s="1039"/>
      <c r="V29" s="1039">
        <v>4639</v>
      </c>
      <c r="W29" s="1039"/>
      <c r="X29" s="1039"/>
      <c r="Y29" s="1039"/>
      <c r="Z29" s="1039"/>
      <c r="AA29" s="1039">
        <v>348</v>
      </c>
      <c r="AB29" s="1039"/>
      <c r="AC29" s="1039"/>
      <c r="AD29" s="1039"/>
      <c r="AE29" s="1040"/>
      <c r="AF29" s="1035">
        <v>348</v>
      </c>
      <c r="AG29" s="1036"/>
      <c r="AH29" s="1036"/>
      <c r="AI29" s="1036"/>
      <c r="AJ29" s="1037"/>
      <c r="AK29" s="980">
        <v>678</v>
      </c>
      <c r="AL29" s="971"/>
      <c r="AM29" s="971"/>
      <c r="AN29" s="971"/>
      <c r="AO29" s="971"/>
      <c r="AP29" s="971" t="s">
        <v>544</v>
      </c>
      <c r="AQ29" s="971"/>
      <c r="AR29" s="971"/>
      <c r="AS29" s="971"/>
      <c r="AT29" s="971"/>
      <c r="AU29" s="971" t="s">
        <v>544</v>
      </c>
      <c r="AV29" s="971"/>
      <c r="AW29" s="971"/>
      <c r="AX29" s="971"/>
      <c r="AY29" s="971"/>
      <c r="AZ29" s="1041" t="s">
        <v>544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461</v>
      </c>
      <c r="R30" s="1039"/>
      <c r="S30" s="1039"/>
      <c r="T30" s="1039"/>
      <c r="U30" s="1039"/>
      <c r="V30" s="1039">
        <v>461</v>
      </c>
      <c r="W30" s="1039"/>
      <c r="X30" s="1039"/>
      <c r="Y30" s="1039"/>
      <c r="Z30" s="1039"/>
      <c r="AA30" s="1039">
        <v>1</v>
      </c>
      <c r="AB30" s="1039"/>
      <c r="AC30" s="1039"/>
      <c r="AD30" s="1039"/>
      <c r="AE30" s="1040"/>
      <c r="AF30" s="1035">
        <v>1</v>
      </c>
      <c r="AG30" s="1036"/>
      <c r="AH30" s="1036"/>
      <c r="AI30" s="1036"/>
      <c r="AJ30" s="1037"/>
      <c r="AK30" s="980">
        <v>142</v>
      </c>
      <c r="AL30" s="971"/>
      <c r="AM30" s="971"/>
      <c r="AN30" s="971"/>
      <c r="AO30" s="971"/>
      <c r="AP30" s="971" t="s">
        <v>544</v>
      </c>
      <c r="AQ30" s="971"/>
      <c r="AR30" s="971"/>
      <c r="AS30" s="971"/>
      <c r="AT30" s="971"/>
      <c r="AU30" s="971" t="s">
        <v>544</v>
      </c>
      <c r="AV30" s="971"/>
      <c r="AW30" s="971"/>
      <c r="AX30" s="971"/>
      <c r="AY30" s="971"/>
      <c r="AZ30" s="1041" t="s">
        <v>544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572</v>
      </c>
      <c r="R31" s="1039"/>
      <c r="S31" s="1039"/>
      <c r="T31" s="1039"/>
      <c r="U31" s="1039"/>
      <c r="V31" s="1039">
        <v>593</v>
      </c>
      <c r="W31" s="1039"/>
      <c r="X31" s="1039"/>
      <c r="Y31" s="1039"/>
      <c r="Z31" s="1039"/>
      <c r="AA31" s="1039">
        <v>-21</v>
      </c>
      <c r="AB31" s="1039"/>
      <c r="AC31" s="1039"/>
      <c r="AD31" s="1039"/>
      <c r="AE31" s="1040"/>
      <c r="AF31" s="1035">
        <v>517</v>
      </c>
      <c r="AG31" s="1036"/>
      <c r="AH31" s="1036"/>
      <c r="AI31" s="1036"/>
      <c r="AJ31" s="1037"/>
      <c r="AK31" s="980">
        <v>28</v>
      </c>
      <c r="AL31" s="971"/>
      <c r="AM31" s="971"/>
      <c r="AN31" s="971"/>
      <c r="AO31" s="971"/>
      <c r="AP31" s="971">
        <v>2544</v>
      </c>
      <c r="AQ31" s="971"/>
      <c r="AR31" s="971"/>
      <c r="AS31" s="971"/>
      <c r="AT31" s="971"/>
      <c r="AU31" s="971">
        <v>261</v>
      </c>
      <c r="AV31" s="971"/>
      <c r="AW31" s="971"/>
      <c r="AX31" s="971"/>
      <c r="AY31" s="971"/>
      <c r="AZ31" s="1041" t="s">
        <v>544</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833</v>
      </c>
      <c r="R32" s="1039"/>
      <c r="S32" s="1039"/>
      <c r="T32" s="1039"/>
      <c r="U32" s="1039"/>
      <c r="V32" s="1039">
        <v>832</v>
      </c>
      <c r="W32" s="1039"/>
      <c r="X32" s="1039"/>
      <c r="Y32" s="1039"/>
      <c r="Z32" s="1039"/>
      <c r="AA32" s="1039">
        <v>1</v>
      </c>
      <c r="AB32" s="1039"/>
      <c r="AC32" s="1039"/>
      <c r="AD32" s="1039"/>
      <c r="AE32" s="1040"/>
      <c r="AF32" s="1035">
        <v>93</v>
      </c>
      <c r="AG32" s="1036"/>
      <c r="AH32" s="1036"/>
      <c r="AI32" s="1036"/>
      <c r="AJ32" s="1037"/>
      <c r="AK32" s="980">
        <v>467</v>
      </c>
      <c r="AL32" s="971"/>
      <c r="AM32" s="971"/>
      <c r="AN32" s="971"/>
      <c r="AO32" s="971"/>
      <c r="AP32" s="971">
        <v>5959</v>
      </c>
      <c r="AQ32" s="971"/>
      <c r="AR32" s="971"/>
      <c r="AS32" s="971"/>
      <c r="AT32" s="971"/>
      <c r="AU32" s="971">
        <v>5340</v>
      </c>
      <c r="AV32" s="971"/>
      <c r="AW32" s="971"/>
      <c r="AX32" s="971"/>
      <c r="AY32" s="971"/>
      <c r="AZ32" s="1041" t="s">
        <v>544</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975</v>
      </c>
      <c r="AG63" s="959"/>
      <c r="AH63" s="959"/>
      <c r="AI63" s="959"/>
      <c r="AJ63" s="1022"/>
      <c r="AK63" s="1023"/>
      <c r="AL63" s="963"/>
      <c r="AM63" s="963"/>
      <c r="AN63" s="963"/>
      <c r="AO63" s="963"/>
      <c r="AP63" s="959">
        <v>8503</v>
      </c>
      <c r="AQ63" s="959"/>
      <c r="AR63" s="959"/>
      <c r="AS63" s="959"/>
      <c r="AT63" s="959"/>
      <c r="AU63" s="959">
        <v>5601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545</v>
      </c>
      <c r="C68" s="986"/>
      <c r="D68" s="986"/>
      <c r="E68" s="986"/>
      <c r="F68" s="986"/>
      <c r="G68" s="986"/>
      <c r="H68" s="986"/>
      <c r="I68" s="986"/>
      <c r="J68" s="986"/>
      <c r="K68" s="986"/>
      <c r="L68" s="986"/>
      <c r="M68" s="986"/>
      <c r="N68" s="986"/>
      <c r="O68" s="986"/>
      <c r="P68" s="987"/>
      <c r="Q68" s="988">
        <v>2011</v>
      </c>
      <c r="R68" s="982"/>
      <c r="S68" s="982"/>
      <c r="T68" s="982"/>
      <c r="U68" s="982"/>
      <c r="V68" s="982">
        <v>1962</v>
      </c>
      <c r="W68" s="982"/>
      <c r="X68" s="982"/>
      <c r="Y68" s="982"/>
      <c r="Z68" s="982"/>
      <c r="AA68" s="982">
        <v>48</v>
      </c>
      <c r="AB68" s="982"/>
      <c r="AC68" s="982"/>
      <c r="AD68" s="982"/>
      <c r="AE68" s="982"/>
      <c r="AF68" s="982">
        <v>46</v>
      </c>
      <c r="AG68" s="982"/>
      <c r="AH68" s="982"/>
      <c r="AI68" s="982"/>
      <c r="AJ68" s="982"/>
      <c r="AK68" s="982" t="s">
        <v>552</v>
      </c>
      <c r="AL68" s="982"/>
      <c r="AM68" s="982"/>
      <c r="AN68" s="982"/>
      <c r="AO68" s="982"/>
      <c r="AP68" s="982">
        <v>3009</v>
      </c>
      <c r="AQ68" s="982"/>
      <c r="AR68" s="982"/>
      <c r="AS68" s="982"/>
      <c r="AT68" s="982"/>
      <c r="AU68" s="982">
        <v>2786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546</v>
      </c>
      <c r="C69" s="975"/>
      <c r="D69" s="975"/>
      <c r="E69" s="975"/>
      <c r="F69" s="975"/>
      <c r="G69" s="975"/>
      <c r="H69" s="975"/>
      <c r="I69" s="975"/>
      <c r="J69" s="975"/>
      <c r="K69" s="975"/>
      <c r="L69" s="975"/>
      <c r="M69" s="975"/>
      <c r="N69" s="975"/>
      <c r="O69" s="975"/>
      <c r="P69" s="976"/>
      <c r="Q69" s="977">
        <v>0</v>
      </c>
      <c r="R69" s="971"/>
      <c r="S69" s="971"/>
      <c r="T69" s="971"/>
      <c r="U69" s="971"/>
      <c r="V69" s="971" t="s">
        <v>552</v>
      </c>
      <c r="W69" s="971"/>
      <c r="X69" s="971"/>
      <c r="Y69" s="971"/>
      <c r="Z69" s="971"/>
      <c r="AA69" s="971">
        <v>0</v>
      </c>
      <c r="AB69" s="971"/>
      <c r="AC69" s="971"/>
      <c r="AD69" s="971"/>
      <c r="AE69" s="971"/>
      <c r="AF69" s="971">
        <v>0</v>
      </c>
      <c r="AG69" s="971"/>
      <c r="AH69" s="971"/>
      <c r="AI69" s="971"/>
      <c r="AJ69" s="971"/>
      <c r="AK69" s="971" t="s">
        <v>552</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547</v>
      </c>
      <c r="C70" s="975"/>
      <c r="D70" s="975"/>
      <c r="E70" s="975"/>
      <c r="F70" s="975"/>
      <c r="G70" s="975"/>
      <c r="H70" s="975"/>
      <c r="I70" s="975"/>
      <c r="J70" s="975"/>
      <c r="K70" s="975"/>
      <c r="L70" s="975"/>
      <c r="M70" s="975"/>
      <c r="N70" s="975"/>
      <c r="O70" s="975"/>
      <c r="P70" s="976"/>
      <c r="Q70" s="977">
        <v>7342</v>
      </c>
      <c r="R70" s="971"/>
      <c r="S70" s="971"/>
      <c r="T70" s="971"/>
      <c r="U70" s="971"/>
      <c r="V70" s="971">
        <v>7213</v>
      </c>
      <c r="W70" s="971"/>
      <c r="X70" s="971"/>
      <c r="Y70" s="971"/>
      <c r="Z70" s="971"/>
      <c r="AA70" s="971">
        <v>129</v>
      </c>
      <c r="AB70" s="971"/>
      <c r="AC70" s="971"/>
      <c r="AD70" s="971"/>
      <c r="AE70" s="971"/>
      <c r="AF70" s="971">
        <v>129</v>
      </c>
      <c r="AG70" s="971"/>
      <c r="AH70" s="971"/>
      <c r="AI70" s="971"/>
      <c r="AJ70" s="971"/>
      <c r="AK70" s="971">
        <v>2723</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548</v>
      </c>
      <c r="C71" s="975"/>
      <c r="D71" s="975"/>
      <c r="E71" s="975"/>
      <c r="F71" s="975"/>
      <c r="G71" s="975"/>
      <c r="H71" s="975"/>
      <c r="I71" s="975"/>
      <c r="J71" s="975"/>
      <c r="K71" s="975"/>
      <c r="L71" s="975"/>
      <c r="M71" s="975"/>
      <c r="N71" s="975"/>
      <c r="O71" s="975"/>
      <c r="P71" s="976"/>
      <c r="Q71" s="977">
        <v>75</v>
      </c>
      <c r="R71" s="971"/>
      <c r="S71" s="971"/>
      <c r="T71" s="971"/>
      <c r="U71" s="971"/>
      <c r="V71" s="971">
        <v>71</v>
      </c>
      <c r="W71" s="971"/>
      <c r="X71" s="971"/>
      <c r="Y71" s="971"/>
      <c r="Z71" s="971"/>
      <c r="AA71" s="971">
        <v>4</v>
      </c>
      <c r="AB71" s="971"/>
      <c r="AC71" s="971"/>
      <c r="AD71" s="971"/>
      <c r="AE71" s="971"/>
      <c r="AF71" s="971">
        <v>4</v>
      </c>
      <c r="AG71" s="971"/>
      <c r="AH71" s="971"/>
      <c r="AI71" s="971"/>
      <c r="AJ71" s="971"/>
      <c r="AK71" s="971">
        <v>5</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549</v>
      </c>
      <c r="C72" s="975"/>
      <c r="D72" s="975"/>
      <c r="E72" s="975"/>
      <c r="F72" s="975"/>
      <c r="G72" s="975"/>
      <c r="H72" s="975"/>
      <c r="I72" s="975"/>
      <c r="J72" s="975"/>
      <c r="K72" s="975"/>
      <c r="L72" s="975"/>
      <c r="M72" s="975"/>
      <c r="N72" s="975"/>
      <c r="O72" s="975"/>
      <c r="P72" s="976"/>
      <c r="Q72" s="977">
        <v>117</v>
      </c>
      <c r="R72" s="971"/>
      <c r="S72" s="971"/>
      <c r="T72" s="971"/>
      <c r="U72" s="971"/>
      <c r="V72" s="971">
        <v>94</v>
      </c>
      <c r="W72" s="971"/>
      <c r="X72" s="971"/>
      <c r="Y72" s="971"/>
      <c r="Z72" s="971"/>
      <c r="AA72" s="971">
        <v>23</v>
      </c>
      <c r="AB72" s="971"/>
      <c r="AC72" s="971"/>
      <c r="AD72" s="971"/>
      <c r="AE72" s="971"/>
      <c r="AF72" s="971">
        <v>23</v>
      </c>
      <c r="AG72" s="971"/>
      <c r="AH72" s="971"/>
      <c r="AI72" s="971"/>
      <c r="AJ72" s="971"/>
      <c r="AK72" s="971" t="s">
        <v>552</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550</v>
      </c>
      <c r="C73" s="975"/>
      <c r="D73" s="975"/>
      <c r="E73" s="975"/>
      <c r="F73" s="975"/>
      <c r="G73" s="975"/>
      <c r="H73" s="975"/>
      <c r="I73" s="975"/>
      <c r="J73" s="975"/>
      <c r="K73" s="975"/>
      <c r="L73" s="975"/>
      <c r="M73" s="975"/>
      <c r="N73" s="975"/>
      <c r="O73" s="975"/>
      <c r="P73" s="976"/>
      <c r="Q73" s="977">
        <v>800</v>
      </c>
      <c r="R73" s="971"/>
      <c r="S73" s="971"/>
      <c r="T73" s="971"/>
      <c r="U73" s="971"/>
      <c r="V73" s="971">
        <v>761</v>
      </c>
      <c r="W73" s="971"/>
      <c r="X73" s="971"/>
      <c r="Y73" s="971"/>
      <c r="Z73" s="971"/>
      <c r="AA73" s="971">
        <v>39</v>
      </c>
      <c r="AB73" s="971"/>
      <c r="AC73" s="971"/>
      <c r="AD73" s="971"/>
      <c r="AE73" s="971"/>
      <c r="AF73" s="971">
        <v>39</v>
      </c>
      <c r="AG73" s="971"/>
      <c r="AH73" s="971"/>
      <c r="AI73" s="971"/>
      <c r="AJ73" s="971"/>
      <c r="AK73" s="971" t="s">
        <v>552</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551</v>
      </c>
      <c r="C74" s="975"/>
      <c r="D74" s="975"/>
      <c r="E74" s="975"/>
      <c r="F74" s="975"/>
      <c r="G74" s="975"/>
      <c r="H74" s="975"/>
      <c r="I74" s="975"/>
      <c r="J74" s="975"/>
      <c r="K74" s="975"/>
      <c r="L74" s="975"/>
      <c r="M74" s="975"/>
      <c r="N74" s="975"/>
      <c r="O74" s="975"/>
      <c r="P74" s="976"/>
      <c r="Q74" s="977">
        <v>156266</v>
      </c>
      <c r="R74" s="971"/>
      <c r="S74" s="971"/>
      <c r="T74" s="971"/>
      <c r="U74" s="971"/>
      <c r="V74" s="971">
        <v>153668</v>
      </c>
      <c r="W74" s="971"/>
      <c r="X74" s="971"/>
      <c r="Y74" s="971"/>
      <c r="Z74" s="971"/>
      <c r="AA74" s="971">
        <v>2598</v>
      </c>
      <c r="AB74" s="971"/>
      <c r="AC74" s="971"/>
      <c r="AD74" s="971"/>
      <c r="AE74" s="971"/>
      <c r="AF74" s="971">
        <v>2598</v>
      </c>
      <c r="AG74" s="971"/>
      <c r="AH74" s="971"/>
      <c r="AI74" s="971"/>
      <c r="AJ74" s="971"/>
      <c r="AK74" s="971">
        <v>1803</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2839</v>
      </c>
      <c r="AG88" s="959"/>
      <c r="AH88" s="959"/>
      <c r="AI88" s="959"/>
      <c r="AJ88" s="959"/>
      <c r="AK88" s="963"/>
      <c r="AL88" s="963"/>
      <c r="AM88" s="963"/>
      <c r="AN88" s="963"/>
      <c r="AO88" s="963"/>
      <c r="AP88" s="959">
        <v>3009</v>
      </c>
      <c r="AQ88" s="959"/>
      <c r="AR88" s="959"/>
      <c r="AS88" s="959"/>
      <c r="AT88" s="959"/>
      <c r="AU88" s="959">
        <v>2786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69</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1947585</v>
      </c>
      <c r="AB110" s="889"/>
      <c r="AC110" s="889"/>
      <c r="AD110" s="889"/>
      <c r="AE110" s="890"/>
      <c r="AF110" s="891">
        <v>2010520</v>
      </c>
      <c r="AG110" s="889"/>
      <c r="AH110" s="889"/>
      <c r="AI110" s="889"/>
      <c r="AJ110" s="890"/>
      <c r="AK110" s="891">
        <v>2050135</v>
      </c>
      <c r="AL110" s="889"/>
      <c r="AM110" s="889"/>
      <c r="AN110" s="889"/>
      <c r="AO110" s="890"/>
      <c r="AP110" s="892">
        <v>21.3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17070529</v>
      </c>
      <c r="BR110" s="842"/>
      <c r="BS110" s="842"/>
      <c r="BT110" s="842"/>
      <c r="BU110" s="842"/>
      <c r="BV110" s="842">
        <v>16442175</v>
      </c>
      <c r="BW110" s="842"/>
      <c r="BX110" s="842"/>
      <c r="BY110" s="842"/>
      <c r="BZ110" s="842"/>
      <c r="CA110" s="842">
        <v>15734471</v>
      </c>
      <c r="CB110" s="842"/>
      <c r="CC110" s="842"/>
      <c r="CD110" s="842"/>
      <c r="CE110" s="842"/>
      <c r="CF110" s="866">
        <v>163.4</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6341785</v>
      </c>
      <c r="BR112" s="817"/>
      <c r="BS112" s="817"/>
      <c r="BT112" s="817"/>
      <c r="BU112" s="817"/>
      <c r="BV112" s="817">
        <v>5791381</v>
      </c>
      <c r="BW112" s="817"/>
      <c r="BX112" s="817"/>
      <c r="BY112" s="817"/>
      <c r="BZ112" s="817"/>
      <c r="CA112" s="817">
        <v>5600595</v>
      </c>
      <c r="CB112" s="817"/>
      <c r="CC112" s="817"/>
      <c r="CD112" s="817"/>
      <c r="CE112" s="817"/>
      <c r="CF112" s="875">
        <v>58.2</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448434</v>
      </c>
      <c r="AB113" s="919"/>
      <c r="AC113" s="919"/>
      <c r="AD113" s="919"/>
      <c r="AE113" s="920"/>
      <c r="AF113" s="921">
        <v>453160</v>
      </c>
      <c r="AG113" s="919"/>
      <c r="AH113" s="919"/>
      <c r="AI113" s="919"/>
      <c r="AJ113" s="920"/>
      <c r="AK113" s="921">
        <v>391455</v>
      </c>
      <c r="AL113" s="919"/>
      <c r="AM113" s="919"/>
      <c r="AN113" s="919"/>
      <c r="AO113" s="920"/>
      <c r="AP113" s="922">
        <v>4.0999999999999996</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2967194</v>
      </c>
      <c r="BR113" s="817"/>
      <c r="BS113" s="817"/>
      <c r="BT113" s="817"/>
      <c r="BU113" s="817"/>
      <c r="BV113" s="817">
        <v>2880813</v>
      </c>
      <c r="BW113" s="817"/>
      <c r="BX113" s="817"/>
      <c r="BY113" s="817"/>
      <c r="BZ113" s="817"/>
      <c r="CA113" s="817">
        <v>2785696</v>
      </c>
      <c r="CB113" s="817"/>
      <c r="CC113" s="817"/>
      <c r="CD113" s="817"/>
      <c r="CE113" s="817"/>
      <c r="CF113" s="875">
        <v>28.9</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105883</v>
      </c>
      <c r="AB114" s="780"/>
      <c r="AC114" s="780"/>
      <c r="AD114" s="780"/>
      <c r="AE114" s="781"/>
      <c r="AF114" s="782">
        <v>102965</v>
      </c>
      <c r="AG114" s="780"/>
      <c r="AH114" s="780"/>
      <c r="AI114" s="780"/>
      <c r="AJ114" s="781"/>
      <c r="AK114" s="782">
        <v>141060</v>
      </c>
      <c r="AL114" s="780"/>
      <c r="AM114" s="780"/>
      <c r="AN114" s="780"/>
      <c r="AO114" s="781"/>
      <c r="AP114" s="824">
        <v>1.5</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1458900</v>
      </c>
      <c r="BR114" s="817"/>
      <c r="BS114" s="817"/>
      <c r="BT114" s="817"/>
      <c r="BU114" s="817"/>
      <c r="BV114" s="817">
        <v>1543596</v>
      </c>
      <c r="BW114" s="817"/>
      <c r="BX114" s="817"/>
      <c r="BY114" s="817"/>
      <c r="BZ114" s="817"/>
      <c r="CA114" s="817">
        <v>1712465</v>
      </c>
      <c r="CB114" s="817"/>
      <c r="CC114" s="817"/>
      <c r="CD114" s="817"/>
      <c r="CE114" s="817"/>
      <c r="CF114" s="875">
        <v>17.8</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v>
      </c>
      <c r="AB115" s="919"/>
      <c r="AC115" s="919"/>
      <c r="AD115" s="919"/>
      <c r="AE115" s="920"/>
      <c r="AF115" s="921">
        <v>3</v>
      </c>
      <c r="AG115" s="919"/>
      <c r="AH115" s="919"/>
      <c r="AI115" s="919"/>
      <c r="AJ115" s="920"/>
      <c r="AK115" s="921">
        <v>2</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2501906</v>
      </c>
      <c r="AB117" s="903"/>
      <c r="AC117" s="903"/>
      <c r="AD117" s="903"/>
      <c r="AE117" s="904"/>
      <c r="AF117" s="905">
        <v>2566648</v>
      </c>
      <c r="AG117" s="903"/>
      <c r="AH117" s="903"/>
      <c r="AI117" s="903"/>
      <c r="AJ117" s="904"/>
      <c r="AK117" s="905">
        <v>2582652</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27838408</v>
      </c>
      <c r="BR119" s="845"/>
      <c r="BS119" s="845"/>
      <c r="BT119" s="845"/>
      <c r="BU119" s="845"/>
      <c r="BV119" s="845">
        <v>26657965</v>
      </c>
      <c r="BW119" s="845"/>
      <c r="BX119" s="845"/>
      <c r="BY119" s="845"/>
      <c r="BZ119" s="845"/>
      <c r="CA119" s="845">
        <v>25833227</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6506897</v>
      </c>
      <c r="BR120" s="842"/>
      <c r="BS120" s="842"/>
      <c r="BT120" s="842"/>
      <c r="BU120" s="842"/>
      <c r="BV120" s="842">
        <v>6254796</v>
      </c>
      <c r="BW120" s="842"/>
      <c r="BX120" s="842"/>
      <c r="BY120" s="842"/>
      <c r="BZ120" s="842"/>
      <c r="CA120" s="842">
        <v>6441801</v>
      </c>
      <c r="CB120" s="842"/>
      <c r="CC120" s="842"/>
      <c r="CD120" s="842"/>
      <c r="CE120" s="842"/>
      <c r="CF120" s="866">
        <v>66.900000000000006</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6044437</v>
      </c>
      <c r="DH120" s="842"/>
      <c r="DI120" s="842"/>
      <c r="DJ120" s="842"/>
      <c r="DK120" s="842"/>
      <c r="DL120" s="842">
        <v>5512515</v>
      </c>
      <c r="DM120" s="842"/>
      <c r="DN120" s="842"/>
      <c r="DO120" s="842"/>
      <c r="DP120" s="842"/>
      <c r="DQ120" s="842">
        <v>5339619</v>
      </c>
      <c r="DR120" s="842"/>
      <c r="DS120" s="842"/>
      <c r="DT120" s="842"/>
      <c r="DU120" s="842"/>
      <c r="DV120" s="843">
        <v>55.4</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793546</v>
      </c>
      <c r="BR121" s="817"/>
      <c r="BS121" s="817"/>
      <c r="BT121" s="817"/>
      <c r="BU121" s="817"/>
      <c r="BV121" s="817">
        <v>747139</v>
      </c>
      <c r="BW121" s="817"/>
      <c r="BX121" s="817"/>
      <c r="BY121" s="817"/>
      <c r="BZ121" s="817"/>
      <c r="CA121" s="817">
        <v>699058</v>
      </c>
      <c r="CB121" s="817"/>
      <c r="CC121" s="817"/>
      <c r="CD121" s="817"/>
      <c r="CE121" s="817"/>
      <c r="CF121" s="875">
        <v>7.3</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297348</v>
      </c>
      <c r="DH121" s="817"/>
      <c r="DI121" s="817"/>
      <c r="DJ121" s="817"/>
      <c r="DK121" s="817"/>
      <c r="DL121" s="817">
        <v>278866</v>
      </c>
      <c r="DM121" s="817"/>
      <c r="DN121" s="817"/>
      <c r="DO121" s="817"/>
      <c r="DP121" s="817"/>
      <c r="DQ121" s="817">
        <v>260976</v>
      </c>
      <c r="DR121" s="817"/>
      <c r="DS121" s="817"/>
      <c r="DT121" s="817"/>
      <c r="DU121" s="817"/>
      <c r="DV121" s="794">
        <v>2.7</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17121882</v>
      </c>
      <c r="BR122" s="845"/>
      <c r="BS122" s="845"/>
      <c r="BT122" s="845"/>
      <c r="BU122" s="845"/>
      <c r="BV122" s="845">
        <v>16453961</v>
      </c>
      <c r="BW122" s="845"/>
      <c r="BX122" s="845"/>
      <c r="BY122" s="845"/>
      <c r="BZ122" s="845"/>
      <c r="CA122" s="845">
        <v>15761257</v>
      </c>
      <c r="CB122" s="845"/>
      <c r="CC122" s="845"/>
      <c r="CD122" s="845"/>
      <c r="CE122" s="845"/>
      <c r="CF122" s="846">
        <v>163.69999999999999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24422325</v>
      </c>
      <c r="BR123" s="833"/>
      <c r="BS123" s="833"/>
      <c r="BT123" s="833"/>
      <c r="BU123" s="833"/>
      <c r="BV123" s="833">
        <v>23455896</v>
      </c>
      <c r="BW123" s="833"/>
      <c r="BX123" s="833"/>
      <c r="BY123" s="833"/>
      <c r="BZ123" s="833"/>
      <c r="CA123" s="833">
        <v>22902116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35.799999999999997</v>
      </c>
      <c r="BR124" s="831"/>
      <c r="BS124" s="831"/>
      <c r="BT124" s="831"/>
      <c r="BU124" s="831"/>
      <c r="BV124" s="831">
        <v>34</v>
      </c>
      <c r="BW124" s="831"/>
      <c r="BX124" s="831"/>
      <c r="BY124" s="831"/>
      <c r="BZ124" s="831"/>
      <c r="CA124" s="831">
        <v>30.4</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v>
      </c>
      <c r="AB127" s="780"/>
      <c r="AC127" s="780"/>
      <c r="AD127" s="780"/>
      <c r="AE127" s="781"/>
      <c r="AF127" s="782">
        <v>3</v>
      </c>
      <c r="AG127" s="780"/>
      <c r="AH127" s="780"/>
      <c r="AI127" s="780"/>
      <c r="AJ127" s="781"/>
      <c r="AK127" s="782">
        <v>2</v>
      </c>
      <c r="AL127" s="780"/>
      <c r="AM127" s="780"/>
      <c r="AN127" s="780"/>
      <c r="AO127" s="781"/>
      <c r="AP127" s="824">
        <v>0</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56640</v>
      </c>
      <c r="AB128" s="801"/>
      <c r="AC128" s="801"/>
      <c r="AD128" s="801"/>
      <c r="AE128" s="802"/>
      <c r="AF128" s="803">
        <v>38631</v>
      </c>
      <c r="AG128" s="801"/>
      <c r="AH128" s="801"/>
      <c r="AI128" s="801"/>
      <c r="AJ128" s="802"/>
      <c r="AK128" s="803">
        <v>53849</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13.14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11200120</v>
      </c>
      <c r="AB129" s="780"/>
      <c r="AC129" s="780"/>
      <c r="AD129" s="780"/>
      <c r="AE129" s="781"/>
      <c r="AF129" s="782">
        <v>11120804</v>
      </c>
      <c r="AG129" s="780"/>
      <c r="AH129" s="780"/>
      <c r="AI129" s="780"/>
      <c r="AJ129" s="781"/>
      <c r="AK129" s="782">
        <v>11319586</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18.14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1675963</v>
      </c>
      <c r="AB130" s="780"/>
      <c r="AC130" s="780"/>
      <c r="AD130" s="780"/>
      <c r="AE130" s="781"/>
      <c r="AF130" s="782">
        <v>1712302</v>
      </c>
      <c r="AG130" s="780"/>
      <c r="AH130" s="780"/>
      <c r="AI130" s="780"/>
      <c r="AJ130" s="781"/>
      <c r="AK130" s="782">
        <v>1689695</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8.4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9524157</v>
      </c>
      <c r="AB131" s="764"/>
      <c r="AC131" s="764"/>
      <c r="AD131" s="764"/>
      <c r="AE131" s="765"/>
      <c r="AF131" s="766">
        <v>9408502</v>
      </c>
      <c r="AG131" s="764"/>
      <c r="AH131" s="764"/>
      <c r="AI131" s="764"/>
      <c r="AJ131" s="765"/>
      <c r="AK131" s="766">
        <v>9629891</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30.4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8.0773867970000008</v>
      </c>
      <c r="AB132" s="745"/>
      <c r="AC132" s="745"/>
      <c r="AD132" s="745"/>
      <c r="AE132" s="746"/>
      <c r="AF132" s="747">
        <v>8.6699774309999995</v>
      </c>
      <c r="AG132" s="745"/>
      <c r="AH132" s="745"/>
      <c r="AI132" s="745"/>
      <c r="AJ132" s="746"/>
      <c r="AK132" s="747">
        <v>8.7135773400000005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8.1999999999999993</v>
      </c>
      <c r="AB133" s="724"/>
      <c r="AC133" s="724"/>
      <c r="AD133" s="724"/>
      <c r="AE133" s="725"/>
      <c r="AF133" s="723">
        <v>8.1999999999999993</v>
      </c>
      <c r="AG133" s="724"/>
      <c r="AH133" s="724"/>
      <c r="AI133" s="724"/>
      <c r="AJ133" s="725"/>
      <c r="AK133" s="723">
        <v>8.4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HvwZIRWldxcaio4Oj3QapkfcjNyNYHEphfkNZdYUmWO4KGaaN34+YSLI7AdjCh3b+dPVhi0tmuHhP2zRYKxCg==" saltValue="L4c9Tsy+TfKNE6LGzBvo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9RP6DYViN2MNcRIoAyjbYAvShj9I5Z8qoAYvTxPin4df34aRv7bALpKGEzM63DGezpK9/D8TnhDFl5QvOib2fw==" saltValue="rT7O/fu6efZSrndArVsJn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euSejHFblmRV0vtKNegtgDHTtvzuJ/1z9YTaDdwVaq7bjWqALdqxRSfqYp7T5paQ9sDe4AAVNwUIopEeNhmQQ==" saltValue="3/0+qB6UYJp/n84okVuOf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2298472</v>
      </c>
      <c r="AP9" s="269">
        <v>84912</v>
      </c>
      <c r="AQ9" s="270">
        <v>117270</v>
      </c>
      <c r="AR9" s="271">
        <v>-27.6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620372</v>
      </c>
      <c r="AP10" s="272">
        <v>22918</v>
      </c>
      <c r="AQ10" s="273">
        <v>10490</v>
      </c>
      <c r="AR10" s="274">
        <v>118.5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7849</v>
      </c>
      <c r="AP11" s="272">
        <v>290</v>
      </c>
      <c r="AQ11" s="273">
        <v>1802</v>
      </c>
      <c r="AR11" s="274">
        <v>-83.9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3</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144844</v>
      </c>
      <c r="AP13" s="272">
        <v>5351</v>
      </c>
      <c r="AQ13" s="273">
        <v>4482</v>
      </c>
      <c r="AR13" s="274">
        <v>19.399999999999999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71985</v>
      </c>
      <c r="AP14" s="272">
        <v>2659</v>
      </c>
      <c r="AQ14" s="273">
        <v>2749</v>
      </c>
      <c r="AR14" s="274">
        <v>-3.3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-71505</v>
      </c>
      <c r="AP15" s="272">
        <v>-2642</v>
      </c>
      <c r="AQ15" s="273">
        <v>-7399</v>
      </c>
      <c r="AR15" s="274">
        <v>-64.3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3072017</v>
      </c>
      <c r="AP16" s="272">
        <v>113488</v>
      </c>
      <c r="AQ16" s="273">
        <v>129397</v>
      </c>
      <c r="AR16" s="274">
        <v>-12.3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9.09</v>
      </c>
      <c r="AP21" s="286">
        <v>11.07</v>
      </c>
      <c r="AQ21" s="287">
        <v>-1.98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95.9</v>
      </c>
      <c r="AP22" s="291">
        <v>97.2</v>
      </c>
      <c r="AQ22" s="292">
        <v>-1.3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2050135</v>
      </c>
      <c r="AP32" s="300">
        <v>75737</v>
      </c>
      <c r="AQ32" s="301">
        <v>74841</v>
      </c>
      <c r="AR32" s="302">
        <v>1.2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1</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391455</v>
      </c>
      <c r="AP35" s="300">
        <v>14461</v>
      </c>
      <c r="AQ35" s="301">
        <v>16683</v>
      </c>
      <c r="AR35" s="302">
        <v>-13.3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141060</v>
      </c>
      <c r="AP36" s="300">
        <v>5211</v>
      </c>
      <c r="AQ36" s="301">
        <v>2411</v>
      </c>
      <c r="AR36" s="302">
        <v>116.1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2</v>
      </c>
      <c r="AP37" s="300">
        <v>0</v>
      </c>
      <c r="AQ37" s="301">
        <v>548</v>
      </c>
      <c r="AR37" s="302">
        <v>-100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7</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-53849</v>
      </c>
      <c r="AP39" s="300">
        <v>-1989</v>
      </c>
      <c r="AQ39" s="301">
        <v>-3756</v>
      </c>
      <c r="AR39" s="302">
        <v>-47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-1689695</v>
      </c>
      <c r="AP40" s="300">
        <v>-62422</v>
      </c>
      <c r="AQ40" s="301">
        <v>-63247</v>
      </c>
      <c r="AR40" s="302">
        <v>-1.3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839108</v>
      </c>
      <c r="AP41" s="300">
        <v>30999</v>
      </c>
      <c r="AQ41" s="301">
        <v>27488</v>
      </c>
      <c r="AR41" s="302">
        <v>12.8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3000441</v>
      </c>
      <c r="AN51" s="322">
        <v>100490</v>
      </c>
      <c r="AO51" s="323">
        <v>25.3</v>
      </c>
      <c r="AP51" s="324">
        <v>92632</v>
      </c>
      <c r="AQ51" s="325">
        <v>-1.5</v>
      </c>
      <c r="AR51" s="326">
        <v>26.8</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1795307</v>
      </c>
      <c r="AN52" s="330">
        <v>60128</v>
      </c>
      <c r="AO52" s="331">
        <v>64.599999999999994</v>
      </c>
      <c r="AP52" s="332">
        <v>47978</v>
      </c>
      <c r="AQ52" s="333">
        <v>-2</v>
      </c>
      <c r="AR52" s="334">
        <v>66.599999999999994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1476260</v>
      </c>
      <c r="AN53" s="322">
        <v>50611</v>
      </c>
      <c r="AO53" s="323">
        <v>-49.6</v>
      </c>
      <c r="AP53" s="324">
        <v>96469</v>
      </c>
      <c r="AQ53" s="325">
        <v>4.0999999999999996</v>
      </c>
      <c r="AR53" s="326">
        <v>-53.7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610760</v>
      </c>
      <c r="AN54" s="330">
        <v>20939</v>
      </c>
      <c r="AO54" s="331">
        <v>-65.2</v>
      </c>
      <c r="AP54" s="332">
        <v>49775</v>
      </c>
      <c r="AQ54" s="333">
        <v>3.7</v>
      </c>
      <c r="AR54" s="334">
        <v>-68.900000000000006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1427159</v>
      </c>
      <c r="AN55" s="322">
        <v>50123</v>
      </c>
      <c r="AO55" s="323">
        <v>-1</v>
      </c>
      <c r="AP55" s="324">
        <v>85743</v>
      </c>
      <c r="AQ55" s="325">
        <v>-11.1</v>
      </c>
      <c r="AR55" s="326">
        <v>10.1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756198</v>
      </c>
      <c r="AN56" s="330">
        <v>26558</v>
      </c>
      <c r="AO56" s="331">
        <v>26.8</v>
      </c>
      <c r="AP56" s="332">
        <v>45231</v>
      </c>
      <c r="AQ56" s="333">
        <v>-9.1</v>
      </c>
      <c r="AR56" s="334">
        <v>35.9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1919448</v>
      </c>
      <c r="AN57" s="322">
        <v>69259</v>
      </c>
      <c r="AO57" s="323">
        <v>38.200000000000003</v>
      </c>
      <c r="AP57" s="324">
        <v>92509</v>
      </c>
      <c r="AQ57" s="325">
        <v>7.9</v>
      </c>
      <c r="AR57" s="326">
        <v>30.3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1465813</v>
      </c>
      <c r="AN58" s="330">
        <v>52891</v>
      </c>
      <c r="AO58" s="331">
        <v>99.2</v>
      </c>
      <c r="AP58" s="332">
        <v>52274</v>
      </c>
      <c r="AQ58" s="333">
        <v>15.6</v>
      </c>
      <c r="AR58" s="334">
        <v>83.6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1902401</v>
      </c>
      <c r="AN59" s="322">
        <v>70280</v>
      </c>
      <c r="AO59" s="323">
        <v>1.5</v>
      </c>
      <c r="AP59" s="324">
        <v>98544</v>
      </c>
      <c r="AQ59" s="325">
        <v>6.5</v>
      </c>
      <c r="AR59" s="326">
        <v>-5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1423959</v>
      </c>
      <c r="AN60" s="330">
        <v>52605</v>
      </c>
      <c r="AO60" s="331">
        <v>-0.5</v>
      </c>
      <c r="AP60" s="332">
        <v>55816</v>
      </c>
      <c r="AQ60" s="333">
        <v>6.8</v>
      </c>
      <c r="AR60" s="334">
        <v>-7.3</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1945142</v>
      </c>
      <c r="AN61" s="337">
        <v>68153</v>
      </c>
      <c r="AO61" s="338">
        <v>2.9</v>
      </c>
      <c r="AP61" s="339">
        <v>93179</v>
      </c>
      <c r="AQ61" s="340">
        <v>1.2</v>
      </c>
      <c r="AR61" s="326">
        <v>1.7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1210407</v>
      </c>
      <c r="AN62" s="330">
        <v>42624</v>
      </c>
      <c r="AO62" s="331">
        <v>25</v>
      </c>
      <c r="AP62" s="332">
        <v>50215</v>
      </c>
      <c r="AQ62" s="333">
        <v>3</v>
      </c>
      <c r="AR62" s="334">
        <v>22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ZuXxqZg0R+G8huRNoM0zP4Fj8nhPeZ3tv5zsYtOww+kxgv7GcldMfxD0aPG28jXtExDhQG/FeeFApZcNoB9C8Q==" saltValue="EyUHCWGiOYR+vrtuQ0Z7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x1qQetq/eH1RYRD9zujBy2+Ld656ZOhaMFdDl8A5xF0b62IWdDPGQFqIsyFZ1E0dP0MSozl1k+E6kly/a3+pRQ==" saltValue="/WKolBvJGEYUwzcmqYWpV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LC+B1rnVIW+vEgxFOb5UiTJAbU9gDgwSBQVWjMEGwqc94S1qVu+Maj1FQBY7RSCaZZe8FIc928QtlqutlZ5NGg==" saltValue="ZjiOG8cEGGblRt7F4h5hf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21.94</v>
      </c>
      <c r="G47" s="12">
        <v>22.85</v>
      </c>
      <c r="H47" s="12">
        <v>21.85</v>
      </c>
      <c r="I47" s="12">
        <v>19.07</v>
      </c>
      <c r="J47" s="13">
        <v>19.32</v>
      </c>
    </row>
    <row r="48" spans="2:10" ht="57.75" customHeight="1" x14ac:dyDescent="0.2">
      <c r="B48" s="14"/>
      <c r="C48" s="1141" t="s">
        <v>4</v>
      </c>
      <c r="D48" s="1141"/>
      <c r="E48" s="1142"/>
      <c r="F48" s="15">
        <v>2.8</v>
      </c>
      <c r="G48" s="16">
        <v>3.45</v>
      </c>
      <c r="H48" s="16">
        <v>4.9800000000000004</v>
      </c>
      <c r="I48" s="16">
        <v>4.87</v>
      </c>
      <c r="J48" s="17">
        <v>5.44</v>
      </c>
    </row>
    <row r="49" spans="2:10" ht="57.75" customHeight="1" thickBot="1" x14ac:dyDescent="0.25">
      <c r="B49" s="18"/>
      <c r="C49" s="1143" t="s">
        <v>5</v>
      </c>
      <c r="D49" s="1143"/>
      <c r="E49" s="1144"/>
      <c r="F49" s="19">
        <v>0.42</v>
      </c>
      <c r="G49" s="20">
        <v>2.63</v>
      </c>
      <c r="H49" s="20" t="s">
        <v>529</v>
      </c>
      <c r="I49" s="20" t="s">
        <v>530</v>
      </c>
      <c r="J49" s="21">
        <v>1.23</v>
      </c>
    </row>
    <row r="50" spans="2:10" ht="13" x14ac:dyDescent="0.2"/>
  </sheetData>
  <sheetProtection algorithmName="SHA-512" hashValue="XRBHxne6GUhUvve8ZdG9AA79WU58JCskQ3FueccCMSzjK/WCCmjkfY7URAa8sj5qWfb/yz72L4ELR0qyfN2kOA==" saltValue="W1aA3d3DYFt2YOoDyE3d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2026-03-13T06:58:15Z</cp:lastPrinted>
  <dcterms:created xsi:type="dcterms:W3CDTF">2026-02-23T04:42:19Z</dcterms:created>
  <dcterms:modified xsi:type="dcterms:W3CDTF">2026-03-23T00:44:43Z</dcterms:modified>
  <cp:category/>
</cp:coreProperties>
</file>