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10.18.11.9\homes\admin\01zaisei\▼財政状況資料集\07 R7-8（R6年度決算）\08_完成版\"/>
    </mc:Choice>
  </mc:AlternateContent>
  <xr:revisionPtr revIDLastSave="0" documentId="13_ncr:1_{725045D1-896E-45CA-A260-DD51256AF9CD}" xr6:coauthVersionLast="47" xr6:coauthVersionMax="47" xr10:uidLastSave="{00000000-0000-0000-0000-000000000000}"/>
  <bookViews>
    <workbookView xWindow="-28920" yWindow="-120" windowWidth="29040" windowHeight="15720" tabRatio="81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O39" i="10"/>
  <c r="BW39" i="10"/>
  <c r="BE39" i="10"/>
  <c r="AM39" i="10"/>
  <c r="U39" i="10"/>
  <c r="CO38" i="10"/>
  <c r="BE38" i="10"/>
  <c r="AM38" i="10"/>
  <c r="U38" i="10"/>
  <c r="CO37" i="10"/>
  <c r="BE37" i="10"/>
  <c r="CO36" i="10"/>
  <c r="C34" i="10"/>
  <c r="C35" i="10" l="1"/>
  <c r="C36" i="10" s="1"/>
  <c r="C37" i="10" s="1"/>
  <c r="C38" i="10" s="1"/>
  <c r="C39" i="10" s="1"/>
  <c r="C40"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l="1"/>
  <c r="AM37" i="10" l="1"/>
  <c r="BE34" i="10" s="1"/>
  <c r="BE35" i="10" s="1"/>
  <c r="BE36" i="10" s="1"/>
  <c r="BW34" i="10"/>
  <c r="BW35" i="10" s="1"/>
  <c r="BW36" i="10" s="1"/>
  <c r="BW37" i="10" s="1"/>
  <c r="BW38" i="10" s="1"/>
  <c r="CO34" i="10" l="1"/>
  <c r="CO35" i="10" s="1"/>
</calcChain>
</file>

<file path=xl/sharedStrings.xml><?xml version="1.0" encoding="utf-8"?>
<sst xmlns="http://schemas.openxmlformats.org/spreadsheetml/2006/main" count="1089" uniqueCount="578">
  <si>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</si>
  <si>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</si>
  <si>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</si>
  <si>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</si>
  <si>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</si>
  <si>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</si>
  <si>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</si>
  <si>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</si>
  <si>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</si>
  <si>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</si>
  <si>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</si>
  <si>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</si>
  <si>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</si>
  <si>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</si>
  <si>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</si>
  <si>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</si>
  <si>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</si>
  <si>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</si>
  <si>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</si>
  <si>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</si>
  <si>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</si>
  <si>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</si>
  <si>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</si>
  <si>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</si>
  <si>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</si>
  <si>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</si>
  <si>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</si>
  <si>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</si>
  <si>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</si>
  <si>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</si>
  <si>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</si>
  <si>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</si>
  <si>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</si>
  <si>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</si>
  <si>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</si>
  <si>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</si>
  <si>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</si>
  <si>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</si>
  <si>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</si>
  <si>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</si>
  <si>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</si>
  <si>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</si>
  <si>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</si>
  <si>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</si>
  <si>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</si>
  <si>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</si>
  <si>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</si>
  <si>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</si>
  <si>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</si>
  <si>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</si>
  <si>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</si>
  <si>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</si>
  <si>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</si>
  <si>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</si>
  <si>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</si>
  <si>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</si>
  <si>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</si>
  <si>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</si>
  <si>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</si>
  <si>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</si>
  <si>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</si>
  <si>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</si>
  <si>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</si>
  <si>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</si>
  <si>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</si>
  <si>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</si>
  <si>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</si>
  <si>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</si>
  <si>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</si>
  <si>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</si>
  <si>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</si>
  <si>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</si>
  <si>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</si>
  <si>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</si>
  <si>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</si>
  <si>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</si>
  <si>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</si>
  <si>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</si>
  <si>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</si>
  <si>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</si>
  <si>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</si>
  <si>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</si>
  <si>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</si>
  <si>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</si>
  <si>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</si>
  <si>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</si>
  <si>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</si>
  <si>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</si>
  <si>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</si>
  <si>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</si>
  <si>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</si>
  <si>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</si>
  <si>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</si>
  <si>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</si>
  <si>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大館市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</si>
  <si>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</si>
  <si>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</si>
  <si>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</si>
  <si>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</si>
  <si>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</si>
  <si>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</si>
  <si>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</si>
  <si>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</si>
  <si>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</si>
  <si>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</si>
  <si>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</si>
  <si>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</si>
  <si>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</si>
  <si>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</si>
  <si>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</si>
  <si>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</si>
  <si>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</si>
  <si>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</si>
  <si>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</si>
  <si>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</si>
  <si>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</si>
  <si>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</si>
  <si>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</si>
  <si>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</si>
  <si>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</si>
  <si>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</si>
  <si>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</si>
  <si>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</si>
  <si>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</si>
  <si>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</si>
  <si>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</si>
  <si>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</si>
  <si>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</si>
  <si>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</si>
  <si>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</si>
  <si>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</si>
  <si>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</si>
  <si>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</si>
  <si>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</si>
  <si>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</si>
  <si>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</si>
  <si>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</si>
  <si>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</si>
  <si>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</si>
  <si>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</si>
  <si>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</si>
  <si>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</si>
  <si>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</si>
  <si>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大館市病院事業会計</t>
    <phoneticPr fontId="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</si>
  <si>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</si>
  <si>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</si>
  <si>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</si>
  <si>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</si>
  <si>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</si>
  <si>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</si>
  <si>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</si>
  <si>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</si>
  <si>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</si>
  <si>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</si>
  <si>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</si>
  <si>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</si>
  <si>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</si>
  <si>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</si>
  <si>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</si>
  <si>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</si>
  <si>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</si>
  <si>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</si>
  <si>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</si>
  <si>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</si>
  <si>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</si>
  <si>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</si>
  <si>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</si>
  <si>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</si>
  <si>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</si>
  <si>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</si>
  <si>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</si>
  <si>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</si>
  <si>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</si>
  <si>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</si>
  <si>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</si>
  <si>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</si>
  <si>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</si>
  <si>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</si>
  <si>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</si>
  <si>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</si>
  <si>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</si>
  <si>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</si>
  <si>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</si>
  <si>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</si>
  <si>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</si>
  <si>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</si>
  <si>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</si>
  <si>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</si>
  <si>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</si>
  <si>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</si>
  <si>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</si>
  <si>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</si>
  <si>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</si>
  <si>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</si>
  <si>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</si>
  <si>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</si>
  <si>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</si>
  <si>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</si>
  <si>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</si>
  <si>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</si>
  <si>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</si>
  <si>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</si>
  <si>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</si>
  <si>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</si>
  <si>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秋田県大館市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</si>
  <si>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</si>
  <si>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</si>
  <si>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</si>
  <si>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</si>
  <si>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</si>
  <si>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</si>
  <si>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</si>
  <si>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</si>
  <si>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</si>
  <si>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</si>
  <si>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</si>
  <si>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</si>
  <si>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</si>
  <si>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</si>
  <si>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</si>
  <si>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</si>
  <si>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</si>
  <si>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</si>
  <si>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</si>
  <si>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</si>
  <si>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</si>
  <si>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</si>
  <si>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</si>
  <si>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</si>
  <si>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</si>
  <si>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</si>
  <si>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</si>
  <si>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</si>
  <si>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</si>
  <si>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</si>
  <si>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</si>
  <si>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</si>
  <si>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</si>
  <si>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</si>
  <si>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</si>
  <si>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</si>
  <si>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</si>
  <si>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</si>
  <si>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</si>
  <si>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</si>
  <si>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</si>
  <si>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</si>
  <si>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</si>
  <si>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</si>
  <si>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</si>
  <si>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</si>
  <si>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</si>
  <si>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</si>
  <si>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</si>
  <si>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</si>
  <si>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</si>
  <si>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</si>
  <si>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</si>
  <si>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</si>
  <si>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</si>
  <si>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</si>
  <si>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</si>
  <si>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</si>
  <si>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</si>
  <si>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</si>
  <si>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</si>
  <si>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</si>
  <si>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</si>
  <si>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</si>
  <si>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</si>
  <si>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</si>
  <si>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</si>
  <si>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</si>
  <si>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</si>
  <si>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</si>
  <si>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</si>
  <si>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</si>
  <si>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</si>
  <si>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</si>
  <si>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</si>
  <si>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</si>
  <si>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</si>
  <si>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</si>
  <si>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</si>
  <si>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</si>
  <si>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</si>
  <si>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</si>
  <si>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</si>
  <si>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</si>
  <si>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</si>
  <si>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</si>
  <si>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</si>
  <si>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</si>
  <si>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</si>
  <si>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</si>
  <si>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</si>
  <si>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</si>
  <si>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</si>
  <si>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</si>
  <si>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</si>
  <si>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</si>
  <si>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</si>
  <si>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</si>
  <si>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</si>
  <si>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</si>
  <si>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</si>
  <si>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</si>
  <si>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</si>
  <si>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</si>
  <si>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</si>
  <si>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</si>
  <si>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</si>
  <si>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</si>
  <si>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</si>
  <si>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</si>
  <si>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</si>
  <si>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</si>
  <si>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</si>
  <si>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</si>
  <si>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</si>
  <si>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</si>
  <si>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</si>
  <si>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</si>
  <si>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</si>
  <si>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</si>
  <si>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</si>
  <si>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</si>
  <si>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</si>
  <si>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</si>
  <si>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</si>
  <si>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</si>
  <si>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</si>
  <si>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</si>
  <si>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</si>
  <si>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</si>
  <si>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</si>
  <si>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</si>
  <si>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</si>
  <si>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</si>
  <si>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</si>
  <si>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</si>
  <si>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</si>
  <si>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</si>
  <si>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</si>
  <si>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</si>
  <si>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</si>
  <si>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</si>
  <si>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</si>
  <si>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</si>
  <si>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</si>
  <si>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</si>
  <si>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</si>
  <si>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</si>
  <si>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</si>
  <si>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</si>
  <si>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秋田県大館市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</si>
  <si>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</si>
  <si>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</si>
  <si>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</si>
  <si>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</si>
  <si>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</si>
  <si>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</si>
  <si>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</si>
  <si>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</si>
  <si>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</si>
  <si>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</si>
  <si>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</si>
  <si>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</si>
  <si>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</si>
  <si>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</si>
  <si>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</si>
  <si>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</si>
  <si>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</si>
  <si>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</si>
  <si>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</si>
  <si>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</si>
  <si>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大館市小規模水道等事業特別会計</t>
    <phoneticPr fontId="5"/>
  </si>
  <si>
    <t>大館市休日夜間急患センター特別会計</t>
    <phoneticPr fontId="5"/>
  </si>
  <si>
    <t>大館市温泉開発特別会計</t>
    <phoneticPr fontId="5"/>
  </si>
  <si>
    <t>大館市奨学資金特別会計</t>
    <phoneticPr fontId="5"/>
  </si>
  <si>
    <t>大館市都市計画事業特別会計</t>
    <phoneticPr fontId="5"/>
  </si>
  <si>
    <t>大館市土地取得特別会計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</si>
  <si>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</si>
  <si>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</si>
  <si>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</si>
  <si>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</si>
  <si>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</si>
  <si>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</si>
  <si>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</si>
  <si>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</si>
  <si>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</si>
  <si>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</si>
  <si>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</si>
  <si>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</si>
  <si>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</si>
  <si>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大館市国民健康保険特別会計</t>
    <phoneticPr fontId="5"/>
  </si>
  <si>
    <t>大館市後期高齢者医療特別会計</t>
    <phoneticPr fontId="5"/>
  </si>
  <si>
    <t>大館市介護保険特別会計</t>
    <phoneticPr fontId="5"/>
  </si>
  <si>
    <t>大館市介護サービス事業特別会計</t>
    <phoneticPr fontId="5"/>
  </si>
  <si>
    <t>大館市水道事業会計</t>
    <phoneticPr fontId="5"/>
  </si>
  <si>
    <t>法適用企業</t>
    <phoneticPr fontId="5"/>
  </si>
  <si>
    <t>大館市工業用水道事業会計</t>
    <phoneticPr fontId="5"/>
  </si>
  <si>
    <t>大館市下水道事業会計</t>
    <phoneticPr fontId="5"/>
  </si>
  <si>
    <t>大館市公設総合地方卸売市場特別会計</t>
    <phoneticPr fontId="5"/>
  </si>
  <si>
    <t>法非適用企業</t>
    <phoneticPr fontId="5"/>
  </si>
  <si>
    <t>大館市農業集落排水事業特別会計</t>
    <phoneticPr fontId="5"/>
  </si>
  <si>
    <t>大館市戸別浄化槽整備事業特別会計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</si>
  <si>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</si>
  <si>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</si>
  <si>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</si>
  <si>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</si>
  <si>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</si>
  <si>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</si>
  <si>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</si>
  <si>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</si>
  <si>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</si>
  <si>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</si>
  <si>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</si>
  <si>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</si>
  <si>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</si>
  <si>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</si>
  <si>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</si>
  <si>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</si>
  <si>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</si>
  <si>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</si>
  <si>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</si>
  <si>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</si>
  <si>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</si>
  <si>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</si>
  <si>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</si>
  <si>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</si>
  <si>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</si>
  <si>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</si>
  <si>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</si>
  <si>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</si>
  <si>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</si>
  <si>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</si>
  <si>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</si>
  <si>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</si>
  <si>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</si>
  <si>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</si>
  <si>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</si>
  <si>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</si>
  <si>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</si>
  <si>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</si>
  <si>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</si>
  <si>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</si>
  <si>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</si>
  <si>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</si>
  <si>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</si>
  <si>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</si>
  <si>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</si>
  <si>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</si>
  <si>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</si>
  <si>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</si>
  <si>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</si>
  <si>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</si>
  <si>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</si>
  <si>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</si>
  <si>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</si>
  <si>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</si>
  <si>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</si>
  <si>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</si>
  <si>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</si>
  <si>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</si>
  <si>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</si>
  <si>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</si>
  <si>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</si>
  <si>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</si>
  <si>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</si>
  <si>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</si>
  <si>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</si>
  <si>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</si>
  <si>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</si>
  <si>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</si>
  <si>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</si>
  <si>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</si>
  <si>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</si>
  <si>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</si>
  <si>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</si>
  <si>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</si>
  <si>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</si>
  <si>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</si>
  <si>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</si>
  <si>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</si>
  <si>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</si>
  <si>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</si>
  <si>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</si>
  <si>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</si>
  <si>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</si>
  <si>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</si>
  <si>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</si>
  <si>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</si>
  <si>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</si>
  <si>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</si>
  <si>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</si>
  <si>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</si>
  <si>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</si>
  <si>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</si>
  <si>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</si>
  <si>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</si>
  <si>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</si>
  <si>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</si>
  <si>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</si>
  <si>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</si>
  <si>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</si>
  <si>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</si>
  <si>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</si>
  <si>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</si>
  <si>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</si>
  <si>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</si>
  <si>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</si>
  <si>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</si>
  <si>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</si>
  <si>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</si>
  <si>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</si>
  <si>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</si>
  <si>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</si>
  <si>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</si>
  <si>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</si>
  <si>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</si>
  <si>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</si>
  <si>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</si>
  <si>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</si>
  <si>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</si>
  <si>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</si>
  <si>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</si>
  <si>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</si>
  <si>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</si>
  <si>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</si>
  <si>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</si>
  <si>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</si>
  <si>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</si>
  <si>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</si>
  <si>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</si>
  <si>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</si>
  <si>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</si>
  <si>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</si>
  <si>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</si>
  <si>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</si>
  <si>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</si>
  <si>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</si>
  <si>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0.40</t>
  </si>
  <si>
    <t>▲ 1.11</t>
  </si>
  <si>
    <t>▲ 1.75</t>
  </si>
  <si>
    <t>大館市病院事業会計</t>
  </si>
  <si>
    <t>▲ 0.66</t>
  </si>
  <si>
    <t>▲ 1.21</t>
  </si>
  <si>
    <t>▲ 3.68</t>
  </si>
  <si>
    <t>▲ 7.54</t>
  </si>
  <si>
    <t>大館市水道事業会計</t>
  </si>
  <si>
    <t>一般会計</t>
  </si>
  <si>
    <t>大館市介護保険特別会計</t>
  </si>
  <si>
    <t>大館市国民健康保険特別会計</t>
  </si>
  <si>
    <t>大館市工業用水道事業会計</t>
  </si>
  <si>
    <t>大館市下水道事業会計</t>
  </si>
  <si>
    <t>大館市農業集落排水事業特別会計</t>
  </si>
  <si>
    <t>その他会計（赤字）</t>
  </si>
  <si>
    <t>その他会計（黒字）</t>
  </si>
  <si>
    <t>R02</t>
    <phoneticPr fontId="5"/>
  </si>
  <si>
    <t>R03</t>
    <phoneticPr fontId="5"/>
  </si>
  <si>
    <t>R04</t>
    <phoneticPr fontId="5"/>
  </si>
  <si>
    <t>R05</t>
    <phoneticPr fontId="5"/>
  </si>
  <si>
    <t>R06</t>
    <phoneticPr fontId="5"/>
  </si>
  <si>
    <t>-</t>
    <phoneticPr fontId="2"/>
  </si>
  <si>
    <t>秋田県市町村総合事務組合（一般会計）</t>
    <phoneticPr fontId="2"/>
  </si>
  <si>
    <t>秋田県市町村総合事務組合（交通災害共済事業等特別会計）</t>
    <phoneticPr fontId="2"/>
  </si>
  <si>
    <t>秋田県市町村会館管理組合（一般会計）</t>
    <phoneticPr fontId="2"/>
  </si>
  <si>
    <t>秋田県後期高齢者医療広域連合（一般会計）</t>
    <phoneticPr fontId="2"/>
  </si>
  <si>
    <t>秋田県後期高齢者医療広域連合（後期高齢者医療特別会計）</t>
    <phoneticPr fontId="2"/>
  </si>
  <si>
    <t>地域振興基金</t>
    <rPh sb="0" eb="2">
      <t>チイキ</t>
    </rPh>
    <rPh sb="2" eb="4">
      <t>シンコウ</t>
    </rPh>
    <rPh sb="4" eb="6">
      <t>キキン</t>
    </rPh>
    <phoneticPr fontId="5"/>
  </si>
  <si>
    <t>ふるさと応援寄附基金</t>
    <rPh sb="4" eb="6">
      <t>オウエン</t>
    </rPh>
    <rPh sb="6" eb="8">
      <t>キフ</t>
    </rPh>
    <rPh sb="8" eb="10">
      <t>キキン</t>
    </rPh>
    <phoneticPr fontId="38"/>
  </si>
  <si>
    <t>ふるさと基金</t>
    <rPh sb="4" eb="6">
      <t>キキン</t>
    </rPh>
    <phoneticPr fontId="38"/>
  </si>
  <si>
    <t>社会福祉環境整備基金</t>
    <rPh sb="0" eb="2">
      <t>シャカイ</t>
    </rPh>
    <rPh sb="2" eb="4">
      <t>フクシ</t>
    </rPh>
    <rPh sb="4" eb="6">
      <t>カンキョウ</t>
    </rPh>
    <rPh sb="6" eb="8">
      <t>セイビ</t>
    </rPh>
    <rPh sb="8" eb="10">
      <t>キキン</t>
    </rPh>
    <phoneticPr fontId="2"/>
  </si>
  <si>
    <t>公共施設適正管理基金</t>
    <rPh sb="0" eb="2">
      <t>コウキョウ</t>
    </rPh>
    <rPh sb="2" eb="4">
      <t>シセツ</t>
    </rPh>
    <rPh sb="4" eb="6">
      <t>テキセイ</t>
    </rPh>
    <rPh sb="6" eb="8">
      <t>カンリ</t>
    </rPh>
    <rPh sb="8" eb="10">
      <t>キキン</t>
    </rPh>
    <phoneticPr fontId="2"/>
  </si>
  <si>
    <t>県北環境保全センター</t>
    <rPh sb="0" eb="2">
      <t>ケンホク</t>
    </rPh>
    <rPh sb="2" eb="6">
      <t>カンキョウホゼン</t>
    </rPh>
    <phoneticPr fontId="2"/>
  </si>
  <si>
    <t>大館市文教振興事業団</t>
    <rPh sb="0" eb="3">
      <t>オオダテシ</t>
    </rPh>
    <rPh sb="3" eb="5">
      <t>ブンキョウ</t>
    </rPh>
    <rPh sb="5" eb="7">
      <t>シンコウ</t>
    </rPh>
    <rPh sb="7" eb="10">
      <t>ジギョウダン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</si>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</sst>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A65F-4E61-9B4A-E012BF18A06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119750</c:v>
                </c:pt>
                <c:pt idx="1">
                  <c:v>83477</c:v>
                </c:pt>
                <c:pt idx="2">
                  <c:v>64482</c:v>
                </c:pt>
                <c:pt idx="3">
                  <c:v>70690</c:v>
                </c:pt>
                <c:pt idx="4">
                  <c:v>82413</c:v>
                </c:pt>
              </c:numCache>
            </c:numRef>
          </c:val>
          <c:smooth val="0"/>
          <c:extLst>
            <c:ext xmlns:c16="http://schemas.microsoft.com/office/drawing/2014/chart" uri="{C3380CC4-5D6E-409C-BE32-E72D297353CC}">
              <c16:uniqueId val="{00000001-A65F-4E61-9B4A-E012BF18A06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8.34</c:v>
                </c:pt>
                <c:pt idx="1">
                  <c:v>9.61</c:v>
                </c:pt>
                <c:pt idx="2">
                  <c:v>8.02</c:v>
                </c:pt>
                <c:pt idx="3">
                  <c:v>7.55</c:v>
                </c:pt>
                <c:pt idx="4">
                  <c:v>6.84</c:v>
                </c:pt>
              </c:numCache>
            </c:numRef>
          </c:val>
          <c:extLst>
            <c:ext xmlns:c16="http://schemas.microsoft.com/office/drawing/2014/chart" uri="{C3380CC4-5D6E-409C-BE32-E72D297353CC}">
              <c16:uniqueId val="{00000000-B5C2-4D28-94D0-B0CB43E9003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5.68</c:v>
                </c:pt>
                <c:pt idx="1">
                  <c:v>6.01</c:v>
                </c:pt>
                <c:pt idx="2">
                  <c:v>5.14</c:v>
                </c:pt>
                <c:pt idx="3">
                  <c:v>5.75</c:v>
                </c:pt>
                <c:pt idx="4">
                  <c:v>4.54</c:v>
                </c:pt>
              </c:numCache>
            </c:numRef>
          </c:val>
          <c:extLst>
            <c:ext xmlns:c16="http://schemas.microsoft.com/office/drawing/2014/chart" uri="{C3380CC4-5D6E-409C-BE32-E72D297353CC}">
              <c16:uniqueId val="{00000001-B5C2-4D28-94D0-B0CB43E9003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c:v>
                </c:pt>
                <c:pt idx="1">
                  <c:v>4.07</c:v>
                </c:pt>
                <c:pt idx="2">
                  <c:v>-1.1100000000000001</c:v>
                </c:pt>
                <c:pt idx="3">
                  <c:v>0.27</c:v>
                </c:pt>
                <c:pt idx="4">
                  <c:v>-1.75</c:v>
                </c:pt>
              </c:numCache>
            </c:numRef>
          </c:val>
          <c:smooth val="0"/>
          <c:extLst>
            <c:ext xmlns:c16="http://schemas.microsoft.com/office/drawing/2014/chart" uri="{C3380CC4-5D6E-409C-BE32-E72D297353CC}">
              <c16:uniqueId val="{00000002-B5C2-4D28-94D0-B0CB43E9003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0.04</c:v>
                </c:pt>
                <c:pt idx="4">
                  <c:v>#N/A</c:v>
                </c:pt>
                <c:pt idx="5">
                  <c:v>0.05</c:v>
                </c:pt>
                <c:pt idx="6">
                  <c:v>#N/A</c:v>
                </c:pt>
                <c:pt idx="7">
                  <c:v>0.12</c:v>
                </c:pt>
                <c:pt idx="8">
                  <c:v>#N/A</c:v>
                </c:pt>
                <c:pt idx="9">
                  <c:v>0.06</c:v>
                </c:pt>
              </c:numCache>
            </c:numRef>
          </c:val>
          <c:extLst>
            <c:ext xmlns:c16="http://schemas.microsoft.com/office/drawing/2014/chart" uri="{C3380CC4-5D6E-409C-BE32-E72D297353CC}">
              <c16:uniqueId val="{00000000-F0AC-4369-90EE-E098A583792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0AC-4369-90EE-E098A5837928}"/>
            </c:ext>
          </c:extLst>
        </c:ser>
        <c:ser>
          <c:idx val="2"/>
          <c:order val="2"/>
          <c:tx>
            <c:strRef>
              <c:f>データシート!$A$29</c:f>
              <c:strCache>
                <c:ptCount val="1"/>
                <c:pt idx="0">
                  <c:v>大館市農業集落排水事業特別会計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0.02</c:v>
                </c:pt>
                <c:pt idx="6">
                  <c:v>#N/A</c:v>
                </c:pt>
                <c:pt idx="7">
                  <c:v>0.02</c:v>
                </c:pt>
                <c:pt idx="8">
                  <c:v>#N/A</c:v>
                </c:pt>
                <c:pt idx="9">
                  <c:v>0.04</c:v>
                </c:pt>
              </c:numCache>
            </c:numRef>
          </c:val>
          <c:extLst>
            <c:ext xmlns:c16="http://schemas.microsoft.com/office/drawing/2014/chart" uri="{C3380CC4-5D6E-409C-BE32-E72D297353CC}">
              <c16:uniqueId val="{00000002-F0AC-4369-90EE-E098A5837928}"/>
            </c:ext>
          </c:extLst>
        </c:ser>
        <c:ser>
          <c:idx val="3"/>
          <c:order val="3"/>
          <c:tx>
            <c:strRef>
              <c:f>データシート!$A$30</c:f>
              <c:strCache>
                <c:ptCount val="1"/>
                <c:pt idx="0">
                  <c:v>大館市下水道事業会計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0.65</c:v>
                </c:pt>
                <c:pt idx="2">
                  <c:v>#N/A</c:v>
                </c:pt>
                <c:pt idx="3">
                  <c:v>0.36</c:v>
                </c:pt>
                <c:pt idx="4">
                  <c:v>#N/A</c:v>
                </c:pt>
                <c:pt idx="5">
                  <c:v>0.46</c:v>
                </c:pt>
                <c:pt idx="6">
                  <c:v>#N/A</c:v>
                </c:pt>
                <c:pt idx="7">
                  <c:v>0.04</c:v>
                </c:pt>
                <c:pt idx="8">
                  <c:v>#N/A</c:v>
                </c:pt>
                <c:pt idx="9">
                  <c:v>0.13</c:v>
                </c:pt>
              </c:numCache>
            </c:numRef>
          </c:val>
          <c:extLst>
            <c:ext xmlns:c16="http://schemas.microsoft.com/office/drawing/2014/chart" uri="{C3380CC4-5D6E-409C-BE32-E72D297353CC}">
              <c16:uniqueId val="{00000003-F0AC-4369-90EE-E098A5837928}"/>
            </c:ext>
          </c:extLst>
        </c:ser>
        <c:ser>
          <c:idx val="4"/>
          <c:order val="4"/>
          <c:tx>
            <c:strRef>
              <c:f>データシート!$A$31</c:f>
              <c:strCache>
                <c:ptCount val="1"/>
                <c:pt idx="0">
                  <c:v>大館市工業用水道事業会計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0.71</c:v>
                </c:pt>
                <c:pt idx="2">
                  <c:v>#N/A</c:v>
                </c:pt>
                <c:pt idx="3">
                  <c:v>0.79</c:v>
                </c:pt>
                <c:pt idx="4">
                  <c:v>#N/A</c:v>
                </c:pt>
                <c:pt idx="5">
                  <c:v>0.79</c:v>
                </c:pt>
                <c:pt idx="6">
                  <c:v>#N/A</c:v>
                </c:pt>
                <c:pt idx="7">
                  <c:v>0.71</c:v>
                </c:pt>
                <c:pt idx="8">
                  <c:v>#N/A</c:v>
                </c:pt>
                <c:pt idx="9">
                  <c:v>0.55000000000000004</c:v>
                </c:pt>
              </c:numCache>
            </c:numRef>
          </c:val>
          <c:extLst>
            <c:ext xmlns:c16="http://schemas.microsoft.com/office/drawing/2014/chart" uri="{C3380CC4-5D6E-409C-BE32-E72D297353CC}">
              <c16:uniqueId val="{00000004-F0AC-4369-90EE-E098A5837928}"/>
            </c:ext>
          </c:extLst>
        </c:ser>
        <c:ser>
          <c:idx val="5"/>
          <c:order val="5"/>
          <c:tx>
            <c:strRef>
              <c:f>データシート!$A$32</c:f>
              <c:strCache>
                <c:ptCount val="1"/>
                <c:pt idx="0">
                  <c:v>大館市国民健康保険特別会計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0.68</c:v>
                </c:pt>
                <c:pt idx="2">
                  <c:v>#N/A</c:v>
                </c:pt>
                <c:pt idx="3">
                  <c:v>1.1599999999999999</c:v>
                </c:pt>
                <c:pt idx="4">
                  <c:v>#N/A</c:v>
                </c:pt>
                <c:pt idx="5">
                  <c:v>0.64</c:v>
                </c:pt>
                <c:pt idx="6">
                  <c:v>#N/A</c:v>
                </c:pt>
                <c:pt idx="7">
                  <c:v>0.66</c:v>
                </c:pt>
                <c:pt idx="8">
                  <c:v>#N/A</c:v>
                </c:pt>
                <c:pt idx="9">
                  <c:v>0.75</c:v>
                </c:pt>
              </c:numCache>
            </c:numRef>
          </c:val>
          <c:extLst>
            <c:ext xmlns:c16="http://schemas.microsoft.com/office/drawing/2014/chart" uri="{C3380CC4-5D6E-409C-BE32-E72D297353CC}">
              <c16:uniqueId val="{00000005-F0AC-4369-90EE-E098A5837928}"/>
            </c:ext>
          </c:extLst>
        </c:ser>
        <c:ser>
          <c:idx val="6"/>
          <c:order val="6"/>
          <c:tx>
            <c:strRef>
              <c:f>データシート!$A$33</c:f>
              <c:strCache>
                <c:ptCount val="1"/>
                <c:pt idx="0">
                  <c:v>大館市介護保険特別会計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1.48</c:v>
                </c:pt>
                <c:pt idx="2">
                  <c:v>#N/A</c:v>
                </c:pt>
                <c:pt idx="3">
                  <c:v>1.98</c:v>
                </c:pt>
                <c:pt idx="4">
                  <c:v>#N/A</c:v>
                </c:pt>
                <c:pt idx="5">
                  <c:v>1.88</c:v>
                </c:pt>
                <c:pt idx="6">
                  <c:v>#N/A</c:v>
                </c:pt>
                <c:pt idx="7">
                  <c:v>1.44</c:v>
                </c:pt>
                <c:pt idx="8">
                  <c:v>#N/A</c:v>
                </c:pt>
                <c:pt idx="9">
                  <c:v>1.24</c:v>
                </c:pt>
              </c:numCache>
            </c:numRef>
          </c:val>
          <c:extLst>
            <c:ext xmlns:c16="http://schemas.microsoft.com/office/drawing/2014/chart" uri="{C3380CC4-5D6E-409C-BE32-E72D297353CC}">
              <c16:uniqueId val="{00000006-F0AC-4369-90EE-E098A583792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8.3000000000000007</c:v>
                </c:pt>
                <c:pt idx="2">
                  <c:v>#N/A</c:v>
                </c:pt>
                <c:pt idx="3">
                  <c:v>9.57</c:v>
                </c:pt>
                <c:pt idx="4">
                  <c:v>#N/A</c:v>
                </c:pt>
                <c:pt idx="5">
                  <c:v>7.97</c:v>
                </c:pt>
                <c:pt idx="6">
                  <c:v>#N/A</c:v>
                </c:pt>
                <c:pt idx="7">
                  <c:v>7.44</c:v>
                </c:pt>
                <c:pt idx="8">
                  <c:v>#N/A</c:v>
                </c:pt>
                <c:pt idx="9">
                  <c:v>6.79</c:v>
                </c:pt>
              </c:numCache>
            </c:numRef>
          </c:val>
          <c:extLst>
            <c:ext xmlns:c16="http://schemas.microsoft.com/office/drawing/2014/chart" uri="{C3380CC4-5D6E-409C-BE32-E72D297353CC}">
              <c16:uniqueId val="{00000007-F0AC-4369-90EE-E098A5837928}"/>
            </c:ext>
          </c:extLst>
        </c:ser>
        <c:ser>
          <c:idx val="8"/>
          <c:order val="8"/>
          <c:tx>
            <c:strRef>
              <c:f>データシート!$A$35</c:f>
              <c:strCache>
                <c:ptCount val="1"/>
                <c:pt idx="0">
                  <c:v>大館市水道事業会計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10.34</c:v>
                </c:pt>
                <c:pt idx="2">
                  <c:v>#N/A</c:v>
                </c:pt>
                <c:pt idx="3">
                  <c:v>11.01</c:v>
                </c:pt>
                <c:pt idx="4">
                  <c:v>#N/A</c:v>
                </c:pt>
                <c:pt idx="5">
                  <c:v>11.84</c:v>
                </c:pt>
                <c:pt idx="6">
                  <c:v>#N/A</c:v>
                </c:pt>
                <c:pt idx="7">
                  <c:v>11.84</c:v>
                </c:pt>
                <c:pt idx="8">
                  <c:v>#N/A</c:v>
                </c:pt>
                <c:pt idx="9">
                  <c:v>10.47</c:v>
                </c:pt>
              </c:numCache>
            </c:numRef>
          </c:val>
          <c:extLst>
            <c:ext xmlns:c16="http://schemas.microsoft.com/office/drawing/2014/chart" uri="{C3380CC4-5D6E-409C-BE32-E72D297353CC}">
              <c16:uniqueId val="{00000008-F0AC-4369-90EE-E098A5837928}"/>
            </c:ext>
          </c:extLst>
        </c:ser>
        <c:ser>
          <c:idx val="9"/>
          <c:order val="9"/>
          <c:tx>
            <c:strRef>
              <c:f>データシート!$A$36</c:f>
              <c:strCache>
                <c:ptCount val="1"/>
                <c:pt idx="0">
                  <c:v>大館市病院事業会計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c:v>
                </c:pt>
                <c:pt idx="2">
                  <c:v>0.66</c:v>
                </c:pt>
                <c:pt idx="3">
                  <c:v>#N/A</c:v>
                </c:pt>
                <c:pt idx="4">
                  <c:v>1.21</c:v>
                </c:pt>
                <c:pt idx="5">
                  <c:v>#N/A</c:v>
                </c:pt>
                <c:pt idx="6">
                  <c:v>3.68</c:v>
                </c:pt>
                <c:pt idx="7">
                  <c:v>#N/A</c:v>
                </c:pt>
                <c:pt idx="8">
                  <c:v>7.54</c:v>
                </c:pt>
                <c:pt idx="9">
                  <c:v>#N/A</c:v>
                </c:pt>
              </c:numCache>
            </c:numRef>
          </c:val>
          <c:extLst>
            <c:ext xmlns:c16="http://schemas.microsoft.com/office/drawing/2014/chart" uri="{C3380CC4-5D6E-409C-BE32-E72D297353CC}">
              <c16:uniqueId val="{00000009-F0AC-4369-90EE-E098A583792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3380</c:v>
                </c:pt>
                <c:pt idx="5">
                  <c:v>3287</c:v>
                </c:pt>
                <c:pt idx="8">
                  <c:v>3276</c:v>
                </c:pt>
                <c:pt idx="11">
                  <c:v>3334</c:v>
                </c:pt>
                <c:pt idx="14">
                  <c:v>3356</c:v>
                </c:pt>
              </c:numCache>
            </c:numRef>
          </c:val>
          <c:extLst>
            <c:ext xmlns:c16="http://schemas.microsoft.com/office/drawing/2014/chart" uri="{C3380CC4-5D6E-409C-BE32-E72D297353CC}">
              <c16:uniqueId val="{00000000-BC78-4376-BC6D-3EF313A8640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C78-4376-BC6D-3EF313A8640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71</c:v>
                </c:pt>
                <c:pt idx="3">
                  <c:v>7</c:v>
                </c:pt>
                <c:pt idx="6">
                  <c:v>238</c:v>
                </c:pt>
                <c:pt idx="9">
                  <c:v>238</c:v>
                </c:pt>
                <c:pt idx="12">
                  <c:v>231</c:v>
                </c:pt>
              </c:numCache>
            </c:numRef>
          </c:val>
          <c:extLst>
            <c:ext xmlns:c16="http://schemas.microsoft.com/office/drawing/2014/chart" uri="{C3380CC4-5D6E-409C-BE32-E72D297353CC}">
              <c16:uniqueId val="{00000002-BC78-4376-BC6D-3EF313A8640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C78-4376-BC6D-3EF313A8640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1467</c:v>
                </c:pt>
                <c:pt idx="3">
                  <c:v>1461</c:v>
                </c:pt>
                <c:pt idx="6">
                  <c:v>1529</c:v>
                </c:pt>
                <c:pt idx="9">
                  <c:v>1525</c:v>
                </c:pt>
                <c:pt idx="12">
                  <c:v>1390</c:v>
                </c:pt>
              </c:numCache>
            </c:numRef>
          </c:val>
          <c:extLst>
            <c:ext xmlns:c16="http://schemas.microsoft.com/office/drawing/2014/chart" uri="{C3380CC4-5D6E-409C-BE32-E72D297353CC}">
              <c16:uniqueId val="{00000004-BC78-4376-BC6D-3EF313A8640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78-4376-BC6D-3EF313A8640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C78-4376-BC6D-3EF313A8640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3313</c:v>
                </c:pt>
                <c:pt idx="3">
                  <c:v>3411</c:v>
                </c:pt>
                <c:pt idx="6">
                  <c:v>3476</c:v>
                </c:pt>
                <c:pt idx="9">
                  <c:v>3409</c:v>
                </c:pt>
                <c:pt idx="12">
                  <c:v>3290</c:v>
                </c:pt>
              </c:numCache>
            </c:numRef>
          </c:val>
          <c:extLst>
            <c:ext xmlns:c16="http://schemas.microsoft.com/office/drawing/2014/chart" uri="{C3380CC4-5D6E-409C-BE32-E72D297353CC}">
              <c16:uniqueId val="{00000007-BC78-4376-BC6D-3EF313A8640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1471</c:v>
                </c:pt>
                <c:pt idx="2">
                  <c:v>#N/A</c:v>
                </c:pt>
                <c:pt idx="3">
                  <c:v>#N/A</c:v>
                </c:pt>
                <c:pt idx="4">
                  <c:v>1592</c:v>
                </c:pt>
                <c:pt idx="5">
                  <c:v>#N/A</c:v>
                </c:pt>
                <c:pt idx="6">
                  <c:v>#N/A</c:v>
                </c:pt>
                <c:pt idx="7">
                  <c:v>1967</c:v>
                </c:pt>
                <c:pt idx="8">
                  <c:v>#N/A</c:v>
                </c:pt>
                <c:pt idx="9">
                  <c:v>#N/A</c:v>
                </c:pt>
                <c:pt idx="10">
                  <c:v>1838</c:v>
                </c:pt>
                <c:pt idx="11">
                  <c:v>#N/A</c:v>
                </c:pt>
                <c:pt idx="12">
                  <c:v>#N/A</c:v>
                </c:pt>
                <c:pt idx="13">
                  <c:v>1555</c:v>
                </c:pt>
                <c:pt idx="14">
                  <c:v>#N/A</c:v>
                </c:pt>
              </c:numCache>
            </c:numRef>
          </c:val>
          <c:smooth val="0"/>
          <c:extLst>
            <c:ext xmlns:c16="http://schemas.microsoft.com/office/drawing/2014/chart" uri="{C3380CC4-5D6E-409C-BE32-E72D297353CC}">
              <c16:uniqueId val="{00000008-BC78-4376-BC6D-3EF313A8640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37465</c:v>
                </c:pt>
                <c:pt idx="5">
                  <c:v>37219</c:v>
                </c:pt>
                <c:pt idx="8">
                  <c:v>36886</c:v>
                </c:pt>
                <c:pt idx="11">
                  <c:v>36510</c:v>
                </c:pt>
                <c:pt idx="14">
                  <c:v>35943</c:v>
                </c:pt>
              </c:numCache>
            </c:numRef>
          </c:val>
          <c:extLst>
            <c:ext xmlns:c16="http://schemas.microsoft.com/office/drawing/2014/chart" uri="{C3380CC4-5D6E-409C-BE32-E72D297353CC}">
              <c16:uniqueId val="{00000000-E338-44C4-8DFE-A56904BC567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887</c:v>
                </c:pt>
                <c:pt idx="5">
                  <c:v>784</c:v>
                </c:pt>
                <c:pt idx="8">
                  <c:v>974</c:v>
                </c:pt>
                <c:pt idx="11">
                  <c:v>851</c:v>
                </c:pt>
                <c:pt idx="14">
                  <c:v>675</c:v>
                </c:pt>
              </c:numCache>
            </c:numRef>
          </c:val>
          <c:extLst>
            <c:ext xmlns:c16="http://schemas.microsoft.com/office/drawing/2014/chart" uri="{C3380CC4-5D6E-409C-BE32-E72D297353CC}">
              <c16:uniqueId val="{00000001-E338-44C4-8DFE-A56904BC567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7231</c:v>
                </c:pt>
                <c:pt idx="5">
                  <c:v>7206</c:v>
                </c:pt>
                <c:pt idx="8">
                  <c:v>6580</c:v>
                </c:pt>
                <c:pt idx="11">
                  <c:v>6659</c:v>
                </c:pt>
                <c:pt idx="14">
                  <c:v>6336</c:v>
                </c:pt>
              </c:numCache>
            </c:numRef>
          </c:val>
          <c:extLst>
            <c:ext xmlns:c16="http://schemas.microsoft.com/office/drawing/2014/chart" uri="{C3380CC4-5D6E-409C-BE32-E72D297353CC}">
              <c16:uniqueId val="{00000002-E338-44C4-8DFE-A56904BC567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38-44C4-8DFE-A56904BC567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38-44C4-8DFE-A56904BC567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38-44C4-8DFE-A56904BC567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5836</c:v>
                </c:pt>
                <c:pt idx="3">
                  <c:v>5838</c:v>
                </c:pt>
                <c:pt idx="6">
                  <c:v>6130</c:v>
                </c:pt>
                <c:pt idx="9">
                  <c:v>6414</c:v>
                </c:pt>
                <c:pt idx="12">
                  <c:v>6868</c:v>
                </c:pt>
              </c:numCache>
            </c:numRef>
          </c:val>
          <c:extLst>
            <c:ext xmlns:c16="http://schemas.microsoft.com/office/drawing/2014/chart" uri="{C3380CC4-5D6E-409C-BE32-E72D297353CC}">
              <c16:uniqueId val="{00000006-E338-44C4-8DFE-A56904BC567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338-44C4-8DFE-A56904BC567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20668</c:v>
                </c:pt>
                <c:pt idx="3">
                  <c:v>20801</c:v>
                </c:pt>
                <c:pt idx="6">
                  <c:v>20054</c:v>
                </c:pt>
                <c:pt idx="9">
                  <c:v>20258</c:v>
                </c:pt>
                <c:pt idx="12">
                  <c:v>20563</c:v>
                </c:pt>
              </c:numCache>
            </c:numRef>
          </c:val>
          <c:extLst>
            <c:ext xmlns:c16="http://schemas.microsoft.com/office/drawing/2014/chart" uri="{C3380CC4-5D6E-409C-BE32-E72D297353CC}">
              <c16:uniqueId val="{00000008-E338-44C4-8DFE-A56904BC567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2332</c:v>
                </c:pt>
                <c:pt idx="3">
                  <c:v>2325</c:v>
                </c:pt>
                <c:pt idx="6">
                  <c:v>2087</c:v>
                </c:pt>
                <c:pt idx="9">
                  <c:v>1849</c:v>
                </c:pt>
                <c:pt idx="12">
                  <c:v>1387</c:v>
                </c:pt>
              </c:numCache>
            </c:numRef>
          </c:val>
          <c:extLst>
            <c:ext xmlns:c16="http://schemas.microsoft.com/office/drawing/2014/chart" uri="{C3380CC4-5D6E-409C-BE32-E72D297353CC}">
              <c16:uniqueId val="{00000009-E338-44C4-8DFE-A56904BC567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33092</c:v>
                </c:pt>
                <c:pt idx="3">
                  <c:v>32122</c:v>
                </c:pt>
                <c:pt idx="6">
                  <c:v>30763</c:v>
                </c:pt>
                <c:pt idx="9">
                  <c:v>30309</c:v>
                </c:pt>
                <c:pt idx="12">
                  <c:v>30696</c:v>
                </c:pt>
              </c:numCache>
            </c:numRef>
          </c:val>
          <c:extLst>
            <c:ext xmlns:c16="http://schemas.microsoft.com/office/drawing/2014/chart" uri="{C3380CC4-5D6E-409C-BE32-E72D297353CC}">
              <c16:uniqueId val="{0000000A-E338-44C4-8DFE-A56904BC567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16346</c:v>
                </c:pt>
                <c:pt idx="2">
                  <c:v>#N/A</c:v>
                </c:pt>
                <c:pt idx="3">
                  <c:v>#N/A</c:v>
                </c:pt>
                <c:pt idx="4">
                  <c:v>15876</c:v>
                </c:pt>
                <c:pt idx="5">
                  <c:v>#N/A</c:v>
                </c:pt>
                <c:pt idx="6">
                  <c:v>#N/A</c:v>
                </c:pt>
                <c:pt idx="7">
                  <c:v>14595</c:v>
                </c:pt>
                <c:pt idx="8">
                  <c:v>#N/A</c:v>
                </c:pt>
                <c:pt idx="9">
                  <c:v>#N/A</c:v>
                </c:pt>
                <c:pt idx="10">
                  <c:v>14810</c:v>
                </c:pt>
                <c:pt idx="11">
                  <c:v>#N/A</c:v>
                </c:pt>
                <c:pt idx="12">
                  <c:v>#N/A</c:v>
                </c:pt>
                <c:pt idx="13">
                  <c:v>16560</c:v>
                </c:pt>
                <c:pt idx="14">
                  <c:v>#N/A</c:v>
                </c:pt>
              </c:numCache>
            </c:numRef>
          </c:val>
          <c:smooth val="0"/>
          <c:extLst>
            <c:ext xmlns:c16="http://schemas.microsoft.com/office/drawing/2014/chart" uri="{C3380CC4-5D6E-409C-BE32-E72D297353CC}">
              <c16:uniqueId val="{0000000B-E338-44C4-8DFE-A56904BC567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1122</c:v>
                </c:pt>
                <c:pt idx="1">
                  <c:v>1269</c:v>
                </c:pt>
                <c:pt idx="2">
                  <c:v>1014</c:v>
                </c:pt>
              </c:numCache>
            </c:numRef>
          </c:val>
          <c:extLst>
            <c:ext xmlns:c16="http://schemas.microsoft.com/office/drawing/2014/chart" uri="{C3380CC4-5D6E-409C-BE32-E72D297353CC}">
              <c16:uniqueId val="{00000000-8529-41D8-B6FD-8A2368934B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696</c:v>
                </c:pt>
                <c:pt idx="1">
                  <c:v>791</c:v>
                </c:pt>
                <c:pt idx="2">
                  <c:v>813</c:v>
                </c:pt>
              </c:numCache>
            </c:numRef>
          </c:val>
          <c:extLst>
            <c:ext xmlns:c16="http://schemas.microsoft.com/office/drawing/2014/chart" uri="{C3380CC4-5D6E-409C-BE32-E72D297353CC}">
              <c16:uniqueId val="{00000001-8529-41D8-B6FD-8A2368934B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5019</c:v>
                </c:pt>
                <c:pt idx="1">
                  <c:v>4692</c:v>
                </c:pt>
                <c:pt idx="2">
                  <c:v>4491</c:v>
                </c:pt>
              </c:numCache>
            </c:numRef>
          </c:val>
          <c:extLst>
            <c:ext xmlns:c16="http://schemas.microsoft.com/office/drawing/2014/chart" uri="{C3380CC4-5D6E-409C-BE32-E72D297353CC}">
              <c16:uniqueId val="{00000002-8529-41D8-B6FD-8A2368934BB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元利償還金は一般単独事業債などの償還終了による減額が元金償還開始額を上回ったことにより前年度と比べて減少した。</a:t>
          </a:r>
        </a:p>
        <a:p>
          <a:r>
            <a:rPr kumimoji="1" lang="ja-JP" altLang="en-US" sz="1200">
              <a:latin typeface="ＭＳ ゴシック" pitchFamily="49" charset="-128"/>
              <a:ea typeface="ＭＳ ゴシック" pitchFamily="49" charset="-128"/>
            </a:rPr>
            <a:t>　公営企業債の元利償還金に対する繰入金は、下水道事業債の償還終了に伴う繰入金の減少により、前年度と比べて減少した。</a:t>
          </a:r>
        </a:p>
        <a:p>
          <a:r>
            <a:rPr kumimoji="1" lang="ja-JP" altLang="en-US" sz="1200">
              <a:latin typeface="ＭＳ ゴシック" pitchFamily="49" charset="-128"/>
              <a:ea typeface="ＭＳ ゴシック" pitchFamily="49" charset="-128"/>
            </a:rPr>
            <a:t>　算入公債費等は事業費補正により基準財政需要額に算入された下水道費の元利償還金相当額が増加したことにより増加した。</a:t>
          </a:r>
        </a:p>
        <a:p>
          <a:r>
            <a:rPr kumimoji="1" lang="ja-JP" altLang="en-US" sz="1200">
              <a:latin typeface="ＭＳ ゴシック" pitchFamily="49" charset="-128"/>
              <a:ea typeface="ＭＳ ゴシック" pitchFamily="49" charset="-128"/>
            </a:rPr>
            <a:t>　この結果、単年度の実質公債費比率は減少したが、３か年平均の実質公債費比率は前年度比と同率の</a:t>
          </a:r>
          <a:r>
            <a:rPr kumimoji="1" lang="en-US" altLang="ja-JP" sz="1200">
              <a:latin typeface="ＭＳ ゴシック" pitchFamily="49" charset="-128"/>
              <a:ea typeface="ＭＳ ゴシック" pitchFamily="49" charset="-128"/>
            </a:rPr>
            <a:t>9.4</a:t>
          </a:r>
          <a:r>
            <a:rPr kumimoji="1" lang="ja-JP" altLang="en-US" sz="1200">
              <a:latin typeface="ＭＳ ゴシック" pitchFamily="49" charset="-128"/>
              <a:ea typeface="ＭＳ ゴシック" pitchFamily="49" charset="-128"/>
            </a:rPr>
            <a:t>％となった。今後も適正な事業量の管理を行うことで地方債の借入抑制を図る。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本市では、満期一括償還の地方債を発行していないため、減債基金残高と減債基金積立相当額に該当する数値はありません。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一般会計等に係る地方債の現在高は、庁舎建設事業や斎場建設事業等の公用・公共施設の建替え事業のため発行額が増加した。</a:t>
          </a:r>
        </a:p>
        <a:p>
          <a:r>
            <a:rPr kumimoji="1" lang="ja-JP" altLang="en-US" sz="1200">
              <a:latin typeface="ＭＳ ゴシック" pitchFamily="49" charset="-128"/>
              <a:ea typeface="ＭＳ ゴシック" pitchFamily="49" charset="-128"/>
            </a:rPr>
            <a:t>　公営企業債等繰入見込額は、下水道事業への繰入見込額の増加により増加した。</a:t>
          </a:r>
        </a:p>
        <a:p>
          <a:r>
            <a:rPr kumimoji="1" lang="ja-JP" altLang="en-US" sz="1200">
              <a:latin typeface="ＭＳ ゴシック" pitchFamily="49" charset="-128"/>
              <a:ea typeface="ＭＳ ゴシック" pitchFamily="49" charset="-128"/>
            </a:rPr>
            <a:t>　退職手当負担見込額は、定年延長により６年度の退職者が増加したことに伴い組合積立額が減少したため、将来負担額が増加した。</a:t>
          </a:r>
        </a:p>
        <a:p>
          <a:r>
            <a:rPr kumimoji="1" lang="ja-JP" altLang="en-US" sz="1200">
              <a:latin typeface="ＭＳ ゴシック" pitchFamily="49" charset="-128"/>
              <a:ea typeface="ＭＳ ゴシック" pitchFamily="49" charset="-128"/>
            </a:rPr>
            <a:t>　基準財政需要額算入見込額は、償還完了件数が増加したことにともない算入額が減少したことにより減少した。</a:t>
          </a:r>
        </a:p>
        <a:p>
          <a:r>
            <a:rPr kumimoji="1" lang="ja-JP" altLang="en-US" sz="1200">
              <a:latin typeface="ＭＳ ゴシック" pitchFamily="49" charset="-128"/>
              <a:ea typeface="ＭＳ ゴシック" pitchFamily="49" charset="-128"/>
            </a:rPr>
            <a:t>　この結果、将来負担比率は</a:t>
          </a:r>
          <a:r>
            <a:rPr kumimoji="1" lang="en-US" altLang="ja-JP" sz="1200">
              <a:latin typeface="ＭＳ ゴシック" pitchFamily="49" charset="-128"/>
              <a:ea typeface="ＭＳ ゴシック" pitchFamily="49" charset="-128"/>
            </a:rPr>
            <a:t>7.8</a:t>
          </a:r>
          <a:r>
            <a:rPr kumimoji="1" lang="ja-JP" altLang="en-US" sz="1200">
              <a:latin typeface="ＭＳ ゴシック" pitchFamily="49" charset="-128"/>
              <a:ea typeface="ＭＳ ゴシック" pitchFamily="49" charset="-128"/>
            </a:rPr>
            <a:t>ポイント増加して</a:t>
          </a:r>
          <a:r>
            <a:rPr kumimoji="1" lang="en-US" altLang="ja-JP" sz="1200">
              <a:latin typeface="ＭＳ ゴシック" pitchFamily="49" charset="-128"/>
              <a:ea typeface="ＭＳ ゴシック" pitchFamily="49" charset="-128"/>
            </a:rPr>
            <a:t>86.5</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　翌年度も斎場建設事業による地方債発行額の増加等により比率が上昇することが予想されるが、適切な事業量の管理を行うことで地方債借入の抑制を図り、併せて市税を中心とした歳入の確保に努め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秋田県大館市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財政調整基金は、取り崩し額が積立額を上回ったことにより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百万円の減少、減債基金は、臨時財政対策債償還基金費分を積み立てたことにより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百万円増加した。その他特定目的基金では地域振興基金が新型コロナウイルス感染症対策事業への対応により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百万円の減少、ふるさと応援寄附基金が活用事業の増加により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百万円減少し、公共施設適正管理基金が道路補修などへの充当により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については、今後も同程度以上の残高を維持していく方針。その他特定目的基金については、基金の使途によっては残高の減少が考えられることから、計画的な積み立て等、その運用について適切に行う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・地域振興基金：新市建設計画に基づく地域づくりに要する経費。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・ふるさと応援寄附基金：子どもの成長支援や教育支援、生活弱者が安心して暮らせるまちづくり、環境保全及び資源循環、秋田犬のふるさと大館に関する事業、寄附される方が希望する事業に要する経費。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・ふるさと基金：健康で文化的なふるさとづくり（ハード事業を除く）に要する経費。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・社会福祉環境整備基金：健康で生きがいのもてる福祉のまちづくりを推進するための経費。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・公共施設適正管理基金：用途を廃止した公共施設の解体及び除去に要する経費や公共施設の維持改修に要する経費。</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ふるさと応援寄附基金は、寄付額を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百万円を積み立てたが、活用事業に係る経費が上回ったことにより、また、公共施設適正管理基金は、老朽化に伴う維持補修費や建替・解体費用が増加しており、基金残高が減少した。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公共施設の老朽化に伴う維持補修費や建替・解体費用の増加が見込まれるため、公共施設適正管理基金に計画的に積立を行う。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６年度は、市長・市議議会議員選挙を行ったほか、例年を上回る降雪量により除雪経費が嵩んだこと、豪雨災害発生などにより、繰入額が積立額を上回り、基金残高が減少した。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人件費の引き上げや、物価高騰により、基金の取り崩し額が増加することが懸念されるが、標準財政規模（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22,346,882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億円）程度を確保できるよう目指していく。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地方償還財源として取り崩しを行ったが、取り崩し額と同額を積み立てたほか、普通交付税再算定の臨時財政対策債償還基金費分を積み立てたため、残高が増加した。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斎場建設事業など大型事業による公債費の増加が見込まれているため、今後の償還に備え財政調整基金と合わせて地方財政法第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条第１項の規定による額以上の積み立てを行い、標準財政規模（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22,346,882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億円）程度を確保できるよう目指していく。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65,492
65,024
913.22
44,265,188
42,647,088
1,528,575
22,346,882
30,695,805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過去５年間の財政力指数は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台で推移し、類似団体平均を下回っている。主な要因は、長引く地方経済の低迷や土地価格の下落、評価替え等による市税収入の伸び悩みによるものである。</a:t>
          </a:r>
        </a:p>
        <a:p>
          <a:r>
            <a:rPr kumimoji="1" lang="ja-JP" altLang="en-US" sz="1300">
              <a:latin typeface="ＭＳ Ｐゴシック" panose="020B0600070205080204" pitchFamily="50" charset="-128"/>
              <a:ea typeface="ＭＳ Ｐゴシック" panose="020B0600070205080204" pitchFamily="50" charset="-128"/>
            </a:rPr>
            <a:t>　６年度は、分子となる基準財政収入額が市町村民税の減等により減額となり、分母となる基準財政需要額がこども子育て費の増等により増額となったため、単年度の指数が減少したが、３か年平均値であるため前年度と同値となった。今後も市税を中心とした歳入確保に努め、歳出の徹底的な見直しを行い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６年度は</a:t>
          </a:r>
          <a:r>
            <a:rPr kumimoji="1" lang="en-US" altLang="ja-JP" sz="1300">
              <a:latin typeface="ＭＳ Ｐゴシック" panose="020B0600070205080204" pitchFamily="50" charset="-128"/>
              <a:ea typeface="ＭＳ Ｐゴシック" panose="020B0600070205080204" pitchFamily="50" charset="-128"/>
            </a:rPr>
            <a:t>94.4</a:t>
          </a:r>
          <a:r>
            <a:rPr kumimoji="1" lang="ja-JP" altLang="en-US" sz="1300">
              <a:latin typeface="ＭＳ Ｐゴシック" panose="020B0600070205080204" pitchFamily="50" charset="-128"/>
              <a:ea typeface="ＭＳ Ｐゴシック" panose="020B0600070205080204" pitchFamily="50" charset="-128"/>
            </a:rPr>
            <a:t>％と類似団体平均を上回っており、分子となる経常経費充当一般財源において除雪関連費や人件費等の増により前年度比</a:t>
          </a:r>
          <a:r>
            <a:rPr kumimoji="1" lang="en-US" altLang="ja-JP" sz="1300">
              <a:latin typeface="ＭＳ Ｐゴシック" panose="020B0600070205080204" pitchFamily="50" charset="-128"/>
              <a:ea typeface="ＭＳ Ｐゴシック" panose="020B0600070205080204" pitchFamily="50" charset="-128"/>
            </a:rPr>
            <a:t>599,319</a:t>
          </a:r>
          <a:r>
            <a:rPr kumimoji="1" lang="ja-JP" altLang="en-US" sz="1300">
              <a:latin typeface="ＭＳ Ｐゴシック" panose="020B0600070205080204" pitchFamily="50" charset="-128"/>
              <a:ea typeface="ＭＳ Ｐゴシック" panose="020B0600070205080204" pitchFamily="50" charset="-128"/>
            </a:rPr>
            <a:t>千円の増となったが、分母においても普通交付税や地方特例交付金の増により前年度比</a:t>
          </a:r>
          <a:r>
            <a:rPr kumimoji="1" lang="en-US" altLang="ja-JP" sz="1300">
              <a:latin typeface="ＭＳ Ｐゴシック" panose="020B0600070205080204" pitchFamily="50" charset="-128"/>
              <a:ea typeface="ＭＳ Ｐゴシック" panose="020B0600070205080204" pitchFamily="50" charset="-128"/>
            </a:rPr>
            <a:t>586,660</a:t>
          </a:r>
          <a:r>
            <a:rPr kumimoji="1" lang="ja-JP" altLang="en-US" sz="1300">
              <a:latin typeface="ＭＳ Ｐゴシック" panose="020B0600070205080204" pitchFamily="50" charset="-128"/>
              <a:ea typeface="ＭＳ Ｐゴシック" panose="020B0600070205080204" pitchFamily="50" charset="-128"/>
            </a:rPr>
            <a:t>千円の増となったことで、比率は前年度比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今後も病院事業の経営改善及び職員定員適正化計画の着実な実施により比率の改善を図る。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75565</xdr:rowOff>
    </xdr:from>
    <xdr:to>
      <xdr:col>23</xdr:col>
      <xdr:colOff>133350</xdr:colOff>
      <xdr:row>64</xdr:row>
      <xdr:rowOff>87630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4836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75565</xdr:rowOff>
    </xdr:from>
    <xdr:to>
      <xdr:col>19</xdr:col>
      <xdr:colOff>133350</xdr:colOff>
      <xdr:row>64</xdr:row>
      <xdr:rowOff>75565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48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47943</xdr:rowOff>
    </xdr:from>
    <xdr:to>
      <xdr:col>15</xdr:col>
      <xdr:colOff>82550</xdr:colOff>
      <xdr:row>64</xdr:row>
      <xdr:rowOff>75565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49293"/>
          <a:ext cx="889000" cy="19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47943</xdr:rowOff>
    </xdr:from>
    <xdr:to>
      <xdr:col>11</xdr:col>
      <xdr:colOff>31750</xdr:colOff>
      <xdr:row>64</xdr:row>
      <xdr:rowOff>21272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49293"/>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8907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8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24765</xdr:rowOff>
    </xdr:from>
    <xdr:to>
      <xdr:col>19</xdr:col>
      <xdr:colOff>184150</xdr:colOff>
      <xdr:row>64</xdr:row>
      <xdr:rowOff>126365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111142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8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24765</xdr:rowOff>
    </xdr:from>
    <xdr:to>
      <xdr:col>15</xdr:col>
      <xdr:colOff>133350</xdr:colOff>
      <xdr:row>64</xdr:row>
      <xdr:rowOff>126365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111142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168593</xdr:rowOff>
    </xdr:from>
    <xdr:to>
      <xdr:col>11</xdr:col>
      <xdr:colOff>82550</xdr:colOff>
      <xdr:row>63</xdr:row>
      <xdr:rowOff>98743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83520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141922</xdr:rowOff>
    </xdr:from>
    <xdr:to>
      <xdr:col>7</xdr:col>
      <xdr:colOff>31750</xdr:colOff>
      <xdr:row>64</xdr:row>
      <xdr:rowOff>72072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56849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[212,642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人口１人当たりの人件費・物件費等が</a:t>
          </a:r>
          <a:r>
            <a:rPr kumimoji="1" lang="en-US" altLang="ja-JP" sz="1300">
              <a:latin typeface="ＭＳ Ｐゴシック" panose="020B0600070205080204" pitchFamily="50" charset="-128"/>
              <a:ea typeface="ＭＳ Ｐゴシック" panose="020B0600070205080204" pitchFamily="50" charset="-128"/>
            </a:rPr>
            <a:t>212,642</a:t>
          </a:r>
          <a:r>
            <a:rPr kumimoji="1" lang="ja-JP" altLang="en-US" sz="1300">
              <a:latin typeface="ＭＳ Ｐゴシック" panose="020B0600070205080204" pitchFamily="50" charset="-128"/>
              <a:ea typeface="ＭＳ Ｐゴシック" panose="020B0600070205080204" pitchFamily="50" charset="-128"/>
            </a:rPr>
            <a:t>円と類似団体の平均より高くなっている。人口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人当たり職員数が類似団体平均より多いこと、県の人事委員会勧告に準じた給与改定に基づく人件費の増や公共施設の管理を指定管理者への委託を推し進めていることによる物件費の増等がその要因である。</a:t>
          </a:r>
        </a:p>
        <a:p>
          <a:r>
            <a:rPr kumimoji="1" lang="ja-JP" altLang="en-US" sz="1300">
              <a:latin typeface="ＭＳ Ｐゴシック" panose="020B0600070205080204" pitchFamily="50" charset="-128"/>
              <a:ea typeface="ＭＳ Ｐゴシック" panose="020B0600070205080204" pitchFamily="50" charset="-128"/>
            </a:rPr>
            <a:t>　このため、今後も職員定員適正化計画に基づく職員の適正配置や大館市公共施設等総合管理計画に基づく施設の適正管理等により人件費、物件費の抑制を図り、数値の改善を図る。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132635</xdr:rowOff>
    </xdr:from>
    <xdr:to>
      <xdr:col>23</xdr:col>
      <xdr:colOff>133350</xdr:colOff>
      <xdr:row>85</xdr:row>
      <xdr:rowOff>133434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534435"/>
          <a:ext cx="838200" cy="17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132635</xdr:rowOff>
    </xdr:from>
    <xdr:to>
      <xdr:col>19</xdr:col>
      <xdr:colOff>133350</xdr:colOff>
      <xdr:row>85</xdr:row>
      <xdr:rowOff>40525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534435"/>
          <a:ext cx="889000" cy="7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21785</xdr:rowOff>
    </xdr:from>
    <xdr:to>
      <xdr:col>15</xdr:col>
      <xdr:colOff>82550</xdr:colOff>
      <xdr:row>85</xdr:row>
      <xdr:rowOff>40525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595035"/>
          <a:ext cx="889000" cy="1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162796</xdr:rowOff>
    </xdr:from>
    <xdr:to>
      <xdr:col>11</xdr:col>
      <xdr:colOff>31750</xdr:colOff>
      <xdr:row>85</xdr:row>
      <xdr:rowOff>21785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93146"/>
          <a:ext cx="889000" cy="20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82634</xdr:rowOff>
    </xdr:from>
    <xdr:to>
      <xdr:col>23</xdr:col>
      <xdr:colOff>184150</xdr:colOff>
      <xdr:row>86</xdr:row>
      <xdr:rowOff>12784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65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54711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62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81835</xdr:rowOff>
    </xdr:from>
    <xdr:to>
      <xdr:col>19</xdr:col>
      <xdr:colOff>184150</xdr:colOff>
      <xdr:row>85</xdr:row>
      <xdr:rowOff>11985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8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168212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70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161175</xdr:rowOff>
    </xdr:from>
    <xdr:to>
      <xdr:col>15</xdr:col>
      <xdr:colOff>133350</xdr:colOff>
      <xdr:row>85</xdr:row>
      <xdr:rowOff>91325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56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76102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64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142435</xdr:rowOff>
    </xdr:from>
    <xdr:to>
      <xdr:col>11</xdr:col>
      <xdr:colOff>82550</xdr:colOff>
      <xdr:row>85</xdr:row>
      <xdr:rowOff>72585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5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57362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63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111996</xdr:rowOff>
    </xdr:from>
    <xdr:to>
      <xdr:col>7</xdr:col>
      <xdr:colOff>31750</xdr:colOff>
      <xdr:row>84</xdr:row>
      <xdr:rowOff>42146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4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26923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2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大きな制度改正はなく、類似団体より低い指数となっている。</a:t>
          </a:r>
        </a:p>
        <a:p>
          <a:r>
            <a:rPr kumimoji="1" lang="ja-JP" altLang="en-US" sz="1300">
              <a:latin typeface="ＭＳ Ｐゴシック" panose="020B0600070205080204" pitchFamily="50" charset="-128"/>
              <a:ea typeface="ＭＳ Ｐゴシック" panose="020B0600070205080204" pitchFamily="50" charset="-128"/>
            </a:rPr>
            <a:t>　今後も地域の民間企業の給与水準との均衡を基本とし、国や県の動向等を踏まえ、給与の適正化に努める。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67129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725650"/>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49893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7256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49893</xdr:rowOff>
    </xdr:from>
    <xdr:to>
      <xdr:col>72</xdr:col>
      <xdr:colOff>203200</xdr:colOff>
      <xdr:row>86</xdr:row>
      <xdr:rowOff>67129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7945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67129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7773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32856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110870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人口が減少しても職員を減らせる状況にはなく職員数は横ばい状態となっているが、人口減少が進んだため数値は増加となっている。</a:t>
          </a:r>
        </a:p>
        <a:p>
          <a:r>
            <a:rPr kumimoji="1" lang="ja-JP" altLang="en-US" sz="1300">
              <a:latin typeface="ＭＳ Ｐゴシック" panose="020B0600070205080204" pitchFamily="50" charset="-128"/>
              <a:ea typeface="ＭＳ Ｐゴシック" panose="020B0600070205080204" pitchFamily="50" charset="-128"/>
            </a:rPr>
            <a:t>　６年度～１０年度における職員定員適正化計画においても人員の微増を計画しているため、今後しばらくは人口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人当たり職員数は増加していくと思われる。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6622</xdr:rowOff>
    </xdr:from>
    <xdr:to>
      <xdr:col>81</xdr:col>
      <xdr:colOff>44450</xdr:colOff>
      <xdr:row>64</xdr:row>
      <xdr:rowOff>23858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979422"/>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126365</xdr:rowOff>
    </xdr:from>
    <xdr:to>
      <xdr:col>77</xdr:col>
      <xdr:colOff>44450</xdr:colOff>
      <xdr:row>64</xdr:row>
      <xdr:rowOff>6622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92771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119471</xdr:rowOff>
    </xdr:from>
    <xdr:to>
      <xdr:col>72</xdr:col>
      <xdr:colOff>203200</xdr:colOff>
      <xdr:row>63</xdr:row>
      <xdr:rowOff>126365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920821"/>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91894</xdr:rowOff>
    </xdr:from>
    <xdr:to>
      <xdr:col>68</xdr:col>
      <xdr:colOff>152400</xdr:colOff>
      <xdr:row>63</xdr:row>
      <xdr:rowOff>119471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893244"/>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144508</xdr:rowOff>
    </xdr:from>
    <xdr:to>
      <xdr:col>81</xdr:col>
      <xdr:colOff>95250</xdr:colOff>
      <xdr:row>64</xdr:row>
      <xdr:rowOff>74658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4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116585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917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127272</xdr:rowOff>
    </xdr:from>
    <xdr:to>
      <xdr:col>77</xdr:col>
      <xdr:colOff>95250</xdr:colOff>
      <xdr:row>64</xdr:row>
      <xdr:rowOff>57422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92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42199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014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75565</xdr:rowOff>
    </xdr:from>
    <xdr:to>
      <xdr:col>73</xdr:col>
      <xdr:colOff>44450</xdr:colOff>
      <xdr:row>64</xdr:row>
      <xdr:rowOff>5715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161942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68671</xdr:rowOff>
    </xdr:from>
    <xdr:to>
      <xdr:col>68</xdr:col>
      <xdr:colOff>203200</xdr:colOff>
      <xdr:row>63</xdr:row>
      <xdr:rowOff>170271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87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155048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956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41094</xdr:rowOff>
    </xdr:from>
    <xdr:to>
      <xdr:col>64</xdr:col>
      <xdr:colOff>152400</xdr:colOff>
      <xdr:row>63</xdr:row>
      <xdr:rowOff>142694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84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127471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928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実質公債費比率は５年度と同じ</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％と類似団体平均を上回って推移してきている。</a:t>
          </a:r>
        </a:p>
        <a:p>
          <a:r>
            <a:rPr kumimoji="1" lang="ja-JP" altLang="en-US" sz="1300">
              <a:latin typeface="ＭＳ Ｐゴシック" panose="020B0600070205080204" pitchFamily="50" charset="-128"/>
              <a:ea typeface="ＭＳ Ｐゴシック" panose="020B0600070205080204" pitchFamily="50" charset="-128"/>
            </a:rPr>
            <a:t>　６年度は分子となる元利償還金と下水道事業等の公営企業債の元利償還に対する繰入金の減少及び、分母となる普通交付税額の増加により単年度では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ポイント減少したが、３か年平均では同率となった。</a:t>
          </a:r>
        </a:p>
        <a:p>
          <a:r>
            <a:rPr kumimoji="1" lang="ja-JP" altLang="en-US" sz="1300">
              <a:latin typeface="ＭＳ Ｐゴシック" panose="020B0600070205080204" pitchFamily="50" charset="-128"/>
              <a:ea typeface="ＭＳ Ｐゴシック" panose="020B0600070205080204" pitchFamily="50" charset="-128"/>
            </a:rPr>
            <a:t>　今後、元利償還金と公営企業債の元利償還に対する繰入金の増加に伴い、比率の増加も見込まれる。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138006</xdr:rowOff>
    </xdr:from>
    <xdr:to>
      <xdr:col>81</xdr:col>
      <xdr:colOff>44450</xdr:colOff>
      <xdr:row>42</xdr:row>
      <xdr:rowOff>138006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3389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89746</xdr:rowOff>
    </xdr:from>
    <xdr:to>
      <xdr:col>77</xdr:col>
      <xdr:colOff>44450</xdr:colOff>
      <xdr:row>42</xdr:row>
      <xdr:rowOff>138006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2906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41487</xdr:rowOff>
    </xdr:from>
    <xdr:to>
      <xdr:col>72</xdr:col>
      <xdr:colOff>203200</xdr:colOff>
      <xdr:row>42</xdr:row>
      <xdr:rowOff>89746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2423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41487</xdr:rowOff>
    </xdr:from>
    <xdr:to>
      <xdr:col>68</xdr:col>
      <xdr:colOff>152400</xdr:colOff>
      <xdr:row>42</xdr:row>
      <xdr:rowOff>57573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423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87206</xdr:rowOff>
    </xdr:from>
    <xdr:to>
      <xdr:col>81</xdr:col>
      <xdr:colOff>95250</xdr:colOff>
      <xdr:row>43</xdr:row>
      <xdr:rowOff>17356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59283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6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87206</xdr:rowOff>
    </xdr:from>
    <xdr:to>
      <xdr:col>77</xdr:col>
      <xdr:colOff>95250</xdr:colOff>
      <xdr:row>43</xdr:row>
      <xdr:rowOff>17356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2133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7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38946</xdr:rowOff>
    </xdr:from>
    <xdr:to>
      <xdr:col>73</xdr:col>
      <xdr:colOff>44450</xdr:colOff>
      <xdr:row>42</xdr:row>
      <xdr:rowOff>140546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162137</xdr:rowOff>
    </xdr:from>
    <xdr:to>
      <xdr:col>68</xdr:col>
      <xdr:colOff>203200</xdr:colOff>
      <xdr:row>42</xdr:row>
      <xdr:rowOff>92287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77064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6773</xdr:rowOff>
    </xdr:from>
    <xdr:to>
      <xdr:col>64</xdr:col>
      <xdr:colOff>152400</xdr:colOff>
      <xdr:row>42</xdr:row>
      <xdr:rowOff>108373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93150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a:t>
          </a:r>
          <a:r>
            <a:rPr kumimoji="1" lang="en-US" altLang="ja-JP" sz="1300">
              <a:latin typeface="ＭＳ Ｐゴシック" panose="020B0600070205080204" pitchFamily="50" charset="-128"/>
              <a:ea typeface="ＭＳ Ｐゴシック" panose="020B0600070205080204" pitchFamily="50" charset="-128"/>
            </a:rPr>
            <a:t>86.5%</a:t>
          </a:r>
          <a:r>
            <a:rPr kumimoji="1" lang="ja-JP" altLang="en-US" sz="1300">
              <a:latin typeface="ＭＳ Ｐゴシック" panose="020B0600070205080204" pitchFamily="50" charset="-128"/>
              <a:ea typeface="ＭＳ Ｐゴシック" panose="020B0600070205080204" pitchFamily="50" charset="-128"/>
            </a:rPr>
            <a:t>となっており、類似団体平均を大きく上回って推移してきている。本庁舎外構整備事業や斎場建設事業等の公共施設等建替えに伴う地方債の借り入れによる地方債残高の増及び、退職手当負担金見込額や公営企業債等繰入見込額の増が影響し、前年度より</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今後も、斎場建設事業に伴う地方債の借り入れにより比率の上昇が見込まれるが、引き続き普通建設事業を厳選し、地方債残高の増加を抑制していく。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168134</xdr:rowOff>
    </xdr:from>
    <xdr:to>
      <xdr:col>81</xdr:col>
      <xdr:colOff>44450</xdr:colOff>
      <xdr:row>20</xdr:row>
      <xdr:rowOff>101247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425684"/>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162772</xdr:rowOff>
    </xdr:from>
    <xdr:to>
      <xdr:col>77</xdr:col>
      <xdr:colOff>44450</xdr:colOff>
      <xdr:row>19</xdr:row>
      <xdr:rowOff>168134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420322"/>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162772</xdr:rowOff>
    </xdr:from>
    <xdr:to>
      <xdr:col>72</xdr:col>
      <xdr:colOff>203200</xdr:colOff>
      <xdr:row>20</xdr:row>
      <xdr:rowOff>43603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420322"/>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43603</xdr:rowOff>
    </xdr:from>
    <xdr:to>
      <xdr:col>68</xdr:col>
      <xdr:colOff>152400</xdr:colOff>
      <xdr:row>20</xdr:row>
      <xdr:rowOff>114653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472603"/>
          <a:ext cx="889000" cy="7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50447</xdr:rowOff>
    </xdr:from>
    <xdr:to>
      <xdr:col>81</xdr:col>
      <xdr:colOff>95250</xdr:colOff>
      <xdr:row>20</xdr:row>
      <xdr:rowOff>152047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47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22524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451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117334</xdr:rowOff>
    </xdr:from>
    <xdr:to>
      <xdr:col>77</xdr:col>
      <xdr:colOff>95250</xdr:colOff>
      <xdr:row>20</xdr:row>
      <xdr:rowOff>47484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37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32261</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461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111972</xdr:rowOff>
    </xdr:from>
    <xdr:to>
      <xdr:col>73</xdr:col>
      <xdr:colOff>44450</xdr:colOff>
      <xdr:row>20</xdr:row>
      <xdr:rowOff>42122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36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26899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455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164253</xdr:rowOff>
    </xdr:from>
    <xdr:to>
      <xdr:col>68</xdr:col>
      <xdr:colOff>203200</xdr:colOff>
      <xdr:row>20</xdr:row>
      <xdr:rowOff>94403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42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79180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50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63853</xdr:rowOff>
    </xdr:from>
    <xdr:to>
      <xdr:col>64</xdr:col>
      <xdr:colOff>152400</xdr:colOff>
      <xdr:row>20</xdr:row>
      <xdr:rowOff>165453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49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150230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57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65,492
65,024
913.22
44,265,188
42,647,088
1,528,575
22,346,882
30,695,805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ポイントの増、類似団体平均と比べて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ポイント上回っている。これは、給与水準、期末・勤勉手当の支給月数の引き上げ、及び会計年度任用職員の勤勉手当支給開始による増額が要因として考えられる。</a:t>
          </a:r>
        </a:p>
        <a:p>
          <a:r>
            <a:rPr kumimoji="1" lang="ja-JP" altLang="en-US" sz="1300">
              <a:latin typeface="ＭＳ Ｐゴシック" panose="020B0600070205080204" pitchFamily="50" charset="-128"/>
              <a:ea typeface="ＭＳ Ｐゴシック" panose="020B0600070205080204" pitchFamily="50" charset="-128"/>
            </a:rPr>
            <a:t>　今後も、職員定員適正化計画に基づく適正な人員配置や事務事業の見直しを行い、人件費の抑制を図る。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106426</xdr:rowOff>
    </xdr:from>
    <xdr:to>
      <xdr:col>24</xdr:col>
      <xdr:colOff>25400</xdr:colOff>
      <xdr:row>37</xdr:row>
      <xdr:rowOff>152146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500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106426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363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65278</xdr:rowOff>
    </xdr:from>
    <xdr:to>
      <xdr:col>15</xdr:col>
      <xdr:colOff>98425</xdr:colOff>
      <xdr:row>37</xdr:row>
      <xdr:rowOff>92710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089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65278</xdr:rowOff>
    </xdr:from>
    <xdr:to>
      <xdr:col>11</xdr:col>
      <xdr:colOff>9525</xdr:colOff>
      <xdr:row>37</xdr:row>
      <xdr:rowOff>106426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089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101346</xdr:rowOff>
    </xdr:from>
    <xdr:to>
      <xdr:col>24</xdr:col>
      <xdr:colOff>76200</xdr:colOff>
      <xdr:row>38</xdr:row>
      <xdr:rowOff>31496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73423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55626</xdr:rowOff>
    </xdr:from>
    <xdr:to>
      <xdr:col>20</xdr:col>
      <xdr:colOff>38100</xdr:colOff>
      <xdr:row>37</xdr:row>
      <xdr:rowOff>157226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142003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14478</xdr:rowOff>
    </xdr:from>
    <xdr:to>
      <xdr:col>11</xdr:col>
      <xdr:colOff>60325</xdr:colOff>
      <xdr:row>37</xdr:row>
      <xdr:rowOff>116078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100855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55626</xdr:rowOff>
    </xdr:from>
    <xdr:to>
      <xdr:col>6</xdr:col>
      <xdr:colOff>171450</xdr:colOff>
      <xdr:row>37</xdr:row>
      <xdr:rowOff>157226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142003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ポイントの増、類似団体平均と比べて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ポイント上回っている。これは、人件費の上昇に伴うごみ焼却処理費と予防接種費等の委託料増加が要因として考えられる。</a:t>
          </a:r>
        </a:p>
        <a:p>
          <a:r>
            <a:rPr kumimoji="1" lang="ja-JP" altLang="en-US" sz="1300">
              <a:latin typeface="ＭＳ Ｐゴシック" panose="020B0600070205080204" pitchFamily="50" charset="-128"/>
              <a:ea typeface="ＭＳ Ｐゴシック" panose="020B0600070205080204" pitchFamily="50" charset="-128"/>
            </a:rPr>
            <a:t>　今後も委託料等の増加が続くことが予想されるため、業務の見直しを行う。</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20320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55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16</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33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100330</xdr:rowOff>
    </xdr:from>
    <xdr:to>
      <xdr:col>73</xdr:col>
      <xdr:colOff>180975</xdr:colOff>
      <xdr:row>15</xdr:row>
      <xdr:rowOff>161290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72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100330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41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113047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25417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49530</xdr:rowOff>
    </xdr:from>
    <xdr:to>
      <xdr:col>69</xdr:col>
      <xdr:colOff>142875</xdr:colOff>
      <xdr:row>15</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扶助費は類似団体平均と比べて</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ポイント下回っており、前年度と同じである。これは、分子にあたる児童手当給付費や生活保護費及び、分母にあたる経常収入のうち普通交付税等が共に増加していることが要因として考えられる。</a:t>
          </a:r>
        </a:p>
        <a:p>
          <a:r>
            <a:rPr kumimoji="1" lang="ja-JP" altLang="en-US" sz="1300">
              <a:latin typeface="ＭＳ Ｐゴシック" panose="020B0600070205080204" pitchFamily="50" charset="-128"/>
              <a:ea typeface="ＭＳ Ｐゴシック" panose="020B0600070205080204" pitchFamily="50" charset="-128"/>
            </a:rPr>
            <a:t>　今後も適切な福祉サービスを実施することにより、扶助費の適正化を図る。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53</xdr:row>
      <xdr:rowOff>167822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546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86178</xdr:rowOff>
    </xdr:from>
    <xdr:to>
      <xdr:col>19</xdr:col>
      <xdr:colOff>187325</xdr:colOff>
      <xdr:row>53</xdr:row>
      <xdr:rowOff>167822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1730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86178</xdr:rowOff>
    </xdr:from>
    <xdr:to>
      <xdr:col>15</xdr:col>
      <xdr:colOff>98425</xdr:colOff>
      <xdr:row>53</xdr:row>
      <xdr:rowOff>135165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1730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53</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22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133549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35378</xdr:rowOff>
    </xdr:from>
    <xdr:to>
      <xdr:col>15</xdr:col>
      <xdr:colOff>149225</xdr:colOff>
      <xdr:row>53</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147155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その他は類似団体平均と比べて</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ポイント上回り、前年度比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ポイントの増となっている。これは、大雪による除排雪関連経費が大幅に増加したことが要因と考えられる。除排雪関連費経費を除いた経費についても小中学校、社会教育施設を中心に増加傾向にある。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今後も、大館市公共施設等総合管理計画に基づく施設管理の適正化を図り、維持補修事業の見直しを行う。</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143328</xdr:rowOff>
    </xdr:from>
    <xdr:to>
      <xdr:col>82</xdr:col>
      <xdr:colOff>107950</xdr:colOff>
      <xdr:row>61</xdr:row>
      <xdr:rowOff>26307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4303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143328</xdr:rowOff>
    </xdr:from>
    <xdr:to>
      <xdr:col>78</xdr:col>
      <xdr:colOff>69850</xdr:colOff>
      <xdr:row>61</xdr:row>
      <xdr:rowOff>48078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4303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121557</xdr:rowOff>
    </xdr:from>
    <xdr:to>
      <xdr:col>73</xdr:col>
      <xdr:colOff>180975</xdr:colOff>
      <xdr:row>61</xdr:row>
      <xdr:rowOff>48078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4085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121557</xdr:rowOff>
    </xdr:from>
    <xdr:to>
      <xdr:col>69</xdr:col>
      <xdr:colOff>92075</xdr:colOff>
      <xdr:row>61</xdr:row>
      <xdr:rowOff>58965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4085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146957</xdr:rowOff>
    </xdr:from>
    <xdr:to>
      <xdr:col>82</xdr:col>
      <xdr:colOff>158750</xdr:colOff>
      <xdr:row>61</xdr:row>
      <xdr:rowOff>77107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55534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34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92528</xdr:rowOff>
    </xdr:from>
    <xdr:to>
      <xdr:col>78</xdr:col>
      <xdr:colOff>120650</xdr:colOff>
      <xdr:row>61</xdr:row>
      <xdr:rowOff>22678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7455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46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168728</xdr:rowOff>
    </xdr:from>
    <xdr:to>
      <xdr:col>74</xdr:col>
      <xdr:colOff>31750</xdr:colOff>
      <xdr:row>61</xdr:row>
      <xdr:rowOff>98878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45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83655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5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70757</xdr:rowOff>
    </xdr:from>
    <xdr:to>
      <xdr:col>69</xdr:col>
      <xdr:colOff>142875</xdr:colOff>
      <xdr:row>61</xdr:row>
      <xdr:rowOff>907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157134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8165</xdr:rowOff>
    </xdr:from>
    <xdr:to>
      <xdr:col>65</xdr:col>
      <xdr:colOff>53975</xdr:colOff>
      <xdr:row>61</xdr:row>
      <xdr:rowOff>109765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94542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55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補助費等は類似団体平均と比べて</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ポイント下回り、前年度比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ポイントの減となっている。これは、病院事業に対する補助金等は増加したが、下水道事業に対する補助金等が減額したことが要因と考えられる。</a:t>
          </a:r>
        </a:p>
        <a:p>
          <a:r>
            <a:rPr kumimoji="1" lang="ja-JP" altLang="en-US" sz="1300">
              <a:latin typeface="ＭＳ Ｐゴシック" panose="020B0600070205080204" pitchFamily="50" charset="-128"/>
              <a:ea typeface="ＭＳ Ｐゴシック" panose="020B0600070205080204" pitchFamily="50" charset="-128"/>
            </a:rPr>
            <a:t>　今後も大館市病院事業経営改革プランに基づく病院事業の経営改善のほか、下水道事業の使用料収入の確保等により、補助費等の抑制を図る。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62992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123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62992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35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62992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26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72136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260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ポイントの減、類似団体平均と比べて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ポイント下回っている。これは、償還終了件数の増により定時償還元金が減少したことが要因として考えられる。</a:t>
          </a:r>
        </a:p>
        <a:p>
          <a:r>
            <a:rPr kumimoji="1" lang="ja-JP" altLang="en-US" sz="1300">
              <a:latin typeface="ＭＳ Ｐゴシック" panose="020B0600070205080204" pitchFamily="50" charset="-128"/>
              <a:ea typeface="ＭＳ Ｐゴシック" panose="020B0600070205080204" pitchFamily="50" charset="-128"/>
            </a:rPr>
            <a:t>　今後も普通建設事業を厳選し、収支の状況を見極めながら積極的な繰上償還の実施、交付税算入率の高い地方債の活用に努める。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28702</xdr:rowOff>
    </xdr:from>
    <xdr:to>
      <xdr:col>24</xdr:col>
      <xdr:colOff>25400</xdr:colOff>
      <xdr:row>77</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303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88137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2715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37846</xdr:rowOff>
    </xdr:from>
    <xdr:to>
      <xdr:col>15</xdr:col>
      <xdr:colOff>98425</xdr:colOff>
      <xdr:row>77</xdr:row>
      <xdr:rowOff>88137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3949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37846</xdr:rowOff>
    </xdr:from>
    <xdr:to>
      <xdr:col>11</xdr:col>
      <xdr:colOff>9525</xdr:colOff>
      <xdr:row>77</xdr:row>
      <xdr:rowOff>51563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394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149352</xdr:rowOff>
    </xdr:from>
    <xdr:to>
      <xdr:col>24</xdr:col>
      <xdr:colOff>76200</xdr:colOff>
      <xdr:row>77</xdr:row>
      <xdr:rowOff>79502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165879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37337</xdr:rowOff>
    </xdr:from>
    <xdr:to>
      <xdr:col>15</xdr:col>
      <xdr:colOff>149225</xdr:colOff>
      <xdr:row>77</xdr:row>
      <xdr:rowOff>138937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158496</xdr:rowOff>
    </xdr:from>
    <xdr:to>
      <xdr:col>11</xdr:col>
      <xdr:colOff>60325</xdr:colOff>
      <xdr:row>77</xdr:row>
      <xdr:rowOff>88646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763</xdr:rowOff>
    </xdr:from>
    <xdr:to>
      <xdr:col>6</xdr:col>
      <xdr:colOff>171450</xdr:colOff>
      <xdr:row>77</xdr:row>
      <xdr:rowOff>102363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112540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ポイントの増、類似団体平均と比べて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ポイント上回っている。これは、人件費及びその他の比率が増加したことによるものである。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今後も経常経費の見直しによる経常収支比率の改善を進めることで、数値の改善を図る。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8889</xdr:rowOff>
    </xdr:from>
    <xdr:to>
      <xdr:col>82</xdr:col>
      <xdr:colOff>107950</xdr:colOff>
      <xdr:row>77</xdr:row>
      <xdr:rowOff>92711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1053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77</xdr:row>
      <xdr:rowOff>8889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800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153670</xdr:rowOff>
    </xdr:from>
    <xdr:to>
      <xdr:col>73</xdr:col>
      <xdr:colOff>180975</xdr:colOff>
      <xdr:row>76</xdr:row>
      <xdr:rowOff>149861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01242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153670</xdr:rowOff>
    </xdr:from>
    <xdr:to>
      <xdr:col>69</xdr:col>
      <xdr:colOff>92075</xdr:colOff>
      <xdr:row>76</xdr:row>
      <xdr:rowOff>142239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124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13988</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129539</xdr:rowOff>
    </xdr:from>
    <xdr:to>
      <xdr:col>78</xdr:col>
      <xdr:colOff>120650</xdr:colOff>
      <xdr:row>77</xdr:row>
      <xdr:rowOff>59689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44466</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102870</xdr:rowOff>
    </xdr:from>
    <xdr:to>
      <xdr:col>69</xdr:col>
      <xdr:colOff>142875</xdr:colOff>
      <xdr:row>76</xdr:row>
      <xdr:rowOff>33020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17797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91439</xdr:rowOff>
    </xdr:from>
    <xdr:to>
      <xdr:col>65</xdr:col>
      <xdr:colOff>53975</xdr:colOff>
      <xdr:row>77</xdr:row>
      <xdr:rowOff>21589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秋田県大館市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32360</xdr:rowOff>
    </xdr:from>
    <xdr:to>
      <xdr:col>29</xdr:col>
      <xdr:colOff>127000</xdr:colOff>
      <xdr:row>16</xdr:row>
      <xdr:rowOff>11443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51735"/>
          <a:ext cx="647700" cy="150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11443</xdr:rowOff>
    </xdr:from>
    <xdr:to>
      <xdr:col>26</xdr:col>
      <xdr:colOff>50800</xdr:colOff>
      <xdr:row>16</xdr:row>
      <xdr:rowOff>30759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02268"/>
          <a:ext cx="698500" cy="19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30759</xdr:rowOff>
    </xdr:from>
    <xdr:to>
      <xdr:col>22</xdr:col>
      <xdr:colOff>114300</xdr:colOff>
      <xdr:row>16</xdr:row>
      <xdr:rowOff>50057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21584"/>
          <a:ext cx="698500" cy="19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50057</xdr:rowOff>
    </xdr:from>
    <xdr:to>
      <xdr:col>18</xdr:col>
      <xdr:colOff>177800</xdr:colOff>
      <xdr:row>16</xdr:row>
      <xdr:rowOff>153213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40882"/>
          <a:ext cx="698500" cy="103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123982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153010</xdr:rowOff>
    </xdr:from>
    <xdr:to>
      <xdr:col>29</xdr:col>
      <xdr:colOff>177800</xdr:colOff>
      <xdr:row>15</xdr:row>
      <xdr:rowOff>83160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00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169537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46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132093</xdr:rowOff>
    </xdr:from>
    <xdr:to>
      <xdr:col>26</xdr:col>
      <xdr:colOff>101600</xdr:colOff>
      <xdr:row>16</xdr:row>
      <xdr:rowOff>62243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51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72420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20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151409</xdr:rowOff>
    </xdr:from>
    <xdr:to>
      <xdr:col>22</xdr:col>
      <xdr:colOff>165100</xdr:colOff>
      <xdr:row>16</xdr:row>
      <xdr:rowOff>81559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70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91736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3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170707</xdr:rowOff>
    </xdr:from>
    <xdr:to>
      <xdr:col>19</xdr:col>
      <xdr:colOff>38100</xdr:colOff>
      <xdr:row>16</xdr:row>
      <xdr:rowOff>100857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90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111034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58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102413</xdr:rowOff>
    </xdr:from>
    <xdr:to>
      <xdr:col>15</xdr:col>
      <xdr:colOff>101600</xdr:colOff>
      <xdr:row>17</xdr:row>
      <xdr:rowOff>32563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93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42740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62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118542</xdr:rowOff>
    </xdr:from>
    <xdr:to>
      <xdr:col>29</xdr:col>
      <xdr:colOff>127000</xdr:colOff>
      <xdr:row>34</xdr:row>
      <xdr:rowOff>241235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385992"/>
          <a:ext cx="647700" cy="122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73606</xdr:rowOff>
    </xdr:from>
    <xdr:to>
      <xdr:col>26</xdr:col>
      <xdr:colOff>50800</xdr:colOff>
      <xdr:row>34</xdr:row>
      <xdr:rowOff>118542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341056"/>
          <a:ext cx="698500" cy="44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73606</xdr:rowOff>
    </xdr:from>
    <xdr:to>
      <xdr:col>22</xdr:col>
      <xdr:colOff>114300</xdr:colOff>
      <xdr:row>34</xdr:row>
      <xdr:rowOff>266805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341056"/>
          <a:ext cx="698500" cy="193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266805</xdr:rowOff>
    </xdr:from>
    <xdr:to>
      <xdr:col>18</xdr:col>
      <xdr:colOff>177800</xdr:colOff>
      <xdr:row>34</xdr:row>
      <xdr:rowOff>335091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534255"/>
          <a:ext cx="698500" cy="68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190435</xdr:rowOff>
    </xdr:from>
    <xdr:to>
      <xdr:col>29</xdr:col>
      <xdr:colOff>177800</xdr:colOff>
      <xdr:row>34</xdr:row>
      <xdr:rowOff>292035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57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35512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0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67742</xdr:rowOff>
    </xdr:from>
    <xdr:to>
      <xdr:col>26</xdr:col>
      <xdr:colOff>101600</xdr:colOff>
      <xdr:row>34</xdr:row>
      <xdr:rowOff>169342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335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179519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04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22806</xdr:rowOff>
    </xdr:from>
    <xdr:to>
      <xdr:col>22</xdr:col>
      <xdr:colOff>165100</xdr:colOff>
      <xdr:row>34</xdr:row>
      <xdr:rowOff>124406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290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134583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05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216005</xdr:rowOff>
    </xdr:from>
    <xdr:to>
      <xdr:col>19</xdr:col>
      <xdr:colOff>38100</xdr:colOff>
      <xdr:row>34</xdr:row>
      <xdr:rowOff>317605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83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327782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52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284291</xdr:rowOff>
    </xdr:from>
    <xdr:to>
      <xdr:col>15</xdr:col>
      <xdr:colOff>101600</xdr:colOff>
      <xdr:row>35</xdr:row>
      <xdr:rowOff>42991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51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53168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2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65,492
65,024
913.22
44,265,188
42,647,088
1,528,575
22,346,882
30,695,805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114668</xdr:rowOff>
    </xdr:from>
    <xdr:to>
      <xdr:col>24</xdr:col>
      <xdr:colOff>63500</xdr:colOff>
      <xdr:row>34</xdr:row>
      <xdr:rowOff>75104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72518"/>
          <a:ext cx="838200" cy="13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75104</xdr:rowOff>
    </xdr:from>
    <xdr:to>
      <xdr:col>19</xdr:col>
      <xdr:colOff>177800</xdr:colOff>
      <xdr:row>34</xdr:row>
      <xdr:rowOff>96054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04404"/>
          <a:ext cx="889000" cy="2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82093</xdr:rowOff>
    </xdr:from>
    <xdr:to>
      <xdr:col>15</xdr:col>
      <xdr:colOff>50800</xdr:colOff>
      <xdr:row>34</xdr:row>
      <xdr:rowOff>96054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11393"/>
          <a:ext cx="889000" cy="1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82093</xdr:rowOff>
    </xdr:from>
    <xdr:to>
      <xdr:col>10</xdr:col>
      <xdr:colOff>114300</xdr:colOff>
      <xdr:row>34</xdr:row>
      <xdr:rowOff>170398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11393"/>
          <a:ext cx="889000" cy="8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155550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63868</xdr:rowOff>
    </xdr:from>
    <xdr:to>
      <xdr:col>24</xdr:col>
      <xdr:colOff>114300</xdr:colOff>
      <xdr:row>33</xdr:row>
      <xdr:rowOff>165468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2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86745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7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24304</xdr:rowOff>
    </xdr:from>
    <xdr:to>
      <xdr:col>20</xdr:col>
      <xdr:colOff>38100</xdr:colOff>
      <xdr:row>34</xdr:row>
      <xdr:rowOff>125904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5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142431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2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45254</xdr:rowOff>
    </xdr:from>
    <xdr:to>
      <xdr:col>15</xdr:col>
      <xdr:colOff>101600</xdr:colOff>
      <xdr:row>34</xdr:row>
      <xdr:rowOff>146854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7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163381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4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31293</xdr:rowOff>
    </xdr:from>
    <xdr:to>
      <xdr:col>10</xdr:col>
      <xdr:colOff>165100</xdr:colOff>
      <xdr:row>34</xdr:row>
      <xdr:rowOff>132893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6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149420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3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119598</xdr:rowOff>
    </xdr:from>
    <xdr:to>
      <xdr:col>6</xdr:col>
      <xdr:colOff>38100</xdr:colOff>
      <xdr:row>35</xdr:row>
      <xdr:rowOff>49748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4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66275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2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132493</xdr:rowOff>
    </xdr:from>
    <xdr:to>
      <xdr:col>24</xdr:col>
      <xdr:colOff>63500</xdr:colOff>
      <xdr:row>55</xdr:row>
      <xdr:rowOff>164846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562243"/>
          <a:ext cx="838200" cy="3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133452</xdr:rowOff>
    </xdr:from>
    <xdr:to>
      <xdr:col>19</xdr:col>
      <xdr:colOff>177800</xdr:colOff>
      <xdr:row>55</xdr:row>
      <xdr:rowOff>164846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563202"/>
          <a:ext cx="889000" cy="3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133452</xdr:rowOff>
    </xdr:from>
    <xdr:to>
      <xdr:col>15</xdr:col>
      <xdr:colOff>50800</xdr:colOff>
      <xdr:row>56</xdr:row>
      <xdr:rowOff>3149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56320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3149</xdr:rowOff>
    </xdr:from>
    <xdr:to>
      <xdr:col>10</xdr:col>
      <xdr:colOff>114300</xdr:colOff>
      <xdr:row>56</xdr:row>
      <xdr:rowOff>156823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604349"/>
          <a:ext cx="889000" cy="15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93137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81693</xdr:rowOff>
    </xdr:from>
    <xdr:to>
      <xdr:col>24</xdr:col>
      <xdr:colOff>114300</xdr:colOff>
      <xdr:row>56</xdr:row>
      <xdr:rowOff>11843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104570</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36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114046</xdr:rowOff>
    </xdr:from>
    <xdr:to>
      <xdr:col>20</xdr:col>
      <xdr:colOff>38100</xdr:colOff>
      <xdr:row>56</xdr:row>
      <xdr:rowOff>44196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54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60723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31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82652</xdr:rowOff>
    </xdr:from>
    <xdr:to>
      <xdr:col>15</xdr:col>
      <xdr:colOff>101600</xdr:colOff>
      <xdr:row>56</xdr:row>
      <xdr:rowOff>12802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51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29329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28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123799</xdr:rowOff>
    </xdr:from>
    <xdr:to>
      <xdr:col>10</xdr:col>
      <xdr:colOff>165100</xdr:colOff>
      <xdr:row>56</xdr:row>
      <xdr:rowOff>53949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55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70476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32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106023</xdr:rowOff>
    </xdr:from>
    <xdr:to>
      <xdr:col>6</xdr:col>
      <xdr:colOff>38100</xdr:colOff>
      <xdr:row>57</xdr:row>
      <xdr:rowOff>36173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0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52700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48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99390</xdr:rowOff>
    </xdr:from>
    <xdr:to>
      <xdr:col>24</xdr:col>
      <xdr:colOff>63500</xdr:colOff>
      <xdr:row>76</xdr:row>
      <xdr:rowOff>157683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2786690"/>
          <a:ext cx="838200" cy="40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86262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8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13246</xdr:rowOff>
    </xdr:from>
    <xdr:to>
      <xdr:col>19</xdr:col>
      <xdr:colOff>177800</xdr:colOff>
      <xdr:row>76</xdr:row>
      <xdr:rowOff>157683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2871996"/>
          <a:ext cx="889000" cy="3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64148</xdr:rowOff>
    </xdr:from>
    <xdr:to>
      <xdr:col>15</xdr:col>
      <xdr:colOff>50800</xdr:colOff>
      <xdr:row>75</xdr:row>
      <xdr:rowOff>13246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2751448"/>
          <a:ext cx="889000" cy="12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35513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40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64148</xdr:rowOff>
    </xdr:from>
    <xdr:to>
      <xdr:col>10</xdr:col>
      <xdr:colOff>114300</xdr:colOff>
      <xdr:row>75</xdr:row>
      <xdr:rowOff>128880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2751448"/>
          <a:ext cx="889000" cy="23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41115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71938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48590</xdr:rowOff>
    </xdr:from>
    <xdr:to>
      <xdr:col>24</xdr:col>
      <xdr:colOff>114300</xdr:colOff>
      <xdr:row>74</xdr:row>
      <xdr:rowOff>150190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7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71467</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58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106883</xdr:rowOff>
    </xdr:from>
    <xdr:to>
      <xdr:col>20</xdr:col>
      <xdr:colOff>38100</xdr:colOff>
      <xdr:row>77</xdr:row>
      <xdr:rowOff>37033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13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53560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291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133896</xdr:rowOff>
    </xdr:from>
    <xdr:to>
      <xdr:col>15</xdr:col>
      <xdr:colOff>101600</xdr:colOff>
      <xdr:row>75</xdr:row>
      <xdr:rowOff>64046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282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80573</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259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13348</xdr:rowOff>
    </xdr:from>
    <xdr:to>
      <xdr:col>10</xdr:col>
      <xdr:colOff>165100</xdr:colOff>
      <xdr:row>74</xdr:row>
      <xdr:rowOff>114948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27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131475</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247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78080</xdr:rowOff>
    </xdr:from>
    <xdr:to>
      <xdr:col>6</xdr:col>
      <xdr:colOff>38100</xdr:colOff>
      <xdr:row>76</xdr:row>
      <xdr:rowOff>8229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29368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24757</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271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126161</xdr:rowOff>
    </xdr:from>
    <xdr:to>
      <xdr:col>24</xdr:col>
      <xdr:colOff>63500</xdr:colOff>
      <xdr:row>95</xdr:row>
      <xdr:rowOff>19329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42461"/>
          <a:ext cx="838200" cy="6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19329</xdr:rowOff>
    </xdr:from>
    <xdr:to>
      <xdr:col>19</xdr:col>
      <xdr:colOff>177800</xdr:colOff>
      <xdr:row>95</xdr:row>
      <xdr:rowOff>158992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07079"/>
          <a:ext cx="889000" cy="13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94565</xdr:rowOff>
    </xdr:from>
    <xdr:to>
      <xdr:col>15</xdr:col>
      <xdr:colOff>50800</xdr:colOff>
      <xdr:row>95</xdr:row>
      <xdr:rowOff>158992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210865"/>
          <a:ext cx="889000" cy="23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94565</xdr:rowOff>
    </xdr:from>
    <xdr:to>
      <xdr:col>10</xdr:col>
      <xdr:colOff>114300</xdr:colOff>
      <xdr:row>96</xdr:row>
      <xdr:rowOff>92114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210865"/>
          <a:ext cx="889000" cy="34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79545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75361</xdr:rowOff>
    </xdr:from>
    <xdr:to>
      <xdr:col>24</xdr:col>
      <xdr:colOff>114300</xdr:colOff>
      <xdr:row>95</xdr:row>
      <xdr:rowOff>5511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19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98238</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4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139979</xdr:rowOff>
    </xdr:from>
    <xdr:to>
      <xdr:col>20</xdr:col>
      <xdr:colOff>38100</xdr:colOff>
      <xdr:row>95</xdr:row>
      <xdr:rowOff>70129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25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86656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031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108192</xdr:rowOff>
    </xdr:from>
    <xdr:to>
      <xdr:col>15</xdr:col>
      <xdr:colOff>101600</xdr:colOff>
      <xdr:row>96</xdr:row>
      <xdr:rowOff>38342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9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54869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171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43765</xdr:rowOff>
    </xdr:from>
    <xdr:to>
      <xdr:col>10</xdr:col>
      <xdr:colOff>165100</xdr:colOff>
      <xdr:row>94</xdr:row>
      <xdr:rowOff>145365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16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161892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935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41314</xdr:rowOff>
    </xdr:from>
    <xdr:to>
      <xdr:col>6</xdr:col>
      <xdr:colOff>38100</xdr:colOff>
      <xdr:row>96</xdr:row>
      <xdr:rowOff>142914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0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159441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27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13551</xdr:rowOff>
    </xdr:from>
    <xdr:to>
      <xdr:col>55</xdr:col>
      <xdr:colOff>0</xdr:colOff>
      <xdr:row>36</xdr:row>
      <xdr:rowOff>39688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185751"/>
          <a:ext cx="838200" cy="2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159367</xdr:rowOff>
    </xdr:from>
    <xdr:to>
      <xdr:col>50</xdr:col>
      <xdr:colOff>114300</xdr:colOff>
      <xdr:row>36</xdr:row>
      <xdr:rowOff>13551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160117"/>
          <a:ext cx="889000" cy="2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106623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159367</xdr:rowOff>
    </xdr:from>
    <xdr:to>
      <xdr:col>45</xdr:col>
      <xdr:colOff>177800</xdr:colOff>
      <xdr:row>36</xdr:row>
      <xdr:rowOff>40427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160117"/>
          <a:ext cx="889000" cy="5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83929</xdr:rowOff>
    </xdr:from>
    <xdr:to>
      <xdr:col>41</xdr:col>
      <xdr:colOff>50800</xdr:colOff>
      <xdr:row>36</xdr:row>
      <xdr:rowOff>40427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98879"/>
          <a:ext cx="889000" cy="81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128881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48910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160338</xdr:rowOff>
    </xdr:from>
    <xdr:to>
      <xdr:col>55</xdr:col>
      <xdr:colOff>50800</xdr:colOff>
      <xdr:row>36</xdr:row>
      <xdr:rowOff>90488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11765</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134201</xdr:rowOff>
    </xdr:from>
    <xdr:to>
      <xdr:col>50</xdr:col>
      <xdr:colOff>165100</xdr:colOff>
      <xdr:row>36</xdr:row>
      <xdr:rowOff>64351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3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80878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91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108567</xdr:rowOff>
    </xdr:from>
    <xdr:to>
      <xdr:col>46</xdr:col>
      <xdr:colOff>38100</xdr:colOff>
      <xdr:row>36</xdr:row>
      <xdr:rowOff>38717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0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55244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8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161077</xdr:rowOff>
    </xdr:from>
    <xdr:to>
      <xdr:col>41</xdr:col>
      <xdr:colOff>101600</xdr:colOff>
      <xdr:row>36</xdr:row>
      <xdr:rowOff>91227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6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107754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93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33129</xdr:rowOff>
    </xdr:from>
    <xdr:to>
      <xdr:col>36</xdr:col>
      <xdr:colOff>165100</xdr:colOff>
      <xdr:row>31</xdr:row>
      <xdr:rowOff>134729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34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151256</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123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114274</xdr:rowOff>
    </xdr:from>
    <xdr:to>
      <xdr:col>54</xdr:col>
      <xdr:colOff>189865</xdr:colOff>
      <xdr:row>57</xdr:row>
      <xdr:rowOff>145428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86774"/>
          <a:ext cx="1270" cy="123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149255</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2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145428</xdr:rowOff>
    </xdr:from>
    <xdr:to>
      <xdr:col>55</xdr:col>
      <xdr:colOff>88900</xdr:colOff>
      <xdr:row>57</xdr:row>
      <xdr:rowOff>145428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1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60951</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6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114274</xdr:rowOff>
    </xdr:from>
    <xdr:to>
      <xdr:col>55</xdr:col>
      <xdr:colOff>88900</xdr:colOff>
      <xdr:row>50</xdr:row>
      <xdr:rowOff>114274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86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26505</xdr:rowOff>
    </xdr:from>
    <xdr:to>
      <xdr:col>55</xdr:col>
      <xdr:colOff>0</xdr:colOff>
      <xdr:row>54</xdr:row>
      <xdr:rowOff>3937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113355"/>
          <a:ext cx="838200" cy="14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86821</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45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108394</xdr:rowOff>
    </xdr:from>
    <xdr:to>
      <xdr:col>55</xdr:col>
      <xdr:colOff>50800</xdr:colOff>
      <xdr:row>55</xdr:row>
      <xdr:rowOff>38544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36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3937</xdr:rowOff>
    </xdr:from>
    <xdr:to>
      <xdr:col>50</xdr:col>
      <xdr:colOff>114300</xdr:colOff>
      <xdr:row>54</xdr:row>
      <xdr:rowOff>82779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262237"/>
          <a:ext cx="889000" cy="7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9068</xdr:rowOff>
    </xdr:from>
    <xdr:to>
      <xdr:col>50</xdr:col>
      <xdr:colOff>165100</xdr:colOff>
      <xdr:row>55</xdr:row>
      <xdr:rowOff>110668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3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101795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53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12992</xdr:rowOff>
    </xdr:from>
    <xdr:to>
      <xdr:col>45</xdr:col>
      <xdr:colOff>177800</xdr:colOff>
      <xdr:row>54</xdr:row>
      <xdr:rowOff>82779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099842"/>
          <a:ext cx="889000" cy="24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164897</xdr:rowOff>
    </xdr:from>
    <xdr:to>
      <xdr:col>46</xdr:col>
      <xdr:colOff>38100</xdr:colOff>
      <xdr:row>55</xdr:row>
      <xdr:rowOff>95047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86174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5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66675</xdr:rowOff>
    </xdr:from>
    <xdr:to>
      <xdr:col>41</xdr:col>
      <xdr:colOff>50800</xdr:colOff>
      <xdr:row>53</xdr:row>
      <xdr:rowOff>12992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8639175"/>
          <a:ext cx="889000" cy="46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162243</xdr:rowOff>
    </xdr:from>
    <xdr:to>
      <xdr:col>41</xdr:col>
      <xdr:colOff>101600</xdr:colOff>
      <xdr:row>55</xdr:row>
      <xdr:rowOff>92393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42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83520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51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40487</xdr:rowOff>
    </xdr:from>
    <xdr:to>
      <xdr:col>36</xdr:col>
      <xdr:colOff>165100</xdr:colOff>
      <xdr:row>54</xdr:row>
      <xdr:rowOff>142087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29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133214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39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147155</xdr:rowOff>
    </xdr:from>
    <xdr:to>
      <xdr:col>55</xdr:col>
      <xdr:colOff>50800</xdr:colOff>
      <xdr:row>53</xdr:row>
      <xdr:rowOff>77305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06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170032</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891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124587</xdr:rowOff>
    </xdr:from>
    <xdr:to>
      <xdr:col>50</xdr:col>
      <xdr:colOff>165100</xdr:colOff>
      <xdr:row>54</xdr:row>
      <xdr:rowOff>54737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21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71264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898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31979</xdr:rowOff>
    </xdr:from>
    <xdr:to>
      <xdr:col>46</xdr:col>
      <xdr:colOff>38100</xdr:colOff>
      <xdr:row>54</xdr:row>
      <xdr:rowOff>133579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29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150106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133642</xdr:rowOff>
    </xdr:from>
    <xdr:to>
      <xdr:col>41</xdr:col>
      <xdr:colOff>101600</xdr:colOff>
      <xdr:row>53</xdr:row>
      <xdr:rowOff>63792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04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80319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882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15875</xdr:rowOff>
    </xdr:from>
    <xdr:to>
      <xdr:col>36</xdr:col>
      <xdr:colOff>165100</xdr:colOff>
      <xdr:row>50</xdr:row>
      <xdr:rowOff>117475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858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134002</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672795" y="836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143221</xdr:rowOff>
    </xdr:from>
    <xdr:to>
      <xdr:col>55</xdr:col>
      <xdr:colOff>0</xdr:colOff>
      <xdr:row>77</xdr:row>
      <xdr:rowOff>123630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001971"/>
          <a:ext cx="838200" cy="32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143221</xdr:rowOff>
    </xdr:from>
    <xdr:to>
      <xdr:col>50</xdr:col>
      <xdr:colOff>114300</xdr:colOff>
      <xdr:row>77</xdr:row>
      <xdr:rowOff>11547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001971"/>
          <a:ext cx="889000" cy="21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127426</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04428" y="133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70914</xdr:rowOff>
    </xdr:from>
    <xdr:to>
      <xdr:col>45</xdr:col>
      <xdr:colOff>177800</xdr:colOff>
      <xdr:row>77</xdr:row>
      <xdr:rowOff>11547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101114"/>
          <a:ext cx="889000" cy="1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95879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29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51209</xdr:rowOff>
    </xdr:from>
    <xdr:to>
      <xdr:col>41</xdr:col>
      <xdr:colOff>50800</xdr:colOff>
      <xdr:row>76</xdr:row>
      <xdr:rowOff>70914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081409"/>
          <a:ext cx="889000" cy="1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56583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25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100589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3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72830</xdr:rowOff>
    </xdr:from>
    <xdr:to>
      <xdr:col>55</xdr:col>
      <xdr:colOff>50800</xdr:colOff>
      <xdr:row>78</xdr:row>
      <xdr:rowOff>2980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2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51257</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25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92421</xdr:rowOff>
    </xdr:from>
    <xdr:to>
      <xdr:col>50</xdr:col>
      <xdr:colOff>165100</xdr:colOff>
      <xdr:row>76</xdr:row>
      <xdr:rowOff>22571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95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39098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72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132197</xdr:rowOff>
    </xdr:from>
    <xdr:to>
      <xdr:col>46</xdr:col>
      <xdr:colOff>38100</xdr:colOff>
      <xdr:row>77</xdr:row>
      <xdr:rowOff>62347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16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78874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93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20114</xdr:rowOff>
    </xdr:from>
    <xdr:to>
      <xdr:col>41</xdr:col>
      <xdr:colOff>101600</xdr:colOff>
      <xdr:row>76</xdr:row>
      <xdr:rowOff>121714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05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138241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82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409</xdr:rowOff>
    </xdr:from>
    <xdr:to>
      <xdr:col>36</xdr:col>
      <xdr:colOff>165100</xdr:colOff>
      <xdr:row>76</xdr:row>
      <xdr:rowOff>102009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0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118536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80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26608</xdr:rowOff>
    </xdr:from>
    <xdr:to>
      <xdr:col>55</xdr:col>
      <xdr:colOff>0</xdr:colOff>
      <xdr:row>95</xdr:row>
      <xdr:rowOff>95793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5971458"/>
          <a:ext cx="838200" cy="41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34528</xdr:rowOff>
    </xdr:from>
    <xdr:to>
      <xdr:col>50</xdr:col>
      <xdr:colOff>114300</xdr:colOff>
      <xdr:row>95</xdr:row>
      <xdr:rowOff>95793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322278"/>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34528</xdr:rowOff>
    </xdr:from>
    <xdr:to>
      <xdr:col>45</xdr:col>
      <xdr:colOff>177800</xdr:colOff>
      <xdr:row>96</xdr:row>
      <xdr:rowOff>12060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322278"/>
          <a:ext cx="889000" cy="14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28649</xdr:rowOff>
    </xdr:from>
    <xdr:to>
      <xdr:col>41</xdr:col>
      <xdr:colOff>50800</xdr:colOff>
      <xdr:row>96</xdr:row>
      <xdr:rowOff>12060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5630599"/>
          <a:ext cx="889000" cy="84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57301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147258</xdr:rowOff>
    </xdr:from>
    <xdr:to>
      <xdr:col>55</xdr:col>
      <xdr:colOff>50800</xdr:colOff>
      <xdr:row>93</xdr:row>
      <xdr:rowOff>77408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592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170135</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77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44993</xdr:rowOff>
    </xdr:from>
    <xdr:to>
      <xdr:col>50</xdr:col>
      <xdr:colOff>165100</xdr:colOff>
      <xdr:row>95</xdr:row>
      <xdr:rowOff>146593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33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163120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10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155178</xdr:rowOff>
    </xdr:from>
    <xdr:to>
      <xdr:col>46</xdr:col>
      <xdr:colOff>38100</xdr:colOff>
      <xdr:row>95</xdr:row>
      <xdr:rowOff>85328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27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101855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04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132710</xdr:rowOff>
    </xdr:from>
    <xdr:to>
      <xdr:col>41</xdr:col>
      <xdr:colOff>101600</xdr:colOff>
      <xdr:row>96</xdr:row>
      <xdr:rowOff>62860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4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79387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19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149299</xdr:rowOff>
    </xdr:from>
    <xdr:to>
      <xdr:col>36</xdr:col>
      <xdr:colOff>165100</xdr:colOff>
      <xdr:row>91</xdr:row>
      <xdr:rowOff>79449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557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95976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35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151816</xdr:rowOff>
    </xdr:from>
    <xdr:to>
      <xdr:col>85</xdr:col>
      <xdr:colOff>127000</xdr:colOff>
      <xdr:row>36</xdr:row>
      <xdr:rowOff>126350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5981116"/>
          <a:ext cx="838200" cy="31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148800</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92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151816</xdr:rowOff>
    </xdr:from>
    <xdr:to>
      <xdr:col>81</xdr:col>
      <xdr:colOff>50800</xdr:colOff>
      <xdr:row>37</xdr:row>
      <xdr:rowOff>28280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5981116"/>
          <a:ext cx="889000" cy="39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65727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28280</xdr:rowOff>
    </xdr:from>
    <xdr:to>
      <xdr:col>76</xdr:col>
      <xdr:colOff>114300</xdr:colOff>
      <xdr:row>38</xdr:row>
      <xdr:rowOff>122601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371930"/>
          <a:ext cx="889000" cy="26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67601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5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105821</xdr:rowOff>
    </xdr:from>
    <xdr:to>
      <xdr:col>71</xdr:col>
      <xdr:colOff>177800</xdr:colOff>
      <xdr:row>38</xdr:row>
      <xdr:rowOff>122601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20921"/>
          <a:ext cx="889000" cy="1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75550</xdr:rowOff>
    </xdr:from>
    <xdr:to>
      <xdr:col>85</xdr:col>
      <xdr:colOff>177800</xdr:colOff>
      <xdr:row>37</xdr:row>
      <xdr:rowOff>5700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24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98427</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09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101016</xdr:rowOff>
    </xdr:from>
    <xdr:to>
      <xdr:col>81</xdr:col>
      <xdr:colOff>101600</xdr:colOff>
      <xdr:row>35</xdr:row>
      <xdr:rowOff>31166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593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47693</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14111" y="570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148930</xdr:rowOff>
    </xdr:from>
    <xdr:to>
      <xdr:col>76</xdr:col>
      <xdr:colOff>165100</xdr:colOff>
      <xdr:row>37</xdr:row>
      <xdr:rowOff>79080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32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95607</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09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71801</xdr:rowOff>
    </xdr:from>
    <xdr:to>
      <xdr:col>72</xdr:col>
      <xdr:colOff>38100</xdr:colOff>
      <xdr:row>39</xdr:row>
      <xdr:rowOff>1951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8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164528</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679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55021</xdr:rowOff>
    </xdr:from>
    <xdr:to>
      <xdr:col>67</xdr:col>
      <xdr:colOff>101600</xdr:colOff>
      <xdr:row>38</xdr:row>
      <xdr:rowOff>156621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7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147748</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6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122865</xdr:rowOff>
    </xdr:from>
    <xdr:to>
      <xdr:col>85</xdr:col>
      <xdr:colOff>127000</xdr:colOff>
      <xdr:row>74</xdr:row>
      <xdr:rowOff>135797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810165"/>
          <a:ext cx="838200" cy="1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26608</xdr:rowOff>
    </xdr:from>
    <xdr:to>
      <xdr:col>81</xdr:col>
      <xdr:colOff>50800</xdr:colOff>
      <xdr:row>74</xdr:row>
      <xdr:rowOff>122865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713908"/>
          <a:ext cx="889000" cy="9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26608</xdr:rowOff>
    </xdr:from>
    <xdr:to>
      <xdr:col>76</xdr:col>
      <xdr:colOff>114300</xdr:colOff>
      <xdr:row>74</xdr:row>
      <xdr:rowOff>39246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713908"/>
          <a:ext cx="889000" cy="1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39246</xdr:rowOff>
    </xdr:from>
    <xdr:to>
      <xdr:col>71</xdr:col>
      <xdr:colOff>177800</xdr:colOff>
      <xdr:row>75</xdr:row>
      <xdr:rowOff>16632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726546"/>
          <a:ext cx="889000" cy="14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84997</xdr:rowOff>
    </xdr:from>
    <xdr:to>
      <xdr:col>85</xdr:col>
      <xdr:colOff>177800</xdr:colOff>
      <xdr:row>75</xdr:row>
      <xdr:rowOff>15147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77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107874</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62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72065</xdr:rowOff>
    </xdr:from>
    <xdr:to>
      <xdr:col>81</xdr:col>
      <xdr:colOff>101600</xdr:colOff>
      <xdr:row>75</xdr:row>
      <xdr:rowOff>2215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75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18742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53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147258</xdr:rowOff>
    </xdr:from>
    <xdr:to>
      <xdr:col>76</xdr:col>
      <xdr:colOff>165100</xdr:colOff>
      <xdr:row>74</xdr:row>
      <xdr:rowOff>77408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6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93935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43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159896</xdr:rowOff>
    </xdr:from>
    <xdr:to>
      <xdr:col>72</xdr:col>
      <xdr:colOff>38100</xdr:colOff>
      <xdr:row>74</xdr:row>
      <xdr:rowOff>90046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67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106573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45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137282</xdr:rowOff>
    </xdr:from>
    <xdr:to>
      <xdr:col>67</xdr:col>
      <xdr:colOff>101600</xdr:colOff>
      <xdr:row>75</xdr:row>
      <xdr:rowOff>67432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82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83959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59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114325</xdr:rowOff>
    </xdr:from>
    <xdr:to>
      <xdr:col>85</xdr:col>
      <xdr:colOff>127000</xdr:colOff>
      <xdr:row>96</xdr:row>
      <xdr:rowOff>147269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573525"/>
          <a:ext cx="838200" cy="3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10532</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80632</xdr:rowOff>
    </xdr:from>
    <xdr:to>
      <xdr:col>81</xdr:col>
      <xdr:colOff>50800</xdr:colOff>
      <xdr:row>96</xdr:row>
      <xdr:rowOff>114325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539832"/>
          <a:ext cx="889000" cy="3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122547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5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31648</xdr:rowOff>
    </xdr:from>
    <xdr:to>
      <xdr:col>76</xdr:col>
      <xdr:colOff>114300</xdr:colOff>
      <xdr:row>96</xdr:row>
      <xdr:rowOff>80632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490848"/>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105529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31648</xdr:rowOff>
    </xdr:from>
    <xdr:to>
      <xdr:col>71</xdr:col>
      <xdr:colOff>177800</xdr:colOff>
      <xdr:row>96</xdr:row>
      <xdr:rowOff>140945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490848"/>
          <a:ext cx="889000" cy="10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44683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96469</xdr:rowOff>
    </xdr:from>
    <xdr:to>
      <xdr:col>85</xdr:col>
      <xdr:colOff>177800</xdr:colOff>
      <xdr:row>97</xdr:row>
      <xdr:rowOff>26619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55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119346</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40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63525</xdr:rowOff>
    </xdr:from>
    <xdr:to>
      <xdr:col>81</xdr:col>
      <xdr:colOff>101600</xdr:colOff>
      <xdr:row>96</xdr:row>
      <xdr:rowOff>165125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5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10202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29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29832</xdr:rowOff>
    </xdr:from>
    <xdr:to>
      <xdr:col>76</xdr:col>
      <xdr:colOff>165100</xdr:colOff>
      <xdr:row>96</xdr:row>
      <xdr:rowOff>131432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48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147959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2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152298</xdr:rowOff>
    </xdr:from>
    <xdr:to>
      <xdr:col>72</xdr:col>
      <xdr:colOff>38100</xdr:colOff>
      <xdr:row>96</xdr:row>
      <xdr:rowOff>82448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44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98975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2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90145</xdr:rowOff>
    </xdr:from>
    <xdr:to>
      <xdr:col>67</xdr:col>
      <xdr:colOff>101600</xdr:colOff>
      <xdr:row>97</xdr:row>
      <xdr:rowOff>20295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5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36822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32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139974</xdr:rowOff>
    </xdr:from>
    <xdr:to>
      <xdr:col>116</xdr:col>
      <xdr:colOff>63500</xdr:colOff>
      <xdr:row>36</xdr:row>
      <xdr:rowOff>5969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140724"/>
          <a:ext cx="838200" cy="3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5969</xdr:rowOff>
    </xdr:from>
    <xdr:to>
      <xdr:col>111</xdr:col>
      <xdr:colOff>177800</xdr:colOff>
      <xdr:row>36</xdr:row>
      <xdr:rowOff>8026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178169"/>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8026</xdr:rowOff>
    </xdr:from>
    <xdr:to>
      <xdr:col>107</xdr:col>
      <xdr:colOff>50800</xdr:colOff>
      <xdr:row>36</xdr:row>
      <xdr:rowOff>86208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180226"/>
          <a:ext cx="889000" cy="7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83510</xdr:rowOff>
    </xdr:from>
    <xdr:to>
      <xdr:col>102</xdr:col>
      <xdr:colOff>114300</xdr:colOff>
      <xdr:row>36</xdr:row>
      <xdr:rowOff>86208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255710"/>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13835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89174</xdr:rowOff>
    </xdr:from>
    <xdr:to>
      <xdr:col>116</xdr:col>
      <xdr:colOff>114300</xdr:colOff>
      <xdr:row>36</xdr:row>
      <xdr:rowOff>19324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08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112051</xdr:rowOff>
    </xdr:from>
    <xdr:ext cx="534377"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94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126619</xdr:rowOff>
    </xdr:from>
    <xdr:to>
      <xdr:col>112</xdr:col>
      <xdr:colOff>38100</xdr:colOff>
      <xdr:row>36</xdr:row>
      <xdr:rowOff>56769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12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73296</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56111" y="590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128676</xdr:rowOff>
    </xdr:from>
    <xdr:to>
      <xdr:col>107</xdr:col>
      <xdr:colOff>101600</xdr:colOff>
      <xdr:row>36</xdr:row>
      <xdr:rowOff>58826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1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75353</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67111" y="590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35408</xdr:rowOff>
    </xdr:from>
    <xdr:to>
      <xdr:col>102</xdr:col>
      <xdr:colOff>165100</xdr:colOff>
      <xdr:row>36</xdr:row>
      <xdr:rowOff>137008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20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153535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98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32710</xdr:rowOff>
    </xdr:from>
    <xdr:to>
      <xdr:col>98</xdr:col>
      <xdr:colOff>38100</xdr:colOff>
      <xdr:row>36</xdr:row>
      <xdr:rowOff>134310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20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150837</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598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124841</xdr:rowOff>
    </xdr:from>
    <xdr:to>
      <xdr:col>116</xdr:col>
      <xdr:colOff>63500</xdr:colOff>
      <xdr:row>56</xdr:row>
      <xdr:rowOff>131973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726041"/>
          <a:ext cx="8382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55486</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28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39116</xdr:rowOff>
    </xdr:from>
    <xdr:to>
      <xdr:col>111</xdr:col>
      <xdr:colOff>177800</xdr:colOff>
      <xdr:row>56</xdr:row>
      <xdr:rowOff>131973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468866"/>
          <a:ext cx="889000" cy="26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147703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9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39116</xdr:rowOff>
    </xdr:from>
    <xdr:to>
      <xdr:col>107</xdr:col>
      <xdr:colOff>50800</xdr:colOff>
      <xdr:row>56</xdr:row>
      <xdr:rowOff>141803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468866"/>
          <a:ext cx="889000" cy="27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150354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92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141803</xdr:rowOff>
    </xdr:from>
    <xdr:to>
      <xdr:col>102</xdr:col>
      <xdr:colOff>114300</xdr:colOff>
      <xdr:row>56</xdr:row>
      <xdr:rowOff>149392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743003"/>
          <a:ext cx="889000" cy="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146971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91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120088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74041</xdr:rowOff>
    </xdr:from>
    <xdr:to>
      <xdr:col>116</xdr:col>
      <xdr:colOff>114300</xdr:colOff>
      <xdr:row>57</xdr:row>
      <xdr:rowOff>4191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67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96918</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52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81173</xdr:rowOff>
    </xdr:from>
    <xdr:to>
      <xdr:col>112</xdr:col>
      <xdr:colOff>38100</xdr:colOff>
      <xdr:row>57</xdr:row>
      <xdr:rowOff>11323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68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27850</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45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159766</xdr:rowOff>
    </xdr:from>
    <xdr:to>
      <xdr:col>107</xdr:col>
      <xdr:colOff>101600</xdr:colOff>
      <xdr:row>55</xdr:row>
      <xdr:rowOff>89916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41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106443</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67111" y="919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91003</xdr:rowOff>
    </xdr:from>
    <xdr:to>
      <xdr:col>102</xdr:col>
      <xdr:colOff>165100</xdr:colOff>
      <xdr:row>57</xdr:row>
      <xdr:rowOff>21153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69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37680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46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98592</xdr:rowOff>
    </xdr:from>
    <xdr:to>
      <xdr:col>98</xdr:col>
      <xdr:colOff>38100</xdr:colOff>
      <xdr:row>57</xdr:row>
      <xdr:rowOff>28742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69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45269</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47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149553</xdr:rowOff>
    </xdr:from>
    <xdr:to>
      <xdr:col>116</xdr:col>
      <xdr:colOff>63500</xdr:colOff>
      <xdr:row>74</xdr:row>
      <xdr:rowOff>5009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665403"/>
          <a:ext cx="838200" cy="2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5009</xdr:rowOff>
    </xdr:from>
    <xdr:to>
      <xdr:col>111</xdr:col>
      <xdr:colOff>177800</xdr:colOff>
      <xdr:row>74</xdr:row>
      <xdr:rowOff>33447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692309"/>
          <a:ext cx="889000" cy="2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33447</xdr:rowOff>
    </xdr:from>
    <xdr:to>
      <xdr:col>107</xdr:col>
      <xdr:colOff>50800</xdr:colOff>
      <xdr:row>74</xdr:row>
      <xdr:rowOff>63828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720747"/>
          <a:ext cx="889000" cy="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55895</xdr:rowOff>
    </xdr:from>
    <xdr:to>
      <xdr:col>102</xdr:col>
      <xdr:colOff>114300</xdr:colOff>
      <xdr:row>74</xdr:row>
      <xdr:rowOff>63828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743195"/>
          <a:ext cx="889000" cy="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14772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98753</xdr:rowOff>
    </xdr:from>
    <xdr:to>
      <xdr:col>116</xdr:col>
      <xdr:colOff>114300</xdr:colOff>
      <xdr:row>74</xdr:row>
      <xdr:rowOff>28903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61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121630</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46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125659</xdr:rowOff>
    </xdr:from>
    <xdr:to>
      <xdr:col>112</xdr:col>
      <xdr:colOff>38100</xdr:colOff>
      <xdr:row>74</xdr:row>
      <xdr:rowOff>55809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64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72336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41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154097</xdr:rowOff>
    </xdr:from>
    <xdr:to>
      <xdr:col>107</xdr:col>
      <xdr:colOff>101600</xdr:colOff>
      <xdr:row>74</xdr:row>
      <xdr:rowOff>84247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66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100774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44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13028</xdr:rowOff>
    </xdr:from>
    <xdr:to>
      <xdr:col>102</xdr:col>
      <xdr:colOff>165100</xdr:colOff>
      <xdr:row>74</xdr:row>
      <xdr:rowOff>114628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0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131155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47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5095</xdr:rowOff>
    </xdr:from>
    <xdr:to>
      <xdr:col>98</xdr:col>
      <xdr:colOff>38100</xdr:colOff>
      <xdr:row>74</xdr:row>
      <xdr:rowOff>106695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6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123222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46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latin typeface="ＭＳ Ｐゴシック" panose="020B0600070205080204" pitchFamily="50" charset="-128"/>
              <a:ea typeface="ＭＳ Ｐゴシック" panose="020B0600070205080204" pitchFamily="50" charset="-128"/>
            </a:rPr>
            <a:t>歳出総額は、住民一人当たり</a:t>
          </a:r>
          <a:r>
            <a:rPr kumimoji="1" lang="en-US" altLang="ja-JP" sz="1100">
              <a:latin typeface="ＭＳ Ｐゴシック" panose="020B0600070205080204" pitchFamily="50" charset="-128"/>
              <a:ea typeface="ＭＳ Ｐゴシック" panose="020B0600070205080204" pitchFamily="50" charset="-128"/>
            </a:rPr>
            <a:t>651,180</a:t>
          </a:r>
          <a:r>
            <a:rPr kumimoji="1" lang="ja-JP" altLang="en-US" sz="1100">
              <a:latin typeface="ＭＳ Ｐゴシック" panose="020B0600070205080204" pitchFamily="50" charset="-128"/>
              <a:ea typeface="ＭＳ Ｐゴシック" panose="020B0600070205080204" pitchFamily="50" charset="-128"/>
            </a:rPr>
            <a:t>円となっている。</a:t>
          </a:r>
        </a:p>
        <a:p>
          <a:pPr eaLnBrk="1" fontAlgn="auto" latinLnBrk="0" hangingPunct="1"/>
          <a:r>
            <a:rPr kumimoji="1" lang="ja-JP" altLang="en-US" sz="1100">
              <a:latin typeface="ＭＳ Ｐゴシック" panose="020B0600070205080204" pitchFamily="50" charset="-128"/>
              <a:ea typeface="ＭＳ Ｐゴシック" panose="020B0600070205080204" pitchFamily="50" charset="-128"/>
            </a:rPr>
            <a:t>人件費は前年度と比べ</a:t>
          </a:r>
          <a:r>
            <a:rPr kumimoji="1" lang="en-US" altLang="ja-JP" sz="1100">
              <a:latin typeface="ＭＳ Ｐゴシック" panose="020B0600070205080204" pitchFamily="50" charset="-128"/>
              <a:ea typeface="ＭＳ Ｐゴシック" panose="020B0600070205080204" pitchFamily="50" charset="-128"/>
            </a:rPr>
            <a:t>8,077</a:t>
          </a:r>
          <a:r>
            <a:rPr kumimoji="1" lang="ja-JP" altLang="en-US" sz="1100">
              <a:latin typeface="ＭＳ Ｐゴシック" panose="020B0600070205080204" pitchFamily="50" charset="-128"/>
              <a:ea typeface="ＭＳ Ｐゴシック" panose="020B0600070205080204" pitchFamily="50" charset="-128"/>
            </a:rPr>
            <a:t>円増加し、類似団体と比較して</a:t>
          </a:r>
          <a:r>
            <a:rPr kumimoji="1" lang="en-US" altLang="ja-JP" sz="1100">
              <a:latin typeface="ＭＳ Ｐゴシック" panose="020B0600070205080204" pitchFamily="50" charset="-128"/>
              <a:ea typeface="ＭＳ Ｐゴシック" panose="020B0600070205080204" pitchFamily="50" charset="-128"/>
            </a:rPr>
            <a:t>21,387</a:t>
          </a:r>
          <a:r>
            <a:rPr kumimoji="1" lang="ja-JP" altLang="en-US" sz="1100">
              <a:latin typeface="ＭＳ Ｐゴシック" panose="020B0600070205080204" pitchFamily="50" charset="-128"/>
              <a:ea typeface="ＭＳ Ｐゴシック" panose="020B0600070205080204" pitchFamily="50" charset="-128"/>
            </a:rPr>
            <a:t>円上回った。給与水準、期末・勤勉手当の支給月数の引き上げ、及び会計年度任用職員の勤勉手当支給開始したことによるものである。今後も職員定員適正化計画に基づく適正な人員配置や事務事業の見直しを行い、人件費の抑制を図る。</a:t>
          </a:r>
        </a:p>
        <a:p>
          <a:pPr eaLnBrk="1" fontAlgn="auto" latinLnBrk="0" hangingPunct="1"/>
          <a:r>
            <a:rPr kumimoji="1" lang="ja-JP" altLang="en-US" sz="1100">
              <a:latin typeface="ＭＳ Ｐゴシック" panose="020B0600070205080204" pitchFamily="50" charset="-128"/>
              <a:ea typeface="ＭＳ Ｐゴシック" panose="020B0600070205080204" pitchFamily="50" charset="-128"/>
            </a:rPr>
            <a:t>物件費は前年度と比べ</a:t>
          </a:r>
          <a:r>
            <a:rPr kumimoji="1" lang="en-US" altLang="ja-JP" sz="1100">
              <a:latin typeface="ＭＳ Ｐゴシック" panose="020B0600070205080204" pitchFamily="50" charset="-128"/>
              <a:ea typeface="ＭＳ Ｐゴシック" panose="020B0600070205080204" pitchFamily="50" charset="-128"/>
            </a:rPr>
            <a:t>2,972</a:t>
          </a:r>
          <a:r>
            <a:rPr kumimoji="1" lang="ja-JP" altLang="en-US" sz="1100">
              <a:latin typeface="ＭＳ Ｐゴシック" panose="020B0600070205080204" pitchFamily="50" charset="-128"/>
              <a:ea typeface="ＭＳ Ｐゴシック" panose="020B0600070205080204" pitchFamily="50" charset="-128"/>
            </a:rPr>
            <a:t>円増加し、類似団体と比較して</a:t>
          </a:r>
          <a:r>
            <a:rPr kumimoji="1" lang="en-US" altLang="ja-JP" sz="1100">
              <a:latin typeface="ＭＳ Ｐゴシック" panose="020B0600070205080204" pitchFamily="50" charset="-128"/>
              <a:ea typeface="ＭＳ Ｐゴシック" panose="020B0600070205080204" pitchFamily="50" charset="-128"/>
            </a:rPr>
            <a:t>13,442</a:t>
          </a:r>
          <a:r>
            <a:rPr kumimoji="1" lang="ja-JP" altLang="en-US" sz="1100">
              <a:latin typeface="ＭＳ Ｐゴシック" panose="020B0600070205080204" pitchFamily="50" charset="-128"/>
              <a:ea typeface="ＭＳ Ｐゴシック" panose="020B0600070205080204" pitchFamily="50" charset="-128"/>
            </a:rPr>
            <a:t>円上回った。ガバメントクラウド移行事業費と青少年ホーム解体事業費が増加したことによるものである。物件費の抑制を図るため、業務の見直しに努める。</a:t>
          </a:r>
        </a:p>
        <a:p>
          <a:pPr eaLnBrk="1" fontAlgn="auto" latinLnBrk="0" hangingPunct="1"/>
          <a:r>
            <a:rPr kumimoji="1" lang="ja-JP" altLang="en-US" sz="1100">
              <a:latin typeface="ＭＳ Ｐゴシック" panose="020B0600070205080204" pitchFamily="50" charset="-128"/>
              <a:ea typeface="ＭＳ Ｐゴシック" panose="020B0600070205080204" pitchFamily="50" charset="-128"/>
            </a:rPr>
            <a:t>維持補修費は前年度と比べ</a:t>
          </a:r>
          <a:r>
            <a:rPr kumimoji="1" lang="en-US" altLang="ja-JP" sz="1100">
              <a:latin typeface="ＭＳ Ｐゴシック" panose="020B0600070205080204" pitchFamily="50" charset="-128"/>
              <a:ea typeface="ＭＳ Ｐゴシック" panose="020B0600070205080204" pitchFamily="50" charset="-128"/>
            </a:rPr>
            <a:t>10,530</a:t>
          </a:r>
          <a:r>
            <a:rPr kumimoji="1" lang="ja-JP" altLang="en-US" sz="1100">
              <a:latin typeface="ＭＳ Ｐゴシック" panose="020B0600070205080204" pitchFamily="50" charset="-128"/>
              <a:ea typeface="ＭＳ Ｐゴシック" panose="020B0600070205080204" pitchFamily="50" charset="-128"/>
            </a:rPr>
            <a:t>円増加し、類似団体と比較して</a:t>
          </a:r>
          <a:r>
            <a:rPr kumimoji="1" lang="en-US" altLang="ja-JP" sz="1100">
              <a:latin typeface="ＭＳ Ｐゴシック" panose="020B0600070205080204" pitchFamily="50" charset="-128"/>
              <a:ea typeface="ＭＳ Ｐゴシック" panose="020B0600070205080204" pitchFamily="50" charset="-128"/>
            </a:rPr>
            <a:t>15,055</a:t>
          </a:r>
          <a:r>
            <a:rPr kumimoji="1" lang="ja-JP" altLang="en-US" sz="1100">
              <a:latin typeface="ＭＳ Ｐゴシック" panose="020B0600070205080204" pitchFamily="50" charset="-128"/>
              <a:ea typeface="ＭＳ Ｐゴシック" panose="020B0600070205080204" pitchFamily="50" charset="-128"/>
            </a:rPr>
            <a:t>円上回った。これは大雪により除排雪経費が増加したことによるものである。施設の管理については今後も大館市公共施設等総合管理計画に基づいて適正化を図り、維持補修費の抑制に努める。</a:t>
          </a:r>
        </a:p>
        <a:p>
          <a:pPr eaLnBrk="1" fontAlgn="auto" latinLnBrk="0" hangingPunct="1"/>
          <a:r>
            <a:rPr kumimoji="1" lang="ja-JP" altLang="en-US" sz="1100">
              <a:latin typeface="ＭＳ Ｐゴシック" panose="020B0600070205080204" pitchFamily="50" charset="-128"/>
              <a:ea typeface="ＭＳ Ｐゴシック" panose="020B0600070205080204" pitchFamily="50" charset="-128"/>
            </a:rPr>
            <a:t>扶助費は前年度と比べ</a:t>
          </a:r>
          <a:r>
            <a:rPr kumimoji="1" lang="en-US" altLang="ja-JP" sz="1100">
              <a:latin typeface="ＭＳ Ｐゴシック" panose="020B0600070205080204" pitchFamily="50" charset="-128"/>
              <a:ea typeface="ＭＳ Ｐゴシック" panose="020B0600070205080204" pitchFamily="50" charset="-128"/>
            </a:rPr>
            <a:t>5,088</a:t>
          </a:r>
          <a:r>
            <a:rPr kumimoji="1" lang="ja-JP" altLang="en-US" sz="1100">
              <a:latin typeface="ＭＳ Ｐゴシック" panose="020B0600070205080204" pitchFamily="50" charset="-128"/>
              <a:ea typeface="ＭＳ Ｐゴシック" panose="020B0600070205080204" pitchFamily="50" charset="-128"/>
            </a:rPr>
            <a:t>円増加し、類似団体と比較して</a:t>
          </a:r>
          <a:r>
            <a:rPr kumimoji="1" lang="en-US" altLang="ja-JP" sz="1100">
              <a:latin typeface="ＭＳ Ｐゴシック" panose="020B0600070205080204" pitchFamily="50" charset="-128"/>
              <a:ea typeface="ＭＳ Ｐゴシック" panose="020B0600070205080204" pitchFamily="50" charset="-128"/>
            </a:rPr>
            <a:t>4,309</a:t>
          </a:r>
          <a:r>
            <a:rPr kumimoji="1" lang="ja-JP" altLang="en-US" sz="1100">
              <a:latin typeface="ＭＳ Ｐゴシック" panose="020B0600070205080204" pitchFamily="50" charset="-128"/>
              <a:ea typeface="ＭＳ Ｐゴシック" panose="020B0600070205080204" pitchFamily="50" charset="-128"/>
            </a:rPr>
            <a:t>円上回った。これは物価高騰対応生活支援給付金・定額減税補足給付金事業費の増加によるものである。今後も適切な福祉サービスを実施することにより、扶助費の適正化を図る。</a:t>
          </a:r>
        </a:p>
        <a:p>
          <a:pPr eaLnBrk="1" fontAlgn="auto" latinLnBrk="0" hangingPunct="1"/>
          <a:r>
            <a:rPr kumimoji="1" lang="ja-JP" altLang="en-US" sz="1100">
              <a:latin typeface="ＭＳ Ｐゴシック" panose="020B0600070205080204" pitchFamily="50" charset="-128"/>
              <a:ea typeface="ＭＳ Ｐゴシック" panose="020B0600070205080204" pitchFamily="50" charset="-128"/>
            </a:rPr>
            <a:t>補助費等は前年度と比べ</a:t>
          </a:r>
          <a:r>
            <a:rPr kumimoji="1" lang="en-US" altLang="ja-JP" sz="1100">
              <a:latin typeface="ＭＳ Ｐゴシック" panose="020B0600070205080204" pitchFamily="50" charset="-128"/>
              <a:ea typeface="ＭＳ Ｐゴシック" panose="020B0600070205080204" pitchFamily="50" charset="-128"/>
            </a:rPr>
            <a:t>3,430</a:t>
          </a:r>
          <a:r>
            <a:rPr kumimoji="1" lang="ja-JP" altLang="en-US" sz="1100">
              <a:latin typeface="ＭＳ Ｐゴシック" panose="020B0600070205080204" pitchFamily="50" charset="-128"/>
              <a:ea typeface="ＭＳ Ｐゴシック" panose="020B0600070205080204" pitchFamily="50" charset="-128"/>
            </a:rPr>
            <a:t>円減少し、類似団体と比較して</a:t>
          </a:r>
          <a:r>
            <a:rPr kumimoji="1" lang="en-US" altLang="ja-JP" sz="1100">
              <a:latin typeface="ＭＳ Ｐゴシック" panose="020B0600070205080204" pitchFamily="50" charset="-128"/>
              <a:ea typeface="ＭＳ Ｐゴシック" panose="020B0600070205080204" pitchFamily="50" charset="-128"/>
            </a:rPr>
            <a:t>4,296</a:t>
          </a:r>
          <a:r>
            <a:rPr kumimoji="1" lang="ja-JP" altLang="en-US" sz="1100">
              <a:latin typeface="ＭＳ Ｐゴシック" panose="020B0600070205080204" pitchFamily="50" charset="-128"/>
              <a:ea typeface="ＭＳ Ｐゴシック" panose="020B0600070205080204" pitchFamily="50" charset="-128"/>
            </a:rPr>
            <a:t>円上回った。これは新型コロナウイルス対策事業費の皆減によるものである。今後も事業内容を精査し、補助費等の抑制に努める。</a:t>
          </a:r>
        </a:p>
        <a:p>
          <a:pPr eaLnBrk="1" fontAlgn="auto" latinLnBrk="0" hangingPunct="1"/>
          <a:r>
            <a:rPr kumimoji="1" lang="ja-JP" altLang="en-US" sz="1100">
              <a:latin typeface="ＭＳ Ｐゴシック" panose="020B0600070205080204" pitchFamily="50" charset="-128"/>
              <a:ea typeface="ＭＳ Ｐゴシック" panose="020B0600070205080204" pitchFamily="50" charset="-128"/>
            </a:rPr>
            <a:t>普通建設事業費（うち新規整備）は前年度と比べ</a:t>
          </a:r>
          <a:r>
            <a:rPr kumimoji="1" lang="en-US" altLang="ja-JP" sz="1100">
              <a:latin typeface="ＭＳ Ｐゴシック" panose="020B0600070205080204" pitchFamily="50" charset="-128"/>
              <a:ea typeface="ＭＳ Ｐゴシック" panose="020B0600070205080204" pitchFamily="50" charset="-128"/>
            </a:rPr>
            <a:t>14,143</a:t>
          </a:r>
          <a:r>
            <a:rPr kumimoji="1" lang="ja-JP" altLang="en-US" sz="1100">
              <a:latin typeface="ＭＳ Ｐゴシック" panose="020B0600070205080204" pitchFamily="50" charset="-128"/>
              <a:ea typeface="ＭＳ Ｐゴシック" panose="020B0600070205080204" pitchFamily="50" charset="-128"/>
            </a:rPr>
            <a:t>円減少し、類似団体と比較して</a:t>
          </a:r>
          <a:r>
            <a:rPr kumimoji="1" lang="en-US" altLang="ja-JP" sz="1100">
              <a:latin typeface="ＭＳ Ｐゴシック" panose="020B0600070205080204" pitchFamily="50" charset="-128"/>
              <a:ea typeface="ＭＳ Ｐゴシック" panose="020B0600070205080204" pitchFamily="50" charset="-128"/>
            </a:rPr>
            <a:t>1,396</a:t>
          </a:r>
          <a:r>
            <a:rPr kumimoji="1" lang="ja-JP" altLang="en-US" sz="1100">
              <a:latin typeface="ＭＳ Ｐゴシック" panose="020B0600070205080204" pitchFamily="50" charset="-128"/>
              <a:ea typeface="ＭＳ Ｐゴシック" panose="020B0600070205080204" pitchFamily="50" charset="-128"/>
            </a:rPr>
            <a:t>円下回った。これは、</a:t>
          </a:r>
          <a:r>
            <a:rPr kumimoji="1" lang="en-US" altLang="ja-JP" sz="1100">
              <a:latin typeface="ＭＳ Ｐゴシック" panose="020B0600070205080204" pitchFamily="50" charset="-128"/>
              <a:ea typeface="ＭＳ Ｐゴシック" panose="020B0600070205080204" pitchFamily="50" charset="-128"/>
            </a:rPr>
            <a:t>JR</a:t>
          </a:r>
          <a:r>
            <a:rPr kumimoji="1" lang="ja-JP" altLang="en-US" sz="1100">
              <a:latin typeface="ＭＳ Ｐゴシック" panose="020B0600070205080204" pitchFamily="50" charset="-128"/>
              <a:ea typeface="ＭＳ Ｐゴシック" panose="020B0600070205080204" pitchFamily="50" charset="-128"/>
            </a:rPr>
            <a:t>大館駅周辺整備事業の完了によるものである。今後も事業を厳選し、普通建設事業費の抑制に努める。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65,492
65,024
913.22
44,265,188
42,647,088
1,528,575
22,346,882
30,695,805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85751</xdr:rowOff>
    </xdr:from>
    <xdr:to>
      <xdr:col>24</xdr:col>
      <xdr:colOff>63500</xdr:colOff>
      <xdr:row>33</xdr:row>
      <xdr:rowOff>121869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43601"/>
          <a:ext cx="838200" cy="3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121869</xdr:rowOff>
    </xdr:from>
    <xdr:to>
      <xdr:col>19</xdr:col>
      <xdr:colOff>177800</xdr:colOff>
      <xdr:row>33</xdr:row>
      <xdr:rowOff>137871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7971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137871</xdr:rowOff>
    </xdr:from>
    <xdr:to>
      <xdr:col>15</xdr:col>
      <xdr:colOff>50800</xdr:colOff>
      <xdr:row>34</xdr:row>
      <xdr:rowOff>45060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95721"/>
          <a:ext cx="8890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45060</xdr:rowOff>
    </xdr:from>
    <xdr:to>
      <xdr:col>10</xdr:col>
      <xdr:colOff>114300</xdr:colOff>
      <xdr:row>34</xdr:row>
      <xdr:rowOff>115469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74360"/>
          <a:ext cx="8890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34951</xdr:rowOff>
    </xdr:from>
    <xdr:to>
      <xdr:col>24</xdr:col>
      <xdr:colOff>114300</xdr:colOff>
      <xdr:row>33</xdr:row>
      <xdr:rowOff>136551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57828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4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71069</xdr:rowOff>
    </xdr:from>
    <xdr:to>
      <xdr:col>20</xdr:col>
      <xdr:colOff>38100</xdr:colOff>
      <xdr:row>34</xdr:row>
      <xdr:rowOff>1219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2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17746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04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87071</xdr:rowOff>
    </xdr:from>
    <xdr:to>
      <xdr:col>15</xdr:col>
      <xdr:colOff>101600</xdr:colOff>
      <xdr:row>34</xdr:row>
      <xdr:rowOff>17221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4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33748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2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165710</xdr:rowOff>
    </xdr:from>
    <xdr:to>
      <xdr:col>10</xdr:col>
      <xdr:colOff>165100</xdr:colOff>
      <xdr:row>34</xdr:row>
      <xdr:rowOff>95860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112387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64669</xdr:rowOff>
    </xdr:from>
    <xdr:to>
      <xdr:col>6</xdr:col>
      <xdr:colOff>38100</xdr:colOff>
      <xdr:row>34</xdr:row>
      <xdr:rowOff>166269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9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11346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127282</xdr:rowOff>
    </xdr:from>
    <xdr:to>
      <xdr:col>24</xdr:col>
      <xdr:colOff>62865</xdr:colOff>
      <xdr:row>57</xdr:row>
      <xdr:rowOff>141890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9214132"/>
          <a:ext cx="1270" cy="700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145717</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1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141890</xdr:rowOff>
    </xdr:from>
    <xdr:to>
      <xdr:col>24</xdr:col>
      <xdr:colOff>152400</xdr:colOff>
      <xdr:row>57</xdr:row>
      <xdr:rowOff>141890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73959</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98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127282</xdr:rowOff>
    </xdr:from>
    <xdr:to>
      <xdr:col>24</xdr:col>
      <xdr:colOff>152400</xdr:colOff>
      <xdr:row>53</xdr:row>
      <xdr:rowOff>127282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21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139421</xdr:rowOff>
    </xdr:from>
    <xdr:to>
      <xdr:col>24</xdr:col>
      <xdr:colOff>63500</xdr:colOff>
      <xdr:row>55</xdr:row>
      <xdr:rowOff>152922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569171"/>
          <a:ext cx="838200" cy="1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43699</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4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65272</xdr:rowOff>
    </xdr:from>
    <xdr:to>
      <xdr:col>24</xdr:col>
      <xdr:colOff>114300</xdr:colOff>
      <xdr:row>56</xdr:row>
      <xdr:rowOff>166872</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6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152922</xdr:rowOff>
    </xdr:from>
    <xdr:to>
      <xdr:col>19</xdr:col>
      <xdr:colOff>177800</xdr:colOff>
      <xdr:row>56</xdr:row>
      <xdr:rowOff>14870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582672"/>
          <a:ext cx="889000" cy="3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96371</xdr:rowOff>
    </xdr:from>
    <xdr:to>
      <xdr:col>20</xdr:col>
      <xdr:colOff>38100</xdr:colOff>
      <xdr:row>57</xdr:row>
      <xdr:rowOff>26521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17648</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79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162775</xdr:rowOff>
    </xdr:from>
    <xdr:to>
      <xdr:col>15</xdr:col>
      <xdr:colOff>50800</xdr:colOff>
      <xdr:row>56</xdr:row>
      <xdr:rowOff>14870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592525"/>
          <a:ext cx="889000" cy="2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92064</xdr:rowOff>
    </xdr:from>
    <xdr:to>
      <xdr:col>15</xdr:col>
      <xdr:colOff>101600</xdr:colOff>
      <xdr:row>57</xdr:row>
      <xdr:rowOff>22214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13341</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73923</xdr:rowOff>
    </xdr:from>
    <xdr:to>
      <xdr:col>10</xdr:col>
      <xdr:colOff>114300</xdr:colOff>
      <xdr:row>55</xdr:row>
      <xdr:rowOff>162775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8989323"/>
          <a:ext cx="889000" cy="60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98927</xdr:rowOff>
    </xdr:from>
    <xdr:to>
      <xdr:col>10</xdr:col>
      <xdr:colOff>165100</xdr:colOff>
      <xdr:row>57</xdr:row>
      <xdr:rowOff>29077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20204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9933</xdr:rowOff>
    </xdr:from>
    <xdr:to>
      <xdr:col>6</xdr:col>
      <xdr:colOff>38100</xdr:colOff>
      <xdr:row>54</xdr:row>
      <xdr:rowOff>111533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102660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88621</xdr:rowOff>
    </xdr:from>
    <xdr:to>
      <xdr:col>24</xdr:col>
      <xdr:colOff>114300</xdr:colOff>
      <xdr:row>56</xdr:row>
      <xdr:rowOff>18771</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51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111498</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36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102122</xdr:rowOff>
    </xdr:from>
    <xdr:to>
      <xdr:col>20</xdr:col>
      <xdr:colOff>38100</xdr:colOff>
      <xdr:row>56</xdr:row>
      <xdr:rowOff>32272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53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48799</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307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135520</xdr:rowOff>
    </xdr:from>
    <xdr:to>
      <xdr:col>15</xdr:col>
      <xdr:colOff>101600</xdr:colOff>
      <xdr:row>56</xdr:row>
      <xdr:rowOff>65670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56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82197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934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111975</xdr:rowOff>
    </xdr:from>
    <xdr:to>
      <xdr:col>10</xdr:col>
      <xdr:colOff>165100</xdr:colOff>
      <xdr:row>56</xdr:row>
      <xdr:rowOff>42125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54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58652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316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23123</xdr:rowOff>
    </xdr:from>
    <xdr:to>
      <xdr:col>6</xdr:col>
      <xdr:colOff>38100</xdr:colOff>
      <xdr:row>52</xdr:row>
      <xdr:rowOff>124723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893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141250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871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144925</xdr:rowOff>
    </xdr:from>
    <xdr:to>
      <xdr:col>24</xdr:col>
      <xdr:colOff>63500</xdr:colOff>
      <xdr:row>74</xdr:row>
      <xdr:rowOff>49501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660775"/>
          <a:ext cx="838200" cy="7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49501</xdr:rowOff>
    </xdr:from>
    <xdr:to>
      <xdr:col>19</xdr:col>
      <xdr:colOff>177800</xdr:colOff>
      <xdr:row>74</xdr:row>
      <xdr:rowOff>161809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36801"/>
          <a:ext cx="889000" cy="11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165782</xdr:rowOff>
    </xdr:from>
    <xdr:to>
      <xdr:col>15</xdr:col>
      <xdr:colOff>50800</xdr:colOff>
      <xdr:row>74</xdr:row>
      <xdr:rowOff>161809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681632"/>
          <a:ext cx="889000" cy="16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165782</xdr:rowOff>
    </xdr:from>
    <xdr:to>
      <xdr:col>10</xdr:col>
      <xdr:colOff>114300</xdr:colOff>
      <xdr:row>75</xdr:row>
      <xdr:rowOff>170235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681632"/>
          <a:ext cx="889000" cy="3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153247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94125</xdr:rowOff>
    </xdr:from>
    <xdr:to>
      <xdr:col>24</xdr:col>
      <xdr:colOff>114300</xdr:colOff>
      <xdr:row>74</xdr:row>
      <xdr:rowOff>24275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0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117002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6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170151</xdr:rowOff>
    </xdr:from>
    <xdr:to>
      <xdr:col>20</xdr:col>
      <xdr:colOff>38100</xdr:colOff>
      <xdr:row>74</xdr:row>
      <xdr:rowOff>100301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8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116828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61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111009</xdr:rowOff>
    </xdr:from>
    <xdr:to>
      <xdr:col>15</xdr:col>
      <xdr:colOff>101600</xdr:colOff>
      <xdr:row>75</xdr:row>
      <xdr:rowOff>41159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9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57686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73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114982</xdr:rowOff>
    </xdr:from>
    <xdr:to>
      <xdr:col>10</xdr:col>
      <xdr:colOff>165100</xdr:colOff>
      <xdr:row>74</xdr:row>
      <xdr:rowOff>45132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6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61659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40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119435</xdr:rowOff>
    </xdr:from>
    <xdr:to>
      <xdr:col>6</xdr:col>
      <xdr:colOff>38100</xdr:colOff>
      <xdr:row>76</xdr:row>
      <xdr:rowOff>49585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66112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5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99657</xdr:rowOff>
    </xdr:from>
    <xdr:to>
      <xdr:col>24</xdr:col>
      <xdr:colOff>63500</xdr:colOff>
      <xdr:row>93</xdr:row>
      <xdr:rowOff>70262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5873057"/>
          <a:ext cx="838200" cy="14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169666</xdr:rowOff>
    </xdr:from>
    <xdr:to>
      <xdr:col>19</xdr:col>
      <xdr:colOff>177800</xdr:colOff>
      <xdr:row>93</xdr:row>
      <xdr:rowOff>70262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5943066"/>
          <a:ext cx="889000" cy="7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20943</xdr:rowOff>
    </xdr:from>
    <xdr:to>
      <xdr:col>15</xdr:col>
      <xdr:colOff>50800</xdr:colOff>
      <xdr:row>92</xdr:row>
      <xdr:rowOff>169666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5622893"/>
          <a:ext cx="889000" cy="32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20943</xdr:rowOff>
    </xdr:from>
    <xdr:to>
      <xdr:col>10</xdr:col>
      <xdr:colOff>114300</xdr:colOff>
      <xdr:row>94</xdr:row>
      <xdr:rowOff>45593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5622893"/>
          <a:ext cx="889000" cy="53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55002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153261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48857</xdr:rowOff>
    </xdr:from>
    <xdr:to>
      <xdr:col>24</xdr:col>
      <xdr:colOff>114300</xdr:colOff>
      <xdr:row>92</xdr:row>
      <xdr:rowOff>150457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82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71734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67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19462</xdr:rowOff>
    </xdr:from>
    <xdr:to>
      <xdr:col>20</xdr:col>
      <xdr:colOff>38100</xdr:colOff>
      <xdr:row>93</xdr:row>
      <xdr:rowOff>121062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596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137589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73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118866</xdr:rowOff>
    </xdr:from>
    <xdr:to>
      <xdr:col>15</xdr:col>
      <xdr:colOff>101600</xdr:colOff>
      <xdr:row>93</xdr:row>
      <xdr:rowOff>49016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58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65543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566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141593</xdr:rowOff>
    </xdr:from>
    <xdr:to>
      <xdr:col>10</xdr:col>
      <xdr:colOff>165100</xdr:colOff>
      <xdr:row>91</xdr:row>
      <xdr:rowOff>71743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557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88270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534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166243</xdr:rowOff>
    </xdr:from>
    <xdr:to>
      <xdr:col>6</xdr:col>
      <xdr:colOff>38100</xdr:colOff>
      <xdr:row>94</xdr:row>
      <xdr:rowOff>96393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11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112920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588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104757</xdr:rowOff>
    </xdr:from>
    <xdr:to>
      <xdr:col>55</xdr:col>
      <xdr:colOff>0</xdr:colOff>
      <xdr:row>38</xdr:row>
      <xdr:rowOff>130883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1985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74947</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106607</xdr:rowOff>
    </xdr:from>
    <xdr:to>
      <xdr:col>50</xdr:col>
      <xdr:colOff>114300</xdr:colOff>
      <xdr:row>38</xdr:row>
      <xdr:rowOff>130883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21707"/>
          <a:ext cx="889000" cy="2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5605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99205</xdr:rowOff>
    </xdr:from>
    <xdr:to>
      <xdr:col>45</xdr:col>
      <xdr:colOff>177800</xdr:colOff>
      <xdr:row>38</xdr:row>
      <xdr:rowOff>106607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14305"/>
          <a:ext cx="889000" cy="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7347</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69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99205</xdr:rowOff>
    </xdr:from>
    <xdr:to>
      <xdr:col>41</xdr:col>
      <xdr:colOff>50800</xdr:colOff>
      <xdr:row>38</xdr:row>
      <xdr:rowOff>110309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14305"/>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5823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69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6258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6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53957</xdr:rowOff>
    </xdr:from>
    <xdr:to>
      <xdr:col>55</xdr:col>
      <xdr:colOff>50800</xdr:colOff>
      <xdr:row>38</xdr:row>
      <xdr:rowOff>155557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6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76834</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2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80083</xdr:rowOff>
    </xdr:from>
    <xdr:to>
      <xdr:col>50</xdr:col>
      <xdr:colOff>165100</xdr:colOff>
      <xdr:row>39</xdr:row>
      <xdr:rowOff>10233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9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26760</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370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55807</xdr:rowOff>
    </xdr:from>
    <xdr:to>
      <xdr:col>46</xdr:col>
      <xdr:colOff>38100</xdr:colOff>
      <xdr:row>38</xdr:row>
      <xdr:rowOff>157407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7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2484</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34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48405</xdr:rowOff>
    </xdr:from>
    <xdr:to>
      <xdr:col>41</xdr:col>
      <xdr:colOff>101600</xdr:colOff>
      <xdr:row>38</xdr:row>
      <xdr:rowOff>150005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6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166532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33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59509</xdr:rowOff>
    </xdr:from>
    <xdr:to>
      <xdr:col>36</xdr:col>
      <xdr:colOff>165100</xdr:colOff>
      <xdr:row>38</xdr:row>
      <xdr:rowOff>161109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7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6185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34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41577</xdr:rowOff>
    </xdr:from>
    <xdr:to>
      <xdr:col>55</xdr:col>
      <xdr:colOff>0</xdr:colOff>
      <xdr:row>58</xdr:row>
      <xdr:rowOff>44722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985677"/>
          <a:ext cx="838200" cy="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39851</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983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41577</xdr:rowOff>
    </xdr:from>
    <xdr:to>
      <xdr:col>50</xdr:col>
      <xdr:colOff>114300</xdr:colOff>
      <xdr:row>58</xdr:row>
      <xdr:rowOff>48097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985677"/>
          <a:ext cx="889000" cy="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157777</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101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48097</xdr:rowOff>
    </xdr:from>
    <xdr:to>
      <xdr:col>45</xdr:col>
      <xdr:colOff>177800</xdr:colOff>
      <xdr:row>58</xdr:row>
      <xdr:rowOff>57001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992197"/>
          <a:ext cx="889000" cy="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153183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1009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57001</xdr:rowOff>
    </xdr:from>
    <xdr:to>
      <xdr:col>41</xdr:col>
      <xdr:colOff>50800</xdr:colOff>
      <xdr:row>58</xdr:row>
      <xdr:rowOff>63358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10001101"/>
          <a:ext cx="889000" cy="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158157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101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2383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1011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165372</xdr:rowOff>
    </xdr:from>
    <xdr:to>
      <xdr:col>55</xdr:col>
      <xdr:colOff>50800</xdr:colOff>
      <xdr:row>58</xdr:row>
      <xdr:rowOff>95522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3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16799</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78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162227</xdr:rowOff>
    </xdr:from>
    <xdr:to>
      <xdr:col>50</xdr:col>
      <xdr:colOff>165100</xdr:colOff>
      <xdr:row>58</xdr:row>
      <xdr:rowOff>92377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3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108904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71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168747</xdr:rowOff>
    </xdr:from>
    <xdr:to>
      <xdr:col>46</xdr:col>
      <xdr:colOff>38100</xdr:colOff>
      <xdr:row>58</xdr:row>
      <xdr:rowOff>98897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94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115424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71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6201</xdr:rowOff>
    </xdr:from>
    <xdr:to>
      <xdr:col>41</xdr:col>
      <xdr:colOff>101600</xdr:colOff>
      <xdr:row>58</xdr:row>
      <xdr:rowOff>107801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5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124328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72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12558</xdr:rowOff>
    </xdr:from>
    <xdr:to>
      <xdr:col>36</xdr:col>
      <xdr:colOff>165100</xdr:colOff>
      <xdr:row>58</xdr:row>
      <xdr:rowOff>114158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5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130685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73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34018</xdr:rowOff>
    </xdr:from>
    <xdr:to>
      <xdr:col>55</xdr:col>
      <xdr:colOff>0</xdr:colOff>
      <xdr:row>75</xdr:row>
      <xdr:rowOff>51140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892768"/>
          <a:ext cx="838200" cy="1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99078</xdr:rowOff>
    </xdr:from>
    <xdr:to>
      <xdr:col>50</xdr:col>
      <xdr:colOff>114300</xdr:colOff>
      <xdr:row>75</xdr:row>
      <xdr:rowOff>51140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786378"/>
          <a:ext cx="889000" cy="12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99078</xdr:rowOff>
    </xdr:from>
    <xdr:to>
      <xdr:col>45</xdr:col>
      <xdr:colOff>177800</xdr:colOff>
      <xdr:row>75</xdr:row>
      <xdr:rowOff>33881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786378"/>
          <a:ext cx="889000" cy="10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1717</xdr:rowOff>
    </xdr:from>
    <xdr:to>
      <xdr:col>41</xdr:col>
      <xdr:colOff>50800</xdr:colOff>
      <xdr:row>75</xdr:row>
      <xdr:rowOff>33881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517567"/>
          <a:ext cx="889000" cy="37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93822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154668</xdr:rowOff>
    </xdr:from>
    <xdr:to>
      <xdr:col>55</xdr:col>
      <xdr:colOff>50800</xdr:colOff>
      <xdr:row>75</xdr:row>
      <xdr:rowOff>84818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84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6095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69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340</xdr:rowOff>
    </xdr:from>
    <xdr:to>
      <xdr:col>50</xdr:col>
      <xdr:colOff>165100</xdr:colOff>
      <xdr:row>75</xdr:row>
      <xdr:rowOff>101940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85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118467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63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48278</xdr:rowOff>
    </xdr:from>
    <xdr:to>
      <xdr:col>46</xdr:col>
      <xdr:colOff>38100</xdr:colOff>
      <xdr:row>74</xdr:row>
      <xdr:rowOff>149878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73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166405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51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154531</xdr:rowOff>
    </xdr:from>
    <xdr:to>
      <xdr:col>41</xdr:col>
      <xdr:colOff>101600</xdr:colOff>
      <xdr:row>75</xdr:row>
      <xdr:rowOff>84681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84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101208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61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122367</xdr:rowOff>
    </xdr:from>
    <xdr:to>
      <xdr:col>36</xdr:col>
      <xdr:colOff>165100</xdr:colOff>
      <xdr:row>73</xdr:row>
      <xdr:rowOff>52517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46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69044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24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164185</xdr:rowOff>
    </xdr:from>
    <xdr:to>
      <xdr:col>55</xdr:col>
      <xdr:colOff>0</xdr:colOff>
      <xdr:row>95</xdr:row>
      <xdr:rowOff>131535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280485"/>
          <a:ext cx="838200" cy="13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88570</xdr:rowOff>
    </xdr:from>
    <xdr:to>
      <xdr:col>50</xdr:col>
      <xdr:colOff>114300</xdr:colOff>
      <xdr:row>95</xdr:row>
      <xdr:rowOff>131535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204870"/>
          <a:ext cx="889000" cy="21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88570</xdr:rowOff>
    </xdr:from>
    <xdr:to>
      <xdr:col>45</xdr:col>
      <xdr:colOff>177800</xdr:colOff>
      <xdr:row>94</xdr:row>
      <xdr:rowOff>167830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204870"/>
          <a:ext cx="889000" cy="7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167830</xdr:rowOff>
    </xdr:from>
    <xdr:to>
      <xdr:col>41</xdr:col>
      <xdr:colOff>50800</xdr:colOff>
      <xdr:row>94</xdr:row>
      <xdr:rowOff>171196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284130"/>
          <a:ext cx="889000" cy="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31703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4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113385</xdr:rowOff>
    </xdr:from>
    <xdr:to>
      <xdr:col>55</xdr:col>
      <xdr:colOff>50800</xdr:colOff>
      <xdr:row>95</xdr:row>
      <xdr:rowOff>43535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22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136262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08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80735</xdr:rowOff>
    </xdr:from>
    <xdr:to>
      <xdr:col>50</xdr:col>
      <xdr:colOff>165100</xdr:colOff>
      <xdr:row>96</xdr:row>
      <xdr:rowOff>10885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6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27412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14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37770</xdr:rowOff>
    </xdr:from>
    <xdr:to>
      <xdr:col>46</xdr:col>
      <xdr:colOff>38100</xdr:colOff>
      <xdr:row>94</xdr:row>
      <xdr:rowOff>139370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15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155897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92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117030</xdr:rowOff>
    </xdr:from>
    <xdr:to>
      <xdr:col>41</xdr:col>
      <xdr:colOff>101600</xdr:colOff>
      <xdr:row>95</xdr:row>
      <xdr:rowOff>47180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2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63707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00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120396</xdr:rowOff>
    </xdr:from>
    <xdr:to>
      <xdr:col>36</xdr:col>
      <xdr:colOff>165100</xdr:colOff>
      <xdr:row>95</xdr:row>
      <xdr:rowOff>50546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2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67073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01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139281</xdr:rowOff>
    </xdr:from>
    <xdr:to>
      <xdr:col>85</xdr:col>
      <xdr:colOff>127000</xdr:colOff>
      <xdr:row>36</xdr:row>
      <xdr:rowOff>122822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140031"/>
          <a:ext cx="838200" cy="15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122822</xdr:rowOff>
    </xdr:from>
    <xdr:to>
      <xdr:col>81</xdr:col>
      <xdr:colOff>50800</xdr:colOff>
      <xdr:row>37</xdr:row>
      <xdr:rowOff>65329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295022"/>
          <a:ext cx="889000" cy="11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65329</xdr:rowOff>
    </xdr:from>
    <xdr:to>
      <xdr:col>76</xdr:col>
      <xdr:colOff>114300</xdr:colOff>
      <xdr:row>37</xdr:row>
      <xdr:rowOff>84188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08979"/>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84188</xdr:rowOff>
    </xdr:from>
    <xdr:to>
      <xdr:col>71</xdr:col>
      <xdr:colOff>177800</xdr:colOff>
      <xdr:row>37</xdr:row>
      <xdr:rowOff>113602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427838"/>
          <a:ext cx="889000" cy="2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164444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5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88481</xdr:rowOff>
    </xdr:from>
    <xdr:to>
      <xdr:col>85</xdr:col>
      <xdr:colOff>177800</xdr:colOff>
      <xdr:row>36</xdr:row>
      <xdr:rowOff>18631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08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111358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94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72022</xdr:rowOff>
    </xdr:from>
    <xdr:to>
      <xdr:col>81</xdr:col>
      <xdr:colOff>101600</xdr:colOff>
      <xdr:row>37</xdr:row>
      <xdr:rowOff>2172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4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18699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01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14529</xdr:rowOff>
    </xdr:from>
    <xdr:to>
      <xdr:col>76</xdr:col>
      <xdr:colOff>165100</xdr:colOff>
      <xdr:row>37</xdr:row>
      <xdr:rowOff>116129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5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132656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13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33388</xdr:rowOff>
    </xdr:from>
    <xdr:to>
      <xdr:col>72</xdr:col>
      <xdr:colOff>38100</xdr:colOff>
      <xdr:row>37</xdr:row>
      <xdr:rowOff>134988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7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151515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15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62802</xdr:rowOff>
    </xdr:from>
    <xdr:to>
      <xdr:col>67</xdr:col>
      <xdr:colOff>101600</xdr:colOff>
      <xdr:row>37</xdr:row>
      <xdr:rowOff>164402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0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9479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18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96418</xdr:rowOff>
    </xdr:from>
    <xdr:to>
      <xdr:col>85</xdr:col>
      <xdr:colOff>127000</xdr:colOff>
      <xdr:row>55</xdr:row>
      <xdr:rowOff>122098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526168"/>
          <a:ext cx="838200" cy="2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122098</xdr:rowOff>
    </xdr:from>
    <xdr:to>
      <xdr:col>81</xdr:col>
      <xdr:colOff>50800</xdr:colOff>
      <xdr:row>55</xdr:row>
      <xdr:rowOff>157321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551848"/>
          <a:ext cx="889000" cy="3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143948</xdr:rowOff>
    </xdr:from>
    <xdr:to>
      <xdr:col>76</xdr:col>
      <xdr:colOff>114300</xdr:colOff>
      <xdr:row>55</xdr:row>
      <xdr:rowOff>157321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573698"/>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143948</xdr:rowOff>
    </xdr:from>
    <xdr:to>
      <xdr:col>71</xdr:col>
      <xdr:colOff>177800</xdr:colOff>
      <xdr:row>56</xdr:row>
      <xdr:rowOff>50470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573698"/>
          <a:ext cx="889000" cy="7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45618</xdr:rowOff>
    </xdr:from>
    <xdr:to>
      <xdr:col>85</xdr:col>
      <xdr:colOff>177800</xdr:colOff>
      <xdr:row>55</xdr:row>
      <xdr:rowOff>147218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47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24045</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45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71298</xdr:rowOff>
    </xdr:from>
    <xdr:to>
      <xdr:col>81</xdr:col>
      <xdr:colOff>101600</xdr:colOff>
      <xdr:row>56</xdr:row>
      <xdr:rowOff>1448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50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164025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5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106521</xdr:rowOff>
    </xdr:from>
    <xdr:to>
      <xdr:col>76</xdr:col>
      <xdr:colOff>165100</xdr:colOff>
      <xdr:row>56</xdr:row>
      <xdr:rowOff>36671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53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27798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6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93148</xdr:rowOff>
    </xdr:from>
    <xdr:to>
      <xdr:col>72</xdr:col>
      <xdr:colOff>38100</xdr:colOff>
      <xdr:row>56</xdr:row>
      <xdr:rowOff>23298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52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14425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61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171120</xdr:rowOff>
    </xdr:from>
    <xdr:to>
      <xdr:col>67</xdr:col>
      <xdr:colOff>101600</xdr:colOff>
      <xdr:row>56</xdr:row>
      <xdr:rowOff>101270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60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92397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69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151816</xdr:rowOff>
    </xdr:from>
    <xdr:to>
      <xdr:col>85</xdr:col>
      <xdr:colOff>127000</xdr:colOff>
      <xdr:row>76</xdr:row>
      <xdr:rowOff>126350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2839116"/>
          <a:ext cx="838200" cy="31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148800</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50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151816</xdr:rowOff>
    </xdr:from>
    <xdr:to>
      <xdr:col>81</xdr:col>
      <xdr:colOff>50800</xdr:colOff>
      <xdr:row>77</xdr:row>
      <xdr:rowOff>28280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2839116"/>
          <a:ext cx="889000" cy="39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65727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4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28280</xdr:rowOff>
    </xdr:from>
    <xdr:to>
      <xdr:col>76</xdr:col>
      <xdr:colOff>114300</xdr:colOff>
      <xdr:row>78</xdr:row>
      <xdr:rowOff>122600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229930"/>
          <a:ext cx="889000" cy="26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67601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44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105821</xdr:rowOff>
    </xdr:from>
    <xdr:to>
      <xdr:col>71</xdr:col>
      <xdr:colOff>177800</xdr:colOff>
      <xdr:row>78</xdr:row>
      <xdr:rowOff>122600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478921"/>
          <a:ext cx="889000" cy="1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75550</xdr:rowOff>
    </xdr:from>
    <xdr:to>
      <xdr:col>85</xdr:col>
      <xdr:colOff>177800</xdr:colOff>
      <xdr:row>77</xdr:row>
      <xdr:rowOff>5700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10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98427</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295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101016</xdr:rowOff>
    </xdr:from>
    <xdr:to>
      <xdr:col>81</xdr:col>
      <xdr:colOff>101600</xdr:colOff>
      <xdr:row>75</xdr:row>
      <xdr:rowOff>31166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278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47693</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25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148930</xdr:rowOff>
    </xdr:from>
    <xdr:to>
      <xdr:col>76</xdr:col>
      <xdr:colOff>165100</xdr:colOff>
      <xdr:row>77</xdr:row>
      <xdr:rowOff>79080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17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95607</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295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71800</xdr:rowOff>
    </xdr:from>
    <xdr:to>
      <xdr:col>72</xdr:col>
      <xdr:colOff>38100</xdr:colOff>
      <xdr:row>79</xdr:row>
      <xdr:rowOff>1950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164527</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4017" y="1353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55021</xdr:rowOff>
    </xdr:from>
    <xdr:to>
      <xdr:col>67</xdr:col>
      <xdr:colOff>101600</xdr:colOff>
      <xdr:row>78</xdr:row>
      <xdr:rowOff>156621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2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147748</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520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122865</xdr:rowOff>
    </xdr:from>
    <xdr:to>
      <xdr:col>85</xdr:col>
      <xdr:colOff>127000</xdr:colOff>
      <xdr:row>94</xdr:row>
      <xdr:rowOff>135781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239165"/>
          <a:ext cx="8382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26608</xdr:rowOff>
    </xdr:from>
    <xdr:to>
      <xdr:col>81</xdr:col>
      <xdr:colOff>50800</xdr:colOff>
      <xdr:row>94</xdr:row>
      <xdr:rowOff>122865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142908"/>
          <a:ext cx="889000" cy="9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26608</xdr:rowOff>
    </xdr:from>
    <xdr:to>
      <xdr:col>76</xdr:col>
      <xdr:colOff>114300</xdr:colOff>
      <xdr:row>94</xdr:row>
      <xdr:rowOff>39247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142908"/>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39247</xdr:rowOff>
    </xdr:from>
    <xdr:to>
      <xdr:col>71</xdr:col>
      <xdr:colOff>177800</xdr:colOff>
      <xdr:row>95</xdr:row>
      <xdr:rowOff>16632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155547"/>
          <a:ext cx="889000" cy="14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84981</xdr:rowOff>
    </xdr:from>
    <xdr:to>
      <xdr:col>85</xdr:col>
      <xdr:colOff>177800</xdr:colOff>
      <xdr:row>95</xdr:row>
      <xdr:rowOff>15131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20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107858</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05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72065</xdr:rowOff>
    </xdr:from>
    <xdr:to>
      <xdr:col>81</xdr:col>
      <xdr:colOff>101600</xdr:colOff>
      <xdr:row>95</xdr:row>
      <xdr:rowOff>2215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18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18742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96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147258</xdr:rowOff>
    </xdr:from>
    <xdr:to>
      <xdr:col>76</xdr:col>
      <xdr:colOff>165100</xdr:colOff>
      <xdr:row>94</xdr:row>
      <xdr:rowOff>77408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09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93935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86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159897</xdr:rowOff>
    </xdr:from>
    <xdr:to>
      <xdr:col>72</xdr:col>
      <xdr:colOff>38100</xdr:colOff>
      <xdr:row>94</xdr:row>
      <xdr:rowOff>90047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10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106574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87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137282</xdr:rowOff>
    </xdr:from>
    <xdr:to>
      <xdr:col>67</xdr:col>
      <xdr:colOff>101600</xdr:colOff>
      <xdr:row>95</xdr:row>
      <xdr:rowOff>67432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25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83959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02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112,561</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32,393</a:t>
          </a:r>
          <a:r>
            <a:rPr kumimoji="1" lang="ja-JP" altLang="en-US" sz="1300">
              <a:latin typeface="ＭＳ Ｐゴシック" panose="020B0600070205080204" pitchFamily="50" charset="-128"/>
              <a:ea typeface="ＭＳ Ｐゴシック" panose="020B0600070205080204" pitchFamily="50" charset="-128"/>
            </a:rPr>
            <a:t>円上回った。これは本庁舎建設事業の増加によるものである。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210,270</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20,193</a:t>
          </a:r>
          <a:r>
            <a:rPr kumimoji="1" lang="ja-JP" altLang="en-US" sz="1300">
              <a:latin typeface="ＭＳ Ｐゴシック" panose="020B0600070205080204" pitchFamily="50" charset="-128"/>
              <a:ea typeface="ＭＳ Ｐゴシック" panose="020B0600070205080204" pitchFamily="50" charset="-128"/>
            </a:rPr>
            <a:t>円上回った。これは物価高騰対応生活支援給付金・定額減税補足給付金事業の増加によるものである。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80,102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36,005</a:t>
          </a:r>
          <a:r>
            <a:rPr kumimoji="1" lang="ja-JP" altLang="en-US" sz="1300">
              <a:latin typeface="ＭＳ Ｐゴシック" panose="020B0600070205080204" pitchFamily="50" charset="-128"/>
              <a:ea typeface="ＭＳ Ｐゴシック" panose="020B0600070205080204" pitchFamily="50" charset="-128"/>
            </a:rPr>
            <a:t>円上回った。これは斎場建設事業の増加によるものである。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27,123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13,520</a:t>
          </a:r>
          <a:r>
            <a:rPr kumimoji="1" lang="ja-JP" altLang="en-US" sz="1300">
              <a:latin typeface="ＭＳ Ｐゴシック" panose="020B0600070205080204" pitchFamily="50" charset="-128"/>
              <a:ea typeface="ＭＳ Ｐゴシック" panose="020B0600070205080204" pitchFamily="50" charset="-128"/>
            </a:rPr>
            <a:t>円上回った。これは大館工業団地拡張事業の増加によるものである。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58,072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11,000</a:t>
          </a:r>
          <a:r>
            <a:rPr kumimoji="1" lang="ja-JP" altLang="en-US" sz="1300">
              <a:latin typeface="ＭＳ Ｐゴシック" panose="020B0600070205080204" pitchFamily="50" charset="-128"/>
              <a:ea typeface="ＭＳ Ｐゴシック" panose="020B0600070205080204" pitchFamily="50" charset="-128"/>
            </a:rPr>
            <a:t>円上回った。これは除雪費の増加によるものである。</a:t>
          </a:r>
        </a:p>
        <a:p>
          <a:r>
            <a:rPr kumimoji="1" lang="ja-JP" altLang="en-US" sz="1300">
              <a:latin typeface="ＭＳ Ｐゴシック" panose="020B0600070205080204" pitchFamily="50" charset="-128"/>
              <a:ea typeface="ＭＳ Ｐゴシック" panose="020B0600070205080204" pitchFamily="50" charset="-128"/>
            </a:rPr>
            <a:t>今後も大館市病院事業経営改革プランや下水道事業経営戦略に基づく優先度を踏まえた計画的な整備事業の実施により公営企業の経営改善、職員定員適正化計画や大館市公共施設等総合管理計画に基づく経常経費の見直しなどを行い、歳出の抑制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ゴシック" panose="020B0600070205080204" pitchFamily="50" charset="-128"/>
              <a:ea typeface="ＭＳ Ｐゴシック" panose="020B0600070205080204" pitchFamily="50" charset="-128"/>
            </a:rPr>
            <a:t>　６年度は給与水準、期末・勤勉手当の支給月数の引き上げや会計年度任用職員の勤勉手当支給開始、及び大雪による除排雪関連経費が大幅に増加したため歳出総額が対前年度</a:t>
          </a:r>
          <a:r>
            <a:rPr kumimoji="1" lang="en-US" altLang="ja-JP" sz="1000">
              <a:latin typeface="ＭＳ Ｐゴシック" panose="020B0600070205080204" pitchFamily="50" charset="-128"/>
              <a:ea typeface="ＭＳ Ｐゴシック" panose="020B0600070205080204" pitchFamily="50" charset="-128"/>
            </a:rPr>
            <a:t>933</a:t>
          </a:r>
          <a:r>
            <a:rPr kumimoji="1" lang="ja-JP" altLang="en-US" sz="1000">
              <a:latin typeface="ＭＳ Ｐゴシック" panose="020B0600070205080204" pitchFamily="50" charset="-128"/>
              <a:ea typeface="ＭＳ Ｐゴシック" panose="020B0600070205080204" pitchFamily="50" charset="-128"/>
            </a:rPr>
            <a:t>百万円の増額となった。また、繰越事業が減少したため、繰り越すべき財源が前年度から</a:t>
          </a:r>
          <a:r>
            <a:rPr kumimoji="1" lang="en-US" altLang="ja-JP" sz="1000">
              <a:latin typeface="ＭＳ Ｐゴシック" panose="020B0600070205080204" pitchFamily="50" charset="-128"/>
              <a:ea typeface="ＭＳ Ｐゴシック" panose="020B0600070205080204" pitchFamily="50" charset="-128"/>
            </a:rPr>
            <a:t>163</a:t>
          </a:r>
          <a:r>
            <a:rPr kumimoji="1" lang="ja-JP" altLang="en-US" sz="1000">
              <a:latin typeface="ＭＳ Ｐゴシック" panose="020B0600070205080204" pitchFamily="50" charset="-128"/>
              <a:ea typeface="ＭＳ Ｐゴシック" panose="020B0600070205080204" pitchFamily="50" charset="-128"/>
            </a:rPr>
            <a:t>百万円減額した。一方で、歳入総額は普通交付税や地方特例交付金など経常一般財源等が増加したため対前年比</a:t>
          </a:r>
          <a:r>
            <a:rPr kumimoji="1" lang="en-US" altLang="ja-JP" sz="1000">
              <a:latin typeface="ＭＳ Ｐゴシック" panose="020B0600070205080204" pitchFamily="50" charset="-128"/>
              <a:ea typeface="ＭＳ Ｐゴシック" panose="020B0600070205080204" pitchFamily="50" charset="-128"/>
            </a:rPr>
            <a:t>634</a:t>
          </a:r>
          <a:r>
            <a:rPr kumimoji="1" lang="ja-JP" altLang="en-US" sz="1000">
              <a:latin typeface="ＭＳ Ｐゴシック" panose="020B0600070205080204" pitchFamily="50" charset="-128"/>
              <a:ea typeface="ＭＳ Ｐゴシック" panose="020B0600070205080204" pitchFamily="50" charset="-128"/>
            </a:rPr>
            <a:t>百万円の増額となった。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実質単年度収支の標準財政規模比は前年度より</a:t>
          </a:r>
          <a:r>
            <a:rPr kumimoji="1" lang="en-US" altLang="ja-JP" sz="1000">
              <a:latin typeface="ＭＳ Ｐゴシック" panose="020B0600070205080204" pitchFamily="50" charset="-128"/>
              <a:ea typeface="ＭＳ Ｐゴシック" panose="020B0600070205080204" pitchFamily="50" charset="-128"/>
            </a:rPr>
            <a:t>2.02</a:t>
          </a:r>
          <a:r>
            <a:rPr kumimoji="1" lang="ja-JP" altLang="en-US" sz="1000">
              <a:latin typeface="ＭＳ Ｐゴシック" panose="020B0600070205080204" pitchFamily="50" charset="-128"/>
              <a:ea typeface="ＭＳ Ｐゴシック" panose="020B0600070205080204" pitchFamily="50" charset="-128"/>
            </a:rPr>
            <a:t>ポイント減少し赤字となったが、積立金取り崩し額を前年度より</a:t>
          </a:r>
          <a:r>
            <a:rPr kumimoji="1" lang="en-US" altLang="ja-JP" sz="1000">
              <a:latin typeface="ＭＳ Ｐゴシック" panose="020B0600070205080204" pitchFamily="50" charset="-128"/>
              <a:ea typeface="ＭＳ Ｐゴシック" panose="020B0600070205080204" pitchFamily="50" charset="-128"/>
            </a:rPr>
            <a:t>358</a:t>
          </a:r>
          <a:r>
            <a:rPr kumimoji="1" lang="ja-JP" altLang="en-US" sz="1000">
              <a:latin typeface="ＭＳ Ｐゴシック" panose="020B0600070205080204" pitchFamily="50" charset="-128"/>
              <a:ea typeface="ＭＳ Ｐゴシック" panose="020B0600070205080204" pitchFamily="50" charset="-128"/>
            </a:rPr>
            <a:t>百万円増額したことにより実質収支は黒字を維持。標準財政規模比は</a:t>
          </a:r>
          <a:r>
            <a:rPr kumimoji="1" lang="en-US" altLang="ja-JP" sz="1000">
              <a:latin typeface="ＭＳ Ｐゴシック" panose="020B0600070205080204" pitchFamily="50" charset="-128"/>
              <a:ea typeface="ＭＳ Ｐゴシック" panose="020B0600070205080204" pitchFamily="50" charset="-128"/>
            </a:rPr>
            <a:t>0.71</a:t>
          </a:r>
          <a:r>
            <a:rPr kumimoji="1" lang="ja-JP" altLang="en-US" sz="1000">
              <a:latin typeface="ＭＳ Ｐゴシック" panose="020B0600070205080204" pitchFamily="50" charset="-128"/>
              <a:ea typeface="ＭＳ Ｐゴシック" panose="020B0600070205080204" pitchFamily="50" charset="-128"/>
            </a:rPr>
            <a:t>ポイント減少し、</a:t>
          </a:r>
          <a:r>
            <a:rPr kumimoji="1" lang="en-US" altLang="ja-JP" sz="1000">
              <a:latin typeface="ＭＳ Ｐゴシック" panose="020B0600070205080204" pitchFamily="50" charset="-128"/>
              <a:ea typeface="ＭＳ Ｐゴシック" panose="020B0600070205080204" pitchFamily="50" charset="-128"/>
            </a:rPr>
            <a:t>6.84</a:t>
          </a:r>
          <a:r>
            <a:rPr kumimoji="1" lang="ja-JP" altLang="en-US" sz="1000">
              <a:latin typeface="ＭＳ Ｐゴシック" panose="020B0600070205080204" pitchFamily="50" charset="-128"/>
              <a:ea typeface="ＭＳ Ｐゴシック" panose="020B0600070205080204" pitchFamily="50" charset="-128"/>
            </a:rPr>
            <a:t>％となった。そのため、財政調整基金残高の標準財政規模比は前年度から</a:t>
          </a:r>
          <a:r>
            <a:rPr kumimoji="1" lang="en-US" altLang="ja-JP" sz="1000">
              <a:latin typeface="ＭＳ Ｐゴシック" panose="020B0600070205080204" pitchFamily="50" charset="-128"/>
              <a:ea typeface="ＭＳ Ｐゴシック" panose="020B0600070205080204" pitchFamily="50" charset="-128"/>
            </a:rPr>
            <a:t>1.21</a:t>
          </a:r>
          <a:r>
            <a:rPr kumimoji="1" lang="ja-JP" altLang="en-US" sz="1000">
              <a:latin typeface="ＭＳ Ｐゴシック" panose="020B0600070205080204" pitchFamily="50" charset="-128"/>
              <a:ea typeface="ＭＳ Ｐゴシック" panose="020B0600070205080204" pitchFamily="50" charset="-128"/>
            </a:rPr>
            <a:t>ポイント減少し、一桁台の低い水準が続いている。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今後、歳出予算の見直し等により、財政調整基金残高の確保に努める。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一般会計等の黒字額が減少し、病院事業会計の赤字額が増加したため、全体として黒字幅が縮小している。</a:t>
          </a:r>
        </a:p>
        <a:p>
          <a:r>
            <a:rPr kumimoji="1" lang="ja-JP" altLang="en-US" sz="1400">
              <a:latin typeface="ＭＳ ゴシック" pitchFamily="49" charset="-128"/>
              <a:ea typeface="ＭＳ ゴシック" pitchFamily="49" charset="-128"/>
            </a:rPr>
            <a:t>　病院事業会計は、患者、診療単価の増や、地域救命救急センター整備事業費に対する補助金が増加したが、職員給与費の引き上げや物価高騰などによる経費の増加により赤字額が増加となった。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水道事業会計は、料金収入の減少や借入金利息等の費用が増加したため、黒字額は減少した。</a:t>
          </a:r>
        </a:p>
        <a:p>
          <a:r>
            <a:rPr kumimoji="1" lang="ja-JP" altLang="en-US" sz="1400">
              <a:latin typeface="ＭＳ ゴシック" pitchFamily="49" charset="-128"/>
              <a:ea typeface="ＭＳ ゴシック" pitchFamily="49" charset="-128"/>
            </a:rPr>
            <a:t>　一般会計は、給与水準、期末・勤勉手当の支給月数の引き上げや会計年度任用職員の勤勉手当支給開始、及び大雪による除排雪関連経費の増加により黒字額が減少した。</a:t>
          </a:r>
        </a:p>
        <a:p>
          <a:r>
            <a:rPr kumimoji="1" lang="ja-JP" altLang="en-US" sz="1400">
              <a:latin typeface="ＭＳ ゴシック" pitchFamily="49" charset="-128"/>
              <a:ea typeface="ＭＳ ゴシック" pitchFamily="49" charset="-128"/>
            </a:rPr>
            <a:t>　介護保険特別会計は、介護サービスに係る介護給付費などの増加により黒字額が減少した。</a:t>
          </a:r>
        </a:p>
        <a:p>
          <a:r>
            <a:rPr kumimoji="1" lang="ja-JP" altLang="en-US" sz="1400">
              <a:latin typeface="ＭＳ ゴシック" pitchFamily="49" charset="-128"/>
              <a:ea typeface="ＭＳ ゴシック" pitchFamily="49" charset="-128"/>
            </a:rPr>
            <a:t>　今後も各会計で事務事業の見直し等を図り黒字の確保に努め、病院事業では大館市病院事業経営改革プランに基づき経営改善を図る。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44265188</v>
      </c>
      <c r="BO4" s="371"/>
      <c r="BP4" s="371"/>
      <c r="BQ4" s="371"/>
      <c r="BR4" s="371"/>
      <c r="BS4" s="371"/>
      <c r="BT4" s="371"/>
      <c r="BU4" s="372"/>
      <c r="BV4" s="370">
        <v>43631118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6.8</v>
      </c>
      <c r="CU4" s="377"/>
      <c r="CV4" s="377"/>
      <c r="CW4" s="377"/>
      <c r="CX4" s="377"/>
      <c r="CY4" s="377"/>
      <c r="CZ4" s="377"/>
      <c r="DA4" s="378"/>
      <c r="DB4" s="376">
        <v>7.6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42647088</v>
      </c>
      <c r="BO5" s="408"/>
      <c r="BP5" s="408"/>
      <c r="BQ5" s="408"/>
      <c r="BR5" s="408"/>
      <c r="BS5" s="408"/>
      <c r="BT5" s="408"/>
      <c r="BU5" s="409"/>
      <c r="BV5" s="407">
        <v>41714100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94.4</v>
      </c>
      <c r="CU5" s="405"/>
      <c r="CV5" s="405"/>
      <c r="CW5" s="405"/>
      <c r="CX5" s="405"/>
      <c r="CY5" s="405"/>
      <c r="CZ5" s="405"/>
      <c r="DA5" s="406"/>
      <c r="DB5" s="404">
        <v>94.2</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1618100</v>
      </c>
      <c r="BO6" s="408"/>
      <c r="BP6" s="408"/>
      <c r="BQ6" s="408"/>
      <c r="BR6" s="408"/>
      <c r="BS6" s="408"/>
      <c r="BT6" s="408"/>
      <c r="BU6" s="409"/>
      <c r="BV6" s="407">
        <v>1917018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94.7</v>
      </c>
      <c r="CU6" s="445"/>
      <c r="CV6" s="445"/>
      <c r="CW6" s="445"/>
      <c r="CX6" s="445"/>
      <c r="CY6" s="445"/>
      <c r="CZ6" s="445"/>
      <c r="DA6" s="446"/>
      <c r="DB6" s="444">
        <v>94.8</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89525</v>
      </c>
      <c r="BO7" s="408"/>
      <c r="BP7" s="408"/>
      <c r="BQ7" s="408"/>
      <c r="BR7" s="408"/>
      <c r="BS7" s="408"/>
      <c r="BT7" s="408"/>
      <c r="BU7" s="409"/>
      <c r="BV7" s="407">
        <v>252076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22346882</v>
      </c>
      <c r="CU7" s="408"/>
      <c r="CV7" s="408"/>
      <c r="CW7" s="408"/>
      <c r="CX7" s="408"/>
      <c r="CY7" s="408"/>
      <c r="CZ7" s="408"/>
      <c r="DA7" s="409"/>
      <c r="DB7" s="407">
        <v>22048909</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1528575</v>
      </c>
      <c r="BO8" s="408"/>
      <c r="BP8" s="408"/>
      <c r="BQ8" s="408"/>
      <c r="BR8" s="408"/>
      <c r="BS8" s="408"/>
      <c r="BT8" s="408"/>
      <c r="BU8" s="409"/>
      <c r="BV8" s="407">
        <v>1664942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0.42</v>
      </c>
      <c r="CU8" s="448"/>
      <c r="CV8" s="448"/>
      <c r="CW8" s="448"/>
      <c r="CX8" s="448"/>
      <c r="CY8" s="448"/>
      <c r="CZ8" s="448"/>
      <c r="DA8" s="449"/>
      <c r="DB8" s="447">
        <v>0.42</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69237</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-136367</v>
      </c>
      <c r="BO9" s="408"/>
      <c r="BP9" s="408"/>
      <c r="BQ9" s="408"/>
      <c r="BR9" s="408"/>
      <c r="BS9" s="408"/>
      <c r="BT9" s="408"/>
      <c r="BU9" s="409"/>
      <c r="BV9" s="407">
        <v>-87233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11</v>
      </c>
      <c r="CU9" s="405"/>
      <c r="CV9" s="405"/>
      <c r="CW9" s="405"/>
      <c r="CX9" s="405"/>
      <c r="CY9" s="405"/>
      <c r="CZ9" s="405"/>
      <c r="DA9" s="406"/>
      <c r="DB9" s="404">
        <v>11.6</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74175</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434365</v>
      </c>
      <c r="BO10" s="408"/>
      <c r="BP10" s="408"/>
      <c r="BQ10" s="408"/>
      <c r="BR10" s="408"/>
      <c r="BS10" s="408"/>
      <c r="BT10" s="408"/>
      <c r="BU10" s="409"/>
      <c r="BV10" s="407">
        <v>477545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65492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689131</v>
      </c>
      <c r="BO12" s="408"/>
      <c r="BP12" s="408"/>
      <c r="BQ12" s="408"/>
      <c r="BR12" s="408"/>
      <c r="BS12" s="408"/>
      <c r="BT12" s="408"/>
      <c r="BU12" s="409"/>
      <c r="BV12" s="407">
        <v>331366</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65024</v>
      </c>
      <c r="S13" s="492"/>
      <c r="T13" s="492"/>
      <c r="U13" s="492"/>
      <c r="V13" s="493"/>
      <c r="W13" s="423" t="s">
        <v>131</v>
      </c>
      <c r="X13" s="424"/>
      <c r="Y13" s="424"/>
      <c r="Z13" s="424"/>
      <c r="AA13" s="424"/>
      <c r="AB13" s="414"/>
      <c r="AC13" s="458">
        <v>2025</v>
      </c>
      <c r="AD13" s="459"/>
      <c r="AE13" s="459"/>
      <c r="AF13" s="459"/>
      <c r="AG13" s="501"/>
      <c r="AH13" s="458">
        <v>2379</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-391133</v>
      </c>
      <c r="BO13" s="408"/>
      <c r="BP13" s="408"/>
      <c r="BQ13" s="408"/>
      <c r="BR13" s="408"/>
      <c r="BS13" s="408"/>
      <c r="BT13" s="408"/>
      <c r="BU13" s="409"/>
      <c r="BV13" s="407">
        <v>58946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9.4</v>
      </c>
      <c r="CU13" s="405"/>
      <c r="CV13" s="405"/>
      <c r="CW13" s="405"/>
      <c r="CX13" s="405"/>
      <c r="CY13" s="405"/>
      <c r="CZ13" s="405"/>
      <c r="DA13" s="406"/>
      <c r="DB13" s="404">
        <v>9.4</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66807</v>
      </c>
      <c r="S14" s="492"/>
      <c r="T14" s="492"/>
      <c r="U14" s="492"/>
      <c r="V14" s="493"/>
      <c r="W14" s="397"/>
      <c r="X14" s="398"/>
      <c r="Y14" s="398"/>
      <c r="Z14" s="398"/>
      <c r="AA14" s="398"/>
      <c r="AB14" s="387"/>
      <c r="AC14" s="494">
        <v>6.2</v>
      </c>
      <c r="AD14" s="495"/>
      <c r="AE14" s="495"/>
      <c r="AF14" s="495"/>
      <c r="AG14" s="496"/>
      <c r="AH14" s="494">
        <v>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86.5</v>
      </c>
      <c r="CU14" s="506"/>
      <c r="CV14" s="506"/>
      <c r="CW14" s="506"/>
      <c r="CX14" s="506"/>
      <c r="CY14" s="506"/>
      <c r="CZ14" s="506"/>
      <c r="DA14" s="507"/>
      <c r="DB14" s="505">
        <v>78.7</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66375</v>
      </c>
      <c r="S15" s="492"/>
      <c r="T15" s="492"/>
      <c r="U15" s="492"/>
      <c r="V15" s="493"/>
      <c r="W15" s="423" t="s">
        <v>137</v>
      </c>
      <c r="X15" s="424"/>
      <c r="Y15" s="424"/>
      <c r="Z15" s="424"/>
      <c r="AA15" s="424"/>
      <c r="AB15" s="414"/>
      <c r="AC15" s="458">
        <v>9371</v>
      </c>
      <c r="AD15" s="459"/>
      <c r="AE15" s="459"/>
      <c r="AF15" s="459"/>
      <c r="AG15" s="501"/>
      <c r="AH15" s="458">
        <v>9571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8414760</v>
      </c>
      <c r="BO15" s="371"/>
      <c r="BP15" s="371"/>
      <c r="BQ15" s="371"/>
      <c r="BR15" s="371"/>
      <c r="BS15" s="371"/>
      <c r="BT15" s="371"/>
      <c r="BU15" s="372"/>
      <c r="BV15" s="370">
        <v>8462367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28.9</v>
      </c>
      <c r="AD16" s="495"/>
      <c r="AE16" s="495"/>
      <c r="AF16" s="495"/>
      <c r="AG16" s="496"/>
      <c r="AH16" s="494">
        <v>28.2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20151115</v>
      </c>
      <c r="BO16" s="408"/>
      <c r="BP16" s="408"/>
      <c r="BQ16" s="408"/>
      <c r="BR16" s="408"/>
      <c r="BS16" s="408"/>
      <c r="BT16" s="408"/>
      <c r="BU16" s="409"/>
      <c r="BV16" s="407">
        <v>19789829</v>
      </c>
      <c r="BW16" s="408"/>
      <c r="BX16" s="408"/>
      <c r="BY16" s="408"/>
      <c r="BZ16" s="408"/>
      <c r="CA16" s="408"/>
      <c r="CB16" s="408"/>
      <c r="CC16" s="409"/>
      <c r="CD16" s="182"/>
      <c r="CE16" s="521" t="s">
        <v>143</v>
      </c>
      <c r="CF16" s="521"/>
      <c r="CG16" s="521"/>
      <c r="CH16" s="521"/>
      <c r="CI16" s="521"/>
      <c r="CJ16" s="521"/>
      <c r="CK16" s="521"/>
      <c r="CL16" s="521"/>
      <c r="CM16" s="521"/>
      <c r="CN16" s="521"/>
      <c r="CO16" s="521"/>
      <c r="CP16" s="521"/>
      <c r="CQ16" s="521"/>
      <c r="CR16" s="521"/>
      <c r="CS16" s="522"/>
      <c r="CT16" s="404">
        <v>15.3</v>
      </c>
      <c r="CU16" s="405"/>
      <c r="CV16" s="405"/>
      <c r="CW16" s="405"/>
      <c r="CX16" s="405"/>
      <c r="CY16" s="405"/>
      <c r="CZ16" s="405"/>
      <c r="DA16" s="406"/>
      <c r="DB16" s="404">
        <v>7.7</v>
      </c>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144</v>
      </c>
      <c r="N17" s="519"/>
      <c r="O17" s="519"/>
      <c r="P17" s="519"/>
      <c r="Q17" s="520"/>
      <c r="R17" s="513" t="s">
        <v>141</v>
      </c>
      <c r="S17" s="514"/>
      <c r="T17" s="514"/>
      <c r="U17" s="514"/>
      <c r="V17" s="515"/>
      <c r="W17" s="423" t="s">
        <v>145</v>
      </c>
      <c r="X17" s="424"/>
      <c r="Y17" s="424"/>
      <c r="Z17" s="424"/>
      <c r="AA17" s="424"/>
      <c r="AB17" s="414"/>
      <c r="AC17" s="458">
        <v>21046</v>
      </c>
      <c r="AD17" s="459"/>
      <c r="AE17" s="459"/>
      <c r="AF17" s="459"/>
      <c r="AG17" s="501"/>
      <c r="AH17" s="458">
        <v>21994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10533664</v>
      </c>
      <c r="BO17" s="408"/>
      <c r="BP17" s="408"/>
      <c r="BQ17" s="408"/>
      <c r="BR17" s="408"/>
      <c r="BS17" s="408"/>
      <c r="BT17" s="408"/>
      <c r="BU17" s="409"/>
      <c r="BV17" s="407">
        <v>10594186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913.22</v>
      </c>
      <c r="M18" s="531"/>
      <c r="N18" s="531"/>
      <c r="O18" s="531"/>
      <c r="P18" s="531"/>
      <c r="Q18" s="531"/>
      <c r="R18" s="532"/>
      <c r="S18" s="532"/>
      <c r="T18" s="532"/>
      <c r="U18" s="532"/>
      <c r="V18" s="533"/>
      <c r="W18" s="425"/>
      <c r="X18" s="426"/>
      <c r="Y18" s="426"/>
      <c r="Z18" s="426"/>
      <c r="AA18" s="426"/>
      <c r="AB18" s="417"/>
      <c r="AC18" s="534">
        <v>64.900000000000006</v>
      </c>
      <c r="AD18" s="535"/>
      <c r="AE18" s="535"/>
      <c r="AF18" s="535"/>
      <c r="AG18" s="536"/>
      <c r="AH18" s="534">
        <v>64.8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21444847</v>
      </c>
      <c r="BO18" s="408"/>
      <c r="BP18" s="408"/>
      <c r="BQ18" s="408"/>
      <c r="BR18" s="408"/>
      <c r="BS18" s="408"/>
      <c r="BT18" s="408"/>
      <c r="BU18" s="409"/>
      <c r="BV18" s="407">
        <v>20845528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76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29222441</v>
      </c>
      <c r="BO19" s="408"/>
      <c r="BP19" s="408"/>
      <c r="BQ19" s="408"/>
      <c r="BR19" s="408"/>
      <c r="BS19" s="408"/>
      <c r="BT19" s="408"/>
      <c r="BU19" s="409"/>
      <c r="BV19" s="407">
        <v>28686768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28044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30695805</v>
      </c>
      <c r="BO22" s="371"/>
      <c r="BP22" s="371"/>
      <c r="BQ22" s="371"/>
      <c r="BR22" s="371"/>
      <c r="BS22" s="371"/>
      <c r="BT22" s="371"/>
      <c r="BU22" s="372"/>
      <c r="BV22" s="370">
        <v>30308915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18173807</v>
      </c>
      <c r="BO23" s="408"/>
      <c r="BP23" s="408"/>
      <c r="BQ23" s="408"/>
      <c r="BR23" s="408"/>
      <c r="BS23" s="408"/>
      <c r="BT23" s="408"/>
      <c r="BU23" s="409"/>
      <c r="BV23" s="407">
        <v>19102214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8630</v>
      </c>
      <c r="R24" s="459"/>
      <c r="S24" s="459"/>
      <c r="T24" s="459"/>
      <c r="U24" s="459"/>
      <c r="V24" s="501"/>
      <c r="W24" s="553"/>
      <c r="X24" s="554"/>
      <c r="Y24" s="555"/>
      <c r="Z24" s="457" t="s">
        <v>162</v>
      </c>
      <c r="AA24" s="437"/>
      <c r="AB24" s="437"/>
      <c r="AC24" s="437"/>
      <c r="AD24" s="437"/>
      <c r="AE24" s="437"/>
      <c r="AF24" s="437"/>
      <c r="AG24" s="438"/>
      <c r="AH24" s="458">
        <v>664</v>
      </c>
      <c r="AI24" s="459"/>
      <c r="AJ24" s="459"/>
      <c r="AK24" s="459"/>
      <c r="AL24" s="501"/>
      <c r="AM24" s="458">
        <v>2078984</v>
      </c>
      <c r="AN24" s="459"/>
      <c r="AO24" s="459"/>
      <c r="AP24" s="459"/>
      <c r="AQ24" s="459"/>
      <c r="AR24" s="501"/>
      <c r="AS24" s="458">
        <v>3131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19675485</v>
      </c>
      <c r="BO24" s="408"/>
      <c r="BP24" s="408"/>
      <c r="BQ24" s="408"/>
      <c r="BR24" s="408"/>
      <c r="BS24" s="408"/>
      <c r="BT24" s="408"/>
      <c r="BU24" s="409"/>
      <c r="BV24" s="407">
        <v>18158993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6850</v>
      </c>
      <c r="R25" s="459"/>
      <c r="S25" s="459"/>
      <c r="T25" s="459"/>
      <c r="U25" s="459"/>
      <c r="V25" s="501"/>
      <c r="W25" s="553"/>
      <c r="X25" s="554"/>
      <c r="Y25" s="555"/>
      <c r="Z25" s="457" t="s">
        <v>165</v>
      </c>
      <c r="AA25" s="437"/>
      <c r="AB25" s="437"/>
      <c r="AC25" s="437"/>
      <c r="AD25" s="437"/>
      <c r="AE25" s="437"/>
      <c r="AF25" s="437"/>
      <c r="AG25" s="438"/>
      <c r="AH25" s="458">
        <v>124</v>
      </c>
      <c r="AI25" s="459"/>
      <c r="AJ25" s="459"/>
      <c r="AK25" s="459"/>
      <c r="AL25" s="501"/>
      <c r="AM25" s="458">
        <v>376340</v>
      </c>
      <c r="AN25" s="459"/>
      <c r="AO25" s="459"/>
      <c r="AP25" s="459"/>
      <c r="AQ25" s="459"/>
      <c r="AR25" s="501"/>
      <c r="AS25" s="458">
        <v>3035</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8074670</v>
      </c>
      <c r="BO25" s="371"/>
      <c r="BP25" s="371"/>
      <c r="BQ25" s="371"/>
      <c r="BR25" s="371"/>
      <c r="BS25" s="371"/>
      <c r="BT25" s="371"/>
      <c r="BU25" s="372"/>
      <c r="BV25" s="370">
        <v>10599942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5800</v>
      </c>
      <c r="R26" s="459"/>
      <c r="S26" s="459"/>
      <c r="T26" s="459"/>
      <c r="U26" s="459"/>
      <c r="V26" s="501"/>
      <c r="W26" s="553"/>
      <c r="X26" s="554"/>
      <c r="Y26" s="555"/>
      <c r="Z26" s="457" t="s">
        <v>168</v>
      </c>
      <c r="AA26" s="559"/>
      <c r="AB26" s="559"/>
      <c r="AC26" s="559"/>
      <c r="AD26" s="559"/>
      <c r="AE26" s="559"/>
      <c r="AF26" s="559"/>
      <c r="AG26" s="560"/>
      <c r="AH26" s="458">
        <v>26</v>
      </c>
      <c r="AI26" s="459"/>
      <c r="AJ26" s="459"/>
      <c r="AK26" s="459"/>
      <c r="AL26" s="501"/>
      <c r="AM26" s="458">
        <v>83460</v>
      </c>
      <c r="AN26" s="459"/>
      <c r="AO26" s="459"/>
      <c r="AP26" s="459"/>
      <c r="AQ26" s="459"/>
      <c r="AR26" s="501"/>
      <c r="AS26" s="458">
        <v>3210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4170</v>
      </c>
      <c r="R27" s="459"/>
      <c r="S27" s="459"/>
      <c r="T27" s="459"/>
      <c r="U27" s="459"/>
      <c r="V27" s="501"/>
      <c r="W27" s="553"/>
      <c r="X27" s="554"/>
      <c r="Y27" s="555"/>
      <c r="Z27" s="457" t="s">
        <v>171</v>
      </c>
      <c r="AA27" s="437"/>
      <c r="AB27" s="437"/>
      <c r="AC27" s="437"/>
      <c r="AD27" s="437"/>
      <c r="AE27" s="437"/>
      <c r="AF27" s="437"/>
      <c r="AG27" s="438"/>
      <c r="AH27" s="458">
        <v>2</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982760</v>
      </c>
      <c r="BO27" s="527"/>
      <c r="BP27" s="527"/>
      <c r="BQ27" s="527"/>
      <c r="BR27" s="527"/>
      <c r="BS27" s="527"/>
      <c r="BT27" s="527"/>
      <c r="BU27" s="528"/>
      <c r="BV27" s="526">
        <v>967734</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174</v>
      </c>
      <c r="F28" s="437"/>
      <c r="G28" s="437"/>
      <c r="H28" s="437"/>
      <c r="I28" s="437"/>
      <c r="J28" s="437"/>
      <c r="K28" s="438"/>
      <c r="L28" s="458">
        <v>1</v>
      </c>
      <c r="M28" s="459"/>
      <c r="N28" s="459"/>
      <c r="O28" s="459"/>
      <c r="P28" s="501"/>
      <c r="Q28" s="458">
        <v>3800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1013744</v>
      </c>
      <c r="BO28" s="371"/>
      <c r="BP28" s="371"/>
      <c r="BQ28" s="371"/>
      <c r="BR28" s="371"/>
      <c r="BS28" s="371"/>
      <c r="BT28" s="371"/>
      <c r="BU28" s="372"/>
      <c r="BV28" s="370">
        <v>1268510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177</v>
      </c>
      <c r="F29" s="437"/>
      <c r="G29" s="437"/>
      <c r="H29" s="437"/>
      <c r="I29" s="437"/>
      <c r="J29" s="437"/>
      <c r="K29" s="438"/>
      <c r="L29" s="458">
        <v>24</v>
      </c>
      <c r="M29" s="459"/>
      <c r="N29" s="459"/>
      <c r="O29" s="459"/>
      <c r="P29" s="501"/>
      <c r="Q29" s="458">
        <v>3610</v>
      </c>
      <c r="R29" s="459"/>
      <c r="S29" s="459"/>
      <c r="T29" s="459"/>
      <c r="U29" s="459"/>
      <c r="V29" s="501"/>
      <c r="W29" s="556"/>
      <c r="X29" s="557"/>
      <c r="Y29" s="558"/>
      <c r="Z29" s="457" t="s">
        <v>178</v>
      </c>
      <c r="AA29" s="437"/>
      <c r="AB29" s="437"/>
      <c r="AC29" s="437"/>
      <c r="AD29" s="437"/>
      <c r="AE29" s="437"/>
      <c r="AF29" s="437"/>
      <c r="AG29" s="438"/>
      <c r="AH29" s="458">
        <v>666</v>
      </c>
      <c r="AI29" s="459"/>
      <c r="AJ29" s="459"/>
      <c r="AK29" s="459"/>
      <c r="AL29" s="501"/>
      <c r="AM29" s="458">
        <v>2086974</v>
      </c>
      <c r="AN29" s="459"/>
      <c r="AO29" s="459"/>
      <c r="AP29" s="459"/>
      <c r="AQ29" s="459"/>
      <c r="AR29" s="501"/>
      <c r="AS29" s="458">
        <v>3134</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812616</v>
      </c>
      <c r="BO29" s="408"/>
      <c r="BP29" s="408"/>
      <c r="BQ29" s="408"/>
      <c r="BR29" s="408"/>
      <c r="BS29" s="408"/>
      <c r="BT29" s="408"/>
      <c r="BU29" s="409"/>
      <c r="BV29" s="407">
        <v>790626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98.2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4490693</v>
      </c>
      <c r="BO30" s="527"/>
      <c r="BP30" s="527"/>
      <c r="BQ30" s="527"/>
      <c r="BR30" s="527"/>
      <c r="BS30" s="527"/>
      <c r="BT30" s="527"/>
      <c r="BU30" s="528"/>
      <c r="BV30" s="526">
        <v>4692287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8</v>
      </c>
      <c r="V34" s="597"/>
      <c r="W34" s="598" t="str">
        <f>IF('各会計、関係団体の財政状況及び健全化判断比率'!B28="","",'各会計、関係団体の財政状況及び健全化判断比率'!B28)</f>
        <v>大館市国民健康保険特別会計</v>
      </c>
      <c r="X34" s="598"/>
      <c r="Y34" s="598"/>
      <c r="Z34" s="598"/>
      <c r="AA34" s="598"/>
      <c r="AB34" s="598"/>
      <c r="AC34" s="598"/>
      <c r="AD34" s="598"/>
      <c r="AE34" s="598"/>
      <c r="AF34" s="598"/>
      <c r="AG34" s="598"/>
      <c r="AH34" s="598"/>
      <c r="AI34" s="598"/>
      <c r="AJ34" s="598"/>
      <c r="AK34" s="598"/>
      <c r="AL34" s="169"/>
      <c r="AM34" s="597">
        <f>IF(AO34="","",MAX(C34:D43,U34:V43)+1)</f>
        <v>12</v>
      </c>
      <c r="AN34" s="597"/>
      <c r="AO34" s="598" t="str">
        <f>IF('各会計、関係団体の財政状況及び健全化判断比率'!B32="","",'各会計、関係団体の財政状況及び健全化判断比率'!B32)</f>
        <v>大館市水道事業会計</v>
      </c>
      <c r="AP34" s="598"/>
      <c r="AQ34" s="598"/>
      <c r="AR34" s="598"/>
      <c r="AS34" s="598"/>
      <c r="AT34" s="598"/>
      <c r="AU34" s="598"/>
      <c r="AV34" s="598"/>
      <c r="AW34" s="598"/>
      <c r="AX34" s="598"/>
      <c r="AY34" s="598"/>
      <c r="AZ34" s="598"/>
      <c r="BA34" s="598"/>
      <c r="BB34" s="598"/>
      <c r="BC34" s="598"/>
      <c r="BD34" s="169"/>
      <c r="BE34" s="597">
        <f>IF(BG34="","",MAX(C34:D43,U34:V43,AM34:AN43)+1)</f>
        <v>16</v>
      </c>
      <c r="BF34" s="597"/>
      <c r="BG34" s="598" t="str">
        <f>IF('各会計、関係団体の財政状況及び健全化判断比率'!B36="","",'各会計、関係団体の財政状況及び健全化判断比率'!B36)</f>
        <v>大館市公設総合地方卸売市場特別会計</v>
      </c>
      <c r="BH34" s="598"/>
      <c r="BI34" s="598"/>
      <c r="BJ34" s="598"/>
      <c r="BK34" s="598"/>
      <c r="BL34" s="598"/>
      <c r="BM34" s="598"/>
      <c r="BN34" s="598"/>
      <c r="BO34" s="598"/>
      <c r="BP34" s="598"/>
      <c r="BQ34" s="598"/>
      <c r="BR34" s="598"/>
      <c r="BS34" s="598"/>
      <c r="BT34" s="598"/>
      <c r="BU34" s="598"/>
      <c r="BV34" s="169"/>
      <c r="BW34" s="597">
        <f>IF(BY34="","",MAX(C34:D43,U34:V43,AM34:AN43,BE34:BF43)+1)</f>
        <v>19</v>
      </c>
      <c r="BX34" s="597"/>
      <c r="BY34" s="598" t="str">
        <f>IF('各会計、関係団体の財政状況及び健全化判断比率'!B68="","",'各会計、関係団体の財政状況及び健全化判断比率'!B68)</f>
        <v>秋田県市町村総合事務組合（一般会計）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24</v>
      </c>
      <c r="CP34" s="597"/>
      <c r="CQ34" s="598" t="str">
        <f>IF('各会計、関係団体の財政状況及び健全化判断比率'!BS7="","",'各会計、関係団体の財政状況及び健全化判断比率'!BS7)</f>
        <v>県北環境保全センター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大館市小規模水道等事業特別会計</v>
      </c>
      <c r="F35" s="598"/>
      <c r="G35" s="598"/>
      <c r="H35" s="598"/>
      <c r="I35" s="598"/>
      <c r="J35" s="598"/>
      <c r="K35" s="598"/>
      <c r="L35" s="598"/>
      <c r="M35" s="598"/>
      <c r="N35" s="598"/>
      <c r="O35" s="598"/>
      <c r="P35" s="598"/>
      <c r="Q35" s="598"/>
      <c r="R35" s="598"/>
      <c r="S35" s="598"/>
      <c r="T35" s="169"/>
      <c r="U35" s="597">
        <f>IF(W35="","",U34+1)</f>
        <v>9</v>
      </c>
      <c r="V35" s="597"/>
      <c r="W35" s="598" t="str">
        <f>IF('各会計、関係団体の財政状況及び健全化判断比率'!B29="","",'各会計、関係団体の財政状況及び健全化判断比率'!B29)</f>
        <v>大館市後期高齢者医療特別会計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13</v>
      </c>
      <c r="AN35" s="597"/>
      <c r="AO35" s="598" t="str">
        <f>IF('各会計、関係団体の財政状況及び健全化判断比率'!B33="","",'各会計、関係団体の財政状況及び健全化判断比率'!B33)</f>
        <v>大館市工業用水道事業会計</v>
      </c>
      <c r="AP35" s="598"/>
      <c r="AQ35" s="598"/>
      <c r="AR35" s="598"/>
      <c r="AS35" s="598"/>
      <c r="AT35" s="598"/>
      <c r="AU35" s="598"/>
      <c r="AV35" s="598"/>
      <c r="AW35" s="598"/>
      <c r="AX35" s="598"/>
      <c r="AY35" s="598"/>
      <c r="AZ35" s="598"/>
      <c r="BA35" s="598"/>
      <c r="BB35" s="598"/>
      <c r="BC35" s="598"/>
      <c r="BD35" s="169"/>
      <c r="BE35" s="597">
        <f t="shared" ref="BE35:BE43" si="1">IF(BG35="","",BE34+1)</f>
        <v>17</v>
      </c>
      <c r="BF35" s="597"/>
      <c r="BG35" s="598" t="str">
        <f>IF('各会計、関係団体の財政状況及び健全化判断比率'!B37="","",'各会計、関係団体の財政状況及び健全化判断比率'!B37)</f>
        <v>大館市農業集落排水事業特別会計</v>
      </c>
      <c r="BH35" s="598"/>
      <c r="BI35" s="598"/>
      <c r="BJ35" s="598"/>
      <c r="BK35" s="598"/>
      <c r="BL35" s="598"/>
      <c r="BM35" s="598"/>
      <c r="BN35" s="598"/>
      <c r="BO35" s="598"/>
      <c r="BP35" s="598"/>
      <c r="BQ35" s="598"/>
      <c r="BR35" s="598"/>
      <c r="BS35" s="598"/>
      <c r="BT35" s="598"/>
      <c r="BU35" s="598"/>
      <c r="BV35" s="169"/>
      <c r="BW35" s="597">
        <f t="shared" ref="BW35:BW43" si="2">IF(BY35="","",BW34+1)</f>
        <v>20</v>
      </c>
      <c r="BX35" s="597"/>
      <c r="BY35" s="598" t="str">
        <f>IF('各会計、関係団体の財政状況及び健全化判断比率'!B69="","",'各会計、関係団体の財政状況及び健全化判断比率'!B69)</f>
        <v>秋田県市町村総合事務組合（交通災害共済事業等特別会計）</v>
      </c>
      <c r="BZ35" s="598"/>
      <c r="CA35" s="598"/>
      <c r="CB35" s="598"/>
      <c r="CC35" s="598"/>
      <c r="CD35" s="598"/>
      <c r="CE35" s="598"/>
      <c r="CF35" s="598"/>
      <c r="CG35" s="598"/>
      <c r="CH35" s="598"/>
      <c r="CI35" s="598"/>
      <c r="CJ35" s="598"/>
      <c r="CK35" s="598"/>
      <c r="CL35" s="598"/>
      <c r="CM35" s="598"/>
      <c r="CN35" s="169"/>
      <c r="CO35" s="597">
        <f t="shared" ref="CO35:CO43" si="3">IF(CQ35="","",CO34+1)</f>
        <v>25</v>
      </c>
      <c r="CP35" s="597"/>
      <c r="CQ35" s="598" t="str">
        <f>IF('各会計、関係団体の財政状況及び健全化判断比率'!BS8="","",'各会計、関係団体の財政状況及び健全化判断比率'!BS8)</f>
        <v>大館市文教振興事業団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大館市休日夜間急患センター特別会計</v>
      </c>
      <c r="F36" s="598"/>
      <c r="G36" s="598"/>
      <c r="H36" s="598"/>
      <c r="I36" s="598"/>
      <c r="J36" s="598"/>
      <c r="K36" s="598"/>
      <c r="L36" s="598"/>
      <c r="M36" s="598"/>
      <c r="N36" s="598"/>
      <c r="O36" s="598"/>
      <c r="P36" s="598"/>
      <c r="Q36" s="598"/>
      <c r="R36" s="598"/>
      <c r="S36" s="598"/>
      <c r="T36" s="169"/>
      <c r="U36" s="597">
        <f t="shared" ref="U36:U43" si="4">IF(W36="","",U35+1)</f>
        <v>10</v>
      </c>
      <c r="V36" s="597"/>
      <c r="W36" s="598" t="str">
        <f>IF('各会計、関係団体の財政状況及び健全化判断比率'!B30="","",'各会計、関係団体の財政状況及び健全化判断比率'!B30)</f>
        <v>大館市介護保険特別会計</v>
      </c>
      <c r="X36" s="598"/>
      <c r="Y36" s="598"/>
      <c r="Z36" s="598"/>
      <c r="AA36" s="598"/>
      <c r="AB36" s="598"/>
      <c r="AC36" s="598"/>
      <c r="AD36" s="598"/>
      <c r="AE36" s="598"/>
      <c r="AF36" s="598"/>
      <c r="AG36" s="598"/>
      <c r="AH36" s="598"/>
      <c r="AI36" s="598"/>
      <c r="AJ36" s="598"/>
      <c r="AK36" s="598"/>
      <c r="AL36" s="169"/>
      <c r="AM36" s="597">
        <f t="shared" si="0"/>
        <v>14</v>
      </c>
      <c r="AN36" s="597"/>
      <c r="AO36" s="598" t="str">
        <f>IF('各会計、関係団体の財政状況及び健全化判断比率'!B34="","",'各会計、関係団体の財政状況及び健全化判断比率'!B34)</f>
        <v>大館市下水道事業会計</v>
      </c>
      <c r="AP36" s="598"/>
      <c r="AQ36" s="598"/>
      <c r="AR36" s="598"/>
      <c r="AS36" s="598"/>
      <c r="AT36" s="598"/>
      <c r="AU36" s="598"/>
      <c r="AV36" s="598"/>
      <c r="AW36" s="598"/>
      <c r="AX36" s="598"/>
      <c r="AY36" s="598"/>
      <c r="AZ36" s="598"/>
      <c r="BA36" s="598"/>
      <c r="BB36" s="598"/>
      <c r="BC36" s="598"/>
      <c r="BD36" s="169"/>
      <c r="BE36" s="597">
        <f t="shared" si="1"/>
        <v>18</v>
      </c>
      <c r="BF36" s="597"/>
      <c r="BG36" s="598" t="str">
        <f>IF('各会計、関係団体の財政状況及び健全化判断比率'!B38="","",'各会計、関係団体の財政状況及び健全化判断比率'!B38)</f>
        <v>大館市戸別浄化槽整備事業特別会計</v>
      </c>
      <c r="BH36" s="598"/>
      <c r="BI36" s="598"/>
      <c r="BJ36" s="598"/>
      <c r="BK36" s="598"/>
      <c r="BL36" s="598"/>
      <c r="BM36" s="598"/>
      <c r="BN36" s="598"/>
      <c r="BO36" s="598"/>
      <c r="BP36" s="598"/>
      <c r="BQ36" s="598"/>
      <c r="BR36" s="598"/>
      <c r="BS36" s="598"/>
      <c r="BT36" s="598"/>
      <c r="BU36" s="598"/>
      <c r="BV36" s="169"/>
      <c r="BW36" s="597">
        <f t="shared" si="2"/>
        <v>21</v>
      </c>
      <c r="BX36" s="597"/>
      <c r="BY36" s="598" t="str">
        <f>IF('各会計、関係団体の財政状況及び健全化判断比率'!B70="","",'各会計、関係団体の財政状況及び健全化判断比率'!B70)</f>
        <v>秋田県市町村会館管理組合（一般会計）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f>IF(E37="","",C36+1)</f>
        <v>4</v>
      </c>
      <c r="D37" s="597"/>
      <c r="E37" s="598" t="str">
        <f>IF('各会計、関係団体の財政状況及び健全化判断比率'!B10="","",'各会計、関係団体の財政状況及び健全化判断比率'!B10)</f>
        <v>大館市温泉開発特別会計</v>
      </c>
      <c r="F37" s="598"/>
      <c r="G37" s="598"/>
      <c r="H37" s="598"/>
      <c r="I37" s="598"/>
      <c r="J37" s="598"/>
      <c r="K37" s="598"/>
      <c r="L37" s="598"/>
      <c r="M37" s="598"/>
      <c r="N37" s="598"/>
      <c r="O37" s="598"/>
      <c r="P37" s="598"/>
      <c r="Q37" s="598"/>
      <c r="R37" s="598"/>
      <c r="S37" s="598"/>
      <c r="T37" s="169"/>
      <c r="U37" s="597">
        <f t="shared" si="4"/>
        <v>11</v>
      </c>
      <c r="V37" s="597"/>
      <c r="W37" s="598" t="str">
        <f>IF('各会計、関係団体の財政状況及び健全化判断比率'!B31="","",'各会計、関係団体の財政状況及び健全化判断比率'!B31)</f>
        <v>大館市介護サービス事業特別会計</v>
      </c>
      <c r="X37" s="598"/>
      <c r="Y37" s="598"/>
      <c r="Z37" s="598"/>
      <c r="AA37" s="598"/>
      <c r="AB37" s="598"/>
      <c r="AC37" s="598"/>
      <c r="AD37" s="598"/>
      <c r="AE37" s="598"/>
      <c r="AF37" s="598"/>
      <c r="AG37" s="598"/>
      <c r="AH37" s="598"/>
      <c r="AI37" s="598"/>
      <c r="AJ37" s="598"/>
      <c r="AK37" s="598"/>
      <c r="AL37" s="169"/>
      <c r="AM37" s="597">
        <f t="shared" si="0"/>
        <v>15</v>
      </c>
      <c r="AN37" s="597"/>
      <c r="AO37" s="598" t="str">
        <f>IF('各会計、関係団体の財政状況及び健全化判断比率'!B35="","",'各会計、関係団体の財政状況及び健全化判断比率'!B35)</f>
        <v>大館市病院事業会計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22</v>
      </c>
      <c r="BX37" s="597"/>
      <c r="BY37" s="598" t="str">
        <f>IF('各会計、関係団体の財政状況及び健全化判断比率'!B71="","",'各会計、関係団体の財政状況及び健全化判断比率'!B71)</f>
        <v>秋田県後期高齢者医療広域連合（一般会計）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f t="shared" ref="C38:C43" si="5">IF(E38="","",C37+1)</f>
        <v>5</v>
      </c>
      <c r="D38" s="597"/>
      <c r="E38" s="598" t="str">
        <f>IF('各会計、関係団体の財政状況及び健全化判断比率'!B11="","",'各会計、関係団体の財政状況及び健全化判断比率'!B11)</f>
        <v>大館市奨学資金特別会計</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23</v>
      </c>
      <c r="BX38" s="597"/>
      <c r="BY38" s="598" t="str">
        <f>IF('各会計、関係団体の財政状況及び健全化判断比率'!B72="","",'各会計、関係団体の財政状況及び健全化判断比率'!B72)</f>
        <v>秋田県後期高齢者医療広域連合（後期高齢者医療特別会計）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f t="shared" si="5"/>
        <v>6</v>
      </c>
      <c r="D39" s="597"/>
      <c r="E39" s="598" t="str">
        <f>IF('各会計、関係団体の財政状況及び健全化判断比率'!B12="","",'各会計、関係団体の財政状況及び健全化判断比率'!B12)</f>
        <v>大館市都市計画事業特別会計</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f t="shared" si="5"/>
        <v>7</v>
      </c>
      <c r="D40" s="597"/>
      <c r="E40" s="598" t="str">
        <f>IF('各会計、関係団体の財政状況及び健全化判断比率'!B13="","",'各会計、関係団体の財政状況及び健全化判断比率'!B13)</f>
        <v>大館市土地取得特別会計</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X8daq2+mPAmjL2wT6bM8TnDq+oQSpO6YGLa6H/w5l4fEkPwQZwRyvcN7LWIKYE+omKU+ZMGH1XvWomcxBIMvzA==" saltValue="jpxL88AguogkPn1QbEeK2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537</v>
      </c>
      <c r="G33" s="29" t="s">
        <v>538</v>
      </c>
      <c r="H33" s="29" t="s">
        <v>539</v>
      </c>
      <c r="I33" s="29" t="s">
        <v>540</v>
      </c>
      <c r="J33" s="30" t="s">
        <v>541</v>
      </c>
      <c r="K33" s="22"/>
      <c r="L33" s="22"/>
      <c r="M33" s="22"/>
      <c r="N33" s="22"/>
      <c r="O33" s="22"/>
      <c r="P33" s="22"/>
    </row>
    <row r="34" spans="1:16" ht="39" customHeight="1" x14ac:dyDescent="0.2">
      <c r="A34" s="22"/>
      <c r="B34" s="31"/>
      <c r="C34" s="1151" t="s">
        <v>545</v>
      </c>
      <c r="D34" s="1151"/>
      <c r="E34" s="1152"/>
      <c r="F34" s="32">
        <v>0</v>
      </c>
      <c r="G34" s="33" t="s">
        <v>546</v>
      </c>
      <c r="H34" s="33" t="s">
        <v>547</v>
      </c>
      <c r="I34" s="33" t="s">
        <v>548</v>
      </c>
      <c r="J34" s="34" t="s">
        <v>549</v>
      </c>
      <c r="K34" s="22"/>
      <c r="L34" s="22"/>
      <c r="M34" s="22"/>
      <c r="N34" s="22"/>
      <c r="O34" s="22"/>
      <c r="P34" s="22"/>
    </row>
    <row r="35" spans="1:16" ht="39" customHeight="1" x14ac:dyDescent="0.2">
      <c r="A35" s="22"/>
      <c r="B35" s="35"/>
      <c r="C35" s="1145" t="s">
        <v>550</v>
      </c>
      <c r="D35" s="1146"/>
      <c r="E35" s="1147"/>
      <c r="F35" s="36">
        <v>10.34</v>
      </c>
      <c r="G35" s="37">
        <v>11.01</v>
      </c>
      <c r="H35" s="37">
        <v>11.84</v>
      </c>
      <c r="I35" s="37">
        <v>11.84</v>
      </c>
      <c r="J35" s="38">
        <v>10.47</v>
      </c>
      <c r="K35" s="22"/>
      <c r="L35" s="22"/>
      <c r="M35" s="22"/>
      <c r="N35" s="22"/>
      <c r="O35" s="22"/>
      <c r="P35" s="22"/>
    </row>
    <row r="36" spans="1:16" ht="39" customHeight="1" x14ac:dyDescent="0.2">
      <c r="A36" s="22"/>
      <c r="B36" s="35"/>
      <c r="C36" s="1145" t="s">
        <v>551</v>
      </c>
      <c r="D36" s="1146"/>
      <c r="E36" s="1147"/>
      <c r="F36" s="36">
        <v>8.3000000000000007</v>
      </c>
      <c r="G36" s="37">
        <v>9.57</v>
      </c>
      <c r="H36" s="37">
        <v>7.97</v>
      </c>
      <c r="I36" s="37">
        <v>7.44</v>
      </c>
      <c r="J36" s="38">
        <v>6.79</v>
      </c>
      <c r="K36" s="22"/>
      <c r="L36" s="22"/>
      <c r="M36" s="22"/>
      <c r="N36" s="22"/>
      <c r="O36" s="22"/>
      <c r="P36" s="22"/>
    </row>
    <row r="37" spans="1:16" ht="39" customHeight="1" x14ac:dyDescent="0.2">
      <c r="A37" s="22"/>
      <c r="B37" s="35"/>
      <c r="C37" s="1145" t="s">
        <v>552</v>
      </c>
      <c r="D37" s="1146"/>
      <c r="E37" s="1147"/>
      <c r="F37" s="36">
        <v>1.48</v>
      </c>
      <c r="G37" s="37">
        <v>1.98</v>
      </c>
      <c r="H37" s="37">
        <v>1.88</v>
      </c>
      <c r="I37" s="37">
        <v>1.44</v>
      </c>
      <c r="J37" s="38">
        <v>1.24</v>
      </c>
      <c r="K37" s="22"/>
      <c r="L37" s="22"/>
      <c r="M37" s="22"/>
      <c r="N37" s="22"/>
      <c r="O37" s="22"/>
      <c r="P37" s="22"/>
    </row>
    <row r="38" spans="1:16" ht="39" customHeight="1" x14ac:dyDescent="0.2">
      <c r="A38" s="22"/>
      <c r="B38" s="35"/>
      <c r="C38" s="1145" t="s">
        <v>553</v>
      </c>
      <c r="D38" s="1146"/>
      <c r="E38" s="1147"/>
      <c r="F38" s="36">
        <v>0.68</v>
      </c>
      <c r="G38" s="37">
        <v>1.1599999999999999</v>
      </c>
      <c r="H38" s="37">
        <v>0.64</v>
      </c>
      <c r="I38" s="37">
        <v>0.66</v>
      </c>
      <c r="J38" s="38">
        <v>0.75</v>
      </c>
      <c r="K38" s="22"/>
      <c r="L38" s="22"/>
      <c r="M38" s="22"/>
      <c r="N38" s="22"/>
      <c r="O38" s="22"/>
      <c r="P38" s="22"/>
    </row>
    <row r="39" spans="1:16" ht="39" customHeight="1" x14ac:dyDescent="0.2">
      <c r="A39" s="22"/>
      <c r="B39" s="35"/>
      <c r="C39" s="1145" t="s">
        <v>554</v>
      </c>
      <c r="D39" s="1146"/>
      <c r="E39" s="1147"/>
      <c r="F39" s="36">
        <v>0.71</v>
      </c>
      <c r="G39" s="37">
        <v>0.79</v>
      </c>
      <c r="H39" s="37">
        <v>0.79</v>
      </c>
      <c r="I39" s="37">
        <v>0.71</v>
      </c>
      <c r="J39" s="38">
        <v>0.55000000000000004</v>
      </c>
      <c r="K39" s="22"/>
      <c r="L39" s="22"/>
      <c r="M39" s="22"/>
      <c r="N39" s="22"/>
      <c r="O39" s="22"/>
      <c r="P39" s="22"/>
    </row>
    <row r="40" spans="1:16" ht="39" customHeight="1" x14ac:dyDescent="0.2">
      <c r="A40" s="22"/>
      <c r="B40" s="35"/>
      <c r="C40" s="1145" t="s">
        <v>555</v>
      </c>
      <c r="D40" s="1146"/>
      <c r="E40" s="1147"/>
      <c r="F40" s="36">
        <v>0.65</v>
      </c>
      <c r="G40" s="37">
        <v>0.36</v>
      </c>
      <c r="H40" s="37">
        <v>0.46</v>
      </c>
      <c r="I40" s="37">
        <v>0.04</v>
      </c>
      <c r="J40" s="38">
        <v>0.13</v>
      </c>
      <c r="K40" s="22"/>
      <c r="L40" s="22"/>
      <c r="M40" s="22"/>
      <c r="N40" s="22"/>
      <c r="O40" s="22"/>
      <c r="P40" s="22"/>
    </row>
    <row r="41" spans="1:16" ht="39" customHeight="1" x14ac:dyDescent="0.2">
      <c r="A41" s="22"/>
      <c r="B41" s="35"/>
      <c r="C41" s="1145" t="s">
        <v>556</v>
      </c>
      <c r="D41" s="1146"/>
      <c r="E41" s="1147"/>
      <c r="F41" s="36">
        <v>0.01</v>
      </c>
      <c r="G41" s="37">
        <v>0.01</v>
      </c>
      <c r="H41" s="37">
        <v>0.02</v>
      </c>
      <c r="I41" s="37">
        <v>0.02</v>
      </c>
      <c r="J41" s="38">
        <v>0.04</v>
      </c>
      <c r="K41" s="22"/>
      <c r="L41" s="22"/>
      <c r="M41" s="22"/>
      <c r="N41" s="22"/>
      <c r="O41" s="22"/>
      <c r="P41" s="22"/>
    </row>
    <row r="42" spans="1:16" ht="39" customHeight="1" x14ac:dyDescent="0.2">
      <c r="A42" s="22"/>
      <c r="B42" s="39"/>
      <c r="C42" s="1145" t="s">
        <v>557</v>
      </c>
      <c r="D42" s="1146"/>
      <c r="E42" s="1147"/>
      <c r="F42" s="36" t="s">
        <v>499</v>
      </c>
      <c r="G42" s="37" t="s">
        <v>499</v>
      </c>
      <c r="H42" s="37" t="s">
        <v>499</v>
      </c>
      <c r="I42" s="37" t="s">
        <v>499</v>
      </c>
      <c r="J42" s="38" t="s">
        <v>499</v>
      </c>
      <c r="K42" s="22"/>
      <c r="L42" s="22"/>
      <c r="M42" s="22"/>
      <c r="N42" s="22"/>
      <c r="O42" s="22"/>
      <c r="P42" s="22"/>
    </row>
    <row r="43" spans="1:16" ht="39" customHeight="1" thickBot="1" x14ac:dyDescent="0.25">
      <c r="A43" s="22"/>
      <c r="B43" s="40"/>
      <c r="C43" s="1148" t="s">
        <v>558</v>
      </c>
      <c r="D43" s="1149"/>
      <c r="E43" s="1150"/>
      <c r="F43" s="41">
        <v>0.05</v>
      </c>
      <c r="G43" s="42">
        <v>0.04</v>
      </c>
      <c r="H43" s="42">
        <v>0.05</v>
      </c>
      <c r="I43" s="42">
        <v>0.12</v>
      </c>
      <c r="J43" s="43">
        <v>0.06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quNLNe5P6FrEWGLI6xLsixHmKB7QBxRg6Qm82V0sYW270d8AR4yL/SN32K98OVDTEcw/szeQPs/1fsqqvRPFEw==" saltValue="T7kPf+ZipOhx1Vakbq4P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537</v>
      </c>
      <c r="L44" s="56" t="s">
        <v>538</v>
      </c>
      <c r="M44" s="56" t="s">
        <v>539</v>
      </c>
      <c r="N44" s="56" t="s">
        <v>540</v>
      </c>
      <c r="O44" s="57" t="s">
        <v>541</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3313</v>
      </c>
      <c r="L45" s="60">
        <v>3411</v>
      </c>
      <c r="M45" s="60">
        <v>3476</v>
      </c>
      <c r="N45" s="60">
        <v>3409</v>
      </c>
      <c r="O45" s="61">
        <v>3290</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499</v>
      </c>
      <c r="L46" s="64" t="s">
        <v>499</v>
      </c>
      <c r="M46" s="64" t="s">
        <v>499</v>
      </c>
      <c r="N46" s="64" t="s">
        <v>499</v>
      </c>
      <c r="O46" s="65" t="s">
        <v>499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499</v>
      </c>
      <c r="L47" s="64" t="s">
        <v>499</v>
      </c>
      <c r="M47" s="64" t="s">
        <v>499</v>
      </c>
      <c r="N47" s="64" t="s">
        <v>499</v>
      </c>
      <c r="O47" s="65" t="s">
        <v>499</v>
      </c>
      <c r="P47" s="48"/>
      <c r="Q47" s="48"/>
      <c r="R47" s="48"/>
      <c r="S47" s="48"/>
      <c r="T47" s="48"/>
      <c r="U47" s="48"/>
    </row>
    <row r="48" spans="1:21" ht="30.75" customHeight="1" x14ac:dyDescent="0.2">
      <c r="A48" s="48"/>
      <c r="B48" s="1155"/>
      <c r="C48" s="1156"/>
      <c r="D48" s="62"/>
      <c r="E48" s="1161" t="s">
        <v>13</v>
      </c>
      <c r="F48" s="1161"/>
      <c r="G48" s="1161"/>
      <c r="H48" s="1161"/>
      <c r="I48" s="1161"/>
      <c r="J48" s="1162"/>
      <c r="K48" s="63">
        <v>1467</v>
      </c>
      <c r="L48" s="64">
        <v>1461</v>
      </c>
      <c r="M48" s="64">
        <v>1529</v>
      </c>
      <c r="N48" s="64">
        <v>1525</v>
      </c>
      <c r="O48" s="65">
        <v>1390</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499</v>
      </c>
      <c r="L49" s="64" t="s">
        <v>499</v>
      </c>
      <c r="M49" s="64" t="s">
        <v>499</v>
      </c>
      <c r="N49" s="64" t="s">
        <v>499</v>
      </c>
      <c r="O49" s="65" t="s">
        <v>499</v>
      </c>
      <c r="P49" s="48"/>
      <c r="Q49" s="48"/>
      <c r="R49" s="48"/>
      <c r="S49" s="48"/>
      <c r="T49" s="48"/>
      <c r="U49" s="48"/>
    </row>
    <row r="50" spans="1:21" ht="30.75" customHeight="1" x14ac:dyDescent="0.2">
      <c r="A50" s="48"/>
      <c r="B50" s="1155"/>
      <c r="C50" s="1156"/>
      <c r="D50" s="62"/>
      <c r="E50" s="1161" t="s">
        <v>15</v>
      </c>
      <c r="F50" s="1161"/>
      <c r="G50" s="1161"/>
      <c r="H50" s="1161"/>
      <c r="I50" s="1161"/>
      <c r="J50" s="1162"/>
      <c r="K50" s="63">
        <v>71</v>
      </c>
      <c r="L50" s="64">
        <v>7</v>
      </c>
      <c r="M50" s="64">
        <v>238</v>
      </c>
      <c r="N50" s="64">
        <v>238</v>
      </c>
      <c r="O50" s="65">
        <v>231</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499</v>
      </c>
      <c r="L51" s="64" t="s">
        <v>499</v>
      </c>
      <c r="M51" s="64" t="s">
        <v>499</v>
      </c>
      <c r="N51" s="64" t="s">
        <v>499</v>
      </c>
      <c r="O51" s="65" t="s">
        <v>499</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3380</v>
      </c>
      <c r="L52" s="64">
        <v>3287</v>
      </c>
      <c r="M52" s="64">
        <v>3276</v>
      </c>
      <c r="N52" s="64">
        <v>3334</v>
      </c>
      <c r="O52" s="65">
        <v>3356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1471</v>
      </c>
      <c r="L53" s="69">
        <v>1592</v>
      </c>
      <c r="M53" s="69">
        <v>1967</v>
      </c>
      <c r="N53" s="69">
        <v>1838</v>
      </c>
      <c r="O53" s="70">
        <v>1555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559</v>
      </c>
      <c r="L57" s="81" t="s">
        <v>560</v>
      </c>
      <c r="M57" s="81" t="s">
        <v>561</v>
      </c>
      <c r="N57" s="81" t="s">
        <v>562</v>
      </c>
      <c r="O57" s="82" t="s">
        <v>563</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PS2X9aEfU760/TdEqhtPViAnMLl5bt73sEM6Ip15KIsjIJG7EReAK5JmR/gdOIFjqK7d7GxlpOO+h3anl/A7w==" saltValue="wQDChcNWG8IiRcYsp9yX/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537</v>
      </c>
      <c r="J40" s="103" t="s">
        <v>538</v>
      </c>
      <c r="K40" s="103" t="s">
        <v>539</v>
      </c>
      <c r="L40" s="103" t="s">
        <v>540</v>
      </c>
      <c r="M40" s="104" t="s">
        <v>541</v>
      </c>
    </row>
    <row r="41" spans="2:13" ht="27.75" customHeight="1" x14ac:dyDescent="0.2">
      <c r="B41" s="1184" t="s">
        <v>30</v>
      </c>
      <c r="C41" s="1185"/>
      <c r="D41" s="105"/>
      <c r="E41" s="1190" t="s">
        <v>31</v>
      </c>
      <c r="F41" s="1190"/>
      <c r="G41" s="1190"/>
      <c r="H41" s="1191"/>
      <c r="I41" s="343">
        <v>33092</v>
      </c>
      <c r="J41" s="344">
        <v>32122</v>
      </c>
      <c r="K41" s="344">
        <v>30763</v>
      </c>
      <c r="L41" s="344">
        <v>30309</v>
      </c>
      <c r="M41" s="345">
        <v>30696</v>
      </c>
    </row>
    <row r="42" spans="2:13" ht="27.75" customHeight="1" x14ac:dyDescent="0.2">
      <c r="B42" s="1186"/>
      <c r="C42" s="1187"/>
      <c r="D42" s="106"/>
      <c r="E42" s="1192" t="s">
        <v>32</v>
      </c>
      <c r="F42" s="1192"/>
      <c r="G42" s="1192"/>
      <c r="H42" s="1193"/>
      <c r="I42" s="346">
        <v>2332</v>
      </c>
      <c r="J42" s="347">
        <v>2325</v>
      </c>
      <c r="K42" s="347">
        <v>2087</v>
      </c>
      <c r="L42" s="347">
        <v>1849</v>
      </c>
      <c r="M42" s="348">
        <v>1387</v>
      </c>
    </row>
    <row r="43" spans="2:13" ht="27.75" customHeight="1" x14ac:dyDescent="0.2">
      <c r="B43" s="1186"/>
      <c r="C43" s="1187"/>
      <c r="D43" s="106"/>
      <c r="E43" s="1192" t="s">
        <v>33</v>
      </c>
      <c r="F43" s="1192"/>
      <c r="G43" s="1192"/>
      <c r="H43" s="1193"/>
      <c r="I43" s="346">
        <v>20668</v>
      </c>
      <c r="J43" s="347">
        <v>20801</v>
      </c>
      <c r="K43" s="347">
        <v>20054</v>
      </c>
      <c r="L43" s="347">
        <v>20258</v>
      </c>
      <c r="M43" s="348">
        <v>20563</v>
      </c>
    </row>
    <row r="44" spans="2:13" ht="27.75" customHeight="1" x14ac:dyDescent="0.2">
      <c r="B44" s="1186"/>
      <c r="C44" s="1187"/>
      <c r="D44" s="106"/>
      <c r="E44" s="1192" t="s">
        <v>34</v>
      </c>
      <c r="F44" s="1192"/>
      <c r="G44" s="1192"/>
      <c r="H44" s="1193"/>
      <c r="I44" s="346" t="s">
        <v>499</v>
      </c>
      <c r="J44" s="347" t="s">
        <v>499</v>
      </c>
      <c r="K44" s="347" t="s">
        <v>499</v>
      </c>
      <c r="L44" s="347" t="s">
        <v>499</v>
      </c>
      <c r="M44" s="348" t="s">
        <v>499</v>
      </c>
    </row>
    <row r="45" spans="2:13" ht="27.75" customHeight="1" x14ac:dyDescent="0.2">
      <c r="B45" s="1186"/>
      <c r="C45" s="1187"/>
      <c r="D45" s="106"/>
      <c r="E45" s="1192" t="s">
        <v>35</v>
      </c>
      <c r="F45" s="1192"/>
      <c r="G45" s="1192"/>
      <c r="H45" s="1193"/>
      <c r="I45" s="346">
        <v>5836</v>
      </c>
      <c r="J45" s="347">
        <v>5838</v>
      </c>
      <c r="K45" s="347">
        <v>6130</v>
      </c>
      <c r="L45" s="347">
        <v>6414</v>
      </c>
      <c r="M45" s="348">
        <v>6868</v>
      </c>
    </row>
    <row r="46" spans="2:13" ht="27.75" customHeight="1" x14ac:dyDescent="0.2">
      <c r="B46" s="1186"/>
      <c r="C46" s="1187"/>
      <c r="D46" s="107"/>
      <c r="E46" s="1192" t="s">
        <v>36</v>
      </c>
      <c r="F46" s="1192"/>
      <c r="G46" s="1192"/>
      <c r="H46" s="1193"/>
      <c r="I46" s="346" t="s">
        <v>499</v>
      </c>
      <c r="J46" s="347" t="s">
        <v>499</v>
      </c>
      <c r="K46" s="347" t="s">
        <v>499</v>
      </c>
      <c r="L46" s="347" t="s">
        <v>499</v>
      </c>
      <c r="M46" s="348" t="s">
        <v>499</v>
      </c>
    </row>
    <row r="47" spans="2:13" ht="27.75" customHeight="1" x14ac:dyDescent="0.2">
      <c r="B47" s="1186"/>
      <c r="C47" s="1187"/>
      <c r="D47" s="108"/>
      <c r="E47" s="1194" t="s">
        <v>37</v>
      </c>
      <c r="F47" s="1195"/>
      <c r="G47" s="1195"/>
      <c r="H47" s="1196"/>
      <c r="I47" s="346" t="s">
        <v>499</v>
      </c>
      <c r="J47" s="347" t="s">
        <v>499</v>
      </c>
      <c r="K47" s="347" t="s">
        <v>499</v>
      </c>
      <c r="L47" s="347" t="s">
        <v>499</v>
      </c>
      <c r="M47" s="348" t="s">
        <v>499</v>
      </c>
    </row>
    <row r="48" spans="2:13" ht="27.75" customHeight="1" x14ac:dyDescent="0.2">
      <c r="B48" s="1186"/>
      <c r="C48" s="1187"/>
      <c r="D48" s="106"/>
      <c r="E48" s="1192" t="s">
        <v>38</v>
      </c>
      <c r="F48" s="1192"/>
      <c r="G48" s="1192"/>
      <c r="H48" s="1193"/>
      <c r="I48" s="346" t="s">
        <v>499</v>
      </c>
      <c r="J48" s="347" t="s">
        <v>499</v>
      </c>
      <c r="K48" s="347" t="s">
        <v>499</v>
      </c>
      <c r="L48" s="347" t="s">
        <v>499</v>
      </c>
      <c r="M48" s="348" t="s">
        <v>499</v>
      </c>
    </row>
    <row r="49" spans="2:13" ht="27.75" customHeight="1" x14ac:dyDescent="0.2">
      <c r="B49" s="1188"/>
      <c r="C49" s="1189"/>
      <c r="D49" s="106"/>
      <c r="E49" s="1192" t="s">
        <v>39</v>
      </c>
      <c r="F49" s="1192"/>
      <c r="G49" s="1192"/>
      <c r="H49" s="1193"/>
      <c r="I49" s="346" t="s">
        <v>499</v>
      </c>
      <c r="J49" s="347" t="s">
        <v>499</v>
      </c>
      <c r="K49" s="347" t="s">
        <v>499</v>
      </c>
      <c r="L49" s="347" t="s">
        <v>499</v>
      </c>
      <c r="M49" s="348" t="s">
        <v>499</v>
      </c>
    </row>
    <row r="50" spans="2:13" ht="27.75" customHeight="1" x14ac:dyDescent="0.2">
      <c r="B50" s="1197" t="s">
        <v>40</v>
      </c>
      <c r="C50" s="1198"/>
      <c r="D50" s="109"/>
      <c r="E50" s="1192" t="s">
        <v>41</v>
      </c>
      <c r="F50" s="1192"/>
      <c r="G50" s="1192"/>
      <c r="H50" s="1193"/>
      <c r="I50" s="346">
        <v>7231</v>
      </c>
      <c r="J50" s="347">
        <v>7206</v>
      </c>
      <c r="K50" s="347">
        <v>6580</v>
      </c>
      <c r="L50" s="347">
        <v>6659</v>
      </c>
      <c r="M50" s="348">
        <v>6336</v>
      </c>
    </row>
    <row r="51" spans="2:13" ht="27.75" customHeight="1" x14ac:dyDescent="0.2">
      <c r="B51" s="1186"/>
      <c r="C51" s="1187"/>
      <c r="D51" s="106"/>
      <c r="E51" s="1192" t="s">
        <v>42</v>
      </c>
      <c r="F51" s="1192"/>
      <c r="G51" s="1192"/>
      <c r="H51" s="1193"/>
      <c r="I51" s="346">
        <v>887</v>
      </c>
      <c r="J51" s="347">
        <v>784</v>
      </c>
      <c r="K51" s="347">
        <v>974</v>
      </c>
      <c r="L51" s="347">
        <v>851</v>
      </c>
      <c r="M51" s="348">
        <v>675</v>
      </c>
    </row>
    <row r="52" spans="2:13" ht="27.75" customHeight="1" x14ac:dyDescent="0.2">
      <c r="B52" s="1188"/>
      <c r="C52" s="1189"/>
      <c r="D52" s="106"/>
      <c r="E52" s="1192" t="s">
        <v>43</v>
      </c>
      <c r="F52" s="1192"/>
      <c r="G52" s="1192"/>
      <c r="H52" s="1193"/>
      <c r="I52" s="346">
        <v>37465</v>
      </c>
      <c r="J52" s="347">
        <v>37219</v>
      </c>
      <c r="K52" s="347">
        <v>36886</v>
      </c>
      <c r="L52" s="347">
        <v>36510</v>
      </c>
      <c r="M52" s="348">
        <v>35943</v>
      </c>
    </row>
    <row r="53" spans="2:13" ht="27.75" customHeight="1" thickBot="1" x14ac:dyDescent="0.25">
      <c r="B53" s="1199" t="s">
        <v>19</v>
      </c>
      <c r="C53" s="1200"/>
      <c r="D53" s="110"/>
      <c r="E53" s="1201" t="s">
        <v>44</v>
      </c>
      <c r="F53" s="1201"/>
      <c r="G53" s="1201"/>
      <c r="H53" s="1202"/>
      <c r="I53" s="349">
        <v>16346</v>
      </c>
      <c r="J53" s="350">
        <v>15876</v>
      </c>
      <c r="K53" s="350">
        <v>14595</v>
      </c>
      <c r="L53" s="350">
        <v>14810</v>
      </c>
      <c r="M53" s="351">
        <v>16560</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9NERdxh8jy8FlLrEZSZc+0KL7g0GwazD197qRQu1BdIZtqKEbgh26uQ/GJ7pjOFzYrRZIfoTtz+tbR/gMR7s5g==" saltValue="iiLSsGfmRmBqmUaDqZzb5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539</v>
      </c>
      <c r="G54" s="119" t="s">
        <v>540</v>
      </c>
      <c r="H54" s="120" t="s">
        <v>541</v>
      </c>
    </row>
    <row r="55" spans="2:8" ht="52.5" customHeight="1" x14ac:dyDescent="0.2">
      <c r="B55" s="121"/>
      <c r="C55" s="1211" t="s">
        <v>46</v>
      </c>
      <c r="D55" s="1211"/>
      <c r="E55" s="1212"/>
      <c r="F55" s="352">
        <v>1122</v>
      </c>
      <c r="G55" s="352">
        <v>1269</v>
      </c>
      <c r="H55" s="353">
        <v>1014</v>
      </c>
    </row>
    <row r="56" spans="2:8" ht="52.5" customHeight="1" x14ac:dyDescent="0.2">
      <c r="B56" s="122"/>
      <c r="C56" s="1213" t="s">
        <v>47</v>
      </c>
      <c r="D56" s="1213"/>
      <c r="E56" s="1214"/>
      <c r="F56" s="354">
        <v>696</v>
      </c>
      <c r="G56" s="354">
        <v>791</v>
      </c>
      <c r="H56" s="355">
        <v>813</v>
      </c>
    </row>
    <row r="57" spans="2:8" ht="53.25" customHeight="1" x14ac:dyDescent="0.2">
      <c r="B57" s="122"/>
      <c r="C57" s="1215" t="s">
        <v>48</v>
      </c>
      <c r="D57" s="1215"/>
      <c r="E57" s="1216"/>
      <c r="F57" s="356">
        <v>5019</v>
      </c>
      <c r="G57" s="356">
        <v>4692</v>
      </c>
      <c r="H57" s="357">
        <v>4491</v>
      </c>
    </row>
    <row r="58" spans="2:8" ht="45.75" customHeight="1" x14ac:dyDescent="0.2">
      <c r="B58" s="123"/>
      <c r="C58" s="1203" t="s">
        <v>570</v>
      </c>
      <c r="D58" s="1204"/>
      <c r="E58" s="1205"/>
      <c r="F58" s="358">
        <v>2039</v>
      </c>
      <c r="G58" s="358">
        <v>1970</v>
      </c>
      <c r="H58" s="359">
        <v>1942</v>
      </c>
    </row>
    <row r="59" spans="2:8" ht="45.75" customHeight="1" x14ac:dyDescent="0.2">
      <c r="B59" s="123"/>
      <c r="C59" s="1203" t="s">
        <v>571</v>
      </c>
      <c r="D59" s="1204"/>
      <c r="E59" s="1205"/>
      <c r="F59" s="358">
        <v>1224</v>
      </c>
      <c r="G59" s="358">
        <v>1090</v>
      </c>
      <c r="H59" s="359">
        <v>1022</v>
      </c>
    </row>
    <row r="60" spans="2:8" ht="45.75" customHeight="1" x14ac:dyDescent="0.2">
      <c r="B60" s="123"/>
      <c r="C60" s="1203" t="s">
        <v>572</v>
      </c>
      <c r="D60" s="1204"/>
      <c r="E60" s="1205"/>
      <c r="F60" s="358">
        <v>690</v>
      </c>
      <c r="G60" s="358">
        <v>691</v>
      </c>
      <c r="H60" s="359">
        <v>703</v>
      </c>
    </row>
    <row r="61" spans="2:8" ht="45.75" customHeight="1" x14ac:dyDescent="0.2">
      <c r="B61" s="123"/>
      <c r="C61" s="1203" t="s">
        <v>573</v>
      </c>
      <c r="D61" s="1204"/>
      <c r="E61" s="1205"/>
      <c r="F61" s="358">
        <v>195</v>
      </c>
      <c r="G61" s="358">
        <v>195</v>
      </c>
      <c r="H61" s="359">
        <v>179</v>
      </c>
    </row>
    <row r="62" spans="2:8" ht="45.75" customHeight="1" thickBot="1" x14ac:dyDescent="0.25">
      <c r="B62" s="124"/>
      <c r="C62" s="1206" t="s">
        <v>574</v>
      </c>
      <c r="D62" s="1207"/>
      <c r="E62" s="1208"/>
      <c r="F62" s="360">
        <v>263</v>
      </c>
      <c r="G62" s="360">
        <v>208</v>
      </c>
      <c r="H62" s="361">
        <v>131</v>
      </c>
    </row>
    <row r="63" spans="2:8" ht="52.5" customHeight="1" thickBot="1" x14ac:dyDescent="0.25">
      <c r="B63" s="125"/>
      <c r="C63" s="1209" t="s">
        <v>49</v>
      </c>
      <c r="D63" s="1209"/>
      <c r="E63" s="1210"/>
      <c r="F63" s="362">
        <v>6838</v>
      </c>
      <c r="G63" s="362">
        <v>6751</v>
      </c>
      <c r="H63" s="363">
        <v>6317</v>
      </c>
    </row>
    <row r="64" spans="2:8" ht="13" x14ac:dyDescent="0.2"/>
  </sheetData>
  <sheetProtection algorithmName="SHA-512" hashValue="abkS0ufcdlDaImRvedKPxCfm927SPquvqxUKghr4my2xtSUFIzousRE6Cac8b+2fJ8nk2jmz7p1um3Mv8xWSfg==" saltValue="Ag7YVmWc5gfanfuWCRyp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536</v>
      </c>
      <c r="G2" s="139"/>
      <c r="H2" s="140"/>
    </row>
    <row r="3" spans="1:8" x14ac:dyDescent="0.2">
      <c r="A3" s="136" t="s">
        <v>529</v>
      </c>
      <c r="B3" s="141"/>
      <c r="C3" s="142"/>
      <c r="D3" s="143">
        <v>119750</v>
      </c>
      <c r="E3" s="144"/>
      <c r="F3" s="145">
        <v>63812</v>
      </c>
      <c r="G3" s="146"/>
      <c r="H3" s="147"/>
    </row>
    <row r="4" spans="1:8" x14ac:dyDescent="0.2">
      <c r="A4" s="148"/>
      <c r="B4" s="149"/>
      <c r="C4" s="150"/>
      <c r="D4" s="151">
        <v>83180</v>
      </c>
      <c r="E4" s="152"/>
      <c r="F4" s="153">
        <v>33848</v>
      </c>
      <c r="G4" s="154"/>
      <c r="H4" s="155"/>
    </row>
    <row r="5" spans="1:8" x14ac:dyDescent="0.2">
      <c r="A5" s="136" t="s">
        <v>531</v>
      </c>
      <c r="B5" s="141"/>
      <c r="C5" s="142"/>
      <c r="D5" s="143">
        <v>83477</v>
      </c>
      <c r="E5" s="144"/>
      <c r="F5" s="145">
        <v>54225</v>
      </c>
      <c r="G5" s="146"/>
      <c r="H5" s="147"/>
    </row>
    <row r="6" spans="1:8" x14ac:dyDescent="0.2">
      <c r="A6" s="148"/>
      <c r="B6" s="149"/>
      <c r="C6" s="150"/>
      <c r="D6" s="151">
        <v>36185</v>
      </c>
      <c r="E6" s="152"/>
      <c r="F6" s="153">
        <v>27337</v>
      </c>
      <c r="G6" s="154"/>
      <c r="H6" s="155"/>
    </row>
    <row r="7" spans="1:8" x14ac:dyDescent="0.2">
      <c r="A7" s="136" t="s">
        <v>532</v>
      </c>
      <c r="B7" s="141"/>
      <c r="C7" s="142"/>
      <c r="D7" s="143">
        <v>64482</v>
      </c>
      <c r="E7" s="144"/>
      <c r="F7" s="145">
        <v>54016</v>
      </c>
      <c r="G7" s="146"/>
      <c r="H7" s="147"/>
    </row>
    <row r="8" spans="1:8" x14ac:dyDescent="0.2">
      <c r="A8" s="148"/>
      <c r="B8" s="149"/>
      <c r="C8" s="150"/>
      <c r="D8" s="151">
        <v>32722</v>
      </c>
      <c r="E8" s="152"/>
      <c r="F8" s="153">
        <v>28078</v>
      </c>
      <c r="G8" s="154"/>
      <c r="H8" s="155"/>
    </row>
    <row r="9" spans="1:8" x14ac:dyDescent="0.2">
      <c r="A9" s="136" t="s">
        <v>533</v>
      </c>
      <c r="B9" s="141"/>
      <c r="C9" s="142"/>
      <c r="D9" s="143">
        <v>70690</v>
      </c>
      <c r="E9" s="144"/>
      <c r="F9" s="145">
        <v>52786</v>
      </c>
      <c r="G9" s="146"/>
      <c r="H9" s="147"/>
    </row>
    <row r="10" spans="1:8" x14ac:dyDescent="0.2">
      <c r="A10" s="148"/>
      <c r="B10" s="149"/>
      <c r="C10" s="150"/>
      <c r="D10" s="151">
        <v>36388</v>
      </c>
      <c r="E10" s="152"/>
      <c r="F10" s="153">
        <v>28742</v>
      </c>
      <c r="G10" s="154"/>
      <c r="H10" s="155"/>
    </row>
    <row r="11" spans="1:8" x14ac:dyDescent="0.2">
      <c r="A11" s="136" t="s">
        <v>534</v>
      </c>
      <c r="B11" s="141"/>
      <c r="C11" s="142"/>
      <c r="D11" s="143">
        <v>82413</v>
      </c>
      <c r="E11" s="144"/>
      <c r="F11" s="145">
        <v>58465</v>
      </c>
      <c r="G11" s="146"/>
      <c r="H11" s="147"/>
    </row>
    <row r="12" spans="1:8" x14ac:dyDescent="0.2">
      <c r="A12" s="148"/>
      <c r="B12" s="149"/>
      <c r="C12" s="156"/>
      <c r="D12" s="151">
        <v>60326</v>
      </c>
      <c r="E12" s="152"/>
      <c r="F12" s="153">
        <v>34452</v>
      </c>
      <c r="G12" s="154"/>
      <c r="H12" s="155"/>
    </row>
    <row r="13" spans="1:8" x14ac:dyDescent="0.2">
      <c r="A13" s="136"/>
      <c r="B13" s="141"/>
      <c r="C13" s="157"/>
      <c r="D13" s="158">
        <v>84162</v>
      </c>
      <c r="E13" s="159"/>
      <c r="F13" s="160">
        <v>56661</v>
      </c>
      <c r="G13" s="161"/>
      <c r="H13" s="147"/>
    </row>
    <row r="14" spans="1:8" x14ac:dyDescent="0.2">
      <c r="A14" s="148"/>
      <c r="B14" s="149"/>
      <c r="C14" s="150"/>
      <c r="D14" s="151">
        <v>49760</v>
      </c>
      <c r="E14" s="152"/>
      <c r="F14" s="153">
        <v>30491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8.34</v>
      </c>
      <c r="C19" s="162">
        <f>ROUND(VALUE(SUBSTITUTE(実質収支比率等に係る経年分析!G$48,"▲","-")),2)</f>
        <v>9.61</v>
      </c>
      <c r="D19" s="162">
        <f>ROUND(VALUE(SUBSTITUTE(実質収支比率等に係る経年分析!H$48,"▲","-")),2)</f>
        <v>8.02</v>
      </c>
      <c r="E19" s="162">
        <f>ROUND(VALUE(SUBSTITUTE(実質収支比率等に係る経年分析!I$48,"▲","-")),2)</f>
        <v>7.55</v>
      </c>
      <c r="F19" s="162">
        <f>ROUND(VALUE(SUBSTITUTE(実質収支比率等に係る経年分析!J$48,"▲","-")),2)</f>
        <v>6.84</v>
      </c>
    </row>
    <row r="20" spans="1:11" x14ac:dyDescent="0.2">
      <c r="A20" s="162" t="s">
        <v>53</v>
      </c>
      <c r="B20" s="162">
        <f>ROUND(VALUE(SUBSTITUTE(実質収支比率等に係る経年分析!F$47,"▲","-")),2)</f>
        <v>5.68</v>
      </c>
      <c r="C20" s="162">
        <f>ROUND(VALUE(SUBSTITUTE(実質収支比率等に係る経年分析!G$47,"▲","-")),2)</f>
        <v>6.01</v>
      </c>
      <c r="D20" s="162">
        <f>ROUND(VALUE(SUBSTITUTE(実質収支比率等に係る経年分析!H$47,"▲","-")),2)</f>
        <v>5.14</v>
      </c>
      <c r="E20" s="162">
        <f>ROUND(VALUE(SUBSTITUTE(実質収支比率等に係る経年分析!I$47,"▲","-")),2)</f>
        <v>5.75</v>
      </c>
      <c r="F20" s="162">
        <f>ROUND(VALUE(SUBSTITUTE(実質収支比率等に係る経年分析!J$47,"▲","-")),2)</f>
        <v>4.54</v>
      </c>
    </row>
    <row r="21" spans="1:11" x14ac:dyDescent="0.2">
      <c r="A21" s="162" t="s">
        <v>54</v>
      </c>
      <c r="B21" s="162">
        <f>IF(ISNUMBER(VALUE(SUBSTITUTE(実質収支比率等に係る経年分析!F$49,"▲","-"))),ROUND(VALUE(SUBSTITUTE(実質収支比率等に係る経年分析!F$49,"▲","-")),2),NA())</f>
        <v>-0.4</v>
      </c>
      <c r="C21" s="162">
        <f>IF(ISNUMBER(VALUE(SUBSTITUTE(実質収支比率等に係る経年分析!G$49,"▲","-"))),ROUND(VALUE(SUBSTITUTE(実質収支比率等に係る経年分析!G$49,"▲","-")),2),NA())</f>
        <v>4.07</v>
      </c>
      <c r="D21" s="162">
        <f>IF(ISNUMBER(VALUE(SUBSTITUTE(実質収支比率等に係る経年分析!H$49,"▲","-"))),ROUND(VALUE(SUBSTITUTE(実質収支比率等に係る経年分析!H$49,"▲","-")),2),NA())</f>
        <v>-1.1100000000000001</v>
      </c>
      <c r="E21" s="162">
        <f>IF(ISNUMBER(VALUE(SUBSTITUTE(実質収支比率等に係る経年分析!I$49,"▲","-"))),ROUND(VALUE(SUBSTITUTE(実質収支比率等に係る経年分析!I$49,"▲","-")),2),NA())</f>
        <v>0.27</v>
      </c>
      <c r="F21" s="162">
        <f>IF(ISNUMBER(VALUE(SUBSTITUTE(実質収支比率等に係る経年分析!J$49,"▲","-"))),ROUND(VALUE(SUBSTITUTE(実質収支比率等に係る経年分析!J$49,"▲","-")),2),NA())</f>
        <v>-1.75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0.06</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大館市農業集落排水事業特別会計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0.04</v>
      </c>
    </row>
    <row r="30" spans="1:11" x14ac:dyDescent="0.2">
      <c r="A30" s="163" t="str">
        <f>IF(連結実質赤字比率に係る赤字・黒字の構成分析!C$40="",NA(),連結実質赤字比率に係る赤字・黒字の構成分析!C$40)</f>
        <v>大館市下水道事業会計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0.65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0.36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0.46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0.13</v>
      </c>
    </row>
    <row r="31" spans="1:11" x14ac:dyDescent="0.2">
      <c r="A31" s="163" t="str">
        <f>IF(連結実質赤字比率に係る赤字・黒字の構成分析!C$39="",NA(),連結実質赤字比率に係る赤字・黒字の構成分析!C$39)</f>
        <v>大館市工業用水道事業会計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0.71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0.79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0.79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0.71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0.55000000000000004</v>
      </c>
    </row>
    <row r="32" spans="1:11" x14ac:dyDescent="0.2">
      <c r="A32" s="163" t="str">
        <f>IF(連結実質赤字比率に係る赤字・黒字の構成分析!C$38="",NA(),連結実質赤字比率に係る赤字・黒字の構成分析!C$38)</f>
        <v>大館市国民健康保険特別会計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1.1599999999999999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0.64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0.75</v>
      </c>
    </row>
    <row r="33" spans="1:16" x14ac:dyDescent="0.2">
      <c r="A33" s="163" t="str">
        <f>IF(連結実質赤字比率に係る赤字・黒字の構成分析!C$37="",NA(),連結実質赤字比率に係る赤字・黒字の構成分析!C$37)</f>
        <v>大館市介護保険特別会計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1.48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1.98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1.88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1.44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1.24</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8.3000000000000007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9.57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7.97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7.44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6.79</v>
      </c>
    </row>
    <row r="35" spans="1:16" x14ac:dyDescent="0.2">
      <c r="A35" s="163" t="str">
        <f>IF(連結実質赤字比率に係る赤字・黒字の構成分析!C$35="",NA(),連結実質赤字比率に係る赤字・黒字の構成分析!C$35)</f>
        <v>大館市水道事業会計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10.34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11.01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11.84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11.84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10.47</v>
      </c>
    </row>
    <row r="36" spans="1:16" x14ac:dyDescent="0.2">
      <c r="A36" s="163" t="str">
        <f>IF(連結実質赤字比率に係る赤字・黒字の構成分析!C$34="",NA(),連結実質赤字比率に係る赤字・黒字の構成分析!C$34)</f>
        <v>大館市病院事業会計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0</v>
      </c>
      <c r="D36" s="163">
        <f>IF(ROUND(VALUE(SUBSTITUTE(連結実質赤字比率に係る赤字・黒字の構成分析!G$34,"▲", "-")), 2) &lt; 0, ABS(ROUND(VALUE(SUBSTITUTE(連結実質赤字比率に係る赤字・黒字の構成分析!G$34,"▲", "-")), 2)), NA())</f>
        <v>0.66</v>
      </c>
      <c r="E36" s="163" t="e">
        <f>IF(ROUND(VALUE(SUBSTITUTE(連結実質赤字比率に係る赤字・黒字の構成分析!G$34,"▲", "-")), 2) &gt;= 0, ABS(ROUND(VALUE(SUBSTITUTE(連結実質赤字比率に係る赤字・黒字の構成分析!G$34,"▲", "-")), 2)), NA())</f>
        <v>#N/A</v>
      </c>
      <c r="F36" s="163">
        <f>IF(ROUND(VALUE(SUBSTITUTE(連結実質赤字比率に係る赤字・黒字の構成分析!H$34,"▲", "-")), 2) &lt; 0, ABS(ROUND(VALUE(SUBSTITUTE(連結実質赤字比率に係る赤字・黒字の構成分析!H$34,"▲", "-")), 2)), NA())</f>
        <v>1.21</v>
      </c>
      <c r="G36" s="163" t="e">
        <f>IF(ROUND(VALUE(SUBSTITUTE(連結実質赤字比率に係る赤字・黒字の構成分析!H$34,"▲", "-")), 2) &gt;= 0, ABS(ROUND(VALUE(SUBSTITUTE(連結実質赤字比率に係る赤字・黒字の構成分析!H$34,"▲", "-")), 2)), NA())</f>
        <v>#N/A</v>
      </c>
      <c r="H36" s="163">
        <f>IF(ROUND(VALUE(SUBSTITUTE(連結実質赤字比率に係る赤字・黒字の構成分析!I$34,"▲", "-")), 2) &lt; 0, ABS(ROUND(VALUE(SUBSTITUTE(連結実質赤字比率に係る赤字・黒字の構成分析!I$34,"▲", "-")), 2)), NA())</f>
        <v>3.68</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7.54</v>
      </c>
      <c r="K36" s="163" t="e">
        <f>IF(ROUND(VALUE(SUBSTITUTE(連結実質赤字比率に係る赤字・黒字の構成分析!J$34,"▲", "-")), 2) &gt;= 0, ABS(ROUND(VALUE(SUBSTITUTE(連結実質赤字比率に係る赤字・黒字の構成分析!J$34,"▲", "-")), 2)), NA())</f>
        <v>#N/A</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3380</v>
      </c>
      <c r="E42" s="164"/>
      <c r="F42" s="164"/>
      <c r="G42" s="164">
        <f>'実質公債費比率（分子）の構造'!L$52</f>
        <v>3287</v>
      </c>
      <c r="H42" s="164"/>
      <c r="I42" s="164"/>
      <c r="J42" s="164">
        <f>'実質公債費比率（分子）の構造'!M$52</f>
        <v>3276</v>
      </c>
      <c r="K42" s="164"/>
      <c r="L42" s="164"/>
      <c r="M42" s="164">
        <f>'実質公債費比率（分子）の構造'!N$52</f>
        <v>3334</v>
      </c>
      <c r="N42" s="164"/>
      <c r="O42" s="164"/>
      <c r="P42" s="164">
        <f>'実質公債費比率（分子）の構造'!O$52</f>
        <v>3356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71</v>
      </c>
      <c r="C44" s="164"/>
      <c r="D44" s="164"/>
      <c r="E44" s="164">
        <f>'実質公債費比率（分子）の構造'!L$50</f>
        <v>7</v>
      </c>
      <c r="F44" s="164"/>
      <c r="G44" s="164"/>
      <c r="H44" s="164">
        <f>'実質公債費比率（分子）の構造'!M$50</f>
        <v>238</v>
      </c>
      <c r="I44" s="164"/>
      <c r="J44" s="164"/>
      <c r="K44" s="164">
        <f>'実質公債費比率（分子）の構造'!N$50</f>
        <v>238</v>
      </c>
      <c r="L44" s="164"/>
      <c r="M44" s="164"/>
      <c r="N44" s="164">
        <f>'実質公債費比率（分子）の構造'!O$50</f>
        <v>231</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1467</v>
      </c>
      <c r="C46" s="164"/>
      <c r="D46" s="164"/>
      <c r="E46" s="164">
        <f>'実質公債費比率（分子）の構造'!L$48</f>
        <v>1461</v>
      </c>
      <c r="F46" s="164"/>
      <c r="G46" s="164"/>
      <c r="H46" s="164">
        <f>'実質公債費比率（分子）の構造'!M$48</f>
        <v>1529</v>
      </c>
      <c r="I46" s="164"/>
      <c r="J46" s="164"/>
      <c r="K46" s="164">
        <f>'実質公債費比率（分子）の構造'!N$48</f>
        <v>1525</v>
      </c>
      <c r="L46" s="164"/>
      <c r="M46" s="164"/>
      <c r="N46" s="164">
        <f>'実質公債費比率（分子）の構造'!O$48</f>
        <v>1390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3313</v>
      </c>
      <c r="C49" s="164"/>
      <c r="D49" s="164"/>
      <c r="E49" s="164">
        <f>'実質公債費比率（分子）の構造'!L$45</f>
        <v>3411</v>
      </c>
      <c r="F49" s="164"/>
      <c r="G49" s="164"/>
      <c r="H49" s="164">
        <f>'実質公債費比率（分子）の構造'!M$45</f>
        <v>3476</v>
      </c>
      <c r="I49" s="164"/>
      <c r="J49" s="164"/>
      <c r="K49" s="164">
        <f>'実質公債費比率（分子）の構造'!N$45</f>
        <v>3409</v>
      </c>
      <c r="L49" s="164"/>
      <c r="M49" s="164"/>
      <c r="N49" s="164">
        <f>'実質公債費比率（分子）の構造'!O$45</f>
        <v>3290</v>
      </c>
      <c r="O49" s="164"/>
      <c r="P49" s="164"/>
    </row>
    <row r="50" spans="1:16" x14ac:dyDescent="0.2">
      <c r="A50" s="164" t="s">
        <v>67</v>
      </c>
      <c r="B50" s="164" t="e">
        <f>NA()</f>
        <v>#N/A</v>
      </c>
      <c r="C50" s="164">
        <f>IF(ISNUMBER('実質公債費比率（分子）の構造'!K$53),'実質公債費比率（分子）の構造'!K$53,NA())</f>
        <v>1471</v>
      </c>
      <c r="D50" s="164" t="e">
        <f>NA()</f>
        <v>#N/A</v>
      </c>
      <c r="E50" s="164" t="e">
        <f>NA()</f>
        <v>#N/A</v>
      </c>
      <c r="F50" s="164">
        <f>IF(ISNUMBER('実質公債費比率（分子）の構造'!L$53),'実質公債費比率（分子）の構造'!L$53,NA())</f>
        <v>1592</v>
      </c>
      <c r="G50" s="164" t="e">
        <f>NA()</f>
        <v>#N/A</v>
      </c>
      <c r="H50" s="164" t="e">
        <f>NA()</f>
        <v>#N/A</v>
      </c>
      <c r="I50" s="164">
        <f>IF(ISNUMBER('実質公債費比率（分子）の構造'!M$53),'実質公債費比率（分子）の構造'!M$53,NA())</f>
        <v>1967</v>
      </c>
      <c r="J50" s="164" t="e">
        <f>NA()</f>
        <v>#N/A</v>
      </c>
      <c r="K50" s="164" t="e">
        <f>NA()</f>
        <v>#N/A</v>
      </c>
      <c r="L50" s="164">
        <f>IF(ISNUMBER('実質公債費比率（分子）の構造'!N$53),'実質公債費比率（分子）の構造'!N$53,NA())</f>
        <v>1838</v>
      </c>
      <c r="M50" s="164" t="e">
        <f>NA()</f>
        <v>#N/A</v>
      </c>
      <c r="N50" s="164" t="e">
        <f>NA()</f>
        <v>#N/A</v>
      </c>
      <c r="O50" s="164">
        <f>IF(ISNUMBER('実質公債費比率（分子）の構造'!O$53),'実質公債費比率（分子）の構造'!O$53,NA())</f>
        <v>1555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37465</v>
      </c>
      <c r="E56" s="163"/>
      <c r="F56" s="163"/>
      <c r="G56" s="163">
        <f>'将来負担比率（分子）の構造'!J$52</f>
        <v>37219</v>
      </c>
      <c r="H56" s="163"/>
      <c r="I56" s="163"/>
      <c r="J56" s="163">
        <f>'将来負担比率（分子）の構造'!K$52</f>
        <v>36886</v>
      </c>
      <c r="K56" s="163"/>
      <c r="L56" s="163"/>
      <c r="M56" s="163">
        <f>'将来負担比率（分子）の構造'!L$52</f>
        <v>36510</v>
      </c>
      <c r="N56" s="163"/>
      <c r="O56" s="163"/>
      <c r="P56" s="163">
        <f>'将来負担比率（分子）の構造'!M$52</f>
        <v>35943</v>
      </c>
    </row>
    <row r="57" spans="1:16" x14ac:dyDescent="0.2">
      <c r="A57" s="163" t="s">
        <v>42</v>
      </c>
      <c r="B57" s="163"/>
      <c r="C57" s="163"/>
      <c r="D57" s="163">
        <f>'将来負担比率（分子）の構造'!I$51</f>
        <v>887</v>
      </c>
      <c r="E57" s="163"/>
      <c r="F57" s="163"/>
      <c r="G57" s="163">
        <f>'将来負担比率（分子）の構造'!J$51</f>
        <v>784</v>
      </c>
      <c r="H57" s="163"/>
      <c r="I57" s="163"/>
      <c r="J57" s="163">
        <f>'将来負担比率（分子）の構造'!K$51</f>
        <v>974</v>
      </c>
      <c r="K57" s="163"/>
      <c r="L57" s="163"/>
      <c r="M57" s="163">
        <f>'将来負担比率（分子）の構造'!L$51</f>
        <v>851</v>
      </c>
      <c r="N57" s="163"/>
      <c r="O57" s="163"/>
      <c r="P57" s="163">
        <f>'将来負担比率（分子）の構造'!M$51</f>
        <v>675</v>
      </c>
    </row>
    <row r="58" spans="1:16" x14ac:dyDescent="0.2">
      <c r="A58" s="163" t="s">
        <v>41</v>
      </c>
      <c r="B58" s="163"/>
      <c r="C58" s="163"/>
      <c r="D58" s="163">
        <f>'将来負担比率（分子）の構造'!I$50</f>
        <v>7231</v>
      </c>
      <c r="E58" s="163"/>
      <c r="F58" s="163"/>
      <c r="G58" s="163">
        <f>'将来負担比率（分子）の構造'!J$50</f>
        <v>7206</v>
      </c>
      <c r="H58" s="163"/>
      <c r="I58" s="163"/>
      <c r="J58" s="163">
        <f>'将来負担比率（分子）の構造'!K$50</f>
        <v>6580</v>
      </c>
      <c r="K58" s="163"/>
      <c r="L58" s="163"/>
      <c r="M58" s="163">
        <f>'将来負担比率（分子）の構造'!L$50</f>
        <v>6659</v>
      </c>
      <c r="N58" s="163"/>
      <c r="O58" s="163"/>
      <c r="P58" s="163">
        <f>'将来負担比率（分子）の構造'!M$50</f>
        <v>6336</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5836</v>
      </c>
      <c r="C62" s="163"/>
      <c r="D62" s="163"/>
      <c r="E62" s="163">
        <f>'将来負担比率（分子）の構造'!J$45</f>
        <v>5838</v>
      </c>
      <c r="F62" s="163"/>
      <c r="G62" s="163"/>
      <c r="H62" s="163">
        <f>'将来負担比率（分子）の構造'!K$45</f>
        <v>6130</v>
      </c>
      <c r="I62" s="163"/>
      <c r="J62" s="163"/>
      <c r="K62" s="163">
        <f>'将来負担比率（分子）の構造'!L$45</f>
        <v>6414</v>
      </c>
      <c r="L62" s="163"/>
      <c r="M62" s="163"/>
      <c r="N62" s="163">
        <f>'将来負担比率（分子）の構造'!M$45</f>
        <v>6868</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20668</v>
      </c>
      <c r="C64" s="163"/>
      <c r="D64" s="163"/>
      <c r="E64" s="163">
        <f>'将来負担比率（分子）の構造'!J$43</f>
        <v>20801</v>
      </c>
      <c r="F64" s="163"/>
      <c r="G64" s="163"/>
      <c r="H64" s="163">
        <f>'将来負担比率（分子）の構造'!K$43</f>
        <v>20054</v>
      </c>
      <c r="I64" s="163"/>
      <c r="J64" s="163"/>
      <c r="K64" s="163">
        <f>'将来負担比率（分子）の構造'!L$43</f>
        <v>20258</v>
      </c>
      <c r="L64" s="163"/>
      <c r="M64" s="163"/>
      <c r="N64" s="163">
        <f>'将来負担比率（分子）の構造'!M$43</f>
        <v>20563</v>
      </c>
      <c r="O64" s="163"/>
      <c r="P64" s="163"/>
    </row>
    <row r="65" spans="1:16" x14ac:dyDescent="0.2">
      <c r="A65" s="163" t="s">
        <v>32</v>
      </c>
      <c r="B65" s="163">
        <f>'将来負担比率（分子）の構造'!I$42</f>
        <v>2332</v>
      </c>
      <c r="C65" s="163"/>
      <c r="D65" s="163"/>
      <c r="E65" s="163">
        <f>'将来負担比率（分子）の構造'!J$42</f>
        <v>2325</v>
      </c>
      <c r="F65" s="163"/>
      <c r="G65" s="163"/>
      <c r="H65" s="163">
        <f>'将来負担比率（分子）の構造'!K$42</f>
        <v>2087</v>
      </c>
      <c r="I65" s="163"/>
      <c r="J65" s="163"/>
      <c r="K65" s="163">
        <f>'将来負担比率（分子）の構造'!L$42</f>
        <v>1849</v>
      </c>
      <c r="L65" s="163"/>
      <c r="M65" s="163"/>
      <c r="N65" s="163">
        <f>'将来負担比率（分子）の構造'!M$42</f>
        <v>1387</v>
      </c>
      <c r="O65" s="163"/>
      <c r="P65" s="163"/>
    </row>
    <row r="66" spans="1:16" x14ac:dyDescent="0.2">
      <c r="A66" s="163" t="s">
        <v>31</v>
      </c>
      <c r="B66" s="163">
        <f>'将来負担比率（分子）の構造'!I$41</f>
        <v>33092</v>
      </c>
      <c r="C66" s="163"/>
      <c r="D66" s="163"/>
      <c r="E66" s="163">
        <f>'将来負担比率（分子）の構造'!J$41</f>
        <v>32122</v>
      </c>
      <c r="F66" s="163"/>
      <c r="G66" s="163"/>
      <c r="H66" s="163">
        <f>'将来負担比率（分子）の構造'!K$41</f>
        <v>30763</v>
      </c>
      <c r="I66" s="163"/>
      <c r="J66" s="163"/>
      <c r="K66" s="163">
        <f>'将来負担比率（分子）の構造'!L$41</f>
        <v>30309</v>
      </c>
      <c r="L66" s="163"/>
      <c r="M66" s="163"/>
      <c r="N66" s="163">
        <f>'将来負担比率（分子）の構造'!M$41</f>
        <v>30696</v>
      </c>
      <c r="O66" s="163"/>
      <c r="P66" s="163"/>
    </row>
    <row r="67" spans="1:16" x14ac:dyDescent="0.2">
      <c r="A67" s="163" t="s">
        <v>71</v>
      </c>
      <c r="B67" s="163" t="e">
        <f>NA()</f>
        <v>#N/A</v>
      </c>
      <c r="C67" s="163">
        <f>IF(ISNUMBER('将来負担比率（分子）の構造'!I$53), IF('将来負担比率（分子）の構造'!I$53 &lt; 0, 0, '将来負担比率（分子）の構造'!I$53), NA())</f>
        <v>16346</v>
      </c>
      <c r="D67" s="163" t="e">
        <f>NA()</f>
        <v>#N/A</v>
      </c>
      <c r="E67" s="163" t="e">
        <f>NA()</f>
        <v>#N/A</v>
      </c>
      <c r="F67" s="163">
        <f>IF(ISNUMBER('将来負担比率（分子）の構造'!J$53), IF('将来負担比率（分子）の構造'!J$53 &lt; 0, 0, '将来負担比率（分子）の構造'!J$53), NA())</f>
        <v>15876</v>
      </c>
      <c r="G67" s="163" t="e">
        <f>NA()</f>
        <v>#N/A</v>
      </c>
      <c r="H67" s="163" t="e">
        <f>NA()</f>
        <v>#N/A</v>
      </c>
      <c r="I67" s="163">
        <f>IF(ISNUMBER('将来負担比率（分子）の構造'!K$53), IF('将来負担比率（分子）の構造'!K$53 &lt; 0, 0, '将来負担比率（分子）の構造'!K$53), NA())</f>
        <v>14595</v>
      </c>
      <c r="J67" s="163" t="e">
        <f>NA()</f>
        <v>#N/A</v>
      </c>
      <c r="K67" s="163" t="e">
        <f>NA()</f>
        <v>#N/A</v>
      </c>
      <c r="L67" s="163">
        <f>IF(ISNUMBER('将来負担比率（分子）の構造'!L$53), IF('将来負担比率（分子）の構造'!L$53 &lt; 0, 0, '将来負担比率（分子）の構造'!L$53), NA())</f>
        <v>14810</v>
      </c>
      <c r="M67" s="163" t="e">
        <f>NA()</f>
        <v>#N/A</v>
      </c>
      <c r="N67" s="163" t="e">
        <f>NA()</f>
        <v>#N/A</v>
      </c>
      <c r="O67" s="163">
        <f>IF(ISNUMBER('将来負担比率（分子）の構造'!M$53), IF('将来負担比率（分子）の構造'!M$53 &lt; 0, 0, '将来負担比率（分子）の構造'!M$53), NA())</f>
        <v>16560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1122</v>
      </c>
      <c r="C72" s="167">
        <f>基金残高に係る経年分析!G55</f>
        <v>1269</v>
      </c>
      <c r="D72" s="167">
        <f>基金残高に係る経年分析!H55</f>
        <v>1014</v>
      </c>
    </row>
    <row r="73" spans="1:16" x14ac:dyDescent="0.2">
      <c r="A73" s="166" t="s">
        <v>74</v>
      </c>
      <c r="B73" s="167">
        <f>基金残高に係る経年分析!F56</f>
        <v>696</v>
      </c>
      <c r="C73" s="167">
        <f>基金残高に係る経年分析!G56</f>
        <v>791</v>
      </c>
      <c r="D73" s="167">
        <f>基金残高に係る経年分析!H56</f>
        <v>813</v>
      </c>
    </row>
    <row r="74" spans="1:16" x14ac:dyDescent="0.2">
      <c r="A74" s="166" t="s">
        <v>75</v>
      </c>
      <c r="B74" s="167">
        <f>基金残高に係る経年分析!F57</f>
        <v>5019</v>
      </c>
      <c r="C74" s="167">
        <f>基金残高に係る経年分析!G57</f>
        <v>4692</v>
      </c>
      <c r="D74" s="167">
        <f>基金残高に係る経年分析!H57</f>
        <v>4491</v>
      </c>
    </row>
  </sheetData>
  <sheetProtection algorithmName="SHA-512" hashValue="G3qAVvN2nNmQGN/l45U2obmjrKDit39GgJFmeFKeP0qGYfDJrBejUScQcnXHKQr7ZDTB1l8e9X/ynq0PmnYYpA==" saltValue="DbcyIf8ygz5N/YZDv9uk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7980956</v>
      </c>
      <c r="S5" s="613"/>
      <c r="T5" s="613"/>
      <c r="U5" s="613"/>
      <c r="V5" s="613"/>
      <c r="W5" s="613"/>
      <c r="X5" s="613"/>
      <c r="Y5" s="614"/>
      <c r="Z5" s="615">
        <v>18</v>
      </c>
      <c r="AA5" s="615"/>
      <c r="AB5" s="615"/>
      <c r="AC5" s="615"/>
      <c r="AD5" s="616">
        <v>7980833</v>
      </c>
      <c r="AE5" s="616"/>
      <c r="AF5" s="616"/>
      <c r="AG5" s="616"/>
      <c r="AH5" s="616"/>
      <c r="AI5" s="616"/>
      <c r="AJ5" s="616"/>
      <c r="AK5" s="616"/>
      <c r="AL5" s="617">
        <v>35.200000000000003</v>
      </c>
      <c r="AM5" s="618"/>
      <c r="AN5" s="618"/>
      <c r="AO5" s="619"/>
      <c r="AP5" s="609" t="s">
        <v>217</v>
      </c>
      <c r="AQ5" s="610"/>
      <c r="AR5" s="610"/>
      <c r="AS5" s="610"/>
      <c r="AT5" s="610"/>
      <c r="AU5" s="610"/>
      <c r="AV5" s="610"/>
      <c r="AW5" s="610"/>
      <c r="AX5" s="610"/>
      <c r="AY5" s="610"/>
      <c r="AZ5" s="610"/>
      <c r="BA5" s="610"/>
      <c r="BB5" s="610"/>
      <c r="BC5" s="610"/>
      <c r="BD5" s="610"/>
      <c r="BE5" s="610"/>
      <c r="BF5" s="611"/>
      <c r="BG5" s="623">
        <v>7977311</v>
      </c>
      <c r="BH5" s="624"/>
      <c r="BI5" s="624"/>
      <c r="BJ5" s="624"/>
      <c r="BK5" s="624"/>
      <c r="BL5" s="624"/>
      <c r="BM5" s="624"/>
      <c r="BN5" s="625"/>
      <c r="BO5" s="626">
        <v>100</v>
      </c>
      <c r="BP5" s="626"/>
      <c r="BQ5" s="626"/>
      <c r="BR5" s="626"/>
      <c r="BS5" s="627">
        <v>163756</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422847</v>
      </c>
      <c r="S6" s="624"/>
      <c r="T6" s="624"/>
      <c r="U6" s="624"/>
      <c r="V6" s="624"/>
      <c r="W6" s="624"/>
      <c r="X6" s="624"/>
      <c r="Y6" s="625"/>
      <c r="Z6" s="626">
        <v>1</v>
      </c>
      <c r="AA6" s="626"/>
      <c r="AB6" s="626"/>
      <c r="AC6" s="626"/>
      <c r="AD6" s="627">
        <v>422847</v>
      </c>
      <c r="AE6" s="627"/>
      <c r="AF6" s="627"/>
      <c r="AG6" s="627"/>
      <c r="AH6" s="627"/>
      <c r="AI6" s="627"/>
      <c r="AJ6" s="627"/>
      <c r="AK6" s="627"/>
      <c r="AL6" s="628">
        <v>1.9</v>
      </c>
      <c r="AM6" s="629"/>
      <c r="AN6" s="629"/>
      <c r="AO6" s="630"/>
      <c r="AP6" s="620" t="s">
        <v>222</v>
      </c>
      <c r="AQ6" s="621"/>
      <c r="AR6" s="621"/>
      <c r="AS6" s="621"/>
      <c r="AT6" s="621"/>
      <c r="AU6" s="621"/>
      <c r="AV6" s="621"/>
      <c r="AW6" s="621"/>
      <c r="AX6" s="621"/>
      <c r="AY6" s="621"/>
      <c r="AZ6" s="621"/>
      <c r="BA6" s="621"/>
      <c r="BB6" s="621"/>
      <c r="BC6" s="621"/>
      <c r="BD6" s="621"/>
      <c r="BE6" s="621"/>
      <c r="BF6" s="622"/>
      <c r="BG6" s="623">
        <v>7977311</v>
      </c>
      <c r="BH6" s="624"/>
      <c r="BI6" s="624"/>
      <c r="BJ6" s="624"/>
      <c r="BK6" s="624"/>
      <c r="BL6" s="624"/>
      <c r="BM6" s="624"/>
      <c r="BN6" s="625"/>
      <c r="BO6" s="626">
        <v>100</v>
      </c>
      <c r="BP6" s="626"/>
      <c r="BQ6" s="626"/>
      <c r="BR6" s="626"/>
      <c r="BS6" s="627">
        <v>163756</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261495</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261495</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2443</v>
      </c>
      <c r="S7" s="624"/>
      <c r="T7" s="624"/>
      <c r="U7" s="624"/>
      <c r="V7" s="624"/>
      <c r="W7" s="624"/>
      <c r="X7" s="624"/>
      <c r="Y7" s="625"/>
      <c r="Z7" s="626">
        <v>0</v>
      </c>
      <c r="AA7" s="626"/>
      <c r="AB7" s="626"/>
      <c r="AC7" s="626"/>
      <c r="AD7" s="627">
        <v>2443</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3247389</v>
      </c>
      <c r="BH7" s="624"/>
      <c r="BI7" s="624"/>
      <c r="BJ7" s="624"/>
      <c r="BK7" s="624"/>
      <c r="BL7" s="624"/>
      <c r="BM7" s="624"/>
      <c r="BN7" s="625"/>
      <c r="BO7" s="626">
        <v>40.700000000000003</v>
      </c>
      <c r="BP7" s="626"/>
      <c r="BQ7" s="626"/>
      <c r="BR7" s="626"/>
      <c r="BS7" s="627">
        <v>163756</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7371827</v>
      </c>
      <c r="CS7" s="624"/>
      <c r="CT7" s="624"/>
      <c r="CU7" s="624"/>
      <c r="CV7" s="624"/>
      <c r="CW7" s="624"/>
      <c r="CX7" s="624"/>
      <c r="CY7" s="625"/>
      <c r="CZ7" s="626">
        <v>17.3</v>
      </c>
      <c r="DA7" s="626"/>
      <c r="DB7" s="626"/>
      <c r="DC7" s="626"/>
      <c r="DD7" s="632">
        <v>1366199</v>
      </c>
      <c r="DE7" s="624"/>
      <c r="DF7" s="624"/>
      <c r="DG7" s="624"/>
      <c r="DH7" s="624"/>
      <c r="DI7" s="624"/>
      <c r="DJ7" s="624"/>
      <c r="DK7" s="624"/>
      <c r="DL7" s="624"/>
      <c r="DM7" s="624"/>
      <c r="DN7" s="624"/>
      <c r="DO7" s="624"/>
      <c r="DP7" s="625"/>
      <c r="DQ7" s="632">
        <v>3940005</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29874</v>
      </c>
      <c r="S8" s="624"/>
      <c r="T8" s="624"/>
      <c r="U8" s="624"/>
      <c r="V8" s="624"/>
      <c r="W8" s="624"/>
      <c r="X8" s="624"/>
      <c r="Y8" s="625"/>
      <c r="Z8" s="626">
        <v>0.1</v>
      </c>
      <c r="AA8" s="626"/>
      <c r="AB8" s="626"/>
      <c r="AC8" s="626"/>
      <c r="AD8" s="627">
        <v>29874</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102536</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13770989</v>
      </c>
      <c r="CS8" s="624"/>
      <c r="CT8" s="624"/>
      <c r="CU8" s="624"/>
      <c r="CV8" s="624"/>
      <c r="CW8" s="624"/>
      <c r="CX8" s="624"/>
      <c r="CY8" s="625"/>
      <c r="CZ8" s="626">
        <v>32.299999999999997</v>
      </c>
      <c r="DA8" s="626"/>
      <c r="DB8" s="626"/>
      <c r="DC8" s="626"/>
      <c r="DD8" s="632">
        <v>80145</v>
      </c>
      <c r="DE8" s="624"/>
      <c r="DF8" s="624"/>
      <c r="DG8" s="624"/>
      <c r="DH8" s="624"/>
      <c r="DI8" s="624"/>
      <c r="DJ8" s="624"/>
      <c r="DK8" s="624"/>
      <c r="DL8" s="624"/>
      <c r="DM8" s="624"/>
      <c r="DN8" s="624"/>
      <c r="DO8" s="624"/>
      <c r="DP8" s="625"/>
      <c r="DQ8" s="632">
        <v>7821080</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46299</v>
      </c>
      <c r="S9" s="624"/>
      <c r="T9" s="624"/>
      <c r="U9" s="624"/>
      <c r="V9" s="624"/>
      <c r="W9" s="624"/>
      <c r="X9" s="624"/>
      <c r="Y9" s="625"/>
      <c r="Z9" s="626">
        <v>0.1</v>
      </c>
      <c r="AA9" s="626"/>
      <c r="AB9" s="626"/>
      <c r="AC9" s="626"/>
      <c r="AD9" s="627">
        <v>46299</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2471124</v>
      </c>
      <c r="BH9" s="624"/>
      <c r="BI9" s="624"/>
      <c r="BJ9" s="624"/>
      <c r="BK9" s="624"/>
      <c r="BL9" s="624"/>
      <c r="BM9" s="624"/>
      <c r="BN9" s="625"/>
      <c r="BO9" s="626">
        <v>31</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5246008</v>
      </c>
      <c r="CS9" s="624"/>
      <c r="CT9" s="624"/>
      <c r="CU9" s="624"/>
      <c r="CV9" s="624"/>
      <c r="CW9" s="624"/>
      <c r="CX9" s="624"/>
      <c r="CY9" s="625"/>
      <c r="CZ9" s="626">
        <v>12.3</v>
      </c>
      <c r="DA9" s="626"/>
      <c r="DB9" s="626"/>
      <c r="DC9" s="626"/>
      <c r="DD9" s="632">
        <v>910441</v>
      </c>
      <c r="DE9" s="624"/>
      <c r="DF9" s="624"/>
      <c r="DG9" s="624"/>
      <c r="DH9" s="624"/>
      <c r="DI9" s="624"/>
      <c r="DJ9" s="624"/>
      <c r="DK9" s="624"/>
      <c r="DL9" s="624"/>
      <c r="DM9" s="624"/>
      <c r="DN9" s="624"/>
      <c r="DO9" s="624"/>
      <c r="DP9" s="625"/>
      <c r="DQ9" s="632">
        <v>4201398</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240167</v>
      </c>
      <c r="BH10" s="624"/>
      <c r="BI10" s="624"/>
      <c r="BJ10" s="624"/>
      <c r="BK10" s="624"/>
      <c r="BL10" s="624"/>
      <c r="BM10" s="624"/>
      <c r="BN10" s="625"/>
      <c r="BO10" s="626">
        <v>3</v>
      </c>
      <c r="BP10" s="626"/>
      <c r="BQ10" s="626"/>
      <c r="BR10" s="626"/>
      <c r="BS10" s="627">
        <v>40000</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99612</v>
      </c>
      <c r="CS10" s="624"/>
      <c r="CT10" s="624"/>
      <c r="CU10" s="624"/>
      <c r="CV10" s="624"/>
      <c r="CW10" s="624"/>
      <c r="CX10" s="624"/>
      <c r="CY10" s="625"/>
      <c r="CZ10" s="626">
        <v>0.2</v>
      </c>
      <c r="DA10" s="626"/>
      <c r="DB10" s="626"/>
      <c r="DC10" s="626"/>
      <c r="DD10" s="632">
        <v>14829</v>
      </c>
      <c r="DE10" s="624"/>
      <c r="DF10" s="624"/>
      <c r="DG10" s="624"/>
      <c r="DH10" s="624"/>
      <c r="DI10" s="624"/>
      <c r="DJ10" s="624"/>
      <c r="DK10" s="624"/>
      <c r="DL10" s="624"/>
      <c r="DM10" s="624"/>
      <c r="DN10" s="624"/>
      <c r="DO10" s="624"/>
      <c r="DP10" s="625"/>
      <c r="DQ10" s="632">
        <v>86134</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1843721</v>
      </c>
      <c r="S11" s="624"/>
      <c r="T11" s="624"/>
      <c r="U11" s="624"/>
      <c r="V11" s="624"/>
      <c r="W11" s="624"/>
      <c r="X11" s="624"/>
      <c r="Y11" s="625"/>
      <c r="Z11" s="628">
        <v>4.2</v>
      </c>
      <c r="AA11" s="629"/>
      <c r="AB11" s="629"/>
      <c r="AC11" s="635"/>
      <c r="AD11" s="632">
        <v>1843721</v>
      </c>
      <c r="AE11" s="624"/>
      <c r="AF11" s="624"/>
      <c r="AG11" s="624"/>
      <c r="AH11" s="624"/>
      <c r="AI11" s="624"/>
      <c r="AJ11" s="624"/>
      <c r="AK11" s="625"/>
      <c r="AL11" s="628">
        <v>8.1</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433562</v>
      </c>
      <c r="BH11" s="624"/>
      <c r="BI11" s="624"/>
      <c r="BJ11" s="624"/>
      <c r="BK11" s="624"/>
      <c r="BL11" s="624"/>
      <c r="BM11" s="624"/>
      <c r="BN11" s="625"/>
      <c r="BO11" s="626">
        <v>5.4</v>
      </c>
      <c r="BP11" s="626"/>
      <c r="BQ11" s="626"/>
      <c r="BR11" s="626"/>
      <c r="BS11" s="627">
        <v>123756</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1357292</v>
      </c>
      <c r="CS11" s="624"/>
      <c r="CT11" s="624"/>
      <c r="CU11" s="624"/>
      <c r="CV11" s="624"/>
      <c r="CW11" s="624"/>
      <c r="CX11" s="624"/>
      <c r="CY11" s="625"/>
      <c r="CZ11" s="626">
        <v>3.2</v>
      </c>
      <c r="DA11" s="626"/>
      <c r="DB11" s="626"/>
      <c r="DC11" s="626"/>
      <c r="DD11" s="632">
        <v>305217</v>
      </c>
      <c r="DE11" s="624"/>
      <c r="DF11" s="624"/>
      <c r="DG11" s="624"/>
      <c r="DH11" s="624"/>
      <c r="DI11" s="624"/>
      <c r="DJ11" s="624"/>
      <c r="DK11" s="624"/>
      <c r="DL11" s="624"/>
      <c r="DM11" s="624"/>
      <c r="DN11" s="624"/>
      <c r="DO11" s="624"/>
      <c r="DP11" s="625"/>
      <c r="DQ11" s="632">
        <v>852459</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v>4630</v>
      </c>
      <c r="S12" s="624"/>
      <c r="T12" s="624"/>
      <c r="U12" s="624"/>
      <c r="V12" s="624"/>
      <c r="W12" s="624"/>
      <c r="X12" s="624"/>
      <c r="Y12" s="625"/>
      <c r="Z12" s="626">
        <v>0</v>
      </c>
      <c r="AA12" s="626"/>
      <c r="AB12" s="626"/>
      <c r="AC12" s="626"/>
      <c r="AD12" s="627">
        <v>4563</v>
      </c>
      <c r="AE12" s="627"/>
      <c r="AF12" s="627"/>
      <c r="AG12" s="627"/>
      <c r="AH12" s="627"/>
      <c r="AI12" s="627"/>
      <c r="AJ12" s="627"/>
      <c r="AK12" s="627"/>
      <c r="AL12" s="628">
        <v>0</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3937024</v>
      </c>
      <c r="BH12" s="624"/>
      <c r="BI12" s="624"/>
      <c r="BJ12" s="624"/>
      <c r="BK12" s="624"/>
      <c r="BL12" s="624"/>
      <c r="BM12" s="624"/>
      <c r="BN12" s="625"/>
      <c r="BO12" s="626">
        <v>49.3</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1776364</v>
      </c>
      <c r="CS12" s="624"/>
      <c r="CT12" s="624"/>
      <c r="CU12" s="624"/>
      <c r="CV12" s="624"/>
      <c r="CW12" s="624"/>
      <c r="CX12" s="624"/>
      <c r="CY12" s="625"/>
      <c r="CZ12" s="626">
        <v>4.2</v>
      </c>
      <c r="DA12" s="626"/>
      <c r="DB12" s="626"/>
      <c r="DC12" s="626"/>
      <c r="DD12" s="632">
        <v>345320</v>
      </c>
      <c r="DE12" s="624"/>
      <c r="DF12" s="624"/>
      <c r="DG12" s="624"/>
      <c r="DH12" s="624"/>
      <c r="DI12" s="624"/>
      <c r="DJ12" s="624"/>
      <c r="DK12" s="624"/>
      <c r="DL12" s="624"/>
      <c r="DM12" s="624"/>
      <c r="DN12" s="624"/>
      <c r="DO12" s="624"/>
      <c r="DP12" s="625"/>
      <c r="DQ12" s="632">
        <v>772633</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3832300</v>
      </c>
      <c r="BH13" s="624"/>
      <c r="BI13" s="624"/>
      <c r="BJ13" s="624"/>
      <c r="BK13" s="624"/>
      <c r="BL13" s="624"/>
      <c r="BM13" s="624"/>
      <c r="BN13" s="625"/>
      <c r="BO13" s="626">
        <v>48</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3803226</v>
      </c>
      <c r="CS13" s="624"/>
      <c r="CT13" s="624"/>
      <c r="CU13" s="624"/>
      <c r="CV13" s="624"/>
      <c r="CW13" s="624"/>
      <c r="CX13" s="624"/>
      <c r="CY13" s="625"/>
      <c r="CZ13" s="626">
        <v>8.9</v>
      </c>
      <c r="DA13" s="626"/>
      <c r="DB13" s="626"/>
      <c r="DC13" s="626"/>
      <c r="DD13" s="632">
        <v>1595350</v>
      </c>
      <c r="DE13" s="624"/>
      <c r="DF13" s="624"/>
      <c r="DG13" s="624"/>
      <c r="DH13" s="624"/>
      <c r="DI13" s="624"/>
      <c r="DJ13" s="624"/>
      <c r="DK13" s="624"/>
      <c r="DL13" s="624"/>
      <c r="DM13" s="624"/>
      <c r="DN13" s="624"/>
      <c r="DO13" s="624"/>
      <c r="DP13" s="625"/>
      <c r="DQ13" s="632">
        <v>2332651</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269977</v>
      </c>
      <c r="BH14" s="624"/>
      <c r="BI14" s="624"/>
      <c r="BJ14" s="624"/>
      <c r="BK14" s="624"/>
      <c r="BL14" s="624"/>
      <c r="BM14" s="624"/>
      <c r="BN14" s="625"/>
      <c r="BO14" s="626">
        <v>3.4</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1670787</v>
      </c>
      <c r="CS14" s="624"/>
      <c r="CT14" s="624"/>
      <c r="CU14" s="624"/>
      <c r="CV14" s="624"/>
      <c r="CW14" s="624"/>
      <c r="CX14" s="624"/>
      <c r="CY14" s="625"/>
      <c r="CZ14" s="626">
        <v>3.9</v>
      </c>
      <c r="DA14" s="626"/>
      <c r="DB14" s="626"/>
      <c r="DC14" s="626"/>
      <c r="DD14" s="632">
        <v>429212</v>
      </c>
      <c r="DE14" s="624"/>
      <c r="DF14" s="624"/>
      <c r="DG14" s="624"/>
      <c r="DH14" s="624"/>
      <c r="DI14" s="624"/>
      <c r="DJ14" s="624"/>
      <c r="DK14" s="624"/>
      <c r="DL14" s="624"/>
      <c r="DM14" s="624"/>
      <c r="DN14" s="624"/>
      <c r="DO14" s="624"/>
      <c r="DP14" s="625"/>
      <c r="DQ14" s="632">
        <v>1247010</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25195</v>
      </c>
      <c r="S15" s="624"/>
      <c r="T15" s="624"/>
      <c r="U15" s="624"/>
      <c r="V15" s="624"/>
      <c r="W15" s="624"/>
      <c r="X15" s="624"/>
      <c r="Y15" s="625"/>
      <c r="Z15" s="626">
        <v>0.1</v>
      </c>
      <c r="AA15" s="626"/>
      <c r="AB15" s="626"/>
      <c r="AC15" s="626"/>
      <c r="AD15" s="627">
        <v>25195</v>
      </c>
      <c r="AE15" s="627"/>
      <c r="AF15" s="627"/>
      <c r="AG15" s="627"/>
      <c r="AH15" s="627"/>
      <c r="AI15" s="627"/>
      <c r="AJ15" s="627"/>
      <c r="AK15" s="627"/>
      <c r="AL15" s="628">
        <v>0.1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522921</v>
      </c>
      <c r="BH15" s="624"/>
      <c r="BI15" s="624"/>
      <c r="BJ15" s="624"/>
      <c r="BK15" s="624"/>
      <c r="BL15" s="624"/>
      <c r="BM15" s="624"/>
      <c r="BN15" s="625"/>
      <c r="BO15" s="626">
        <v>6.6</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3488876</v>
      </c>
      <c r="CS15" s="624"/>
      <c r="CT15" s="624"/>
      <c r="CU15" s="624"/>
      <c r="CV15" s="624"/>
      <c r="CW15" s="624"/>
      <c r="CX15" s="624"/>
      <c r="CY15" s="625"/>
      <c r="CZ15" s="626">
        <v>8.1999999999999993</v>
      </c>
      <c r="DA15" s="626"/>
      <c r="DB15" s="626"/>
      <c r="DC15" s="626"/>
      <c r="DD15" s="632">
        <v>350685</v>
      </c>
      <c r="DE15" s="624"/>
      <c r="DF15" s="624"/>
      <c r="DG15" s="624"/>
      <c r="DH15" s="624"/>
      <c r="DI15" s="624"/>
      <c r="DJ15" s="624"/>
      <c r="DK15" s="624"/>
      <c r="DL15" s="624"/>
      <c r="DM15" s="624"/>
      <c r="DN15" s="624"/>
      <c r="DO15" s="624"/>
      <c r="DP15" s="625"/>
      <c r="DQ15" s="632">
        <v>2816096</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133659</v>
      </c>
      <c r="S16" s="624"/>
      <c r="T16" s="624"/>
      <c r="U16" s="624"/>
      <c r="V16" s="624"/>
      <c r="W16" s="624"/>
      <c r="X16" s="624"/>
      <c r="Y16" s="625"/>
      <c r="Z16" s="626">
        <v>0.3</v>
      </c>
      <c r="AA16" s="626"/>
      <c r="AB16" s="626"/>
      <c r="AC16" s="626"/>
      <c r="AD16" s="627">
        <v>133659</v>
      </c>
      <c r="AE16" s="627"/>
      <c r="AF16" s="627"/>
      <c r="AG16" s="627"/>
      <c r="AH16" s="627"/>
      <c r="AI16" s="627"/>
      <c r="AJ16" s="627"/>
      <c r="AK16" s="627"/>
      <c r="AL16" s="628">
        <v>0.6</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510322</v>
      </c>
      <c r="CS16" s="624"/>
      <c r="CT16" s="624"/>
      <c r="CU16" s="624"/>
      <c r="CV16" s="624"/>
      <c r="CW16" s="624"/>
      <c r="CX16" s="624"/>
      <c r="CY16" s="625"/>
      <c r="CZ16" s="626">
        <v>1.2</v>
      </c>
      <c r="DA16" s="626"/>
      <c r="DB16" s="626"/>
      <c r="DC16" s="626"/>
      <c r="DD16" s="632" t="s">
        <v>122</v>
      </c>
      <c r="DE16" s="624"/>
      <c r="DF16" s="624"/>
      <c r="DG16" s="624"/>
      <c r="DH16" s="624"/>
      <c r="DI16" s="624"/>
      <c r="DJ16" s="624"/>
      <c r="DK16" s="624"/>
      <c r="DL16" s="624"/>
      <c r="DM16" s="624"/>
      <c r="DN16" s="624"/>
      <c r="DO16" s="624"/>
      <c r="DP16" s="625"/>
      <c r="DQ16" s="632">
        <v>67123</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329838</v>
      </c>
      <c r="S17" s="624"/>
      <c r="T17" s="624"/>
      <c r="U17" s="624"/>
      <c r="V17" s="624"/>
      <c r="W17" s="624"/>
      <c r="X17" s="624"/>
      <c r="Y17" s="625"/>
      <c r="Z17" s="626">
        <v>0.7</v>
      </c>
      <c r="AA17" s="626"/>
      <c r="AB17" s="626"/>
      <c r="AC17" s="626"/>
      <c r="AD17" s="627">
        <v>329838</v>
      </c>
      <c r="AE17" s="627"/>
      <c r="AF17" s="627"/>
      <c r="AG17" s="627"/>
      <c r="AH17" s="627"/>
      <c r="AI17" s="627"/>
      <c r="AJ17" s="627"/>
      <c r="AK17" s="627"/>
      <c r="AL17" s="628">
        <v>1.5</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3290290</v>
      </c>
      <c r="CS17" s="624"/>
      <c r="CT17" s="624"/>
      <c r="CU17" s="624"/>
      <c r="CV17" s="624"/>
      <c r="CW17" s="624"/>
      <c r="CX17" s="624"/>
      <c r="CY17" s="625"/>
      <c r="CZ17" s="626">
        <v>7.7</v>
      </c>
      <c r="DA17" s="626"/>
      <c r="DB17" s="626"/>
      <c r="DC17" s="626"/>
      <c r="DD17" s="632" t="s">
        <v>122</v>
      </c>
      <c r="DE17" s="624"/>
      <c r="DF17" s="624"/>
      <c r="DG17" s="624"/>
      <c r="DH17" s="624"/>
      <c r="DI17" s="624"/>
      <c r="DJ17" s="624"/>
      <c r="DK17" s="624"/>
      <c r="DL17" s="624"/>
      <c r="DM17" s="624"/>
      <c r="DN17" s="624"/>
      <c r="DO17" s="624"/>
      <c r="DP17" s="625"/>
      <c r="DQ17" s="632">
        <v>3206257</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55356</v>
      </c>
      <c r="S18" s="624"/>
      <c r="T18" s="624"/>
      <c r="U18" s="624"/>
      <c r="V18" s="624"/>
      <c r="W18" s="624"/>
      <c r="X18" s="624"/>
      <c r="Y18" s="625"/>
      <c r="Z18" s="626">
        <v>0.1</v>
      </c>
      <c r="AA18" s="626"/>
      <c r="AB18" s="626"/>
      <c r="AC18" s="626"/>
      <c r="AD18" s="627">
        <v>55356</v>
      </c>
      <c r="AE18" s="627"/>
      <c r="AF18" s="627"/>
      <c r="AG18" s="627"/>
      <c r="AH18" s="627"/>
      <c r="AI18" s="627"/>
      <c r="AJ18" s="627"/>
      <c r="AK18" s="627"/>
      <c r="AL18" s="628">
        <v>0.2</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267556</v>
      </c>
      <c r="S19" s="624"/>
      <c r="T19" s="624"/>
      <c r="U19" s="624"/>
      <c r="V19" s="624"/>
      <c r="W19" s="624"/>
      <c r="X19" s="624"/>
      <c r="Y19" s="625"/>
      <c r="Z19" s="626">
        <v>0.6</v>
      </c>
      <c r="AA19" s="626"/>
      <c r="AB19" s="626"/>
      <c r="AC19" s="626"/>
      <c r="AD19" s="627">
        <v>267556</v>
      </c>
      <c r="AE19" s="627"/>
      <c r="AF19" s="627"/>
      <c r="AG19" s="627"/>
      <c r="AH19" s="627"/>
      <c r="AI19" s="627"/>
      <c r="AJ19" s="627"/>
      <c r="AK19" s="627"/>
      <c r="AL19" s="628">
        <v>1.2</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3645</v>
      </c>
      <c r="BH19" s="624"/>
      <c r="BI19" s="624"/>
      <c r="BJ19" s="624"/>
      <c r="BK19" s="624"/>
      <c r="BL19" s="624"/>
      <c r="BM19" s="624"/>
      <c r="BN19" s="625"/>
      <c r="BO19" s="626">
        <v>0</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6926</v>
      </c>
      <c r="S20" s="624"/>
      <c r="T20" s="624"/>
      <c r="U20" s="624"/>
      <c r="V20" s="624"/>
      <c r="W20" s="624"/>
      <c r="X20" s="624"/>
      <c r="Y20" s="625"/>
      <c r="Z20" s="626">
        <v>0</v>
      </c>
      <c r="AA20" s="626"/>
      <c r="AB20" s="626"/>
      <c r="AC20" s="626"/>
      <c r="AD20" s="627">
        <v>6926</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3645</v>
      </c>
      <c r="BH20" s="624"/>
      <c r="BI20" s="624"/>
      <c r="BJ20" s="624"/>
      <c r="BK20" s="624"/>
      <c r="BL20" s="624"/>
      <c r="BM20" s="624"/>
      <c r="BN20" s="625"/>
      <c r="BO20" s="626">
        <v>0</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42647088</v>
      </c>
      <c r="CS20" s="624"/>
      <c r="CT20" s="624"/>
      <c r="CU20" s="624"/>
      <c r="CV20" s="624"/>
      <c r="CW20" s="624"/>
      <c r="CX20" s="624"/>
      <c r="CY20" s="625"/>
      <c r="CZ20" s="626">
        <v>100</v>
      </c>
      <c r="DA20" s="626"/>
      <c r="DB20" s="626"/>
      <c r="DC20" s="626"/>
      <c r="DD20" s="632">
        <v>5397398</v>
      </c>
      <c r="DE20" s="624"/>
      <c r="DF20" s="624"/>
      <c r="DG20" s="624"/>
      <c r="DH20" s="624"/>
      <c r="DI20" s="624"/>
      <c r="DJ20" s="624"/>
      <c r="DK20" s="624"/>
      <c r="DL20" s="624"/>
      <c r="DM20" s="624"/>
      <c r="DN20" s="624"/>
      <c r="DO20" s="624"/>
      <c r="DP20" s="625"/>
      <c r="DQ20" s="632">
        <v>27604341</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13746800</v>
      </c>
      <c r="S21" s="624"/>
      <c r="T21" s="624"/>
      <c r="U21" s="624"/>
      <c r="V21" s="624"/>
      <c r="W21" s="624"/>
      <c r="X21" s="624"/>
      <c r="Y21" s="625"/>
      <c r="Z21" s="626">
        <v>31.1</v>
      </c>
      <c r="AA21" s="626"/>
      <c r="AB21" s="626"/>
      <c r="AC21" s="626"/>
      <c r="AD21" s="627">
        <v>11749051</v>
      </c>
      <c r="AE21" s="627"/>
      <c r="AF21" s="627"/>
      <c r="AG21" s="627"/>
      <c r="AH21" s="627"/>
      <c r="AI21" s="627"/>
      <c r="AJ21" s="627"/>
      <c r="AK21" s="627"/>
      <c r="AL21" s="628">
        <v>51.9</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3522</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11749051</v>
      </c>
      <c r="S22" s="624"/>
      <c r="T22" s="624"/>
      <c r="U22" s="624"/>
      <c r="V22" s="624"/>
      <c r="W22" s="624"/>
      <c r="X22" s="624"/>
      <c r="Y22" s="625"/>
      <c r="Z22" s="626">
        <v>26.5</v>
      </c>
      <c r="AA22" s="626"/>
      <c r="AB22" s="626"/>
      <c r="AC22" s="626"/>
      <c r="AD22" s="627">
        <v>11749051</v>
      </c>
      <c r="AE22" s="627"/>
      <c r="AF22" s="627"/>
      <c r="AG22" s="627"/>
      <c r="AH22" s="627"/>
      <c r="AI22" s="627"/>
      <c r="AJ22" s="627"/>
      <c r="AK22" s="627"/>
      <c r="AL22" s="628">
        <v>51.9</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1997749</v>
      </c>
      <c r="S23" s="624"/>
      <c r="T23" s="624"/>
      <c r="U23" s="624"/>
      <c r="V23" s="624"/>
      <c r="W23" s="624"/>
      <c r="X23" s="624"/>
      <c r="Y23" s="625"/>
      <c r="Z23" s="626">
        <v>4.5</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123</v>
      </c>
      <c r="BH23" s="624"/>
      <c r="BI23" s="624"/>
      <c r="BJ23" s="624"/>
      <c r="BK23" s="624"/>
      <c r="BL23" s="624"/>
      <c r="BM23" s="624"/>
      <c r="BN23" s="625"/>
      <c r="BO23" s="626">
        <v>0</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17901435</v>
      </c>
      <c r="CS24" s="613"/>
      <c r="CT24" s="613"/>
      <c r="CU24" s="613"/>
      <c r="CV24" s="613"/>
      <c r="CW24" s="613"/>
      <c r="CX24" s="613"/>
      <c r="CY24" s="614"/>
      <c r="CZ24" s="617">
        <v>42</v>
      </c>
      <c r="DA24" s="618"/>
      <c r="DB24" s="618"/>
      <c r="DC24" s="634"/>
      <c r="DD24" s="658">
        <v>12514000</v>
      </c>
      <c r="DE24" s="613"/>
      <c r="DF24" s="613"/>
      <c r="DG24" s="613"/>
      <c r="DH24" s="613"/>
      <c r="DI24" s="613"/>
      <c r="DJ24" s="613"/>
      <c r="DK24" s="614"/>
      <c r="DL24" s="658">
        <v>11436764</v>
      </c>
      <c r="DM24" s="613"/>
      <c r="DN24" s="613"/>
      <c r="DO24" s="613"/>
      <c r="DP24" s="613"/>
      <c r="DQ24" s="613"/>
      <c r="DR24" s="613"/>
      <c r="DS24" s="613"/>
      <c r="DT24" s="613"/>
      <c r="DU24" s="613"/>
      <c r="DV24" s="614"/>
      <c r="DW24" s="617">
        <v>50.4</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24566262</v>
      </c>
      <c r="S25" s="624"/>
      <c r="T25" s="624"/>
      <c r="U25" s="624"/>
      <c r="V25" s="624"/>
      <c r="W25" s="624"/>
      <c r="X25" s="624"/>
      <c r="Y25" s="625"/>
      <c r="Z25" s="626">
        <v>55.5</v>
      </c>
      <c r="AA25" s="626"/>
      <c r="AB25" s="626"/>
      <c r="AC25" s="626"/>
      <c r="AD25" s="627">
        <v>22568323</v>
      </c>
      <c r="AE25" s="627"/>
      <c r="AF25" s="627"/>
      <c r="AG25" s="627"/>
      <c r="AH25" s="627"/>
      <c r="AI25" s="627"/>
      <c r="AJ25" s="627"/>
      <c r="AK25" s="627"/>
      <c r="AL25" s="628">
        <v>99.7</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6682321</v>
      </c>
      <c r="CS25" s="655"/>
      <c r="CT25" s="655"/>
      <c r="CU25" s="655"/>
      <c r="CV25" s="655"/>
      <c r="CW25" s="655"/>
      <c r="CX25" s="655"/>
      <c r="CY25" s="656"/>
      <c r="CZ25" s="628">
        <v>15.7</v>
      </c>
      <c r="DA25" s="653"/>
      <c r="DB25" s="653"/>
      <c r="DC25" s="657"/>
      <c r="DD25" s="632">
        <v>6198908</v>
      </c>
      <c r="DE25" s="655"/>
      <c r="DF25" s="655"/>
      <c r="DG25" s="655"/>
      <c r="DH25" s="655"/>
      <c r="DI25" s="655"/>
      <c r="DJ25" s="655"/>
      <c r="DK25" s="656"/>
      <c r="DL25" s="632">
        <v>6094108</v>
      </c>
      <c r="DM25" s="655"/>
      <c r="DN25" s="655"/>
      <c r="DO25" s="655"/>
      <c r="DP25" s="655"/>
      <c r="DQ25" s="655"/>
      <c r="DR25" s="655"/>
      <c r="DS25" s="655"/>
      <c r="DT25" s="655"/>
      <c r="DU25" s="655"/>
      <c r="DV25" s="656"/>
      <c r="DW25" s="628">
        <v>26.8</v>
      </c>
      <c r="DX25" s="653"/>
      <c r="DY25" s="653"/>
      <c r="DZ25" s="653"/>
      <c r="EA25" s="653"/>
      <c r="EB25" s="653"/>
      <c r="EC25" s="654"/>
    </row>
    <row r="26" spans="2:133" ht="11.25" customHeight="1" x14ac:dyDescent="0.2">
      <c r="B26" s="620" t="s">
        <v>284</v>
      </c>
      <c r="C26" s="621"/>
      <c r="D26" s="621"/>
      <c r="E26" s="621"/>
      <c r="F26" s="621"/>
      <c r="G26" s="621"/>
      <c r="H26" s="621"/>
      <c r="I26" s="621"/>
      <c r="J26" s="621"/>
      <c r="K26" s="621"/>
      <c r="L26" s="621"/>
      <c r="M26" s="621"/>
      <c r="N26" s="621"/>
      <c r="O26" s="621"/>
      <c r="P26" s="621"/>
      <c r="Q26" s="622"/>
      <c r="R26" s="623">
        <v>7055</v>
      </c>
      <c r="S26" s="624"/>
      <c r="T26" s="624"/>
      <c r="U26" s="624"/>
      <c r="V26" s="624"/>
      <c r="W26" s="624"/>
      <c r="X26" s="624"/>
      <c r="Y26" s="625"/>
      <c r="Z26" s="626">
        <v>0</v>
      </c>
      <c r="AA26" s="626"/>
      <c r="AB26" s="626"/>
      <c r="AC26" s="626"/>
      <c r="AD26" s="627">
        <v>7055</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4320096</v>
      </c>
      <c r="CS26" s="624"/>
      <c r="CT26" s="624"/>
      <c r="CU26" s="624"/>
      <c r="CV26" s="624"/>
      <c r="CW26" s="624"/>
      <c r="CX26" s="624"/>
      <c r="CY26" s="625"/>
      <c r="CZ26" s="628">
        <v>10.1</v>
      </c>
      <c r="DA26" s="653"/>
      <c r="DB26" s="653"/>
      <c r="DC26" s="657"/>
      <c r="DD26" s="632">
        <v>4096508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287</v>
      </c>
      <c r="C27" s="621"/>
      <c r="D27" s="621"/>
      <c r="E27" s="621"/>
      <c r="F27" s="621"/>
      <c r="G27" s="621"/>
      <c r="H27" s="621"/>
      <c r="I27" s="621"/>
      <c r="J27" s="621"/>
      <c r="K27" s="621"/>
      <c r="L27" s="621"/>
      <c r="M27" s="621"/>
      <c r="N27" s="621"/>
      <c r="O27" s="621"/>
      <c r="P27" s="621"/>
      <c r="Q27" s="622"/>
      <c r="R27" s="623">
        <v>65185</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7980956</v>
      </c>
      <c r="BH27" s="624"/>
      <c r="BI27" s="624"/>
      <c r="BJ27" s="624"/>
      <c r="BK27" s="624"/>
      <c r="BL27" s="624"/>
      <c r="BM27" s="624"/>
      <c r="BN27" s="625"/>
      <c r="BO27" s="626">
        <v>100</v>
      </c>
      <c r="BP27" s="626"/>
      <c r="BQ27" s="626"/>
      <c r="BR27" s="626"/>
      <c r="BS27" s="627">
        <v>163756</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7928844</v>
      </c>
      <c r="CS27" s="655"/>
      <c r="CT27" s="655"/>
      <c r="CU27" s="655"/>
      <c r="CV27" s="655"/>
      <c r="CW27" s="655"/>
      <c r="CX27" s="655"/>
      <c r="CY27" s="656"/>
      <c r="CZ27" s="628">
        <v>18.600000000000001</v>
      </c>
      <c r="DA27" s="653"/>
      <c r="DB27" s="653"/>
      <c r="DC27" s="657"/>
      <c r="DD27" s="632">
        <v>3108855</v>
      </c>
      <c r="DE27" s="655"/>
      <c r="DF27" s="655"/>
      <c r="DG27" s="655"/>
      <c r="DH27" s="655"/>
      <c r="DI27" s="655"/>
      <c r="DJ27" s="655"/>
      <c r="DK27" s="656"/>
      <c r="DL27" s="632">
        <v>2136419</v>
      </c>
      <c r="DM27" s="655"/>
      <c r="DN27" s="655"/>
      <c r="DO27" s="655"/>
      <c r="DP27" s="655"/>
      <c r="DQ27" s="655"/>
      <c r="DR27" s="655"/>
      <c r="DS27" s="655"/>
      <c r="DT27" s="655"/>
      <c r="DU27" s="655"/>
      <c r="DV27" s="656"/>
      <c r="DW27" s="628">
        <v>9.4</v>
      </c>
      <c r="DX27" s="653"/>
      <c r="DY27" s="653"/>
      <c r="DZ27" s="653"/>
      <c r="EA27" s="653"/>
      <c r="EB27" s="653"/>
      <c r="EC27" s="654"/>
    </row>
    <row r="28" spans="2:133" ht="11.25" customHeight="1" x14ac:dyDescent="0.2">
      <c r="B28" s="620" t="s">
        <v>290</v>
      </c>
      <c r="C28" s="621"/>
      <c r="D28" s="621"/>
      <c r="E28" s="621"/>
      <c r="F28" s="621"/>
      <c r="G28" s="621"/>
      <c r="H28" s="621"/>
      <c r="I28" s="621"/>
      <c r="J28" s="621"/>
      <c r="K28" s="621"/>
      <c r="L28" s="621"/>
      <c r="M28" s="621"/>
      <c r="N28" s="621"/>
      <c r="O28" s="621"/>
      <c r="P28" s="621"/>
      <c r="Q28" s="622"/>
      <c r="R28" s="623">
        <v>342986</v>
      </c>
      <c r="S28" s="624"/>
      <c r="T28" s="624"/>
      <c r="U28" s="624"/>
      <c r="V28" s="624"/>
      <c r="W28" s="624"/>
      <c r="X28" s="624"/>
      <c r="Y28" s="625"/>
      <c r="Z28" s="626">
        <v>0.8</v>
      </c>
      <c r="AA28" s="626"/>
      <c r="AB28" s="626"/>
      <c r="AC28" s="626"/>
      <c r="AD28" s="627">
        <v>27390</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3290270</v>
      </c>
      <c r="CS28" s="624"/>
      <c r="CT28" s="624"/>
      <c r="CU28" s="624"/>
      <c r="CV28" s="624"/>
      <c r="CW28" s="624"/>
      <c r="CX28" s="624"/>
      <c r="CY28" s="625"/>
      <c r="CZ28" s="628">
        <v>7.7</v>
      </c>
      <c r="DA28" s="653"/>
      <c r="DB28" s="653"/>
      <c r="DC28" s="657"/>
      <c r="DD28" s="632">
        <v>3206237</v>
      </c>
      <c r="DE28" s="624"/>
      <c r="DF28" s="624"/>
      <c r="DG28" s="624"/>
      <c r="DH28" s="624"/>
      <c r="DI28" s="624"/>
      <c r="DJ28" s="624"/>
      <c r="DK28" s="625"/>
      <c r="DL28" s="632">
        <v>3206237</v>
      </c>
      <c r="DM28" s="624"/>
      <c r="DN28" s="624"/>
      <c r="DO28" s="624"/>
      <c r="DP28" s="624"/>
      <c r="DQ28" s="624"/>
      <c r="DR28" s="624"/>
      <c r="DS28" s="624"/>
      <c r="DT28" s="624"/>
      <c r="DU28" s="624"/>
      <c r="DV28" s="625"/>
      <c r="DW28" s="628">
        <v>14.1</v>
      </c>
      <c r="DX28" s="653"/>
      <c r="DY28" s="653"/>
      <c r="DZ28" s="653"/>
      <c r="EA28" s="653"/>
      <c r="EB28" s="653"/>
      <c r="EC28" s="654"/>
    </row>
    <row r="29" spans="2:133" ht="11.25" customHeight="1" x14ac:dyDescent="0.2">
      <c r="B29" s="620" t="s">
        <v>292</v>
      </c>
      <c r="C29" s="621"/>
      <c r="D29" s="621"/>
      <c r="E29" s="621"/>
      <c r="F29" s="621"/>
      <c r="G29" s="621"/>
      <c r="H29" s="621"/>
      <c r="I29" s="621"/>
      <c r="J29" s="621"/>
      <c r="K29" s="621"/>
      <c r="L29" s="621"/>
      <c r="M29" s="621"/>
      <c r="N29" s="621"/>
      <c r="O29" s="621"/>
      <c r="P29" s="621"/>
      <c r="Q29" s="622"/>
      <c r="R29" s="623">
        <v>122123</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3290155</v>
      </c>
      <c r="CS29" s="655"/>
      <c r="CT29" s="655"/>
      <c r="CU29" s="655"/>
      <c r="CV29" s="655"/>
      <c r="CW29" s="655"/>
      <c r="CX29" s="655"/>
      <c r="CY29" s="656"/>
      <c r="CZ29" s="628">
        <v>7.7</v>
      </c>
      <c r="DA29" s="653"/>
      <c r="DB29" s="653"/>
      <c r="DC29" s="657"/>
      <c r="DD29" s="632">
        <v>3206122</v>
      </c>
      <c r="DE29" s="655"/>
      <c r="DF29" s="655"/>
      <c r="DG29" s="655"/>
      <c r="DH29" s="655"/>
      <c r="DI29" s="655"/>
      <c r="DJ29" s="655"/>
      <c r="DK29" s="656"/>
      <c r="DL29" s="632">
        <v>3206122</v>
      </c>
      <c r="DM29" s="655"/>
      <c r="DN29" s="655"/>
      <c r="DO29" s="655"/>
      <c r="DP29" s="655"/>
      <c r="DQ29" s="655"/>
      <c r="DR29" s="655"/>
      <c r="DS29" s="655"/>
      <c r="DT29" s="655"/>
      <c r="DU29" s="655"/>
      <c r="DV29" s="656"/>
      <c r="DW29" s="628">
        <v>14.1</v>
      </c>
      <c r="DX29" s="653"/>
      <c r="DY29" s="653"/>
      <c r="DZ29" s="653"/>
      <c r="EA29" s="653"/>
      <c r="EB29" s="653"/>
      <c r="EC29" s="654"/>
    </row>
    <row r="30" spans="2:133" ht="11.25" customHeight="1" x14ac:dyDescent="0.2">
      <c r="B30" s="620" t="s">
        <v>294</v>
      </c>
      <c r="C30" s="621"/>
      <c r="D30" s="621"/>
      <c r="E30" s="621"/>
      <c r="F30" s="621"/>
      <c r="G30" s="621"/>
      <c r="H30" s="621"/>
      <c r="I30" s="621"/>
      <c r="J30" s="621"/>
      <c r="K30" s="621"/>
      <c r="L30" s="621"/>
      <c r="M30" s="621"/>
      <c r="N30" s="621"/>
      <c r="O30" s="621"/>
      <c r="P30" s="621"/>
      <c r="Q30" s="622"/>
      <c r="R30" s="623">
        <v>5940656</v>
      </c>
      <c r="S30" s="624"/>
      <c r="T30" s="624"/>
      <c r="U30" s="624"/>
      <c r="V30" s="624"/>
      <c r="W30" s="624"/>
      <c r="X30" s="624"/>
      <c r="Y30" s="625"/>
      <c r="Z30" s="626">
        <v>13.4</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3198510</v>
      </c>
      <c r="CS30" s="624"/>
      <c r="CT30" s="624"/>
      <c r="CU30" s="624"/>
      <c r="CV30" s="624"/>
      <c r="CW30" s="624"/>
      <c r="CX30" s="624"/>
      <c r="CY30" s="625"/>
      <c r="CZ30" s="628">
        <v>7.5</v>
      </c>
      <c r="DA30" s="653"/>
      <c r="DB30" s="653"/>
      <c r="DC30" s="657"/>
      <c r="DD30" s="632">
        <v>3114477</v>
      </c>
      <c r="DE30" s="624"/>
      <c r="DF30" s="624"/>
      <c r="DG30" s="624"/>
      <c r="DH30" s="624"/>
      <c r="DI30" s="624"/>
      <c r="DJ30" s="624"/>
      <c r="DK30" s="625"/>
      <c r="DL30" s="632">
        <v>3114477</v>
      </c>
      <c r="DM30" s="624"/>
      <c r="DN30" s="624"/>
      <c r="DO30" s="624"/>
      <c r="DP30" s="624"/>
      <c r="DQ30" s="624"/>
      <c r="DR30" s="624"/>
      <c r="DS30" s="624"/>
      <c r="DT30" s="624"/>
      <c r="DU30" s="624"/>
      <c r="DV30" s="625"/>
      <c r="DW30" s="628">
        <v>13.7</v>
      </c>
      <c r="DX30" s="653"/>
      <c r="DY30" s="653"/>
      <c r="DZ30" s="653"/>
      <c r="EA30" s="653"/>
      <c r="EB30" s="653"/>
      <c r="EC30" s="654"/>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99.6</v>
      </c>
      <c r="BH31" s="667"/>
      <c r="BI31" s="667"/>
      <c r="BJ31" s="667"/>
      <c r="BK31" s="667"/>
      <c r="BL31" s="667"/>
      <c r="BM31" s="618">
        <v>97.9</v>
      </c>
      <c r="BN31" s="667"/>
      <c r="BO31" s="667"/>
      <c r="BP31" s="667"/>
      <c r="BQ31" s="668"/>
      <c r="BR31" s="679">
        <v>99.6</v>
      </c>
      <c r="BS31" s="667"/>
      <c r="BT31" s="667"/>
      <c r="BU31" s="667"/>
      <c r="BV31" s="667"/>
      <c r="BW31" s="667"/>
      <c r="BX31" s="618">
        <v>97.6</v>
      </c>
      <c r="BY31" s="667"/>
      <c r="BZ31" s="667"/>
      <c r="CA31" s="667"/>
      <c r="CB31" s="668"/>
      <c r="CD31" s="661"/>
      <c r="CE31" s="662"/>
      <c r="CF31" s="620" t="s">
        <v>301</v>
      </c>
      <c r="CG31" s="621"/>
      <c r="CH31" s="621"/>
      <c r="CI31" s="621"/>
      <c r="CJ31" s="621"/>
      <c r="CK31" s="621"/>
      <c r="CL31" s="621"/>
      <c r="CM31" s="621"/>
      <c r="CN31" s="621"/>
      <c r="CO31" s="621"/>
      <c r="CP31" s="621"/>
      <c r="CQ31" s="622"/>
      <c r="CR31" s="623">
        <v>91645</v>
      </c>
      <c r="CS31" s="655"/>
      <c r="CT31" s="655"/>
      <c r="CU31" s="655"/>
      <c r="CV31" s="655"/>
      <c r="CW31" s="655"/>
      <c r="CX31" s="655"/>
      <c r="CY31" s="656"/>
      <c r="CZ31" s="628">
        <v>0.2</v>
      </c>
      <c r="DA31" s="653"/>
      <c r="DB31" s="653"/>
      <c r="DC31" s="657"/>
      <c r="DD31" s="632">
        <v>91645</v>
      </c>
      <c r="DE31" s="655"/>
      <c r="DF31" s="655"/>
      <c r="DG31" s="655"/>
      <c r="DH31" s="655"/>
      <c r="DI31" s="655"/>
      <c r="DJ31" s="655"/>
      <c r="DK31" s="656"/>
      <c r="DL31" s="632">
        <v>91645</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2">
      <c r="B32" s="620" t="s">
        <v>302</v>
      </c>
      <c r="C32" s="621"/>
      <c r="D32" s="621"/>
      <c r="E32" s="621"/>
      <c r="F32" s="621"/>
      <c r="G32" s="621"/>
      <c r="H32" s="621"/>
      <c r="I32" s="621"/>
      <c r="J32" s="621"/>
      <c r="K32" s="621"/>
      <c r="L32" s="621"/>
      <c r="M32" s="621"/>
      <c r="N32" s="621"/>
      <c r="O32" s="621"/>
      <c r="P32" s="621"/>
      <c r="Q32" s="622"/>
      <c r="R32" s="623">
        <v>2806116</v>
      </c>
      <c r="S32" s="624"/>
      <c r="T32" s="624"/>
      <c r="U32" s="624"/>
      <c r="V32" s="624"/>
      <c r="W32" s="624"/>
      <c r="X32" s="624"/>
      <c r="Y32" s="625"/>
      <c r="Z32" s="626">
        <v>6.3</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99.7</v>
      </c>
      <c r="BH32" s="655"/>
      <c r="BI32" s="655"/>
      <c r="BJ32" s="655"/>
      <c r="BK32" s="655"/>
      <c r="BL32" s="655"/>
      <c r="BM32" s="629">
        <v>98.6</v>
      </c>
      <c r="BN32" s="655"/>
      <c r="BO32" s="655"/>
      <c r="BP32" s="655"/>
      <c r="BQ32" s="678"/>
      <c r="BR32" s="680">
        <v>99.7</v>
      </c>
      <c r="BS32" s="655"/>
      <c r="BT32" s="655"/>
      <c r="BU32" s="655"/>
      <c r="BV32" s="655"/>
      <c r="BW32" s="655"/>
      <c r="BX32" s="629">
        <v>98.4</v>
      </c>
      <c r="BY32" s="655"/>
      <c r="BZ32" s="655"/>
      <c r="CA32" s="655"/>
      <c r="CB32" s="678"/>
      <c r="CD32" s="663"/>
      <c r="CE32" s="664"/>
      <c r="CF32" s="620" t="s">
        <v>305</v>
      </c>
      <c r="CG32" s="621"/>
      <c r="CH32" s="621"/>
      <c r="CI32" s="621"/>
      <c r="CJ32" s="621"/>
      <c r="CK32" s="621"/>
      <c r="CL32" s="621"/>
      <c r="CM32" s="621"/>
      <c r="CN32" s="621"/>
      <c r="CO32" s="621"/>
      <c r="CP32" s="621"/>
      <c r="CQ32" s="622"/>
      <c r="CR32" s="623">
        <v>115</v>
      </c>
      <c r="CS32" s="624"/>
      <c r="CT32" s="624"/>
      <c r="CU32" s="624"/>
      <c r="CV32" s="624"/>
      <c r="CW32" s="624"/>
      <c r="CX32" s="624"/>
      <c r="CY32" s="625"/>
      <c r="CZ32" s="628">
        <v>0</v>
      </c>
      <c r="DA32" s="653"/>
      <c r="DB32" s="653"/>
      <c r="DC32" s="657"/>
      <c r="DD32" s="632">
        <v>115</v>
      </c>
      <c r="DE32" s="624"/>
      <c r="DF32" s="624"/>
      <c r="DG32" s="624"/>
      <c r="DH32" s="624"/>
      <c r="DI32" s="624"/>
      <c r="DJ32" s="624"/>
      <c r="DK32" s="625"/>
      <c r="DL32" s="632">
        <v>115</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306</v>
      </c>
      <c r="C33" s="621"/>
      <c r="D33" s="621"/>
      <c r="E33" s="621"/>
      <c r="F33" s="621"/>
      <c r="G33" s="621"/>
      <c r="H33" s="621"/>
      <c r="I33" s="621"/>
      <c r="J33" s="621"/>
      <c r="K33" s="621"/>
      <c r="L33" s="621"/>
      <c r="M33" s="621"/>
      <c r="N33" s="621"/>
      <c r="O33" s="621"/>
      <c r="P33" s="621"/>
      <c r="Q33" s="622"/>
      <c r="R33" s="623">
        <v>215620</v>
      </c>
      <c r="S33" s="624"/>
      <c r="T33" s="624"/>
      <c r="U33" s="624"/>
      <c r="V33" s="624"/>
      <c r="W33" s="624"/>
      <c r="X33" s="624"/>
      <c r="Y33" s="625"/>
      <c r="Z33" s="626">
        <v>0.5</v>
      </c>
      <c r="AA33" s="626"/>
      <c r="AB33" s="626"/>
      <c r="AC33" s="626"/>
      <c r="AD33" s="627">
        <v>43019</v>
      </c>
      <c r="AE33" s="627"/>
      <c r="AF33" s="627"/>
      <c r="AG33" s="627"/>
      <c r="AH33" s="627"/>
      <c r="AI33" s="627"/>
      <c r="AJ33" s="627"/>
      <c r="AK33" s="627"/>
      <c r="AL33" s="628">
        <v>0.2</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99.5</v>
      </c>
      <c r="BH33" s="682"/>
      <c r="BI33" s="682"/>
      <c r="BJ33" s="682"/>
      <c r="BK33" s="682"/>
      <c r="BL33" s="682"/>
      <c r="BM33" s="683">
        <v>96.9</v>
      </c>
      <c r="BN33" s="682"/>
      <c r="BO33" s="682"/>
      <c r="BP33" s="682"/>
      <c r="BQ33" s="684"/>
      <c r="BR33" s="681">
        <v>99.5</v>
      </c>
      <c r="BS33" s="682"/>
      <c r="BT33" s="682"/>
      <c r="BU33" s="682"/>
      <c r="BV33" s="682"/>
      <c r="BW33" s="682"/>
      <c r="BX33" s="683">
        <v>96.6</v>
      </c>
      <c r="BY33" s="682"/>
      <c r="BZ33" s="682"/>
      <c r="CA33" s="682"/>
      <c r="CB33" s="684"/>
      <c r="CD33" s="620" t="s">
        <v>308</v>
      </c>
      <c r="CE33" s="621"/>
      <c r="CF33" s="621"/>
      <c r="CG33" s="621"/>
      <c r="CH33" s="621"/>
      <c r="CI33" s="621"/>
      <c r="CJ33" s="621"/>
      <c r="CK33" s="621"/>
      <c r="CL33" s="621"/>
      <c r="CM33" s="621"/>
      <c r="CN33" s="621"/>
      <c r="CO33" s="621"/>
      <c r="CP33" s="621"/>
      <c r="CQ33" s="622"/>
      <c r="CR33" s="623">
        <v>18837933</v>
      </c>
      <c r="CS33" s="655"/>
      <c r="CT33" s="655"/>
      <c r="CU33" s="655"/>
      <c r="CV33" s="655"/>
      <c r="CW33" s="655"/>
      <c r="CX33" s="655"/>
      <c r="CY33" s="656"/>
      <c r="CZ33" s="628">
        <v>44.2</v>
      </c>
      <c r="DA33" s="653"/>
      <c r="DB33" s="653"/>
      <c r="DC33" s="657"/>
      <c r="DD33" s="632">
        <v>13958689</v>
      </c>
      <c r="DE33" s="655"/>
      <c r="DF33" s="655"/>
      <c r="DG33" s="655"/>
      <c r="DH33" s="655"/>
      <c r="DI33" s="655"/>
      <c r="DJ33" s="655"/>
      <c r="DK33" s="656"/>
      <c r="DL33" s="632">
        <v>10008083</v>
      </c>
      <c r="DM33" s="655"/>
      <c r="DN33" s="655"/>
      <c r="DO33" s="655"/>
      <c r="DP33" s="655"/>
      <c r="DQ33" s="655"/>
      <c r="DR33" s="655"/>
      <c r="DS33" s="655"/>
      <c r="DT33" s="655"/>
      <c r="DU33" s="655"/>
      <c r="DV33" s="656"/>
      <c r="DW33" s="628">
        <v>44.1</v>
      </c>
      <c r="DX33" s="653"/>
      <c r="DY33" s="653"/>
      <c r="DZ33" s="653"/>
      <c r="EA33" s="653"/>
      <c r="EB33" s="653"/>
      <c r="EC33" s="654"/>
    </row>
    <row r="34" spans="2:133" ht="11.25" customHeight="1" x14ac:dyDescent="0.2">
      <c r="B34" s="620" t="s">
        <v>309</v>
      </c>
      <c r="C34" s="621"/>
      <c r="D34" s="621"/>
      <c r="E34" s="621"/>
      <c r="F34" s="621"/>
      <c r="G34" s="621"/>
      <c r="H34" s="621"/>
      <c r="I34" s="621"/>
      <c r="J34" s="621"/>
      <c r="K34" s="621"/>
      <c r="L34" s="621"/>
      <c r="M34" s="621"/>
      <c r="N34" s="621"/>
      <c r="O34" s="621"/>
      <c r="P34" s="621"/>
      <c r="Q34" s="622"/>
      <c r="R34" s="623">
        <v>1016893</v>
      </c>
      <c r="S34" s="624"/>
      <c r="T34" s="624"/>
      <c r="U34" s="624"/>
      <c r="V34" s="624"/>
      <c r="W34" s="624"/>
      <c r="X34" s="624"/>
      <c r="Y34" s="625"/>
      <c r="Z34" s="626">
        <v>2.2999999999999998</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5888521</v>
      </c>
      <c r="CS34" s="624"/>
      <c r="CT34" s="624"/>
      <c r="CU34" s="624"/>
      <c r="CV34" s="624"/>
      <c r="CW34" s="624"/>
      <c r="CX34" s="624"/>
      <c r="CY34" s="625"/>
      <c r="CZ34" s="628">
        <v>13.8</v>
      </c>
      <c r="DA34" s="653"/>
      <c r="DB34" s="653"/>
      <c r="DC34" s="657"/>
      <c r="DD34" s="632">
        <v>4454951</v>
      </c>
      <c r="DE34" s="624"/>
      <c r="DF34" s="624"/>
      <c r="DG34" s="624"/>
      <c r="DH34" s="624"/>
      <c r="DI34" s="624"/>
      <c r="DJ34" s="624"/>
      <c r="DK34" s="625"/>
      <c r="DL34" s="632">
        <v>3885619</v>
      </c>
      <c r="DM34" s="624"/>
      <c r="DN34" s="624"/>
      <c r="DO34" s="624"/>
      <c r="DP34" s="624"/>
      <c r="DQ34" s="624"/>
      <c r="DR34" s="624"/>
      <c r="DS34" s="624"/>
      <c r="DT34" s="624"/>
      <c r="DU34" s="624"/>
      <c r="DV34" s="625"/>
      <c r="DW34" s="628">
        <v>17.100000000000001</v>
      </c>
      <c r="DX34" s="653"/>
      <c r="DY34" s="653"/>
      <c r="DZ34" s="653"/>
      <c r="EA34" s="653"/>
      <c r="EB34" s="653"/>
      <c r="EC34" s="654"/>
    </row>
    <row r="35" spans="2:133" ht="11.25" customHeight="1" x14ac:dyDescent="0.2">
      <c r="B35" s="620" t="s">
        <v>311</v>
      </c>
      <c r="C35" s="621"/>
      <c r="D35" s="621"/>
      <c r="E35" s="621"/>
      <c r="F35" s="621"/>
      <c r="G35" s="621"/>
      <c r="H35" s="621"/>
      <c r="I35" s="621"/>
      <c r="J35" s="621"/>
      <c r="K35" s="621"/>
      <c r="L35" s="621"/>
      <c r="M35" s="621"/>
      <c r="N35" s="621"/>
      <c r="O35" s="621"/>
      <c r="P35" s="621"/>
      <c r="Q35" s="622"/>
      <c r="R35" s="623">
        <v>2660066</v>
      </c>
      <c r="S35" s="624"/>
      <c r="T35" s="624"/>
      <c r="U35" s="624"/>
      <c r="V35" s="624"/>
      <c r="W35" s="624"/>
      <c r="X35" s="624"/>
      <c r="Y35" s="625"/>
      <c r="Z35" s="626">
        <v>6</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1379122</v>
      </c>
      <c r="CS35" s="655"/>
      <c r="CT35" s="655"/>
      <c r="CU35" s="655"/>
      <c r="CV35" s="655"/>
      <c r="CW35" s="655"/>
      <c r="CX35" s="655"/>
      <c r="CY35" s="656"/>
      <c r="CZ35" s="628">
        <v>3.2</v>
      </c>
      <c r="DA35" s="653"/>
      <c r="DB35" s="653"/>
      <c r="DC35" s="657"/>
      <c r="DD35" s="632">
        <v>1198239</v>
      </c>
      <c r="DE35" s="655"/>
      <c r="DF35" s="655"/>
      <c r="DG35" s="655"/>
      <c r="DH35" s="655"/>
      <c r="DI35" s="655"/>
      <c r="DJ35" s="655"/>
      <c r="DK35" s="656"/>
      <c r="DL35" s="632">
        <v>767736</v>
      </c>
      <c r="DM35" s="655"/>
      <c r="DN35" s="655"/>
      <c r="DO35" s="655"/>
      <c r="DP35" s="655"/>
      <c r="DQ35" s="655"/>
      <c r="DR35" s="655"/>
      <c r="DS35" s="655"/>
      <c r="DT35" s="655"/>
      <c r="DU35" s="655"/>
      <c r="DV35" s="656"/>
      <c r="DW35" s="628">
        <v>3.4</v>
      </c>
      <c r="DX35" s="653"/>
      <c r="DY35" s="653"/>
      <c r="DZ35" s="653"/>
      <c r="EA35" s="653"/>
      <c r="EB35" s="653"/>
      <c r="EC35" s="654"/>
    </row>
    <row r="36" spans="2:133" ht="11.25" customHeight="1" x14ac:dyDescent="0.2">
      <c r="B36" s="620" t="s">
        <v>315</v>
      </c>
      <c r="C36" s="621"/>
      <c r="D36" s="621"/>
      <c r="E36" s="621"/>
      <c r="F36" s="621"/>
      <c r="G36" s="621"/>
      <c r="H36" s="621"/>
      <c r="I36" s="621"/>
      <c r="J36" s="621"/>
      <c r="K36" s="621"/>
      <c r="L36" s="621"/>
      <c r="M36" s="621"/>
      <c r="N36" s="621"/>
      <c r="O36" s="621"/>
      <c r="P36" s="621"/>
      <c r="Q36" s="622"/>
      <c r="R36" s="623">
        <v>1917018</v>
      </c>
      <c r="S36" s="624"/>
      <c r="T36" s="624"/>
      <c r="U36" s="624"/>
      <c r="V36" s="624"/>
      <c r="W36" s="624"/>
      <c r="X36" s="624"/>
      <c r="Y36" s="625"/>
      <c r="Z36" s="626">
        <v>4.3</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6523222</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169778</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4461647</v>
      </c>
      <c r="CS36" s="624"/>
      <c r="CT36" s="624"/>
      <c r="CU36" s="624"/>
      <c r="CV36" s="624"/>
      <c r="CW36" s="624"/>
      <c r="CX36" s="624"/>
      <c r="CY36" s="625"/>
      <c r="CZ36" s="628">
        <v>10.5</v>
      </c>
      <c r="DA36" s="653"/>
      <c r="DB36" s="653"/>
      <c r="DC36" s="657"/>
      <c r="DD36" s="632">
        <v>3310794</v>
      </c>
      <c r="DE36" s="624"/>
      <c r="DF36" s="624"/>
      <c r="DG36" s="624"/>
      <c r="DH36" s="624"/>
      <c r="DI36" s="624"/>
      <c r="DJ36" s="624"/>
      <c r="DK36" s="625"/>
      <c r="DL36" s="632">
        <v>2405772</v>
      </c>
      <c r="DM36" s="624"/>
      <c r="DN36" s="624"/>
      <c r="DO36" s="624"/>
      <c r="DP36" s="624"/>
      <c r="DQ36" s="624"/>
      <c r="DR36" s="624"/>
      <c r="DS36" s="624"/>
      <c r="DT36" s="624"/>
      <c r="DU36" s="624"/>
      <c r="DV36" s="625"/>
      <c r="DW36" s="628">
        <v>10.6</v>
      </c>
      <c r="DX36" s="653"/>
      <c r="DY36" s="653"/>
      <c r="DZ36" s="653"/>
      <c r="EA36" s="653"/>
      <c r="EB36" s="653"/>
      <c r="EC36" s="654"/>
    </row>
    <row r="37" spans="2:133" ht="11.25" customHeight="1" x14ac:dyDescent="0.2">
      <c r="B37" s="620" t="s">
        <v>319</v>
      </c>
      <c r="C37" s="621"/>
      <c r="D37" s="621"/>
      <c r="E37" s="621"/>
      <c r="F37" s="621"/>
      <c r="G37" s="621"/>
      <c r="H37" s="621"/>
      <c r="I37" s="621"/>
      <c r="J37" s="621"/>
      <c r="K37" s="621"/>
      <c r="L37" s="621"/>
      <c r="M37" s="621"/>
      <c r="N37" s="621"/>
      <c r="O37" s="621"/>
      <c r="P37" s="621"/>
      <c r="Q37" s="622"/>
      <c r="R37" s="623">
        <v>1019808</v>
      </c>
      <c r="S37" s="624"/>
      <c r="T37" s="624"/>
      <c r="U37" s="624"/>
      <c r="V37" s="624"/>
      <c r="W37" s="624"/>
      <c r="X37" s="624"/>
      <c r="Y37" s="625"/>
      <c r="Z37" s="626">
        <v>2.2999999999999998</v>
      </c>
      <c r="AA37" s="626"/>
      <c r="AB37" s="626"/>
      <c r="AC37" s="626"/>
      <c r="AD37" s="627">
        <v>1118</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1899715</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53343</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28719</v>
      </c>
      <c r="CS37" s="655"/>
      <c r="CT37" s="655"/>
      <c r="CU37" s="655"/>
      <c r="CV37" s="655"/>
      <c r="CW37" s="655"/>
      <c r="CX37" s="655"/>
      <c r="CY37" s="656"/>
      <c r="CZ37" s="628">
        <v>0.1</v>
      </c>
      <c r="DA37" s="653"/>
      <c r="DB37" s="653"/>
      <c r="DC37" s="657"/>
      <c r="DD37" s="632">
        <v>28719</v>
      </c>
      <c r="DE37" s="655"/>
      <c r="DF37" s="655"/>
      <c r="DG37" s="655"/>
      <c r="DH37" s="655"/>
      <c r="DI37" s="655"/>
      <c r="DJ37" s="655"/>
      <c r="DK37" s="656"/>
      <c r="DL37" s="632">
        <v>26647</v>
      </c>
      <c r="DM37" s="655"/>
      <c r="DN37" s="655"/>
      <c r="DO37" s="655"/>
      <c r="DP37" s="655"/>
      <c r="DQ37" s="655"/>
      <c r="DR37" s="655"/>
      <c r="DS37" s="655"/>
      <c r="DT37" s="655"/>
      <c r="DU37" s="655"/>
      <c r="DV37" s="656"/>
      <c r="DW37" s="628">
        <v>0.1</v>
      </c>
      <c r="DX37" s="653"/>
      <c r="DY37" s="653"/>
      <c r="DZ37" s="653"/>
      <c r="EA37" s="653"/>
      <c r="EB37" s="653"/>
      <c r="EC37" s="654"/>
    </row>
    <row r="38" spans="2:133" ht="11.25" customHeight="1" x14ac:dyDescent="0.2">
      <c r="B38" s="620" t="s">
        <v>323</v>
      </c>
      <c r="C38" s="621"/>
      <c r="D38" s="621"/>
      <c r="E38" s="621"/>
      <c r="F38" s="621"/>
      <c r="G38" s="621"/>
      <c r="H38" s="621"/>
      <c r="I38" s="621"/>
      <c r="J38" s="621"/>
      <c r="K38" s="621"/>
      <c r="L38" s="621"/>
      <c r="M38" s="621"/>
      <c r="N38" s="621"/>
      <c r="O38" s="621"/>
      <c r="P38" s="621"/>
      <c r="Q38" s="622"/>
      <c r="R38" s="623">
        <v>3585400</v>
      </c>
      <c r="S38" s="624"/>
      <c r="T38" s="624"/>
      <c r="U38" s="624"/>
      <c r="V38" s="624"/>
      <c r="W38" s="624"/>
      <c r="X38" s="624"/>
      <c r="Y38" s="625"/>
      <c r="Z38" s="626">
        <v>8.1</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988427</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8413</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3737594</v>
      </c>
      <c r="CS38" s="624"/>
      <c r="CT38" s="624"/>
      <c r="CU38" s="624"/>
      <c r="CV38" s="624"/>
      <c r="CW38" s="624"/>
      <c r="CX38" s="624"/>
      <c r="CY38" s="625"/>
      <c r="CZ38" s="628">
        <v>8.8000000000000007</v>
      </c>
      <c r="DA38" s="653"/>
      <c r="DB38" s="653"/>
      <c r="DC38" s="657"/>
      <c r="DD38" s="632">
        <v>3179724</v>
      </c>
      <c r="DE38" s="624"/>
      <c r="DF38" s="624"/>
      <c r="DG38" s="624"/>
      <c r="DH38" s="624"/>
      <c r="DI38" s="624"/>
      <c r="DJ38" s="624"/>
      <c r="DK38" s="625"/>
      <c r="DL38" s="632">
        <v>2948956</v>
      </c>
      <c r="DM38" s="624"/>
      <c r="DN38" s="624"/>
      <c r="DO38" s="624"/>
      <c r="DP38" s="624"/>
      <c r="DQ38" s="624"/>
      <c r="DR38" s="624"/>
      <c r="DS38" s="624"/>
      <c r="DT38" s="624"/>
      <c r="DU38" s="624"/>
      <c r="DV38" s="625"/>
      <c r="DW38" s="628">
        <v>13</v>
      </c>
      <c r="DX38" s="653"/>
      <c r="DY38" s="653"/>
      <c r="DZ38" s="653"/>
      <c r="EA38" s="653"/>
      <c r="EB38" s="653"/>
      <c r="EC38" s="654"/>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169686</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11661</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2122206</v>
      </c>
      <c r="CS39" s="655"/>
      <c r="CT39" s="655"/>
      <c r="CU39" s="655"/>
      <c r="CV39" s="655"/>
      <c r="CW39" s="655"/>
      <c r="CX39" s="655"/>
      <c r="CY39" s="656"/>
      <c r="CZ39" s="628">
        <v>5</v>
      </c>
      <c r="DA39" s="653"/>
      <c r="DB39" s="653"/>
      <c r="DC39" s="657"/>
      <c r="DD39" s="632">
        <v>1137618</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331</v>
      </c>
      <c r="C40" s="621"/>
      <c r="D40" s="621"/>
      <c r="E40" s="621"/>
      <c r="F40" s="621"/>
      <c r="G40" s="621"/>
      <c r="H40" s="621"/>
      <c r="I40" s="621"/>
      <c r="J40" s="621"/>
      <c r="K40" s="621"/>
      <c r="L40" s="621"/>
      <c r="M40" s="621"/>
      <c r="N40" s="621"/>
      <c r="O40" s="621"/>
      <c r="P40" s="621"/>
      <c r="Q40" s="622"/>
      <c r="R40" s="623">
        <v>64100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v>22511</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83</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1248843</v>
      </c>
      <c r="CS40" s="624"/>
      <c r="CT40" s="624"/>
      <c r="CU40" s="624"/>
      <c r="CV40" s="624"/>
      <c r="CW40" s="624"/>
      <c r="CX40" s="624"/>
      <c r="CY40" s="625"/>
      <c r="CZ40" s="628">
        <v>2.9</v>
      </c>
      <c r="DA40" s="653"/>
      <c r="DB40" s="653"/>
      <c r="DC40" s="657"/>
      <c r="DD40" s="632">
        <v>677363</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336</v>
      </c>
      <c r="C41" s="645"/>
      <c r="D41" s="645"/>
      <c r="E41" s="645"/>
      <c r="F41" s="645"/>
      <c r="G41" s="645"/>
      <c r="H41" s="645"/>
      <c r="I41" s="645"/>
      <c r="J41" s="645"/>
      <c r="K41" s="645"/>
      <c r="L41" s="645"/>
      <c r="M41" s="645"/>
      <c r="N41" s="645"/>
      <c r="O41" s="645"/>
      <c r="P41" s="645"/>
      <c r="Q41" s="646"/>
      <c r="R41" s="695">
        <v>44265188</v>
      </c>
      <c r="S41" s="696"/>
      <c r="T41" s="696"/>
      <c r="U41" s="696"/>
      <c r="V41" s="696"/>
      <c r="W41" s="696"/>
      <c r="X41" s="696"/>
      <c r="Y41" s="700"/>
      <c r="Z41" s="701">
        <v>100</v>
      </c>
      <c r="AA41" s="701"/>
      <c r="AB41" s="701"/>
      <c r="AC41" s="701"/>
      <c r="AD41" s="702">
        <v>22646905</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588632</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2854251</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429</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5907720</v>
      </c>
      <c r="CS42" s="655"/>
      <c r="CT42" s="655"/>
      <c r="CU42" s="655"/>
      <c r="CV42" s="655"/>
      <c r="CW42" s="655"/>
      <c r="CX42" s="655"/>
      <c r="CY42" s="656"/>
      <c r="CZ42" s="628">
        <v>13.9</v>
      </c>
      <c r="DA42" s="653"/>
      <c r="DB42" s="653"/>
      <c r="DC42" s="657"/>
      <c r="DD42" s="632">
        <v>1131652</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v>178817</v>
      </c>
      <c r="CS43" s="655"/>
      <c r="CT43" s="655"/>
      <c r="CU43" s="655"/>
      <c r="CV43" s="655"/>
      <c r="CW43" s="655"/>
      <c r="CX43" s="655"/>
      <c r="CY43" s="656"/>
      <c r="CZ43" s="628">
        <v>0.4</v>
      </c>
      <c r="DA43" s="653"/>
      <c r="DB43" s="653"/>
      <c r="DC43" s="657"/>
      <c r="DD43" s="632">
        <v>178522</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5397398</v>
      </c>
      <c r="CS44" s="624"/>
      <c r="CT44" s="624"/>
      <c r="CU44" s="624"/>
      <c r="CV44" s="624"/>
      <c r="CW44" s="624"/>
      <c r="CX44" s="624"/>
      <c r="CY44" s="625"/>
      <c r="CZ44" s="628">
        <v>12.7</v>
      </c>
      <c r="DA44" s="629"/>
      <c r="DB44" s="629"/>
      <c r="DC44" s="635"/>
      <c r="DD44" s="632">
        <v>1064529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1295783</v>
      </c>
      <c r="CS45" s="655"/>
      <c r="CT45" s="655"/>
      <c r="CU45" s="655"/>
      <c r="CV45" s="655"/>
      <c r="CW45" s="655"/>
      <c r="CX45" s="655"/>
      <c r="CY45" s="656"/>
      <c r="CZ45" s="628">
        <v>3</v>
      </c>
      <c r="DA45" s="653"/>
      <c r="DB45" s="653"/>
      <c r="DC45" s="657"/>
      <c r="DD45" s="632">
        <v>54361</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349</v>
      </c>
      <c r="CG46" s="621"/>
      <c r="CH46" s="621"/>
      <c r="CI46" s="621"/>
      <c r="CJ46" s="621"/>
      <c r="CK46" s="621"/>
      <c r="CL46" s="621"/>
      <c r="CM46" s="621"/>
      <c r="CN46" s="621"/>
      <c r="CO46" s="621"/>
      <c r="CP46" s="621"/>
      <c r="CQ46" s="622"/>
      <c r="CR46" s="623">
        <v>3950857</v>
      </c>
      <c r="CS46" s="624"/>
      <c r="CT46" s="624"/>
      <c r="CU46" s="624"/>
      <c r="CV46" s="624"/>
      <c r="CW46" s="624"/>
      <c r="CX46" s="624"/>
      <c r="CY46" s="625"/>
      <c r="CZ46" s="628">
        <v>9.3000000000000007</v>
      </c>
      <c r="DA46" s="629"/>
      <c r="DB46" s="629"/>
      <c r="DC46" s="635"/>
      <c r="DD46" s="632">
        <v>1003563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350</v>
      </c>
      <c r="CG47" s="621"/>
      <c r="CH47" s="621"/>
      <c r="CI47" s="621"/>
      <c r="CJ47" s="621"/>
      <c r="CK47" s="621"/>
      <c r="CL47" s="621"/>
      <c r="CM47" s="621"/>
      <c r="CN47" s="621"/>
      <c r="CO47" s="621"/>
      <c r="CP47" s="621"/>
      <c r="CQ47" s="622"/>
      <c r="CR47" s="623">
        <v>510322</v>
      </c>
      <c r="CS47" s="655"/>
      <c r="CT47" s="655"/>
      <c r="CU47" s="655"/>
      <c r="CV47" s="655"/>
      <c r="CW47" s="655"/>
      <c r="CX47" s="655"/>
      <c r="CY47" s="656"/>
      <c r="CZ47" s="628">
        <v>1.2</v>
      </c>
      <c r="DA47" s="653"/>
      <c r="DB47" s="653"/>
      <c r="DC47" s="657"/>
      <c r="DD47" s="632">
        <v>67123</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352</v>
      </c>
      <c r="CE49" s="645"/>
      <c r="CF49" s="645"/>
      <c r="CG49" s="645"/>
      <c r="CH49" s="645"/>
      <c r="CI49" s="645"/>
      <c r="CJ49" s="645"/>
      <c r="CK49" s="645"/>
      <c r="CL49" s="645"/>
      <c r="CM49" s="645"/>
      <c r="CN49" s="645"/>
      <c r="CO49" s="645"/>
      <c r="CP49" s="645"/>
      <c r="CQ49" s="646"/>
      <c r="CR49" s="695">
        <v>42647088</v>
      </c>
      <c r="CS49" s="682"/>
      <c r="CT49" s="682"/>
      <c r="CU49" s="682"/>
      <c r="CV49" s="682"/>
      <c r="CW49" s="682"/>
      <c r="CX49" s="682"/>
      <c r="CY49" s="711"/>
      <c r="CZ49" s="703">
        <v>100</v>
      </c>
      <c r="DA49" s="712"/>
      <c r="DB49" s="712"/>
      <c r="DC49" s="713"/>
      <c r="DD49" s="714">
        <v>27604341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XULnX3YDp20t2hjEKVeEioLkTpA9iZIvOxeSeaR9d9c5dMuQ8kmrOuxWhuOspWfq+J/bXQ/FFAIK3XM9c0jpg==" saltValue="ERAV6jusBlGrZI6cwGbzm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375</v>
      </c>
      <c r="C7" s="750"/>
      <c r="D7" s="750"/>
      <c r="E7" s="750"/>
      <c r="F7" s="750"/>
      <c r="G7" s="750"/>
      <c r="H7" s="750"/>
      <c r="I7" s="750"/>
      <c r="J7" s="750"/>
      <c r="K7" s="750"/>
      <c r="L7" s="750"/>
      <c r="M7" s="750"/>
      <c r="N7" s="750"/>
      <c r="O7" s="750"/>
      <c r="P7" s="751"/>
      <c r="Q7" s="752">
        <v>44225</v>
      </c>
      <c r="R7" s="753"/>
      <c r="S7" s="753"/>
      <c r="T7" s="753"/>
      <c r="U7" s="753"/>
      <c r="V7" s="753">
        <v>42617</v>
      </c>
      <c r="W7" s="753"/>
      <c r="X7" s="753"/>
      <c r="Y7" s="753"/>
      <c r="Z7" s="753"/>
      <c r="AA7" s="753">
        <v>1608</v>
      </c>
      <c r="AB7" s="753"/>
      <c r="AC7" s="753"/>
      <c r="AD7" s="753"/>
      <c r="AE7" s="754"/>
      <c r="AF7" s="755">
        <v>1519</v>
      </c>
      <c r="AG7" s="756"/>
      <c r="AH7" s="756"/>
      <c r="AI7" s="756"/>
      <c r="AJ7" s="757"/>
      <c r="AK7" s="758">
        <v>2651</v>
      </c>
      <c r="AL7" s="759"/>
      <c r="AM7" s="759"/>
      <c r="AN7" s="759"/>
      <c r="AO7" s="759"/>
      <c r="AP7" s="759">
        <v>29171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575</v>
      </c>
      <c r="BT7" s="747"/>
      <c r="BU7" s="747"/>
      <c r="BV7" s="747"/>
      <c r="BW7" s="747"/>
      <c r="BX7" s="747"/>
      <c r="BY7" s="747"/>
      <c r="BZ7" s="747"/>
      <c r="CA7" s="747"/>
      <c r="CB7" s="747"/>
      <c r="CC7" s="747"/>
      <c r="CD7" s="747"/>
      <c r="CE7" s="747"/>
      <c r="CF7" s="747"/>
      <c r="CG7" s="762"/>
      <c r="CH7" s="743">
        <v>35</v>
      </c>
      <c r="CI7" s="744"/>
      <c r="CJ7" s="744"/>
      <c r="CK7" s="744"/>
      <c r="CL7" s="745"/>
      <c r="CM7" s="743">
        <v>186</v>
      </c>
      <c r="CN7" s="744"/>
      <c r="CO7" s="744"/>
      <c r="CP7" s="744"/>
      <c r="CQ7" s="745"/>
      <c r="CR7" s="743">
        <v>7</v>
      </c>
      <c r="CS7" s="744"/>
      <c r="CT7" s="744"/>
      <c r="CU7" s="744"/>
      <c r="CV7" s="745"/>
      <c r="CW7" s="743" t="s">
        <v>577</v>
      </c>
      <c r="CX7" s="744"/>
      <c r="CY7" s="744"/>
      <c r="CZ7" s="744"/>
      <c r="DA7" s="745"/>
      <c r="DB7" s="743" t="s">
        <v>577</v>
      </c>
      <c r="DC7" s="744"/>
      <c r="DD7" s="744"/>
      <c r="DE7" s="744"/>
      <c r="DF7" s="745"/>
      <c r="DG7" s="743" t="s">
        <v>577</v>
      </c>
      <c r="DH7" s="744"/>
      <c r="DI7" s="744"/>
      <c r="DJ7" s="744"/>
      <c r="DK7" s="745"/>
      <c r="DL7" s="743" t="s">
        <v>577</v>
      </c>
      <c r="DM7" s="744"/>
      <c r="DN7" s="744"/>
      <c r="DO7" s="744"/>
      <c r="DP7" s="745"/>
      <c r="DQ7" s="743" t="s">
        <v>577</v>
      </c>
      <c r="DR7" s="744"/>
      <c r="DS7" s="744"/>
      <c r="DT7" s="744"/>
      <c r="DU7" s="745"/>
      <c r="DV7" s="746"/>
      <c r="DW7" s="747"/>
      <c r="DX7" s="747"/>
      <c r="DY7" s="747"/>
      <c r="DZ7" s="748"/>
      <c r="EA7" s="222"/>
    </row>
    <row r="8" spans="1:131" s="223" customFormat="1" ht="26.25" customHeight="1" x14ac:dyDescent="0.2">
      <c r="A8" s="226">
        <v>2</v>
      </c>
      <c r="B8" s="780" t="s">
        <v>376</v>
      </c>
      <c r="C8" s="781"/>
      <c r="D8" s="781"/>
      <c r="E8" s="781"/>
      <c r="F8" s="781"/>
      <c r="G8" s="781"/>
      <c r="H8" s="781"/>
      <c r="I8" s="781"/>
      <c r="J8" s="781"/>
      <c r="K8" s="781"/>
      <c r="L8" s="781"/>
      <c r="M8" s="781"/>
      <c r="N8" s="781"/>
      <c r="O8" s="781"/>
      <c r="P8" s="782"/>
      <c r="Q8" s="783">
        <v>7</v>
      </c>
      <c r="R8" s="784"/>
      <c r="S8" s="784"/>
      <c r="T8" s="784"/>
      <c r="U8" s="784"/>
      <c r="V8" s="784">
        <v>5</v>
      </c>
      <c r="W8" s="784"/>
      <c r="X8" s="784"/>
      <c r="Y8" s="784"/>
      <c r="Z8" s="784"/>
      <c r="AA8" s="784">
        <v>2</v>
      </c>
      <c r="AB8" s="784"/>
      <c r="AC8" s="784"/>
      <c r="AD8" s="784"/>
      <c r="AE8" s="785"/>
      <c r="AF8" s="786">
        <v>2</v>
      </c>
      <c r="AG8" s="787"/>
      <c r="AH8" s="787"/>
      <c r="AI8" s="787"/>
      <c r="AJ8" s="788"/>
      <c r="AK8" s="769">
        <v>4</v>
      </c>
      <c r="AL8" s="770"/>
      <c r="AM8" s="770"/>
      <c r="AN8" s="770"/>
      <c r="AO8" s="770"/>
      <c r="AP8" s="770" t="s">
        <v>564</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576</v>
      </c>
      <c r="BT8" s="774"/>
      <c r="BU8" s="774"/>
      <c r="BV8" s="774"/>
      <c r="BW8" s="774"/>
      <c r="BX8" s="774"/>
      <c r="BY8" s="774"/>
      <c r="BZ8" s="774"/>
      <c r="CA8" s="774"/>
      <c r="CB8" s="774"/>
      <c r="CC8" s="774"/>
      <c r="CD8" s="774"/>
      <c r="CE8" s="774"/>
      <c r="CF8" s="774"/>
      <c r="CG8" s="775"/>
      <c r="CH8" s="776">
        <v>15</v>
      </c>
      <c r="CI8" s="777"/>
      <c r="CJ8" s="777"/>
      <c r="CK8" s="777"/>
      <c r="CL8" s="778"/>
      <c r="CM8" s="776">
        <v>214</v>
      </c>
      <c r="CN8" s="777"/>
      <c r="CO8" s="777"/>
      <c r="CP8" s="777"/>
      <c r="CQ8" s="778"/>
      <c r="CR8" s="776">
        <v>30</v>
      </c>
      <c r="CS8" s="777"/>
      <c r="CT8" s="777"/>
      <c r="CU8" s="777"/>
      <c r="CV8" s="778"/>
      <c r="CW8" s="776" t="s">
        <v>577</v>
      </c>
      <c r="CX8" s="777"/>
      <c r="CY8" s="777"/>
      <c r="CZ8" s="777"/>
      <c r="DA8" s="778"/>
      <c r="DB8" s="776" t="s">
        <v>577</v>
      </c>
      <c r="DC8" s="777"/>
      <c r="DD8" s="777"/>
      <c r="DE8" s="777"/>
      <c r="DF8" s="778"/>
      <c r="DG8" s="776" t="s">
        <v>577</v>
      </c>
      <c r="DH8" s="777"/>
      <c r="DI8" s="777"/>
      <c r="DJ8" s="777"/>
      <c r="DK8" s="778"/>
      <c r="DL8" s="776" t="s">
        <v>577</v>
      </c>
      <c r="DM8" s="777"/>
      <c r="DN8" s="777"/>
      <c r="DO8" s="777"/>
      <c r="DP8" s="778"/>
      <c r="DQ8" s="776" t="s">
        <v>577</v>
      </c>
      <c r="DR8" s="777"/>
      <c r="DS8" s="777"/>
      <c r="DT8" s="777"/>
      <c r="DU8" s="778"/>
      <c r="DV8" s="773"/>
      <c r="DW8" s="774"/>
      <c r="DX8" s="774"/>
      <c r="DY8" s="774"/>
      <c r="DZ8" s="779"/>
      <c r="EA8" s="222"/>
    </row>
    <row r="9" spans="1:131" s="223" customFormat="1" ht="26.25" customHeight="1" x14ac:dyDescent="0.2">
      <c r="A9" s="226">
        <v>3</v>
      </c>
      <c r="B9" s="780" t="s">
        <v>377</v>
      </c>
      <c r="C9" s="781"/>
      <c r="D9" s="781"/>
      <c r="E9" s="781"/>
      <c r="F9" s="781"/>
      <c r="G9" s="781"/>
      <c r="H9" s="781"/>
      <c r="I9" s="781"/>
      <c r="J9" s="781"/>
      <c r="K9" s="781"/>
      <c r="L9" s="781"/>
      <c r="M9" s="781"/>
      <c r="N9" s="781"/>
      <c r="O9" s="781"/>
      <c r="P9" s="782"/>
      <c r="Q9" s="783">
        <v>54</v>
      </c>
      <c r="R9" s="784"/>
      <c r="S9" s="784"/>
      <c r="T9" s="784"/>
      <c r="U9" s="784"/>
      <c r="V9" s="784">
        <v>50</v>
      </c>
      <c r="W9" s="784"/>
      <c r="X9" s="784"/>
      <c r="Y9" s="784"/>
      <c r="Z9" s="784"/>
      <c r="AA9" s="784">
        <v>4</v>
      </c>
      <c r="AB9" s="784"/>
      <c r="AC9" s="784"/>
      <c r="AD9" s="784"/>
      <c r="AE9" s="785"/>
      <c r="AF9" s="786">
        <v>4</v>
      </c>
      <c r="AG9" s="787"/>
      <c r="AH9" s="787"/>
      <c r="AI9" s="787"/>
      <c r="AJ9" s="788"/>
      <c r="AK9" s="769">
        <v>2</v>
      </c>
      <c r="AL9" s="770"/>
      <c r="AM9" s="770"/>
      <c r="AN9" s="770"/>
      <c r="AO9" s="770"/>
      <c r="AP9" s="770">
        <v>8</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t="s">
        <v>378</v>
      </c>
      <c r="C10" s="781"/>
      <c r="D10" s="781"/>
      <c r="E10" s="781"/>
      <c r="F10" s="781"/>
      <c r="G10" s="781"/>
      <c r="H10" s="781"/>
      <c r="I10" s="781"/>
      <c r="J10" s="781"/>
      <c r="K10" s="781"/>
      <c r="L10" s="781"/>
      <c r="M10" s="781"/>
      <c r="N10" s="781"/>
      <c r="O10" s="781"/>
      <c r="P10" s="782"/>
      <c r="Q10" s="783">
        <v>20</v>
      </c>
      <c r="R10" s="784"/>
      <c r="S10" s="784"/>
      <c r="T10" s="784"/>
      <c r="U10" s="784"/>
      <c r="V10" s="784">
        <v>19</v>
      </c>
      <c r="W10" s="784"/>
      <c r="X10" s="784"/>
      <c r="Y10" s="784"/>
      <c r="Z10" s="784"/>
      <c r="AA10" s="784">
        <v>2</v>
      </c>
      <c r="AB10" s="784"/>
      <c r="AC10" s="784"/>
      <c r="AD10" s="784"/>
      <c r="AE10" s="785"/>
      <c r="AF10" s="786">
        <v>2</v>
      </c>
      <c r="AG10" s="787"/>
      <c r="AH10" s="787"/>
      <c r="AI10" s="787"/>
      <c r="AJ10" s="788"/>
      <c r="AK10" s="769">
        <v>9</v>
      </c>
      <c r="AL10" s="770"/>
      <c r="AM10" s="770"/>
      <c r="AN10" s="770"/>
      <c r="AO10" s="770"/>
      <c r="AP10" s="770" t="s">
        <v>564</v>
      </c>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t="s">
        <v>379</v>
      </c>
      <c r="C11" s="781"/>
      <c r="D11" s="781"/>
      <c r="E11" s="781"/>
      <c r="F11" s="781"/>
      <c r="G11" s="781"/>
      <c r="H11" s="781"/>
      <c r="I11" s="781"/>
      <c r="J11" s="781"/>
      <c r="K11" s="781"/>
      <c r="L11" s="781"/>
      <c r="M11" s="781"/>
      <c r="N11" s="781"/>
      <c r="O11" s="781"/>
      <c r="P11" s="782"/>
      <c r="Q11" s="783">
        <v>24</v>
      </c>
      <c r="R11" s="784"/>
      <c r="S11" s="784"/>
      <c r="T11" s="784"/>
      <c r="U11" s="784"/>
      <c r="V11" s="784">
        <v>24</v>
      </c>
      <c r="W11" s="784"/>
      <c r="X11" s="784"/>
      <c r="Y11" s="784"/>
      <c r="Z11" s="784"/>
      <c r="AA11" s="784">
        <v>0</v>
      </c>
      <c r="AB11" s="784"/>
      <c r="AC11" s="784"/>
      <c r="AD11" s="784"/>
      <c r="AE11" s="785"/>
      <c r="AF11" s="786">
        <v>0</v>
      </c>
      <c r="AG11" s="787"/>
      <c r="AH11" s="787"/>
      <c r="AI11" s="787"/>
      <c r="AJ11" s="788"/>
      <c r="AK11" s="769">
        <v>5</v>
      </c>
      <c r="AL11" s="770"/>
      <c r="AM11" s="770"/>
      <c r="AN11" s="770"/>
      <c r="AO11" s="770"/>
      <c r="AP11" s="770">
        <v>26</v>
      </c>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t="s">
        <v>380</v>
      </c>
      <c r="C12" s="781"/>
      <c r="D12" s="781"/>
      <c r="E12" s="781"/>
      <c r="F12" s="781"/>
      <c r="G12" s="781"/>
      <c r="H12" s="781"/>
      <c r="I12" s="781"/>
      <c r="J12" s="781"/>
      <c r="K12" s="781"/>
      <c r="L12" s="781"/>
      <c r="M12" s="781"/>
      <c r="N12" s="781"/>
      <c r="O12" s="781"/>
      <c r="P12" s="782"/>
      <c r="Q12" s="783">
        <v>241</v>
      </c>
      <c r="R12" s="784"/>
      <c r="S12" s="784"/>
      <c r="T12" s="784"/>
      <c r="U12" s="784"/>
      <c r="V12" s="784">
        <v>238</v>
      </c>
      <c r="W12" s="784"/>
      <c r="X12" s="784"/>
      <c r="Y12" s="784"/>
      <c r="Z12" s="784"/>
      <c r="AA12" s="784">
        <v>3</v>
      </c>
      <c r="AB12" s="784"/>
      <c r="AC12" s="784"/>
      <c r="AD12" s="784"/>
      <c r="AE12" s="785"/>
      <c r="AF12" s="786">
        <v>3</v>
      </c>
      <c r="AG12" s="787"/>
      <c r="AH12" s="787"/>
      <c r="AI12" s="787"/>
      <c r="AJ12" s="788"/>
      <c r="AK12" s="769">
        <v>238</v>
      </c>
      <c r="AL12" s="770"/>
      <c r="AM12" s="770"/>
      <c r="AN12" s="770"/>
      <c r="AO12" s="770"/>
      <c r="AP12" s="770">
        <v>1491</v>
      </c>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t="s">
        <v>381</v>
      </c>
      <c r="C13" s="781"/>
      <c r="D13" s="781"/>
      <c r="E13" s="781"/>
      <c r="F13" s="781"/>
      <c r="G13" s="781"/>
      <c r="H13" s="781"/>
      <c r="I13" s="781"/>
      <c r="J13" s="781"/>
      <c r="K13" s="781"/>
      <c r="L13" s="781"/>
      <c r="M13" s="781"/>
      <c r="N13" s="781"/>
      <c r="O13" s="781"/>
      <c r="P13" s="782"/>
      <c r="Q13" s="783">
        <v>0</v>
      </c>
      <c r="R13" s="784"/>
      <c r="S13" s="784"/>
      <c r="T13" s="784"/>
      <c r="U13" s="784"/>
      <c r="V13" s="784">
        <v>0</v>
      </c>
      <c r="W13" s="784"/>
      <c r="X13" s="784"/>
      <c r="Y13" s="784"/>
      <c r="Z13" s="784"/>
      <c r="AA13" s="784" t="s">
        <v>564</v>
      </c>
      <c r="AB13" s="784"/>
      <c r="AC13" s="784"/>
      <c r="AD13" s="784"/>
      <c r="AE13" s="785"/>
      <c r="AF13" s="786" t="s">
        <v>122</v>
      </c>
      <c r="AG13" s="787"/>
      <c r="AH13" s="787"/>
      <c r="AI13" s="787"/>
      <c r="AJ13" s="788"/>
      <c r="AK13" s="769" t="s">
        <v>564</v>
      </c>
      <c r="AL13" s="770"/>
      <c r="AM13" s="770"/>
      <c r="AN13" s="770"/>
      <c r="AO13" s="770"/>
      <c r="AP13" s="770" t="s">
        <v>564</v>
      </c>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382</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383</v>
      </c>
      <c r="B23" s="789" t="s">
        <v>384</v>
      </c>
      <c r="C23" s="790"/>
      <c r="D23" s="790"/>
      <c r="E23" s="790"/>
      <c r="F23" s="790"/>
      <c r="G23" s="790"/>
      <c r="H23" s="790"/>
      <c r="I23" s="790"/>
      <c r="J23" s="790"/>
      <c r="K23" s="790"/>
      <c r="L23" s="790"/>
      <c r="M23" s="790"/>
      <c r="N23" s="790"/>
      <c r="O23" s="790"/>
      <c r="P23" s="791"/>
      <c r="Q23" s="792">
        <v>44265</v>
      </c>
      <c r="R23" s="793"/>
      <c r="S23" s="793"/>
      <c r="T23" s="793"/>
      <c r="U23" s="793"/>
      <c r="V23" s="793">
        <v>42647</v>
      </c>
      <c r="W23" s="793"/>
      <c r="X23" s="793"/>
      <c r="Y23" s="793"/>
      <c r="Z23" s="793"/>
      <c r="AA23" s="793">
        <v>1618</v>
      </c>
      <c r="AB23" s="793"/>
      <c r="AC23" s="793"/>
      <c r="AD23" s="793"/>
      <c r="AE23" s="794"/>
      <c r="AF23" s="795">
        <v>1529</v>
      </c>
      <c r="AG23" s="793"/>
      <c r="AH23" s="793"/>
      <c r="AI23" s="793"/>
      <c r="AJ23" s="796"/>
      <c r="AK23" s="797"/>
      <c r="AL23" s="798"/>
      <c r="AM23" s="798"/>
      <c r="AN23" s="798"/>
      <c r="AO23" s="798"/>
      <c r="AP23" s="793">
        <v>30696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385</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386</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387</v>
      </c>
      <c r="R26" s="734"/>
      <c r="S26" s="734"/>
      <c r="T26" s="734"/>
      <c r="U26" s="735"/>
      <c r="V26" s="733" t="s">
        <v>388</v>
      </c>
      <c r="W26" s="734"/>
      <c r="X26" s="734"/>
      <c r="Y26" s="734"/>
      <c r="Z26" s="735"/>
      <c r="AA26" s="733" t="s">
        <v>389</v>
      </c>
      <c r="AB26" s="734"/>
      <c r="AC26" s="734"/>
      <c r="AD26" s="734"/>
      <c r="AE26" s="734"/>
      <c r="AF26" s="814" t="s">
        <v>390</v>
      </c>
      <c r="AG26" s="815"/>
      <c r="AH26" s="815"/>
      <c r="AI26" s="815"/>
      <c r="AJ26" s="816"/>
      <c r="AK26" s="734" t="s">
        <v>391</v>
      </c>
      <c r="AL26" s="734"/>
      <c r="AM26" s="734"/>
      <c r="AN26" s="734"/>
      <c r="AO26" s="735"/>
      <c r="AP26" s="733" t="s">
        <v>392</v>
      </c>
      <c r="AQ26" s="734"/>
      <c r="AR26" s="734"/>
      <c r="AS26" s="734"/>
      <c r="AT26" s="735"/>
      <c r="AU26" s="733" t="s">
        <v>393</v>
      </c>
      <c r="AV26" s="734"/>
      <c r="AW26" s="734"/>
      <c r="AX26" s="734"/>
      <c r="AY26" s="735"/>
      <c r="AZ26" s="733" t="s">
        <v>394</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395</v>
      </c>
      <c r="C28" s="750"/>
      <c r="D28" s="750"/>
      <c r="E28" s="750"/>
      <c r="F28" s="750"/>
      <c r="G28" s="750"/>
      <c r="H28" s="750"/>
      <c r="I28" s="750"/>
      <c r="J28" s="750"/>
      <c r="K28" s="750"/>
      <c r="L28" s="750"/>
      <c r="M28" s="750"/>
      <c r="N28" s="750"/>
      <c r="O28" s="750"/>
      <c r="P28" s="751"/>
      <c r="Q28" s="822">
        <v>6821</v>
      </c>
      <c r="R28" s="823"/>
      <c r="S28" s="823"/>
      <c r="T28" s="823"/>
      <c r="U28" s="823"/>
      <c r="V28" s="823">
        <v>6652</v>
      </c>
      <c r="W28" s="823"/>
      <c r="X28" s="823"/>
      <c r="Y28" s="823"/>
      <c r="Z28" s="823"/>
      <c r="AA28" s="823">
        <v>170</v>
      </c>
      <c r="AB28" s="823"/>
      <c r="AC28" s="823"/>
      <c r="AD28" s="823"/>
      <c r="AE28" s="824"/>
      <c r="AF28" s="825">
        <v>170</v>
      </c>
      <c r="AG28" s="823"/>
      <c r="AH28" s="823"/>
      <c r="AI28" s="823"/>
      <c r="AJ28" s="826"/>
      <c r="AK28" s="827">
        <v>544</v>
      </c>
      <c r="AL28" s="828"/>
      <c r="AM28" s="828"/>
      <c r="AN28" s="828"/>
      <c r="AO28" s="828"/>
      <c r="AP28" s="828" t="s">
        <v>564</v>
      </c>
      <c r="AQ28" s="828"/>
      <c r="AR28" s="828"/>
      <c r="AS28" s="828"/>
      <c r="AT28" s="828"/>
      <c r="AU28" s="828" t="s">
        <v>564</v>
      </c>
      <c r="AV28" s="828"/>
      <c r="AW28" s="828"/>
      <c r="AX28" s="828"/>
      <c r="AY28" s="828"/>
      <c r="AZ28" s="829" t="s">
        <v>564</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396</v>
      </c>
      <c r="C29" s="781"/>
      <c r="D29" s="781"/>
      <c r="E29" s="781"/>
      <c r="F29" s="781"/>
      <c r="G29" s="781"/>
      <c r="H29" s="781"/>
      <c r="I29" s="781"/>
      <c r="J29" s="781"/>
      <c r="K29" s="781"/>
      <c r="L29" s="781"/>
      <c r="M29" s="781"/>
      <c r="N29" s="781"/>
      <c r="O29" s="781"/>
      <c r="P29" s="782"/>
      <c r="Q29" s="783">
        <v>1118</v>
      </c>
      <c r="R29" s="784"/>
      <c r="S29" s="784"/>
      <c r="T29" s="784"/>
      <c r="U29" s="784"/>
      <c r="V29" s="784">
        <v>1116</v>
      </c>
      <c r="W29" s="784"/>
      <c r="X29" s="784"/>
      <c r="Y29" s="784"/>
      <c r="Z29" s="784"/>
      <c r="AA29" s="784">
        <v>2</v>
      </c>
      <c r="AB29" s="784"/>
      <c r="AC29" s="784"/>
      <c r="AD29" s="784"/>
      <c r="AE29" s="785"/>
      <c r="AF29" s="786">
        <v>2</v>
      </c>
      <c r="AG29" s="787"/>
      <c r="AH29" s="787"/>
      <c r="AI29" s="787"/>
      <c r="AJ29" s="788"/>
      <c r="AK29" s="834">
        <v>307</v>
      </c>
      <c r="AL29" s="830"/>
      <c r="AM29" s="830"/>
      <c r="AN29" s="830"/>
      <c r="AO29" s="830"/>
      <c r="AP29" s="830" t="s">
        <v>564</v>
      </c>
      <c r="AQ29" s="830"/>
      <c r="AR29" s="830"/>
      <c r="AS29" s="830"/>
      <c r="AT29" s="830"/>
      <c r="AU29" s="830" t="s">
        <v>564</v>
      </c>
      <c r="AV29" s="830"/>
      <c r="AW29" s="830"/>
      <c r="AX29" s="830"/>
      <c r="AY29" s="830"/>
      <c r="AZ29" s="831" t="s">
        <v>564</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397</v>
      </c>
      <c r="C30" s="781"/>
      <c r="D30" s="781"/>
      <c r="E30" s="781"/>
      <c r="F30" s="781"/>
      <c r="G30" s="781"/>
      <c r="H30" s="781"/>
      <c r="I30" s="781"/>
      <c r="J30" s="781"/>
      <c r="K30" s="781"/>
      <c r="L30" s="781"/>
      <c r="M30" s="781"/>
      <c r="N30" s="781"/>
      <c r="O30" s="781"/>
      <c r="P30" s="782"/>
      <c r="Q30" s="783">
        <v>10898</v>
      </c>
      <c r="R30" s="784"/>
      <c r="S30" s="784"/>
      <c r="T30" s="784"/>
      <c r="U30" s="784"/>
      <c r="V30" s="784">
        <v>10621</v>
      </c>
      <c r="W30" s="784"/>
      <c r="X30" s="784"/>
      <c r="Y30" s="784"/>
      <c r="Z30" s="784"/>
      <c r="AA30" s="784">
        <v>277</v>
      </c>
      <c r="AB30" s="784"/>
      <c r="AC30" s="784"/>
      <c r="AD30" s="784"/>
      <c r="AE30" s="785"/>
      <c r="AF30" s="786">
        <v>277</v>
      </c>
      <c r="AG30" s="787"/>
      <c r="AH30" s="787"/>
      <c r="AI30" s="787"/>
      <c r="AJ30" s="788"/>
      <c r="AK30" s="834">
        <v>1506</v>
      </c>
      <c r="AL30" s="830"/>
      <c r="AM30" s="830"/>
      <c r="AN30" s="830"/>
      <c r="AO30" s="830"/>
      <c r="AP30" s="830" t="s">
        <v>564</v>
      </c>
      <c r="AQ30" s="830"/>
      <c r="AR30" s="830"/>
      <c r="AS30" s="830"/>
      <c r="AT30" s="830"/>
      <c r="AU30" s="830" t="s">
        <v>564</v>
      </c>
      <c r="AV30" s="830"/>
      <c r="AW30" s="830"/>
      <c r="AX30" s="830"/>
      <c r="AY30" s="830"/>
      <c r="AZ30" s="831" t="s">
        <v>564</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398</v>
      </c>
      <c r="C31" s="781"/>
      <c r="D31" s="781"/>
      <c r="E31" s="781"/>
      <c r="F31" s="781"/>
      <c r="G31" s="781"/>
      <c r="H31" s="781"/>
      <c r="I31" s="781"/>
      <c r="J31" s="781"/>
      <c r="K31" s="781"/>
      <c r="L31" s="781"/>
      <c r="M31" s="781"/>
      <c r="N31" s="781"/>
      <c r="O31" s="781"/>
      <c r="P31" s="782"/>
      <c r="Q31" s="783">
        <v>46</v>
      </c>
      <c r="R31" s="784"/>
      <c r="S31" s="784"/>
      <c r="T31" s="784"/>
      <c r="U31" s="784"/>
      <c r="V31" s="784">
        <v>46</v>
      </c>
      <c r="W31" s="784"/>
      <c r="X31" s="784"/>
      <c r="Y31" s="784"/>
      <c r="Z31" s="784"/>
      <c r="AA31" s="784" t="s">
        <v>564</v>
      </c>
      <c r="AB31" s="784"/>
      <c r="AC31" s="784"/>
      <c r="AD31" s="784"/>
      <c r="AE31" s="785"/>
      <c r="AF31" s="786" t="s">
        <v>122</v>
      </c>
      <c r="AG31" s="787"/>
      <c r="AH31" s="787"/>
      <c r="AI31" s="787"/>
      <c r="AJ31" s="788"/>
      <c r="AK31" s="834">
        <v>17</v>
      </c>
      <c r="AL31" s="830"/>
      <c r="AM31" s="830"/>
      <c r="AN31" s="830"/>
      <c r="AO31" s="830"/>
      <c r="AP31" s="830">
        <v>144</v>
      </c>
      <c r="AQ31" s="830"/>
      <c r="AR31" s="830"/>
      <c r="AS31" s="830"/>
      <c r="AT31" s="830"/>
      <c r="AU31" s="830">
        <v>144</v>
      </c>
      <c r="AV31" s="830"/>
      <c r="AW31" s="830"/>
      <c r="AX31" s="830"/>
      <c r="AY31" s="830"/>
      <c r="AZ31" s="831" t="s">
        <v>564</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399</v>
      </c>
      <c r="C32" s="781"/>
      <c r="D32" s="781"/>
      <c r="E32" s="781"/>
      <c r="F32" s="781"/>
      <c r="G32" s="781"/>
      <c r="H32" s="781"/>
      <c r="I32" s="781"/>
      <c r="J32" s="781"/>
      <c r="K32" s="781"/>
      <c r="L32" s="781"/>
      <c r="M32" s="781"/>
      <c r="N32" s="781"/>
      <c r="O32" s="781"/>
      <c r="P32" s="782"/>
      <c r="Q32" s="783">
        <v>1404</v>
      </c>
      <c r="R32" s="784"/>
      <c r="S32" s="784"/>
      <c r="T32" s="784"/>
      <c r="U32" s="784"/>
      <c r="V32" s="784">
        <v>1296</v>
      </c>
      <c r="W32" s="784"/>
      <c r="X32" s="784"/>
      <c r="Y32" s="784"/>
      <c r="Z32" s="784"/>
      <c r="AA32" s="784">
        <v>108</v>
      </c>
      <c r="AB32" s="784"/>
      <c r="AC32" s="784"/>
      <c r="AD32" s="784"/>
      <c r="AE32" s="785"/>
      <c r="AF32" s="786">
        <v>2342</v>
      </c>
      <c r="AG32" s="787"/>
      <c r="AH32" s="787"/>
      <c r="AI32" s="787"/>
      <c r="AJ32" s="788"/>
      <c r="AK32" s="834">
        <v>170</v>
      </c>
      <c r="AL32" s="830"/>
      <c r="AM32" s="830"/>
      <c r="AN32" s="830"/>
      <c r="AO32" s="830"/>
      <c r="AP32" s="830">
        <v>5318</v>
      </c>
      <c r="AQ32" s="830"/>
      <c r="AR32" s="830"/>
      <c r="AS32" s="830"/>
      <c r="AT32" s="830"/>
      <c r="AU32" s="830">
        <v>1186</v>
      </c>
      <c r="AV32" s="830"/>
      <c r="AW32" s="830"/>
      <c r="AX32" s="830"/>
      <c r="AY32" s="830"/>
      <c r="AZ32" s="831" t="s">
        <v>564</v>
      </c>
      <c r="BA32" s="831"/>
      <c r="BB32" s="831"/>
      <c r="BC32" s="831"/>
      <c r="BD32" s="831"/>
      <c r="BE32" s="832" t="s">
        <v>400</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401</v>
      </c>
      <c r="C33" s="781"/>
      <c r="D33" s="781"/>
      <c r="E33" s="781"/>
      <c r="F33" s="781"/>
      <c r="G33" s="781"/>
      <c r="H33" s="781"/>
      <c r="I33" s="781"/>
      <c r="J33" s="781"/>
      <c r="K33" s="781"/>
      <c r="L33" s="781"/>
      <c r="M33" s="781"/>
      <c r="N33" s="781"/>
      <c r="O33" s="781"/>
      <c r="P33" s="782"/>
      <c r="Q33" s="783">
        <v>83</v>
      </c>
      <c r="R33" s="784"/>
      <c r="S33" s="784"/>
      <c r="T33" s="784"/>
      <c r="U33" s="784"/>
      <c r="V33" s="784">
        <v>76</v>
      </c>
      <c r="W33" s="784"/>
      <c r="X33" s="784"/>
      <c r="Y33" s="784"/>
      <c r="Z33" s="784"/>
      <c r="AA33" s="784">
        <v>6</v>
      </c>
      <c r="AB33" s="784"/>
      <c r="AC33" s="784"/>
      <c r="AD33" s="784"/>
      <c r="AE33" s="785"/>
      <c r="AF33" s="786">
        <v>124</v>
      </c>
      <c r="AG33" s="787"/>
      <c r="AH33" s="787"/>
      <c r="AI33" s="787"/>
      <c r="AJ33" s="788"/>
      <c r="AK33" s="834">
        <v>23</v>
      </c>
      <c r="AL33" s="830"/>
      <c r="AM33" s="830"/>
      <c r="AN33" s="830"/>
      <c r="AO33" s="830"/>
      <c r="AP33" s="830">
        <v>1099</v>
      </c>
      <c r="AQ33" s="830"/>
      <c r="AR33" s="830"/>
      <c r="AS33" s="830"/>
      <c r="AT33" s="830"/>
      <c r="AU33" s="830">
        <v>351</v>
      </c>
      <c r="AV33" s="830"/>
      <c r="AW33" s="830"/>
      <c r="AX33" s="830"/>
      <c r="AY33" s="830"/>
      <c r="AZ33" s="831" t="s">
        <v>564</v>
      </c>
      <c r="BA33" s="831"/>
      <c r="BB33" s="831"/>
      <c r="BC33" s="831"/>
      <c r="BD33" s="831"/>
      <c r="BE33" s="832" t="s">
        <v>400</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402</v>
      </c>
      <c r="C34" s="781"/>
      <c r="D34" s="781"/>
      <c r="E34" s="781"/>
      <c r="F34" s="781"/>
      <c r="G34" s="781"/>
      <c r="H34" s="781"/>
      <c r="I34" s="781"/>
      <c r="J34" s="781"/>
      <c r="K34" s="781"/>
      <c r="L34" s="781"/>
      <c r="M34" s="781"/>
      <c r="N34" s="781"/>
      <c r="O34" s="781"/>
      <c r="P34" s="782"/>
      <c r="Q34" s="783">
        <v>1274</v>
      </c>
      <c r="R34" s="784"/>
      <c r="S34" s="784"/>
      <c r="T34" s="784"/>
      <c r="U34" s="784"/>
      <c r="V34" s="784">
        <v>1533</v>
      </c>
      <c r="W34" s="784"/>
      <c r="X34" s="784"/>
      <c r="Y34" s="784"/>
      <c r="Z34" s="784"/>
      <c r="AA34" s="784">
        <v>-260</v>
      </c>
      <c r="AB34" s="784"/>
      <c r="AC34" s="784"/>
      <c r="AD34" s="784"/>
      <c r="AE34" s="785"/>
      <c r="AF34" s="786">
        <v>29</v>
      </c>
      <c r="AG34" s="787"/>
      <c r="AH34" s="787"/>
      <c r="AI34" s="787"/>
      <c r="AJ34" s="788"/>
      <c r="AK34" s="834">
        <v>694</v>
      </c>
      <c r="AL34" s="830"/>
      <c r="AM34" s="830"/>
      <c r="AN34" s="830"/>
      <c r="AO34" s="830"/>
      <c r="AP34" s="830">
        <v>15793</v>
      </c>
      <c r="AQ34" s="830"/>
      <c r="AR34" s="830"/>
      <c r="AS34" s="830"/>
      <c r="AT34" s="830"/>
      <c r="AU34" s="830">
        <v>12492</v>
      </c>
      <c r="AV34" s="830"/>
      <c r="AW34" s="830"/>
      <c r="AX34" s="830"/>
      <c r="AY34" s="830"/>
      <c r="AZ34" s="831" t="s">
        <v>564</v>
      </c>
      <c r="BA34" s="831"/>
      <c r="BB34" s="831"/>
      <c r="BC34" s="831"/>
      <c r="BD34" s="831"/>
      <c r="BE34" s="832" t="s">
        <v>400</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t="s">
        <v>143</v>
      </c>
      <c r="C35" s="781"/>
      <c r="D35" s="781"/>
      <c r="E35" s="781"/>
      <c r="F35" s="781"/>
      <c r="G35" s="781"/>
      <c r="H35" s="781"/>
      <c r="I35" s="781"/>
      <c r="J35" s="781"/>
      <c r="K35" s="781"/>
      <c r="L35" s="781"/>
      <c r="M35" s="781"/>
      <c r="N35" s="781"/>
      <c r="O35" s="781"/>
      <c r="P35" s="782"/>
      <c r="Q35" s="783">
        <v>12598</v>
      </c>
      <c r="R35" s="784"/>
      <c r="S35" s="784"/>
      <c r="T35" s="784"/>
      <c r="U35" s="784"/>
      <c r="V35" s="784">
        <v>13856</v>
      </c>
      <c r="W35" s="784"/>
      <c r="X35" s="784"/>
      <c r="Y35" s="784"/>
      <c r="Z35" s="784"/>
      <c r="AA35" s="784">
        <v>-1257</v>
      </c>
      <c r="AB35" s="784"/>
      <c r="AC35" s="784"/>
      <c r="AD35" s="784"/>
      <c r="AE35" s="785"/>
      <c r="AF35" s="786">
        <v>-1687</v>
      </c>
      <c r="AG35" s="787"/>
      <c r="AH35" s="787"/>
      <c r="AI35" s="787"/>
      <c r="AJ35" s="788"/>
      <c r="AK35" s="834">
        <v>1900</v>
      </c>
      <c r="AL35" s="830"/>
      <c r="AM35" s="830"/>
      <c r="AN35" s="830"/>
      <c r="AO35" s="830"/>
      <c r="AP35" s="830">
        <v>6399</v>
      </c>
      <c r="AQ35" s="830"/>
      <c r="AR35" s="830"/>
      <c r="AS35" s="830"/>
      <c r="AT35" s="830"/>
      <c r="AU35" s="830">
        <v>3852</v>
      </c>
      <c r="AV35" s="830"/>
      <c r="AW35" s="830"/>
      <c r="AX35" s="830"/>
      <c r="AY35" s="830"/>
      <c r="AZ35" s="831">
        <v>15.3</v>
      </c>
      <c r="BA35" s="831"/>
      <c r="BB35" s="831"/>
      <c r="BC35" s="831"/>
      <c r="BD35" s="831"/>
      <c r="BE35" s="832" t="s">
        <v>400</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t="s">
        <v>403</v>
      </c>
      <c r="C36" s="781"/>
      <c r="D36" s="781"/>
      <c r="E36" s="781"/>
      <c r="F36" s="781"/>
      <c r="G36" s="781"/>
      <c r="H36" s="781"/>
      <c r="I36" s="781"/>
      <c r="J36" s="781"/>
      <c r="K36" s="781"/>
      <c r="L36" s="781"/>
      <c r="M36" s="781"/>
      <c r="N36" s="781"/>
      <c r="O36" s="781"/>
      <c r="P36" s="782"/>
      <c r="Q36" s="783">
        <v>13</v>
      </c>
      <c r="R36" s="784"/>
      <c r="S36" s="784"/>
      <c r="T36" s="784"/>
      <c r="U36" s="784"/>
      <c r="V36" s="784">
        <v>11</v>
      </c>
      <c r="W36" s="784"/>
      <c r="X36" s="784"/>
      <c r="Y36" s="784"/>
      <c r="Z36" s="784"/>
      <c r="AA36" s="784">
        <v>2</v>
      </c>
      <c r="AB36" s="784"/>
      <c r="AC36" s="784"/>
      <c r="AD36" s="784"/>
      <c r="AE36" s="785"/>
      <c r="AF36" s="786">
        <v>2</v>
      </c>
      <c r="AG36" s="787"/>
      <c r="AH36" s="787"/>
      <c r="AI36" s="787"/>
      <c r="AJ36" s="788"/>
      <c r="AK36" s="834">
        <v>6</v>
      </c>
      <c r="AL36" s="830"/>
      <c r="AM36" s="830"/>
      <c r="AN36" s="830"/>
      <c r="AO36" s="830"/>
      <c r="AP36" s="830" t="s">
        <v>564</v>
      </c>
      <c r="AQ36" s="830"/>
      <c r="AR36" s="830"/>
      <c r="AS36" s="830"/>
      <c r="AT36" s="830"/>
      <c r="AU36" s="830" t="s">
        <v>564</v>
      </c>
      <c r="AV36" s="830"/>
      <c r="AW36" s="830"/>
      <c r="AX36" s="830"/>
      <c r="AY36" s="830"/>
      <c r="AZ36" s="831" t="s">
        <v>564</v>
      </c>
      <c r="BA36" s="831"/>
      <c r="BB36" s="831"/>
      <c r="BC36" s="831"/>
      <c r="BD36" s="831"/>
      <c r="BE36" s="832" t="s">
        <v>404</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t="s">
        <v>405</v>
      </c>
      <c r="C37" s="781"/>
      <c r="D37" s="781"/>
      <c r="E37" s="781"/>
      <c r="F37" s="781"/>
      <c r="G37" s="781"/>
      <c r="H37" s="781"/>
      <c r="I37" s="781"/>
      <c r="J37" s="781"/>
      <c r="K37" s="781"/>
      <c r="L37" s="781"/>
      <c r="M37" s="781"/>
      <c r="N37" s="781"/>
      <c r="O37" s="781"/>
      <c r="P37" s="782"/>
      <c r="Q37" s="783">
        <v>424</v>
      </c>
      <c r="R37" s="784"/>
      <c r="S37" s="784"/>
      <c r="T37" s="784"/>
      <c r="U37" s="784"/>
      <c r="V37" s="784">
        <v>414</v>
      </c>
      <c r="W37" s="784"/>
      <c r="X37" s="784"/>
      <c r="Y37" s="784"/>
      <c r="Z37" s="784"/>
      <c r="AA37" s="784">
        <v>9</v>
      </c>
      <c r="AB37" s="784"/>
      <c r="AC37" s="784"/>
      <c r="AD37" s="784"/>
      <c r="AE37" s="785"/>
      <c r="AF37" s="786">
        <v>9</v>
      </c>
      <c r="AG37" s="787"/>
      <c r="AH37" s="787"/>
      <c r="AI37" s="787"/>
      <c r="AJ37" s="788"/>
      <c r="AK37" s="834">
        <v>276</v>
      </c>
      <c r="AL37" s="830"/>
      <c r="AM37" s="830"/>
      <c r="AN37" s="830"/>
      <c r="AO37" s="830"/>
      <c r="AP37" s="830">
        <v>2454</v>
      </c>
      <c r="AQ37" s="830"/>
      <c r="AR37" s="830"/>
      <c r="AS37" s="830"/>
      <c r="AT37" s="830"/>
      <c r="AU37" s="830">
        <v>2454</v>
      </c>
      <c r="AV37" s="830"/>
      <c r="AW37" s="830"/>
      <c r="AX37" s="830"/>
      <c r="AY37" s="830"/>
      <c r="AZ37" s="831" t="s">
        <v>564</v>
      </c>
      <c r="BA37" s="831"/>
      <c r="BB37" s="831"/>
      <c r="BC37" s="831"/>
      <c r="BD37" s="831"/>
      <c r="BE37" s="832" t="s">
        <v>404</v>
      </c>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t="s">
        <v>406</v>
      </c>
      <c r="C38" s="781"/>
      <c r="D38" s="781"/>
      <c r="E38" s="781"/>
      <c r="F38" s="781"/>
      <c r="G38" s="781"/>
      <c r="H38" s="781"/>
      <c r="I38" s="781"/>
      <c r="J38" s="781"/>
      <c r="K38" s="781"/>
      <c r="L38" s="781"/>
      <c r="M38" s="781"/>
      <c r="N38" s="781"/>
      <c r="O38" s="781"/>
      <c r="P38" s="782"/>
      <c r="Q38" s="783">
        <v>31</v>
      </c>
      <c r="R38" s="784"/>
      <c r="S38" s="784"/>
      <c r="T38" s="784"/>
      <c r="U38" s="784"/>
      <c r="V38" s="784">
        <v>29</v>
      </c>
      <c r="W38" s="784"/>
      <c r="X38" s="784"/>
      <c r="Y38" s="784"/>
      <c r="Z38" s="784"/>
      <c r="AA38" s="784">
        <v>1</v>
      </c>
      <c r="AB38" s="784"/>
      <c r="AC38" s="784"/>
      <c r="AD38" s="784"/>
      <c r="AE38" s="785"/>
      <c r="AF38" s="786">
        <v>1</v>
      </c>
      <c r="AG38" s="787"/>
      <c r="AH38" s="787"/>
      <c r="AI38" s="787"/>
      <c r="AJ38" s="788"/>
      <c r="AK38" s="834">
        <v>19</v>
      </c>
      <c r="AL38" s="830"/>
      <c r="AM38" s="830"/>
      <c r="AN38" s="830"/>
      <c r="AO38" s="830"/>
      <c r="AP38" s="830">
        <v>84</v>
      </c>
      <c r="AQ38" s="830"/>
      <c r="AR38" s="830"/>
      <c r="AS38" s="830"/>
      <c r="AT38" s="830"/>
      <c r="AU38" s="830">
        <v>84</v>
      </c>
      <c r="AV38" s="830"/>
      <c r="AW38" s="830"/>
      <c r="AX38" s="830"/>
      <c r="AY38" s="830"/>
      <c r="AZ38" s="831" t="s">
        <v>564</v>
      </c>
      <c r="BA38" s="831"/>
      <c r="BB38" s="831"/>
      <c r="BC38" s="831"/>
      <c r="BD38" s="831"/>
      <c r="BE38" s="832" t="s">
        <v>404</v>
      </c>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383</v>
      </c>
      <c r="B63" s="789" t="s">
        <v>408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1270</v>
      </c>
      <c r="AG63" s="844"/>
      <c r="AH63" s="844"/>
      <c r="AI63" s="844"/>
      <c r="AJ63" s="845"/>
      <c r="AK63" s="846"/>
      <c r="AL63" s="841"/>
      <c r="AM63" s="841"/>
      <c r="AN63" s="841"/>
      <c r="AO63" s="841"/>
      <c r="AP63" s="844">
        <v>31291</v>
      </c>
      <c r="AQ63" s="844"/>
      <c r="AR63" s="844"/>
      <c r="AS63" s="844"/>
      <c r="AT63" s="844"/>
      <c r="AU63" s="844">
        <v>20563</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410</v>
      </c>
      <c r="B66" s="728"/>
      <c r="C66" s="728"/>
      <c r="D66" s="728"/>
      <c r="E66" s="728"/>
      <c r="F66" s="728"/>
      <c r="G66" s="728"/>
      <c r="H66" s="728"/>
      <c r="I66" s="728"/>
      <c r="J66" s="728"/>
      <c r="K66" s="728"/>
      <c r="L66" s="728"/>
      <c r="M66" s="728"/>
      <c r="N66" s="728"/>
      <c r="O66" s="728"/>
      <c r="P66" s="729"/>
      <c r="Q66" s="733" t="s">
        <v>387</v>
      </c>
      <c r="R66" s="734"/>
      <c r="S66" s="734"/>
      <c r="T66" s="734"/>
      <c r="U66" s="735"/>
      <c r="V66" s="733" t="s">
        <v>388</v>
      </c>
      <c r="W66" s="734"/>
      <c r="X66" s="734"/>
      <c r="Y66" s="734"/>
      <c r="Z66" s="735"/>
      <c r="AA66" s="733" t="s">
        <v>389</v>
      </c>
      <c r="AB66" s="734"/>
      <c r="AC66" s="734"/>
      <c r="AD66" s="734"/>
      <c r="AE66" s="735"/>
      <c r="AF66" s="854" t="s">
        <v>390</v>
      </c>
      <c r="AG66" s="815"/>
      <c r="AH66" s="815"/>
      <c r="AI66" s="815"/>
      <c r="AJ66" s="855"/>
      <c r="AK66" s="733" t="s">
        <v>391</v>
      </c>
      <c r="AL66" s="728"/>
      <c r="AM66" s="728"/>
      <c r="AN66" s="728"/>
      <c r="AO66" s="729"/>
      <c r="AP66" s="733" t="s">
        <v>392</v>
      </c>
      <c r="AQ66" s="734"/>
      <c r="AR66" s="734"/>
      <c r="AS66" s="734"/>
      <c r="AT66" s="735"/>
      <c r="AU66" s="733" t="s">
        <v>411</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565</v>
      </c>
      <c r="C68" s="870"/>
      <c r="D68" s="870"/>
      <c r="E68" s="870"/>
      <c r="F68" s="870"/>
      <c r="G68" s="870"/>
      <c r="H68" s="870"/>
      <c r="I68" s="870"/>
      <c r="J68" s="870"/>
      <c r="K68" s="870"/>
      <c r="L68" s="870"/>
      <c r="M68" s="870"/>
      <c r="N68" s="870"/>
      <c r="O68" s="870"/>
      <c r="P68" s="871"/>
      <c r="Q68" s="872">
        <v>7342</v>
      </c>
      <c r="R68" s="866"/>
      <c r="S68" s="866"/>
      <c r="T68" s="866"/>
      <c r="U68" s="866"/>
      <c r="V68" s="866">
        <v>7213</v>
      </c>
      <c r="W68" s="866"/>
      <c r="X68" s="866"/>
      <c r="Y68" s="866"/>
      <c r="Z68" s="866"/>
      <c r="AA68" s="866">
        <v>129</v>
      </c>
      <c r="AB68" s="866"/>
      <c r="AC68" s="866"/>
      <c r="AD68" s="866"/>
      <c r="AE68" s="866"/>
      <c r="AF68" s="866">
        <v>129</v>
      </c>
      <c r="AG68" s="866"/>
      <c r="AH68" s="866"/>
      <c r="AI68" s="866"/>
      <c r="AJ68" s="866"/>
      <c r="AK68" s="866">
        <v>2723</v>
      </c>
      <c r="AL68" s="866"/>
      <c r="AM68" s="866"/>
      <c r="AN68" s="866"/>
      <c r="AO68" s="866"/>
      <c r="AP68" s="866" t="s">
        <v>564</v>
      </c>
      <c r="AQ68" s="866"/>
      <c r="AR68" s="866"/>
      <c r="AS68" s="866"/>
      <c r="AT68" s="866"/>
      <c r="AU68" s="866" t="s">
        <v>564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566</v>
      </c>
      <c r="C69" s="874"/>
      <c r="D69" s="874"/>
      <c r="E69" s="874"/>
      <c r="F69" s="874"/>
      <c r="G69" s="874"/>
      <c r="H69" s="874"/>
      <c r="I69" s="874"/>
      <c r="J69" s="874"/>
      <c r="K69" s="874"/>
      <c r="L69" s="874"/>
      <c r="M69" s="874"/>
      <c r="N69" s="874"/>
      <c r="O69" s="874"/>
      <c r="P69" s="875"/>
      <c r="Q69" s="876">
        <v>75</v>
      </c>
      <c r="R69" s="830"/>
      <c r="S69" s="830"/>
      <c r="T69" s="830"/>
      <c r="U69" s="830"/>
      <c r="V69" s="830">
        <v>71</v>
      </c>
      <c r="W69" s="830"/>
      <c r="X69" s="830"/>
      <c r="Y69" s="830"/>
      <c r="Z69" s="830"/>
      <c r="AA69" s="830">
        <v>4</v>
      </c>
      <c r="AB69" s="830"/>
      <c r="AC69" s="830"/>
      <c r="AD69" s="830"/>
      <c r="AE69" s="830"/>
      <c r="AF69" s="830">
        <v>4</v>
      </c>
      <c r="AG69" s="830"/>
      <c r="AH69" s="830"/>
      <c r="AI69" s="830"/>
      <c r="AJ69" s="830"/>
      <c r="AK69" s="830">
        <v>5</v>
      </c>
      <c r="AL69" s="830"/>
      <c r="AM69" s="830"/>
      <c r="AN69" s="830"/>
      <c r="AO69" s="830"/>
      <c r="AP69" s="830" t="s">
        <v>564</v>
      </c>
      <c r="AQ69" s="830"/>
      <c r="AR69" s="830"/>
      <c r="AS69" s="830"/>
      <c r="AT69" s="830"/>
      <c r="AU69" s="830" t="s">
        <v>564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567</v>
      </c>
      <c r="C70" s="874"/>
      <c r="D70" s="874"/>
      <c r="E70" s="874"/>
      <c r="F70" s="874"/>
      <c r="G70" s="874"/>
      <c r="H70" s="874"/>
      <c r="I70" s="874"/>
      <c r="J70" s="874"/>
      <c r="K70" s="874"/>
      <c r="L70" s="874"/>
      <c r="M70" s="874"/>
      <c r="N70" s="874"/>
      <c r="O70" s="874"/>
      <c r="P70" s="875"/>
      <c r="Q70" s="876">
        <v>117</v>
      </c>
      <c r="R70" s="830"/>
      <c r="S70" s="830"/>
      <c r="T70" s="830"/>
      <c r="U70" s="830"/>
      <c r="V70" s="830">
        <v>94</v>
      </c>
      <c r="W70" s="830"/>
      <c r="X70" s="830"/>
      <c r="Y70" s="830"/>
      <c r="Z70" s="830"/>
      <c r="AA70" s="830">
        <v>23</v>
      </c>
      <c r="AB70" s="830"/>
      <c r="AC70" s="830"/>
      <c r="AD70" s="830"/>
      <c r="AE70" s="830"/>
      <c r="AF70" s="830">
        <v>23</v>
      </c>
      <c r="AG70" s="830"/>
      <c r="AH70" s="830"/>
      <c r="AI70" s="830"/>
      <c r="AJ70" s="830"/>
      <c r="AK70" s="830" t="s">
        <v>564</v>
      </c>
      <c r="AL70" s="830"/>
      <c r="AM70" s="830"/>
      <c r="AN70" s="830"/>
      <c r="AO70" s="830"/>
      <c r="AP70" s="830" t="s">
        <v>564</v>
      </c>
      <c r="AQ70" s="830"/>
      <c r="AR70" s="830"/>
      <c r="AS70" s="830"/>
      <c r="AT70" s="830"/>
      <c r="AU70" s="830" t="s">
        <v>564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568</v>
      </c>
      <c r="C71" s="874"/>
      <c r="D71" s="874"/>
      <c r="E71" s="874"/>
      <c r="F71" s="874"/>
      <c r="G71" s="874"/>
      <c r="H71" s="874"/>
      <c r="I71" s="874"/>
      <c r="J71" s="874"/>
      <c r="K71" s="874"/>
      <c r="L71" s="874"/>
      <c r="M71" s="874"/>
      <c r="N71" s="874"/>
      <c r="O71" s="874"/>
      <c r="P71" s="875"/>
      <c r="Q71" s="876">
        <v>800</v>
      </c>
      <c r="R71" s="830"/>
      <c r="S71" s="830"/>
      <c r="T71" s="830"/>
      <c r="U71" s="830"/>
      <c r="V71" s="830">
        <v>761</v>
      </c>
      <c r="W71" s="830"/>
      <c r="X71" s="830"/>
      <c r="Y71" s="830"/>
      <c r="Z71" s="830"/>
      <c r="AA71" s="830">
        <v>39</v>
      </c>
      <c r="AB71" s="830"/>
      <c r="AC71" s="830"/>
      <c r="AD71" s="830"/>
      <c r="AE71" s="830"/>
      <c r="AF71" s="830">
        <v>39</v>
      </c>
      <c r="AG71" s="830"/>
      <c r="AH71" s="830"/>
      <c r="AI71" s="830"/>
      <c r="AJ71" s="830"/>
      <c r="AK71" s="830" t="s">
        <v>564</v>
      </c>
      <c r="AL71" s="830"/>
      <c r="AM71" s="830"/>
      <c r="AN71" s="830"/>
      <c r="AO71" s="830"/>
      <c r="AP71" s="830" t="s">
        <v>564</v>
      </c>
      <c r="AQ71" s="830"/>
      <c r="AR71" s="830"/>
      <c r="AS71" s="830"/>
      <c r="AT71" s="830"/>
      <c r="AU71" s="830" t="s">
        <v>564</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569</v>
      </c>
      <c r="C72" s="874"/>
      <c r="D72" s="874"/>
      <c r="E72" s="874"/>
      <c r="F72" s="874"/>
      <c r="G72" s="874"/>
      <c r="H72" s="874"/>
      <c r="I72" s="874"/>
      <c r="J72" s="874"/>
      <c r="K72" s="874"/>
      <c r="L72" s="874"/>
      <c r="M72" s="874"/>
      <c r="N72" s="874"/>
      <c r="O72" s="874"/>
      <c r="P72" s="875"/>
      <c r="Q72" s="876">
        <v>156266</v>
      </c>
      <c r="R72" s="830"/>
      <c r="S72" s="830"/>
      <c r="T72" s="830"/>
      <c r="U72" s="830"/>
      <c r="V72" s="830">
        <v>153668</v>
      </c>
      <c r="W72" s="830"/>
      <c r="X72" s="830"/>
      <c r="Y72" s="830"/>
      <c r="Z72" s="830"/>
      <c r="AA72" s="830">
        <v>2598</v>
      </c>
      <c r="AB72" s="830"/>
      <c r="AC72" s="830"/>
      <c r="AD72" s="830"/>
      <c r="AE72" s="830"/>
      <c r="AF72" s="830">
        <v>2598</v>
      </c>
      <c r="AG72" s="830"/>
      <c r="AH72" s="830"/>
      <c r="AI72" s="830"/>
      <c r="AJ72" s="830"/>
      <c r="AK72" s="830">
        <v>1803</v>
      </c>
      <c r="AL72" s="830"/>
      <c r="AM72" s="830"/>
      <c r="AN72" s="830"/>
      <c r="AO72" s="830"/>
      <c r="AP72" s="830" t="s">
        <v>564</v>
      </c>
      <c r="AQ72" s="830"/>
      <c r="AR72" s="830"/>
      <c r="AS72" s="830"/>
      <c r="AT72" s="830"/>
      <c r="AU72" s="830" t="s">
        <v>564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383</v>
      </c>
      <c r="B88" s="789" t="s">
        <v>412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2793</v>
      </c>
      <c r="AG88" s="844"/>
      <c r="AH88" s="844"/>
      <c r="AI88" s="844"/>
      <c r="AJ88" s="844"/>
      <c r="AK88" s="841"/>
      <c r="AL88" s="841"/>
      <c r="AM88" s="841"/>
      <c r="AN88" s="841"/>
      <c r="AO88" s="841"/>
      <c r="AP88" s="844" t="s">
        <v>564</v>
      </c>
      <c r="AQ88" s="844"/>
      <c r="AR88" s="844"/>
      <c r="AS88" s="844"/>
      <c r="AT88" s="844"/>
      <c r="AU88" s="844" t="s">
        <v>564</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383</v>
      </c>
      <c r="BR102" s="789" t="s">
        <v>413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37</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414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415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416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418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420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421</v>
      </c>
      <c r="AB109" s="893"/>
      <c r="AC109" s="893"/>
      <c r="AD109" s="893"/>
      <c r="AE109" s="894"/>
      <c r="AF109" s="892" t="s">
        <v>422</v>
      </c>
      <c r="AG109" s="893"/>
      <c r="AH109" s="893"/>
      <c r="AI109" s="893"/>
      <c r="AJ109" s="894"/>
      <c r="AK109" s="892" t="s">
        <v>295</v>
      </c>
      <c r="AL109" s="893"/>
      <c r="AM109" s="893"/>
      <c r="AN109" s="893"/>
      <c r="AO109" s="894"/>
      <c r="AP109" s="892" t="s">
        <v>423</v>
      </c>
      <c r="AQ109" s="893"/>
      <c r="AR109" s="893"/>
      <c r="AS109" s="893"/>
      <c r="AT109" s="895"/>
      <c r="AU109" s="912" t="s">
        <v>420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421</v>
      </c>
      <c r="BR109" s="893"/>
      <c r="BS109" s="893"/>
      <c r="BT109" s="893"/>
      <c r="BU109" s="894"/>
      <c r="BV109" s="892" t="s">
        <v>422</v>
      </c>
      <c r="BW109" s="893"/>
      <c r="BX109" s="893"/>
      <c r="BY109" s="893"/>
      <c r="BZ109" s="894"/>
      <c r="CA109" s="892" t="s">
        <v>295</v>
      </c>
      <c r="CB109" s="893"/>
      <c r="CC109" s="893"/>
      <c r="CD109" s="893"/>
      <c r="CE109" s="894"/>
      <c r="CF109" s="913" t="s">
        <v>423</v>
      </c>
      <c r="CG109" s="913"/>
      <c r="CH109" s="913"/>
      <c r="CI109" s="913"/>
      <c r="CJ109" s="913"/>
      <c r="CK109" s="892" t="s">
        <v>424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421</v>
      </c>
      <c r="DH109" s="893"/>
      <c r="DI109" s="893"/>
      <c r="DJ109" s="893"/>
      <c r="DK109" s="894"/>
      <c r="DL109" s="892" t="s">
        <v>422</v>
      </c>
      <c r="DM109" s="893"/>
      <c r="DN109" s="893"/>
      <c r="DO109" s="893"/>
      <c r="DP109" s="894"/>
      <c r="DQ109" s="892" t="s">
        <v>295</v>
      </c>
      <c r="DR109" s="893"/>
      <c r="DS109" s="893"/>
      <c r="DT109" s="893"/>
      <c r="DU109" s="894"/>
      <c r="DV109" s="892" t="s">
        <v>423</v>
      </c>
      <c r="DW109" s="893"/>
      <c r="DX109" s="893"/>
      <c r="DY109" s="893"/>
      <c r="DZ109" s="895"/>
    </row>
    <row r="110" spans="1:131" s="218" customFormat="1" ht="26.25" customHeight="1" x14ac:dyDescent="0.2">
      <c r="A110" s="896" t="s">
        <v>425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3475717</v>
      </c>
      <c r="AB110" s="900"/>
      <c r="AC110" s="900"/>
      <c r="AD110" s="900"/>
      <c r="AE110" s="901"/>
      <c r="AF110" s="902">
        <v>3409212</v>
      </c>
      <c r="AG110" s="900"/>
      <c r="AH110" s="900"/>
      <c r="AI110" s="900"/>
      <c r="AJ110" s="901"/>
      <c r="AK110" s="902">
        <v>3290155</v>
      </c>
      <c r="AL110" s="900"/>
      <c r="AM110" s="900"/>
      <c r="AN110" s="900"/>
      <c r="AO110" s="901"/>
      <c r="AP110" s="903">
        <v>17.2</v>
      </c>
      <c r="AQ110" s="904"/>
      <c r="AR110" s="904"/>
      <c r="AS110" s="904"/>
      <c r="AT110" s="905"/>
      <c r="AU110" s="906" t="s">
        <v>69</v>
      </c>
      <c r="AV110" s="907"/>
      <c r="AW110" s="907"/>
      <c r="AX110" s="907"/>
      <c r="AY110" s="907"/>
      <c r="AZ110" s="929" t="s">
        <v>426</v>
      </c>
      <c r="BA110" s="897"/>
      <c r="BB110" s="897"/>
      <c r="BC110" s="897"/>
      <c r="BD110" s="897"/>
      <c r="BE110" s="897"/>
      <c r="BF110" s="897"/>
      <c r="BG110" s="897"/>
      <c r="BH110" s="897"/>
      <c r="BI110" s="897"/>
      <c r="BJ110" s="897"/>
      <c r="BK110" s="897"/>
      <c r="BL110" s="897"/>
      <c r="BM110" s="897"/>
      <c r="BN110" s="897"/>
      <c r="BO110" s="897"/>
      <c r="BP110" s="898"/>
      <c r="BQ110" s="930">
        <v>30763252</v>
      </c>
      <c r="BR110" s="931"/>
      <c r="BS110" s="931"/>
      <c r="BT110" s="931"/>
      <c r="BU110" s="931"/>
      <c r="BV110" s="931">
        <v>30308915</v>
      </c>
      <c r="BW110" s="931"/>
      <c r="BX110" s="931"/>
      <c r="BY110" s="931"/>
      <c r="BZ110" s="931"/>
      <c r="CA110" s="931">
        <v>30695805</v>
      </c>
      <c r="CB110" s="931"/>
      <c r="CC110" s="931"/>
      <c r="CD110" s="931"/>
      <c r="CE110" s="931"/>
      <c r="CF110" s="944">
        <v>160.5</v>
      </c>
      <c r="CG110" s="945"/>
      <c r="CH110" s="945"/>
      <c r="CI110" s="945"/>
      <c r="CJ110" s="945"/>
      <c r="CK110" s="946" t="s">
        <v>427</v>
      </c>
      <c r="CL110" s="947"/>
      <c r="CM110" s="929" t="s">
        <v>428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2080171</v>
      </c>
      <c r="DH110" s="931"/>
      <c r="DI110" s="931"/>
      <c r="DJ110" s="931"/>
      <c r="DK110" s="931"/>
      <c r="DL110" s="931">
        <v>1849035</v>
      </c>
      <c r="DM110" s="931"/>
      <c r="DN110" s="931"/>
      <c r="DO110" s="931"/>
      <c r="DP110" s="931"/>
      <c r="DQ110" s="931">
        <v>1386777</v>
      </c>
      <c r="DR110" s="931"/>
      <c r="DS110" s="931"/>
      <c r="DT110" s="931"/>
      <c r="DU110" s="931"/>
      <c r="DV110" s="932">
        <v>7.3</v>
      </c>
      <c r="DW110" s="932"/>
      <c r="DX110" s="932"/>
      <c r="DY110" s="932"/>
      <c r="DZ110" s="933"/>
    </row>
    <row r="111" spans="1:131" s="218" customFormat="1" ht="26.25" customHeight="1" x14ac:dyDescent="0.2">
      <c r="A111" s="934" t="s">
        <v>429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430</v>
      </c>
      <c r="BA111" s="923"/>
      <c r="BB111" s="923"/>
      <c r="BC111" s="923"/>
      <c r="BD111" s="923"/>
      <c r="BE111" s="923"/>
      <c r="BF111" s="923"/>
      <c r="BG111" s="923"/>
      <c r="BH111" s="923"/>
      <c r="BI111" s="923"/>
      <c r="BJ111" s="923"/>
      <c r="BK111" s="923"/>
      <c r="BL111" s="923"/>
      <c r="BM111" s="923"/>
      <c r="BN111" s="923"/>
      <c r="BO111" s="923"/>
      <c r="BP111" s="924"/>
      <c r="BQ111" s="925">
        <v>2087058</v>
      </c>
      <c r="BR111" s="926"/>
      <c r="BS111" s="926"/>
      <c r="BT111" s="926"/>
      <c r="BU111" s="926"/>
      <c r="BV111" s="926">
        <v>1849035</v>
      </c>
      <c r="BW111" s="926"/>
      <c r="BX111" s="926"/>
      <c r="BY111" s="926"/>
      <c r="BZ111" s="926"/>
      <c r="CA111" s="926">
        <v>1386777</v>
      </c>
      <c r="CB111" s="926"/>
      <c r="CC111" s="926"/>
      <c r="CD111" s="926"/>
      <c r="CE111" s="926"/>
      <c r="CF111" s="920">
        <v>7.3</v>
      </c>
      <c r="CG111" s="921"/>
      <c r="CH111" s="921"/>
      <c r="CI111" s="921"/>
      <c r="CJ111" s="921"/>
      <c r="CK111" s="948"/>
      <c r="CL111" s="949"/>
      <c r="CM111" s="922" t="s">
        <v>431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432</v>
      </c>
      <c r="B112" s="953"/>
      <c r="C112" s="923" t="s">
        <v>433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434</v>
      </c>
      <c r="BA112" s="923"/>
      <c r="BB112" s="923"/>
      <c r="BC112" s="923"/>
      <c r="BD112" s="923"/>
      <c r="BE112" s="923"/>
      <c r="BF112" s="923"/>
      <c r="BG112" s="923"/>
      <c r="BH112" s="923"/>
      <c r="BI112" s="923"/>
      <c r="BJ112" s="923"/>
      <c r="BK112" s="923"/>
      <c r="BL112" s="923"/>
      <c r="BM112" s="923"/>
      <c r="BN112" s="923"/>
      <c r="BO112" s="923"/>
      <c r="BP112" s="924"/>
      <c r="BQ112" s="925">
        <v>20053569</v>
      </c>
      <c r="BR112" s="926"/>
      <c r="BS112" s="926"/>
      <c r="BT112" s="926"/>
      <c r="BU112" s="926"/>
      <c r="BV112" s="926">
        <v>20257773</v>
      </c>
      <c r="BW112" s="926"/>
      <c r="BX112" s="926"/>
      <c r="BY112" s="926"/>
      <c r="BZ112" s="926"/>
      <c r="CA112" s="926">
        <v>20562717</v>
      </c>
      <c r="CB112" s="926"/>
      <c r="CC112" s="926"/>
      <c r="CD112" s="926"/>
      <c r="CE112" s="926"/>
      <c r="CF112" s="920">
        <v>107.5</v>
      </c>
      <c r="CG112" s="921"/>
      <c r="CH112" s="921"/>
      <c r="CI112" s="921"/>
      <c r="CJ112" s="921"/>
      <c r="CK112" s="948"/>
      <c r="CL112" s="949"/>
      <c r="CM112" s="922" t="s">
        <v>435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436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1528767</v>
      </c>
      <c r="AB113" s="938"/>
      <c r="AC113" s="938"/>
      <c r="AD113" s="938"/>
      <c r="AE113" s="939"/>
      <c r="AF113" s="940">
        <v>1524987</v>
      </c>
      <c r="AG113" s="938"/>
      <c r="AH113" s="938"/>
      <c r="AI113" s="938"/>
      <c r="AJ113" s="939"/>
      <c r="AK113" s="940">
        <v>1389940</v>
      </c>
      <c r="AL113" s="938"/>
      <c r="AM113" s="938"/>
      <c r="AN113" s="938"/>
      <c r="AO113" s="939"/>
      <c r="AP113" s="941">
        <v>7.3</v>
      </c>
      <c r="AQ113" s="942"/>
      <c r="AR113" s="942"/>
      <c r="AS113" s="942"/>
      <c r="AT113" s="943"/>
      <c r="AU113" s="908"/>
      <c r="AV113" s="909"/>
      <c r="AW113" s="909"/>
      <c r="AX113" s="909"/>
      <c r="AY113" s="909"/>
      <c r="AZ113" s="922" t="s">
        <v>437</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438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439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440</v>
      </c>
      <c r="BA114" s="923"/>
      <c r="BB114" s="923"/>
      <c r="BC114" s="923"/>
      <c r="BD114" s="923"/>
      <c r="BE114" s="923"/>
      <c r="BF114" s="923"/>
      <c r="BG114" s="923"/>
      <c r="BH114" s="923"/>
      <c r="BI114" s="923"/>
      <c r="BJ114" s="923"/>
      <c r="BK114" s="923"/>
      <c r="BL114" s="923"/>
      <c r="BM114" s="923"/>
      <c r="BN114" s="923"/>
      <c r="BO114" s="923"/>
      <c r="BP114" s="924"/>
      <c r="BQ114" s="925">
        <v>6130439</v>
      </c>
      <c r="BR114" s="926"/>
      <c r="BS114" s="926"/>
      <c r="BT114" s="926"/>
      <c r="BU114" s="926"/>
      <c r="BV114" s="926">
        <v>6414414</v>
      </c>
      <c r="BW114" s="926"/>
      <c r="BX114" s="926"/>
      <c r="BY114" s="926"/>
      <c r="BZ114" s="926"/>
      <c r="CA114" s="926">
        <v>6868158</v>
      </c>
      <c r="CB114" s="926"/>
      <c r="CC114" s="926"/>
      <c r="CD114" s="926"/>
      <c r="CE114" s="926"/>
      <c r="CF114" s="920">
        <v>35.9</v>
      </c>
      <c r="CG114" s="921"/>
      <c r="CH114" s="921"/>
      <c r="CI114" s="921"/>
      <c r="CJ114" s="921"/>
      <c r="CK114" s="948"/>
      <c r="CL114" s="949"/>
      <c r="CM114" s="922" t="s">
        <v>441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442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238025</v>
      </c>
      <c r="AB115" s="938"/>
      <c r="AC115" s="938"/>
      <c r="AD115" s="938"/>
      <c r="AE115" s="939"/>
      <c r="AF115" s="940">
        <v>238018</v>
      </c>
      <c r="AG115" s="938"/>
      <c r="AH115" s="938"/>
      <c r="AI115" s="938"/>
      <c r="AJ115" s="939"/>
      <c r="AK115" s="940">
        <v>231130</v>
      </c>
      <c r="AL115" s="938"/>
      <c r="AM115" s="938"/>
      <c r="AN115" s="938"/>
      <c r="AO115" s="939"/>
      <c r="AP115" s="941">
        <v>1.2</v>
      </c>
      <c r="AQ115" s="942"/>
      <c r="AR115" s="942"/>
      <c r="AS115" s="942"/>
      <c r="AT115" s="943"/>
      <c r="AU115" s="908"/>
      <c r="AV115" s="909"/>
      <c r="AW115" s="909"/>
      <c r="AX115" s="909"/>
      <c r="AY115" s="909"/>
      <c r="AZ115" s="922" t="s">
        <v>443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444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445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446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6887</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448</v>
      </c>
      <c r="Z117" s="894"/>
      <c r="AA117" s="978">
        <v>5242509</v>
      </c>
      <c r="AB117" s="979"/>
      <c r="AC117" s="979"/>
      <c r="AD117" s="979"/>
      <c r="AE117" s="980"/>
      <c r="AF117" s="981">
        <v>5172217</v>
      </c>
      <c r="AG117" s="979"/>
      <c r="AH117" s="979"/>
      <c r="AI117" s="979"/>
      <c r="AJ117" s="980"/>
      <c r="AK117" s="981">
        <v>4911225</v>
      </c>
      <c r="AL117" s="979"/>
      <c r="AM117" s="979"/>
      <c r="AN117" s="979"/>
      <c r="AO117" s="980"/>
      <c r="AP117" s="982"/>
      <c r="AQ117" s="983"/>
      <c r="AR117" s="983"/>
      <c r="AS117" s="983"/>
      <c r="AT117" s="984"/>
      <c r="AU117" s="908"/>
      <c r="AV117" s="909"/>
      <c r="AW117" s="909"/>
      <c r="AX117" s="909"/>
      <c r="AY117" s="909"/>
      <c r="AZ117" s="974" t="s">
        <v>449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450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424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421</v>
      </c>
      <c r="AB118" s="893"/>
      <c r="AC118" s="893"/>
      <c r="AD118" s="893"/>
      <c r="AE118" s="894"/>
      <c r="AF118" s="892" t="s">
        <v>422</v>
      </c>
      <c r="AG118" s="893"/>
      <c r="AH118" s="893"/>
      <c r="AI118" s="893"/>
      <c r="AJ118" s="894"/>
      <c r="AK118" s="892" t="s">
        <v>295</v>
      </c>
      <c r="AL118" s="893"/>
      <c r="AM118" s="893"/>
      <c r="AN118" s="893"/>
      <c r="AO118" s="894"/>
      <c r="AP118" s="970" t="s">
        <v>423</v>
      </c>
      <c r="AQ118" s="971"/>
      <c r="AR118" s="971"/>
      <c r="AS118" s="971"/>
      <c r="AT118" s="972"/>
      <c r="AU118" s="908"/>
      <c r="AV118" s="909"/>
      <c r="AW118" s="909"/>
      <c r="AX118" s="909"/>
      <c r="AY118" s="909"/>
      <c r="AZ118" s="973" t="s">
        <v>451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452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427</v>
      </c>
      <c r="B119" s="947"/>
      <c r="C119" s="929" t="s">
        <v>428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231129</v>
      </c>
      <c r="AB119" s="900"/>
      <c r="AC119" s="900"/>
      <c r="AD119" s="900"/>
      <c r="AE119" s="901"/>
      <c r="AF119" s="902">
        <v>231129</v>
      </c>
      <c r="AG119" s="900"/>
      <c r="AH119" s="900"/>
      <c r="AI119" s="900"/>
      <c r="AJ119" s="901"/>
      <c r="AK119" s="902">
        <v>231130</v>
      </c>
      <c r="AL119" s="900"/>
      <c r="AM119" s="900"/>
      <c r="AN119" s="900"/>
      <c r="AO119" s="901"/>
      <c r="AP119" s="903">
        <v>1.2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453</v>
      </c>
      <c r="BP119" s="1005"/>
      <c r="BQ119" s="999">
        <v>59034318</v>
      </c>
      <c r="BR119" s="1000"/>
      <c r="BS119" s="1000"/>
      <c r="BT119" s="1000"/>
      <c r="BU119" s="1000"/>
      <c r="BV119" s="1000">
        <v>58830137</v>
      </c>
      <c r="BW119" s="1000"/>
      <c r="BX119" s="1000"/>
      <c r="BY119" s="1000"/>
      <c r="BZ119" s="1000"/>
      <c r="CA119" s="1000">
        <v>59513457</v>
      </c>
      <c r="CB119" s="1000"/>
      <c r="CC119" s="1000"/>
      <c r="CD119" s="1000"/>
      <c r="CE119" s="1000"/>
      <c r="CF119" s="1001"/>
      <c r="CG119" s="1002"/>
      <c r="CH119" s="1002"/>
      <c r="CI119" s="1002"/>
      <c r="CJ119" s="1003"/>
      <c r="CK119" s="950"/>
      <c r="CL119" s="951"/>
      <c r="CM119" s="973" t="s">
        <v>454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431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455</v>
      </c>
      <c r="AV120" s="992"/>
      <c r="AW120" s="992"/>
      <c r="AX120" s="992"/>
      <c r="AY120" s="993"/>
      <c r="AZ120" s="929" t="s">
        <v>456</v>
      </c>
      <c r="BA120" s="897"/>
      <c r="BB120" s="897"/>
      <c r="BC120" s="897"/>
      <c r="BD120" s="897"/>
      <c r="BE120" s="897"/>
      <c r="BF120" s="897"/>
      <c r="BG120" s="897"/>
      <c r="BH120" s="897"/>
      <c r="BI120" s="897"/>
      <c r="BJ120" s="897"/>
      <c r="BK120" s="897"/>
      <c r="BL120" s="897"/>
      <c r="BM120" s="897"/>
      <c r="BN120" s="897"/>
      <c r="BO120" s="897"/>
      <c r="BP120" s="898"/>
      <c r="BQ120" s="930">
        <v>6579708</v>
      </c>
      <c r="BR120" s="931"/>
      <c r="BS120" s="931"/>
      <c r="BT120" s="931"/>
      <c r="BU120" s="931"/>
      <c r="BV120" s="931">
        <v>6658601</v>
      </c>
      <c r="BW120" s="931"/>
      <c r="BX120" s="931"/>
      <c r="BY120" s="931"/>
      <c r="BZ120" s="931"/>
      <c r="CA120" s="931">
        <v>6336195</v>
      </c>
      <c r="CB120" s="931"/>
      <c r="CC120" s="931"/>
      <c r="CD120" s="931"/>
      <c r="CE120" s="931"/>
      <c r="CF120" s="944">
        <v>33.1</v>
      </c>
      <c r="CG120" s="945"/>
      <c r="CH120" s="945"/>
      <c r="CI120" s="945"/>
      <c r="CJ120" s="945"/>
      <c r="CK120" s="1006" t="s">
        <v>457</v>
      </c>
      <c r="CL120" s="1007"/>
      <c r="CM120" s="1007"/>
      <c r="CN120" s="1007"/>
      <c r="CO120" s="1008"/>
      <c r="CP120" s="1014" t="s">
        <v>402</v>
      </c>
      <c r="CQ120" s="1015"/>
      <c r="CR120" s="1015"/>
      <c r="CS120" s="1015"/>
      <c r="CT120" s="1015"/>
      <c r="CU120" s="1015"/>
      <c r="CV120" s="1015"/>
      <c r="CW120" s="1015"/>
      <c r="CX120" s="1015"/>
      <c r="CY120" s="1015"/>
      <c r="CZ120" s="1015"/>
      <c r="DA120" s="1015"/>
      <c r="DB120" s="1015"/>
      <c r="DC120" s="1015"/>
      <c r="DD120" s="1015"/>
      <c r="DE120" s="1015"/>
      <c r="DF120" s="1016"/>
      <c r="DG120" s="930">
        <v>10697772</v>
      </c>
      <c r="DH120" s="931"/>
      <c r="DI120" s="931"/>
      <c r="DJ120" s="931"/>
      <c r="DK120" s="931"/>
      <c r="DL120" s="931">
        <v>11637364</v>
      </c>
      <c r="DM120" s="931"/>
      <c r="DN120" s="931"/>
      <c r="DO120" s="931"/>
      <c r="DP120" s="931"/>
      <c r="DQ120" s="931">
        <v>12492224</v>
      </c>
      <c r="DR120" s="931"/>
      <c r="DS120" s="931"/>
      <c r="DT120" s="931"/>
      <c r="DU120" s="931"/>
      <c r="DV120" s="932">
        <v>65.3</v>
      </c>
      <c r="DW120" s="932"/>
      <c r="DX120" s="932"/>
      <c r="DY120" s="932"/>
      <c r="DZ120" s="933"/>
    </row>
    <row r="121" spans="1:130" s="218" customFormat="1" ht="26.25" customHeight="1" x14ac:dyDescent="0.2">
      <c r="A121" s="1057"/>
      <c r="B121" s="949"/>
      <c r="C121" s="974" t="s">
        <v>458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459</v>
      </c>
      <c r="BA121" s="923"/>
      <c r="BB121" s="923"/>
      <c r="BC121" s="923"/>
      <c r="BD121" s="923"/>
      <c r="BE121" s="923"/>
      <c r="BF121" s="923"/>
      <c r="BG121" s="923"/>
      <c r="BH121" s="923"/>
      <c r="BI121" s="923"/>
      <c r="BJ121" s="923"/>
      <c r="BK121" s="923"/>
      <c r="BL121" s="923"/>
      <c r="BM121" s="923"/>
      <c r="BN121" s="923"/>
      <c r="BO121" s="923"/>
      <c r="BP121" s="924"/>
      <c r="BQ121" s="925">
        <v>973733</v>
      </c>
      <c r="BR121" s="926"/>
      <c r="BS121" s="926"/>
      <c r="BT121" s="926"/>
      <c r="BU121" s="926"/>
      <c r="BV121" s="926">
        <v>851140</v>
      </c>
      <c r="BW121" s="926"/>
      <c r="BX121" s="926"/>
      <c r="BY121" s="926"/>
      <c r="BZ121" s="926"/>
      <c r="CA121" s="926">
        <v>674545</v>
      </c>
      <c r="CB121" s="926"/>
      <c r="CC121" s="926"/>
      <c r="CD121" s="926"/>
      <c r="CE121" s="926"/>
      <c r="CF121" s="920">
        <v>3.5</v>
      </c>
      <c r="CG121" s="921"/>
      <c r="CH121" s="921"/>
      <c r="CI121" s="921"/>
      <c r="CJ121" s="921"/>
      <c r="CK121" s="1009"/>
      <c r="CL121" s="1010"/>
      <c r="CM121" s="1010"/>
      <c r="CN121" s="1010"/>
      <c r="CO121" s="1011"/>
      <c r="CP121" s="1019" t="s">
        <v>143</v>
      </c>
      <c r="CQ121" s="1020"/>
      <c r="CR121" s="1020"/>
      <c r="CS121" s="1020"/>
      <c r="CT121" s="1020"/>
      <c r="CU121" s="1020"/>
      <c r="CV121" s="1020"/>
      <c r="CW121" s="1020"/>
      <c r="CX121" s="1020"/>
      <c r="CY121" s="1020"/>
      <c r="CZ121" s="1020"/>
      <c r="DA121" s="1020"/>
      <c r="DB121" s="1020"/>
      <c r="DC121" s="1020"/>
      <c r="DD121" s="1020"/>
      <c r="DE121" s="1020"/>
      <c r="DF121" s="1021"/>
      <c r="DG121" s="925">
        <v>4425460</v>
      </c>
      <c r="DH121" s="926"/>
      <c r="DI121" s="926"/>
      <c r="DJ121" s="926"/>
      <c r="DK121" s="926"/>
      <c r="DL121" s="926">
        <v>4049836</v>
      </c>
      <c r="DM121" s="926"/>
      <c r="DN121" s="926"/>
      <c r="DO121" s="926"/>
      <c r="DP121" s="926"/>
      <c r="DQ121" s="926">
        <v>3852077</v>
      </c>
      <c r="DR121" s="926"/>
      <c r="DS121" s="926"/>
      <c r="DT121" s="926"/>
      <c r="DU121" s="926"/>
      <c r="DV121" s="927">
        <v>20.100000000000001</v>
      </c>
      <c r="DW121" s="927"/>
      <c r="DX121" s="927"/>
      <c r="DY121" s="927"/>
      <c r="DZ121" s="928"/>
    </row>
    <row r="122" spans="1:130" s="218" customFormat="1" ht="26.25" customHeight="1" x14ac:dyDescent="0.2">
      <c r="A122" s="1057"/>
      <c r="B122" s="949"/>
      <c r="C122" s="922" t="s">
        <v>441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460</v>
      </c>
      <c r="BA122" s="965"/>
      <c r="BB122" s="965"/>
      <c r="BC122" s="965"/>
      <c r="BD122" s="965"/>
      <c r="BE122" s="965"/>
      <c r="BF122" s="965"/>
      <c r="BG122" s="965"/>
      <c r="BH122" s="965"/>
      <c r="BI122" s="965"/>
      <c r="BJ122" s="965"/>
      <c r="BK122" s="965"/>
      <c r="BL122" s="965"/>
      <c r="BM122" s="965"/>
      <c r="BN122" s="965"/>
      <c r="BO122" s="965"/>
      <c r="BP122" s="966"/>
      <c r="BQ122" s="999">
        <v>36886015</v>
      </c>
      <c r="BR122" s="1000"/>
      <c r="BS122" s="1000"/>
      <c r="BT122" s="1000"/>
      <c r="BU122" s="1000"/>
      <c r="BV122" s="1000">
        <v>36510158</v>
      </c>
      <c r="BW122" s="1000"/>
      <c r="BX122" s="1000"/>
      <c r="BY122" s="1000"/>
      <c r="BZ122" s="1000"/>
      <c r="CA122" s="1000">
        <v>35943175</v>
      </c>
      <c r="CB122" s="1000"/>
      <c r="CC122" s="1000"/>
      <c r="CD122" s="1000"/>
      <c r="CE122" s="1000"/>
      <c r="CF122" s="1017">
        <v>188</v>
      </c>
      <c r="CG122" s="1018"/>
      <c r="CH122" s="1018"/>
      <c r="CI122" s="1018"/>
      <c r="CJ122" s="1018"/>
      <c r="CK122" s="1009"/>
      <c r="CL122" s="1010"/>
      <c r="CM122" s="1010"/>
      <c r="CN122" s="1010"/>
      <c r="CO122" s="1011"/>
      <c r="CP122" s="1019" t="s">
        <v>405</v>
      </c>
      <c r="CQ122" s="1020"/>
      <c r="CR122" s="1020"/>
      <c r="CS122" s="1020"/>
      <c r="CT122" s="1020"/>
      <c r="CU122" s="1020"/>
      <c r="CV122" s="1020"/>
      <c r="CW122" s="1020"/>
      <c r="CX122" s="1020"/>
      <c r="CY122" s="1020"/>
      <c r="CZ122" s="1020"/>
      <c r="DA122" s="1020"/>
      <c r="DB122" s="1020"/>
      <c r="DC122" s="1020"/>
      <c r="DD122" s="1020"/>
      <c r="DE122" s="1020"/>
      <c r="DF122" s="1021"/>
      <c r="DG122" s="925">
        <v>2790216</v>
      </c>
      <c r="DH122" s="926"/>
      <c r="DI122" s="926"/>
      <c r="DJ122" s="926"/>
      <c r="DK122" s="926"/>
      <c r="DL122" s="926">
        <v>2624453</v>
      </c>
      <c r="DM122" s="926"/>
      <c r="DN122" s="926"/>
      <c r="DO122" s="926"/>
      <c r="DP122" s="926"/>
      <c r="DQ122" s="926">
        <v>2453850</v>
      </c>
      <c r="DR122" s="926"/>
      <c r="DS122" s="926"/>
      <c r="DT122" s="926"/>
      <c r="DU122" s="926"/>
      <c r="DV122" s="927">
        <v>12.8</v>
      </c>
      <c r="DW122" s="927"/>
      <c r="DX122" s="927"/>
      <c r="DY122" s="927"/>
      <c r="DZ122" s="928"/>
    </row>
    <row r="123" spans="1:130" s="218" customFormat="1" ht="26.25" customHeight="1" x14ac:dyDescent="0.2">
      <c r="A123" s="1057"/>
      <c r="B123" s="949"/>
      <c r="C123" s="922" t="s">
        <v>447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461</v>
      </c>
      <c r="BP123" s="1005"/>
      <c r="BQ123" s="1063">
        <v>44439456</v>
      </c>
      <c r="BR123" s="1064"/>
      <c r="BS123" s="1064"/>
      <c r="BT123" s="1064"/>
      <c r="BU123" s="1064"/>
      <c r="BV123" s="1064">
        <v>44019899</v>
      </c>
      <c r="BW123" s="1064"/>
      <c r="BX123" s="1064"/>
      <c r="BY123" s="1064"/>
      <c r="BZ123" s="1064"/>
      <c r="CA123" s="1064">
        <v>42953915</v>
      </c>
      <c r="CB123" s="1064"/>
      <c r="CC123" s="1064"/>
      <c r="CD123" s="1064"/>
      <c r="CE123" s="1064"/>
      <c r="CF123" s="1001"/>
      <c r="CG123" s="1002"/>
      <c r="CH123" s="1002"/>
      <c r="CI123" s="1002"/>
      <c r="CJ123" s="1003"/>
      <c r="CK123" s="1009"/>
      <c r="CL123" s="1010"/>
      <c r="CM123" s="1010"/>
      <c r="CN123" s="1010"/>
      <c r="CO123" s="1011"/>
      <c r="CP123" s="1019" t="s">
        <v>399</v>
      </c>
      <c r="CQ123" s="1020"/>
      <c r="CR123" s="1020"/>
      <c r="CS123" s="1020"/>
      <c r="CT123" s="1020"/>
      <c r="CU123" s="1020"/>
      <c r="CV123" s="1020"/>
      <c r="CW123" s="1020"/>
      <c r="CX123" s="1020"/>
      <c r="CY123" s="1020"/>
      <c r="CZ123" s="1020"/>
      <c r="DA123" s="1020"/>
      <c r="DB123" s="1020"/>
      <c r="DC123" s="1020"/>
      <c r="DD123" s="1020"/>
      <c r="DE123" s="1020"/>
      <c r="DF123" s="1021"/>
      <c r="DG123" s="958">
        <v>1358079</v>
      </c>
      <c r="DH123" s="959"/>
      <c r="DI123" s="959"/>
      <c r="DJ123" s="959"/>
      <c r="DK123" s="960"/>
      <c r="DL123" s="961">
        <v>1262877</v>
      </c>
      <c r="DM123" s="959"/>
      <c r="DN123" s="959"/>
      <c r="DO123" s="959"/>
      <c r="DP123" s="960"/>
      <c r="DQ123" s="961">
        <v>1185952</v>
      </c>
      <c r="DR123" s="959"/>
      <c r="DS123" s="959"/>
      <c r="DT123" s="959"/>
      <c r="DU123" s="960"/>
      <c r="DV123" s="962">
        <v>6.2</v>
      </c>
      <c r="DW123" s="963"/>
      <c r="DX123" s="963"/>
      <c r="DY123" s="963"/>
      <c r="DZ123" s="964"/>
    </row>
    <row r="124" spans="1:130" s="218" customFormat="1" ht="26.25" customHeight="1" thickBot="1" x14ac:dyDescent="0.25">
      <c r="A124" s="1057"/>
      <c r="B124" s="949"/>
      <c r="C124" s="922" t="s">
        <v>450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462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78.3</v>
      </c>
      <c r="BR124" s="1027"/>
      <c r="BS124" s="1027"/>
      <c r="BT124" s="1027"/>
      <c r="BU124" s="1027"/>
      <c r="BV124" s="1027">
        <v>78.7</v>
      </c>
      <c r="BW124" s="1027"/>
      <c r="BX124" s="1027"/>
      <c r="BY124" s="1027"/>
      <c r="BZ124" s="1027"/>
      <c r="CA124" s="1027">
        <v>86.5</v>
      </c>
      <c r="CB124" s="1027"/>
      <c r="CC124" s="1027"/>
      <c r="CD124" s="1027"/>
      <c r="CE124" s="1027"/>
      <c r="CF124" s="1028"/>
      <c r="CG124" s="1029"/>
      <c r="CH124" s="1029"/>
      <c r="CI124" s="1029"/>
      <c r="CJ124" s="1030"/>
      <c r="CK124" s="1012"/>
      <c r="CL124" s="1012"/>
      <c r="CM124" s="1012"/>
      <c r="CN124" s="1012"/>
      <c r="CO124" s="1013"/>
      <c r="CP124" s="1019" t="s">
        <v>463</v>
      </c>
      <c r="CQ124" s="1020"/>
      <c r="CR124" s="1020"/>
      <c r="CS124" s="1020"/>
      <c r="CT124" s="1020"/>
      <c r="CU124" s="1020"/>
      <c r="CV124" s="1020"/>
      <c r="CW124" s="1020"/>
      <c r="CX124" s="1020"/>
      <c r="CY124" s="1020"/>
      <c r="CZ124" s="1020"/>
      <c r="DA124" s="1020"/>
      <c r="DB124" s="1020"/>
      <c r="DC124" s="1020"/>
      <c r="DD124" s="1020"/>
      <c r="DE124" s="1020"/>
      <c r="DF124" s="1021"/>
      <c r="DG124" s="1004">
        <v>782042</v>
      </c>
      <c r="DH124" s="986"/>
      <c r="DI124" s="986"/>
      <c r="DJ124" s="986"/>
      <c r="DK124" s="987"/>
      <c r="DL124" s="985">
        <v>683243</v>
      </c>
      <c r="DM124" s="986"/>
      <c r="DN124" s="986"/>
      <c r="DO124" s="986"/>
      <c r="DP124" s="987"/>
      <c r="DQ124" s="985">
        <v>434500</v>
      </c>
      <c r="DR124" s="986"/>
      <c r="DS124" s="986"/>
      <c r="DT124" s="986"/>
      <c r="DU124" s="987"/>
      <c r="DV124" s="988">
        <v>2.2999999999999998</v>
      </c>
      <c r="DW124" s="989"/>
      <c r="DX124" s="989"/>
      <c r="DY124" s="989"/>
      <c r="DZ124" s="990"/>
    </row>
    <row r="125" spans="1:130" s="218" customFormat="1" ht="26.25" customHeight="1" x14ac:dyDescent="0.2">
      <c r="A125" s="1057"/>
      <c r="B125" s="949"/>
      <c r="C125" s="922" t="s">
        <v>452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464</v>
      </c>
      <c r="CL125" s="1007"/>
      <c r="CM125" s="1007"/>
      <c r="CN125" s="1007"/>
      <c r="CO125" s="1008"/>
      <c r="CP125" s="929" t="s">
        <v>465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454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6896</v>
      </c>
      <c r="AB126" s="959"/>
      <c r="AC126" s="959"/>
      <c r="AD126" s="959"/>
      <c r="AE126" s="960"/>
      <c r="AF126" s="961">
        <v>6889</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466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467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468</v>
      </c>
      <c r="AY127" s="1032"/>
      <c r="AZ127" s="1032"/>
      <c r="BA127" s="1032"/>
      <c r="BB127" s="1032"/>
      <c r="BC127" s="1032"/>
      <c r="BD127" s="1032"/>
      <c r="BE127" s="1033"/>
      <c r="BF127" s="1034" t="s">
        <v>469</v>
      </c>
      <c r="BG127" s="1032"/>
      <c r="BH127" s="1032"/>
      <c r="BI127" s="1032"/>
      <c r="BJ127" s="1032"/>
      <c r="BK127" s="1032"/>
      <c r="BL127" s="1033"/>
      <c r="BM127" s="1034" t="s">
        <v>470</v>
      </c>
      <c r="BN127" s="1032"/>
      <c r="BO127" s="1032"/>
      <c r="BP127" s="1032"/>
      <c r="BQ127" s="1032"/>
      <c r="BR127" s="1032"/>
      <c r="BS127" s="1033"/>
      <c r="BT127" s="1034" t="s">
        <v>471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472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473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474</v>
      </c>
      <c r="X128" s="1043"/>
      <c r="Y128" s="1043"/>
      <c r="Z128" s="1044"/>
      <c r="AA128" s="1045">
        <v>71893</v>
      </c>
      <c r="AB128" s="1046"/>
      <c r="AC128" s="1046"/>
      <c r="AD128" s="1046"/>
      <c r="AE128" s="1047"/>
      <c r="AF128" s="1048">
        <v>85527</v>
      </c>
      <c r="AG128" s="1046"/>
      <c r="AH128" s="1046"/>
      <c r="AI128" s="1046"/>
      <c r="AJ128" s="1047"/>
      <c r="AK128" s="1048">
        <v>131990</v>
      </c>
      <c r="AL128" s="1046"/>
      <c r="AM128" s="1046"/>
      <c r="AN128" s="1046"/>
      <c r="AO128" s="1047"/>
      <c r="AP128" s="1049"/>
      <c r="AQ128" s="1050"/>
      <c r="AR128" s="1050"/>
      <c r="AS128" s="1050"/>
      <c r="AT128" s="1051"/>
      <c r="AU128" s="220"/>
      <c r="AV128" s="220"/>
      <c r="AW128" s="220"/>
      <c r="AX128" s="896" t="s">
        <v>475</v>
      </c>
      <c r="AY128" s="897"/>
      <c r="AZ128" s="897"/>
      <c r="BA128" s="897"/>
      <c r="BB128" s="897"/>
      <c r="BC128" s="897"/>
      <c r="BD128" s="897"/>
      <c r="BE128" s="898"/>
      <c r="BF128" s="1052" t="s">
        <v>122</v>
      </c>
      <c r="BG128" s="1053"/>
      <c r="BH128" s="1053"/>
      <c r="BI128" s="1053"/>
      <c r="BJ128" s="1053"/>
      <c r="BK128" s="1053"/>
      <c r="BL128" s="1054"/>
      <c r="BM128" s="1052">
        <v>12.28</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476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477</v>
      </c>
      <c r="X129" s="1071"/>
      <c r="Y129" s="1071"/>
      <c r="Z129" s="1072"/>
      <c r="AA129" s="958">
        <v>21837166</v>
      </c>
      <c r="AB129" s="959"/>
      <c r="AC129" s="959"/>
      <c r="AD129" s="959"/>
      <c r="AE129" s="960"/>
      <c r="AF129" s="961">
        <v>22048909</v>
      </c>
      <c r="AG129" s="959"/>
      <c r="AH129" s="959"/>
      <c r="AI129" s="959"/>
      <c r="AJ129" s="960"/>
      <c r="AK129" s="961">
        <v>22346882</v>
      </c>
      <c r="AL129" s="959"/>
      <c r="AM129" s="959"/>
      <c r="AN129" s="959"/>
      <c r="AO129" s="960"/>
      <c r="AP129" s="1073"/>
      <c r="AQ129" s="1074"/>
      <c r="AR129" s="1074"/>
      <c r="AS129" s="1074"/>
      <c r="AT129" s="1075"/>
      <c r="AU129" s="221"/>
      <c r="AV129" s="221"/>
      <c r="AW129" s="221"/>
      <c r="AX129" s="1065" t="s">
        <v>478</v>
      </c>
      <c r="AY129" s="923"/>
      <c r="AZ129" s="923"/>
      <c r="BA129" s="923"/>
      <c r="BB129" s="923"/>
      <c r="BC129" s="923"/>
      <c r="BD129" s="923"/>
      <c r="BE129" s="924"/>
      <c r="BF129" s="1066" t="s">
        <v>122</v>
      </c>
      <c r="BG129" s="1067"/>
      <c r="BH129" s="1067"/>
      <c r="BI129" s="1067"/>
      <c r="BJ129" s="1067"/>
      <c r="BK129" s="1067"/>
      <c r="BL129" s="1068"/>
      <c r="BM129" s="1066">
        <v>17.28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480</v>
      </c>
      <c r="X130" s="1071"/>
      <c r="Y130" s="1071"/>
      <c r="Z130" s="1072"/>
      <c r="AA130" s="958">
        <v>3211024</v>
      </c>
      <c r="AB130" s="959"/>
      <c r="AC130" s="959"/>
      <c r="AD130" s="959"/>
      <c r="AE130" s="960"/>
      <c r="AF130" s="961">
        <v>3248903</v>
      </c>
      <c r="AG130" s="959"/>
      <c r="AH130" s="959"/>
      <c r="AI130" s="959"/>
      <c r="AJ130" s="960"/>
      <c r="AK130" s="961">
        <v>3223638</v>
      </c>
      <c r="AL130" s="959"/>
      <c r="AM130" s="959"/>
      <c r="AN130" s="959"/>
      <c r="AO130" s="960"/>
      <c r="AP130" s="1073"/>
      <c r="AQ130" s="1074"/>
      <c r="AR130" s="1074"/>
      <c r="AS130" s="1074"/>
      <c r="AT130" s="1075"/>
      <c r="AU130" s="221"/>
      <c r="AV130" s="221"/>
      <c r="AW130" s="221"/>
      <c r="AX130" s="1065" t="s">
        <v>481</v>
      </c>
      <c r="AY130" s="923"/>
      <c r="AZ130" s="923"/>
      <c r="BA130" s="923"/>
      <c r="BB130" s="923"/>
      <c r="BC130" s="923"/>
      <c r="BD130" s="923"/>
      <c r="BE130" s="924"/>
      <c r="BF130" s="1101">
        <v>9.4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482</v>
      </c>
      <c r="X131" s="1108"/>
      <c r="Y131" s="1108"/>
      <c r="Z131" s="1109"/>
      <c r="AA131" s="1004">
        <v>18626142</v>
      </c>
      <c r="AB131" s="986"/>
      <c r="AC131" s="986"/>
      <c r="AD131" s="986"/>
      <c r="AE131" s="987"/>
      <c r="AF131" s="985">
        <v>18800006</v>
      </c>
      <c r="AG131" s="986"/>
      <c r="AH131" s="986"/>
      <c r="AI131" s="986"/>
      <c r="AJ131" s="987"/>
      <c r="AK131" s="985">
        <v>19123244</v>
      </c>
      <c r="AL131" s="986"/>
      <c r="AM131" s="986"/>
      <c r="AN131" s="986"/>
      <c r="AO131" s="987"/>
      <c r="AP131" s="1110"/>
      <c r="AQ131" s="1111"/>
      <c r="AR131" s="1111"/>
      <c r="AS131" s="1111"/>
      <c r="AT131" s="1112"/>
      <c r="AU131" s="221"/>
      <c r="AV131" s="221"/>
      <c r="AW131" s="221"/>
      <c r="AX131" s="1083" t="s">
        <v>483</v>
      </c>
      <c r="AY131" s="726"/>
      <c r="AZ131" s="726"/>
      <c r="BA131" s="726"/>
      <c r="BB131" s="726"/>
      <c r="BC131" s="726"/>
      <c r="BD131" s="726"/>
      <c r="BE131" s="1036"/>
      <c r="BF131" s="1084">
        <v>86.5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484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485</v>
      </c>
      <c r="W132" s="1094"/>
      <c r="X132" s="1094"/>
      <c r="Y132" s="1094"/>
      <c r="Z132" s="1095"/>
      <c r="AA132" s="1096">
        <v>10.52065425</v>
      </c>
      <c r="AB132" s="1097"/>
      <c r="AC132" s="1097"/>
      <c r="AD132" s="1097"/>
      <c r="AE132" s="1098"/>
      <c r="AF132" s="1099">
        <v>9.7754596459999998</v>
      </c>
      <c r="AG132" s="1097"/>
      <c r="AH132" s="1097"/>
      <c r="AI132" s="1097"/>
      <c r="AJ132" s="1098"/>
      <c r="AK132" s="1099">
        <v>8.1345874160000005</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486</v>
      </c>
      <c r="W133" s="1077"/>
      <c r="X133" s="1077"/>
      <c r="Y133" s="1077"/>
      <c r="Z133" s="1078"/>
      <c r="AA133" s="1079">
        <v>8.8000000000000007</v>
      </c>
      <c r="AB133" s="1080"/>
      <c r="AC133" s="1080"/>
      <c r="AD133" s="1080"/>
      <c r="AE133" s="1081"/>
      <c r="AF133" s="1079">
        <v>9.4</v>
      </c>
      <c r="AG133" s="1080"/>
      <c r="AH133" s="1080"/>
      <c r="AI133" s="1080"/>
      <c r="AJ133" s="1081"/>
      <c r="AK133" s="1079">
        <v>9.4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zInx+z3czMyqG9uehWB55Tn9SWEjNLPAgW5EF1WEP5Z4hVgfZ2mqDorwMwJYZHDBK4F57Za6bdRrgJgalmBOBQ==" saltValue="Drxz8d7Pe2wODCRYDRyQm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487</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p7GF0kdRGxfnajF3MFh1VFNQNOJ64Y9x/m7pnAzzxFO3XB25Q5cwwyQA4VSIy2thwrojNjY/TLzi1PJ4SRXiuw==" saltValue="o0+OHfArpk+mcH2wJsJL5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8NdmC6o0NmYGjhVKmjweCqu5yla2ACzVYCZkJUuaueMkZ3bQBAnJxhMocNmEgobHB2CE7G/7vAUXuuN5IshU5A==" saltValue="PSSYE9wFGGQPU7WTrt/8J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488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490</v>
      </c>
      <c r="AP7" s="260"/>
      <c r="AQ7" s="261" t="s">
        <v>491</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492</v>
      </c>
      <c r="AQ8" s="267" t="s">
        <v>493</v>
      </c>
      <c r="AR8" s="268" t="s">
        <v>494</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495</v>
      </c>
      <c r="AL9" s="1117"/>
      <c r="AM9" s="1117"/>
      <c r="AN9" s="1118"/>
      <c r="AO9" s="269">
        <v>6682321</v>
      </c>
      <c r="AP9" s="269">
        <v>102033</v>
      </c>
      <c r="AQ9" s="270">
        <v>80646</v>
      </c>
      <c r="AR9" s="271">
        <v>26.5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496</v>
      </c>
      <c r="AL10" s="1117"/>
      <c r="AM10" s="1117"/>
      <c r="AN10" s="1118"/>
      <c r="AO10" s="272">
        <v>24162</v>
      </c>
      <c r="AP10" s="272">
        <v>369</v>
      </c>
      <c r="AQ10" s="273">
        <v>6637</v>
      </c>
      <c r="AR10" s="274">
        <v>-94.4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497</v>
      </c>
      <c r="AL11" s="1117"/>
      <c r="AM11" s="1117"/>
      <c r="AN11" s="1118"/>
      <c r="AO11" s="272">
        <v>147256</v>
      </c>
      <c r="AP11" s="272">
        <v>2248</v>
      </c>
      <c r="AQ11" s="273">
        <v>1119</v>
      </c>
      <c r="AR11" s="274">
        <v>100.9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498</v>
      </c>
      <c r="AL12" s="1117"/>
      <c r="AM12" s="1117"/>
      <c r="AN12" s="1118"/>
      <c r="AO12" s="272" t="s">
        <v>499</v>
      </c>
      <c r="AP12" s="272" t="s">
        <v>499</v>
      </c>
      <c r="AQ12" s="273">
        <v>8</v>
      </c>
      <c r="AR12" s="274" t="s">
        <v>499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500</v>
      </c>
      <c r="AL13" s="1117"/>
      <c r="AM13" s="1117"/>
      <c r="AN13" s="1118"/>
      <c r="AO13" s="272">
        <v>208152</v>
      </c>
      <c r="AP13" s="272">
        <v>3178</v>
      </c>
      <c r="AQ13" s="273">
        <v>2502</v>
      </c>
      <c r="AR13" s="274">
        <v>27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501</v>
      </c>
      <c r="AL14" s="1117"/>
      <c r="AM14" s="1117"/>
      <c r="AN14" s="1118"/>
      <c r="AO14" s="272">
        <v>178817</v>
      </c>
      <c r="AP14" s="272">
        <v>2730</v>
      </c>
      <c r="AQ14" s="273">
        <v>1863</v>
      </c>
      <c r="AR14" s="274">
        <v>46.5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502</v>
      </c>
      <c r="AL15" s="1120"/>
      <c r="AM15" s="1120"/>
      <c r="AN15" s="1121"/>
      <c r="AO15" s="272">
        <v>-202410</v>
      </c>
      <c r="AP15" s="272">
        <v>-3091</v>
      </c>
      <c r="AQ15" s="273">
        <v>-4800</v>
      </c>
      <c r="AR15" s="274">
        <v>-35.6</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7038298</v>
      </c>
      <c r="AP16" s="272">
        <v>107468</v>
      </c>
      <c r="AQ16" s="273">
        <v>87975</v>
      </c>
      <c r="AR16" s="274">
        <v>22.2</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503</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504</v>
      </c>
      <c r="AP20" s="281" t="s">
        <v>505</v>
      </c>
      <c r="AQ20" s="282" t="s">
        <v>506</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507</v>
      </c>
      <c r="AL21" s="1123"/>
      <c r="AM21" s="1123"/>
      <c r="AN21" s="1124"/>
      <c r="AO21" s="285">
        <v>10.17</v>
      </c>
      <c r="AP21" s="286">
        <v>7.71</v>
      </c>
      <c r="AQ21" s="287">
        <v>2.46</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508</v>
      </c>
      <c r="AL22" s="1123"/>
      <c r="AM22" s="1123"/>
      <c r="AN22" s="1124"/>
      <c r="AO22" s="290">
        <v>98.2</v>
      </c>
      <c r="AP22" s="291">
        <v>98.3</v>
      </c>
      <c r="AQ22" s="292">
        <v>-0.1</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509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510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511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490</v>
      </c>
      <c r="AP30" s="260"/>
      <c r="AQ30" s="261" t="s">
        <v>491</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492</v>
      </c>
      <c r="AQ31" s="267" t="s">
        <v>493</v>
      </c>
      <c r="AR31" s="268" t="s">
        <v>494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512</v>
      </c>
      <c r="AL32" s="1131"/>
      <c r="AM32" s="1131"/>
      <c r="AN32" s="1132"/>
      <c r="AO32" s="300">
        <v>3290155</v>
      </c>
      <c r="AP32" s="300">
        <v>50238</v>
      </c>
      <c r="AQ32" s="301">
        <v>41451</v>
      </c>
      <c r="AR32" s="302">
        <v>21.2</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513</v>
      </c>
      <c r="AL33" s="1131"/>
      <c r="AM33" s="1131"/>
      <c r="AN33" s="1132"/>
      <c r="AO33" s="300" t="s">
        <v>499</v>
      </c>
      <c r="AP33" s="300" t="s">
        <v>499</v>
      </c>
      <c r="AQ33" s="301" t="s">
        <v>499</v>
      </c>
      <c r="AR33" s="302" t="s">
        <v>499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514</v>
      </c>
      <c r="AL34" s="1131"/>
      <c r="AM34" s="1131"/>
      <c r="AN34" s="1132"/>
      <c r="AO34" s="300" t="s">
        <v>499</v>
      </c>
      <c r="AP34" s="300" t="s">
        <v>499</v>
      </c>
      <c r="AQ34" s="301">
        <v>35</v>
      </c>
      <c r="AR34" s="302" t="s">
        <v>499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515</v>
      </c>
      <c r="AL35" s="1131"/>
      <c r="AM35" s="1131"/>
      <c r="AN35" s="1132"/>
      <c r="AO35" s="300">
        <v>1389940</v>
      </c>
      <c r="AP35" s="300">
        <v>21223</v>
      </c>
      <c r="AQ35" s="301">
        <v>11775</v>
      </c>
      <c r="AR35" s="302">
        <v>80.2</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516</v>
      </c>
      <c r="AL36" s="1131"/>
      <c r="AM36" s="1131"/>
      <c r="AN36" s="1132"/>
      <c r="AO36" s="300" t="s">
        <v>499</v>
      </c>
      <c r="AP36" s="300" t="s">
        <v>499</v>
      </c>
      <c r="AQ36" s="301">
        <v>2188</v>
      </c>
      <c r="AR36" s="302" t="s">
        <v>499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517</v>
      </c>
      <c r="AL37" s="1131"/>
      <c r="AM37" s="1131"/>
      <c r="AN37" s="1132"/>
      <c r="AO37" s="300">
        <v>231130</v>
      </c>
      <c r="AP37" s="300">
        <v>3529</v>
      </c>
      <c r="AQ37" s="301">
        <v>531</v>
      </c>
      <c r="AR37" s="302">
        <v>564.6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518</v>
      </c>
      <c r="AL38" s="1134"/>
      <c r="AM38" s="1134"/>
      <c r="AN38" s="1135"/>
      <c r="AO38" s="303" t="s">
        <v>499</v>
      </c>
      <c r="AP38" s="303" t="s">
        <v>499</v>
      </c>
      <c r="AQ38" s="304">
        <v>1</v>
      </c>
      <c r="AR38" s="292" t="s">
        <v>499</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519</v>
      </c>
      <c r="AL39" s="1134"/>
      <c r="AM39" s="1134"/>
      <c r="AN39" s="1135"/>
      <c r="AO39" s="300">
        <v>-131990</v>
      </c>
      <c r="AP39" s="300">
        <v>-2015</v>
      </c>
      <c r="AQ39" s="301">
        <v>-5414</v>
      </c>
      <c r="AR39" s="302">
        <v>-62.8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520</v>
      </c>
      <c r="AL40" s="1131"/>
      <c r="AM40" s="1131"/>
      <c r="AN40" s="1132"/>
      <c r="AO40" s="300">
        <v>-3223638</v>
      </c>
      <c r="AP40" s="300">
        <v>-49222</v>
      </c>
      <c r="AQ40" s="301">
        <v>-35360</v>
      </c>
      <c r="AR40" s="302">
        <v>39.200000000000003</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1555597</v>
      </c>
      <c r="AP41" s="300">
        <v>23752</v>
      </c>
      <c r="AQ41" s="301">
        <v>15207</v>
      </c>
      <c r="AR41" s="302">
        <v>56.2</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521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522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490</v>
      </c>
      <c r="AN49" s="1127" t="s">
        <v>523</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524</v>
      </c>
      <c r="AO50" s="317" t="s">
        <v>525</v>
      </c>
      <c r="AP50" s="318" t="s">
        <v>526</v>
      </c>
      <c r="AQ50" s="319" t="s">
        <v>527</v>
      </c>
      <c r="AR50" s="320" t="s">
        <v>528</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529</v>
      </c>
      <c r="AL51" s="313"/>
      <c r="AM51" s="321">
        <v>8433181</v>
      </c>
      <c r="AN51" s="322">
        <v>119750</v>
      </c>
      <c r="AO51" s="323">
        <v>70.599999999999994</v>
      </c>
      <c r="AP51" s="324">
        <v>63812</v>
      </c>
      <c r="AQ51" s="325">
        <v>2.2999999999999998</v>
      </c>
      <c r="AR51" s="326">
        <v>68.3</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530</v>
      </c>
      <c r="AM52" s="329">
        <v>5857802</v>
      </c>
      <c r="AN52" s="330">
        <v>83180</v>
      </c>
      <c r="AO52" s="331">
        <v>75.7</v>
      </c>
      <c r="AP52" s="332">
        <v>33848</v>
      </c>
      <c r="AQ52" s="333">
        <v>-4.2</v>
      </c>
      <c r="AR52" s="334">
        <v>79.900000000000006</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531</v>
      </c>
      <c r="AL53" s="313"/>
      <c r="AM53" s="321">
        <v>5784398</v>
      </c>
      <c r="AN53" s="322">
        <v>83477</v>
      </c>
      <c r="AO53" s="323">
        <v>-30.3</v>
      </c>
      <c r="AP53" s="324">
        <v>54225</v>
      </c>
      <c r="AQ53" s="325">
        <v>-15</v>
      </c>
      <c r="AR53" s="326">
        <v>-15.3</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530</v>
      </c>
      <c r="AM54" s="329">
        <v>2507383</v>
      </c>
      <c r="AN54" s="330">
        <v>36185</v>
      </c>
      <c r="AO54" s="331">
        <v>-56.5</v>
      </c>
      <c r="AP54" s="332">
        <v>27337</v>
      </c>
      <c r="AQ54" s="333">
        <v>-19.2</v>
      </c>
      <c r="AR54" s="334">
        <v>-37.299999999999997</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532</v>
      </c>
      <c r="AL55" s="313"/>
      <c r="AM55" s="321">
        <v>4390162</v>
      </c>
      <c r="AN55" s="322">
        <v>64482</v>
      </c>
      <c r="AO55" s="323">
        <v>-22.8</v>
      </c>
      <c r="AP55" s="324">
        <v>54016</v>
      </c>
      <c r="AQ55" s="325">
        <v>-0.4</v>
      </c>
      <c r="AR55" s="326">
        <v>-22.4</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530</v>
      </c>
      <c r="AM56" s="329">
        <v>2227808</v>
      </c>
      <c r="AN56" s="330">
        <v>32722</v>
      </c>
      <c r="AO56" s="331">
        <v>-9.6</v>
      </c>
      <c r="AP56" s="332">
        <v>28078</v>
      </c>
      <c r="AQ56" s="333">
        <v>2.7</v>
      </c>
      <c r="AR56" s="334">
        <v>-12.3</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533</v>
      </c>
      <c r="AL57" s="313"/>
      <c r="AM57" s="321">
        <v>4722600</v>
      </c>
      <c r="AN57" s="322">
        <v>70690</v>
      </c>
      <c r="AO57" s="323">
        <v>9.6</v>
      </c>
      <c r="AP57" s="324">
        <v>52786</v>
      </c>
      <c r="AQ57" s="325">
        <v>-2.2999999999999998</v>
      </c>
      <c r="AR57" s="326">
        <v>11.9</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530</v>
      </c>
      <c r="AM58" s="329">
        <v>2430975</v>
      </c>
      <c r="AN58" s="330">
        <v>36388</v>
      </c>
      <c r="AO58" s="331">
        <v>11.2</v>
      </c>
      <c r="AP58" s="332">
        <v>28742</v>
      </c>
      <c r="AQ58" s="333">
        <v>2.4</v>
      </c>
      <c r="AR58" s="334">
        <v>8.8000000000000007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534</v>
      </c>
      <c r="AL59" s="313"/>
      <c r="AM59" s="321">
        <v>5397398</v>
      </c>
      <c r="AN59" s="322">
        <v>82413</v>
      </c>
      <c r="AO59" s="323">
        <v>16.600000000000001</v>
      </c>
      <c r="AP59" s="324">
        <v>58465</v>
      </c>
      <c r="AQ59" s="325">
        <v>10.8</v>
      </c>
      <c r="AR59" s="326">
        <v>5.8</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530</v>
      </c>
      <c r="AM60" s="329">
        <v>3950857</v>
      </c>
      <c r="AN60" s="330">
        <v>60326</v>
      </c>
      <c r="AO60" s="331">
        <v>65.8</v>
      </c>
      <c r="AP60" s="332">
        <v>34452</v>
      </c>
      <c r="AQ60" s="333">
        <v>19.899999999999999</v>
      </c>
      <c r="AR60" s="334">
        <v>45.9</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535</v>
      </c>
      <c r="AL61" s="335"/>
      <c r="AM61" s="336">
        <v>5745548</v>
      </c>
      <c r="AN61" s="337">
        <v>84162</v>
      </c>
      <c r="AO61" s="338">
        <v>8.6999999999999993</v>
      </c>
      <c r="AP61" s="339">
        <v>56661</v>
      </c>
      <c r="AQ61" s="340">
        <v>-0.9</v>
      </c>
      <c r="AR61" s="326">
        <v>9.6</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530</v>
      </c>
      <c r="AM62" s="329">
        <v>3394965</v>
      </c>
      <c r="AN62" s="330">
        <v>49760</v>
      </c>
      <c r="AO62" s="331">
        <v>17.3</v>
      </c>
      <c r="AP62" s="332">
        <v>30491</v>
      </c>
      <c r="AQ62" s="333">
        <v>0.3</v>
      </c>
      <c r="AR62" s="334">
        <v>17</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uvsnjdVWvCZ2gxpkNqXRMZT7Mz7STBSBPND+wceKb5tSCpyQkOSZ6fAoJFkLYIWvcn8/fTKBZevk+xkpP838uA==" saltValue="2JywxUJ177vLJyjX0HEKo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487</v>
      </c>
    </row>
    <row r="121" spans="125:125" ht="13.5" hidden="1" customHeight="1" x14ac:dyDescent="0.2">
      <c r="DU121" s="247"/>
    </row>
  </sheetData>
  <sheetProtection algorithmName="SHA-512" hashValue="3RppCloGw44Fs1mCrAdoHoGqlha044xtutI4tC8U1bKz9ueAGLwSqDrSjvZbhrp/+5CaGThQzZLg5Qyyat6DTQ==" saltValue="v2MM3k56OWqu3ATlPj1kQ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487</v>
      </c>
    </row>
  </sheetData>
  <sheetProtection algorithmName="SHA-512" hashValue="Wwep9Rge7yFfKWHgrl7Y4SQAcO/QbSQZycovl129SbrW7wiqYZmdqkzH29laxrUFTRSmg7Ht5RqEcgM998LPjA==" saltValue="u33JW9apMYIz23QijG0f0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537</v>
      </c>
      <c r="G46" s="8" t="s">
        <v>538</v>
      </c>
      <c r="H46" s="8" t="s">
        <v>539</v>
      </c>
      <c r="I46" s="8" t="s">
        <v>540</v>
      </c>
      <c r="J46" s="9" t="s">
        <v>541</v>
      </c>
    </row>
    <row r="47" spans="2:10" ht="57.75" customHeight="1" x14ac:dyDescent="0.2">
      <c r="B47" s="10"/>
      <c r="C47" s="1139" t="s">
        <v>3</v>
      </c>
      <c r="D47" s="1139"/>
      <c r="E47" s="1140"/>
      <c r="F47" s="11">
        <v>5.68</v>
      </c>
      <c r="G47" s="12">
        <v>6.01</v>
      </c>
      <c r="H47" s="12">
        <v>5.14</v>
      </c>
      <c r="I47" s="12">
        <v>5.75</v>
      </c>
      <c r="J47" s="13">
        <v>4.54</v>
      </c>
    </row>
    <row r="48" spans="2:10" ht="57.75" customHeight="1" x14ac:dyDescent="0.2">
      <c r="B48" s="14"/>
      <c r="C48" s="1141" t="s">
        <v>4</v>
      </c>
      <c r="D48" s="1141"/>
      <c r="E48" s="1142"/>
      <c r="F48" s="15">
        <v>8.34</v>
      </c>
      <c r="G48" s="16">
        <v>9.61</v>
      </c>
      <c r="H48" s="16">
        <v>8.02</v>
      </c>
      <c r="I48" s="16">
        <v>7.55</v>
      </c>
      <c r="J48" s="17">
        <v>6.84</v>
      </c>
    </row>
    <row r="49" spans="2:10" ht="57.75" customHeight="1" thickBot="1" x14ac:dyDescent="0.25">
      <c r="B49" s="18"/>
      <c r="C49" s="1143" t="s">
        <v>5</v>
      </c>
      <c r="D49" s="1143"/>
      <c r="E49" s="1144"/>
      <c r="F49" s="19" t="s">
        <v>542</v>
      </c>
      <c r="G49" s="20">
        <v>4.07</v>
      </c>
      <c r="H49" s="20" t="s">
        <v>543</v>
      </c>
      <c r="I49" s="20">
        <v>0.27</v>
      </c>
      <c r="J49" s="21" t="s">
        <v>544</v>
      </c>
    </row>
    <row r="50" spans="2:10" ht="13" x14ac:dyDescent="0.2"/>
  </sheetData>
  <sheetProtection algorithmName="SHA-512" hashValue="pdqBzH5Naz8R2qxHRNRgBOSvmhP2IZS9xKMZuX1srIdnwS84RYQDWyeaVflOjs8KFpqGJ1QQ8w1JH33LjwMXOQ==" saltValue="+MHiwluE3R8DHfH8X3um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成田  斗希也</cp:lastModifiedBy>
  <cp:lastPrinted>2026-03-18T01:09:03Z</cp:lastPrinted>
  <dcterms:created xsi:type="dcterms:W3CDTF">2026-02-23T04:41:46Z</dcterms:created>
  <dcterms:modified xsi:type="dcterms:W3CDTF">2026-03-23T00:43:03Z</dcterms:modified>
  <cp:category/>
</cp:coreProperties>
</file>