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defaultThemeVersion="124226"/>
  <mc:AlternateContent xmlns:mc="http://schemas.openxmlformats.org/markup-compatibility/2006">
    <mc:Choice Requires="x15">
      <x15ac:absPath xmlns:x15ac="http://schemas.microsoft.com/office/spreadsheetml/2010/11/ac" url="\\akitasv01\障害福祉課\●地域生活支援班\◇地域生活支援事業\R08\ロボット\２介護テクノロジー導入支援事業\５月分\１国協議\３施行\"/>
    </mc:Choice>
  </mc:AlternateContent>
  <xr:revisionPtr revIDLastSave="0" documentId="13_ncr:1_{0C217CD5-6B34-4CB2-8172-B9E820E2CBB0}" xr6:coauthVersionLast="47" xr6:coauthVersionMax="47" xr10:uidLastSave="{00000000-0000-0000-0000-000000000000}"/>
  <bookViews>
    <workbookView xWindow="-120" yWindow="-120" windowWidth="29040" windowHeight="15720" tabRatio="937" firstSheet="1" activeTab="2" xr2:uid="{00000000-000D-0000-FFFF-FFFF00000000}"/>
  </bookViews>
  <sheets>
    <sheet name="Sheet1" sheetId="145" state="hidden" r:id="rId1"/>
    <sheet name="別紙2-１-４(2)　パッケージ型導入支援　総表（間接補助）" sheetId="223" r:id="rId2"/>
    <sheet name="別紙2-１-４(3)　パッケージ型導入支援 事業計画 " sheetId="219" r:id="rId3"/>
    <sheet name="別紙2-１-４(4)　パッケージ型導入支援 積算内訳" sheetId="220" r:id="rId4"/>
  </sheets>
  <definedNames>
    <definedName name="_Order1" hidden="1">255</definedName>
    <definedName name="_Order2" hidden="1">255</definedName>
    <definedName name="_xlnm.Print_Area" localSheetId="1">'別紙2-１-４(2)　パッケージ型導入支援　総表（間接補助）'!$A$1:$X$78</definedName>
    <definedName name="_xlnm.Print_Area" localSheetId="2">'別紙2-１-４(3)　パッケージ型導入支援 事業計画 '!$A$1:$N$108</definedName>
    <definedName name="_xlnm.Print_Area" localSheetId="3">'別紙2-１-４(4)　パッケージ型導入支援 積算内訳'!$A$1:$W$60</definedName>
    <definedName name="グループホーム">#REF!</definedName>
    <definedName name="居宅介護">#REF!</definedName>
    <definedName name="居宅訪問型児童発達支援">#REF!</definedName>
    <definedName name="計画相談支援">#REF!</definedName>
    <definedName name="行動援護">#REF!</definedName>
    <definedName name="児童発達支援">#REF!</definedName>
    <definedName name="自立訓練">#REF!</definedName>
    <definedName name="自立生活援助">#REF!</definedName>
    <definedName name="就労移行支援">#REF!</definedName>
    <definedName name="就労継続支援A型">#REF!</definedName>
    <definedName name="就労継続支援B型">#REF!</definedName>
    <definedName name="就労選択支援">#REF!</definedName>
    <definedName name="就労定着支援">#REF!</definedName>
    <definedName name="重度訪問介護">#REF!</definedName>
    <definedName name="障害児入所施設">#REF!</definedName>
    <definedName name="障害者支援施設">#REF!</definedName>
    <definedName name="生活介護">#REF!</definedName>
    <definedName name="短期入所">#REF!</definedName>
    <definedName name="地域移行支援">#REF!</definedName>
    <definedName name="地域定着支援">#REF!</definedName>
    <definedName name="同行援護">#REF!</definedName>
    <definedName name="保育所等訪問支援">#REF!</definedName>
    <definedName name="放課後等デイサービス">#REF!</definedName>
    <definedName name="療養介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 i="223" l="1"/>
  <c r="S7" i="223" s="1"/>
  <c r="R8" i="223"/>
  <c r="R9" i="223"/>
  <c r="S9" i="223" s="1"/>
  <c r="R10" i="223"/>
  <c r="R11" i="223"/>
  <c r="S11" i="223" s="1"/>
  <c r="R12" i="223"/>
  <c r="R13" i="223"/>
  <c r="R14" i="223"/>
  <c r="S14" i="223" s="1"/>
  <c r="R15" i="223"/>
  <c r="S15" i="223" s="1"/>
  <c r="R16" i="223"/>
  <c r="R17" i="223"/>
  <c r="S17" i="223" s="1"/>
  <c r="R18" i="223"/>
  <c r="R19" i="223"/>
  <c r="S19" i="223" s="1"/>
  <c r="R20" i="223"/>
  <c r="R21" i="223"/>
  <c r="R22" i="223"/>
  <c r="S22" i="223" s="1"/>
  <c r="R23" i="223"/>
  <c r="S23" i="223" s="1"/>
  <c r="R24" i="223"/>
  <c r="R25" i="223"/>
  <c r="S25" i="223" s="1"/>
  <c r="R26" i="223"/>
  <c r="R27" i="223"/>
  <c r="S27" i="223" s="1"/>
  <c r="R28" i="223"/>
  <c r="R29" i="223"/>
  <c r="R30" i="223"/>
  <c r="S30" i="223" s="1"/>
  <c r="R6" i="223"/>
  <c r="S6" i="223" s="1"/>
  <c r="S8" i="223"/>
  <c r="S10" i="223"/>
  <c r="S12" i="223"/>
  <c r="S13" i="223"/>
  <c r="S16" i="223"/>
  <c r="S18" i="223"/>
  <c r="S20" i="223"/>
  <c r="S21" i="223"/>
  <c r="S24" i="223"/>
  <c r="S26" i="223"/>
  <c r="S28" i="223"/>
  <c r="S29" i="223"/>
  <c r="U31" i="223"/>
  <c r="AA30" i="223"/>
  <c r="Z30" i="223"/>
  <c r="F30" i="223"/>
  <c r="AA29" i="223"/>
  <c r="Z29" i="223"/>
  <c r="F29" i="223"/>
  <c r="AA28" i="223"/>
  <c r="Z28" i="223"/>
  <c r="F28" i="223"/>
  <c r="AA27" i="223"/>
  <c r="Z27" i="223"/>
  <c r="F27" i="223"/>
  <c r="AA26" i="223"/>
  <c r="Z26" i="223"/>
  <c r="F26" i="223"/>
  <c r="AA25" i="223"/>
  <c r="Z25" i="223"/>
  <c r="F25" i="223"/>
  <c r="AA24" i="223"/>
  <c r="Z24" i="223"/>
  <c r="F24" i="223"/>
  <c r="AA23" i="223"/>
  <c r="Z23" i="223"/>
  <c r="F23" i="223"/>
  <c r="AA22" i="223"/>
  <c r="Z22" i="223"/>
  <c r="F22" i="223"/>
  <c r="AA21" i="223"/>
  <c r="Z21" i="223"/>
  <c r="F21" i="223"/>
  <c r="AA20" i="223"/>
  <c r="Z20" i="223"/>
  <c r="F20" i="223"/>
  <c r="AA19" i="223"/>
  <c r="Z19" i="223"/>
  <c r="F19" i="223"/>
  <c r="AA18" i="223"/>
  <c r="Z18" i="223"/>
  <c r="F18" i="223"/>
  <c r="AA17" i="223"/>
  <c r="Z17" i="223"/>
  <c r="F17" i="223"/>
  <c r="AA16" i="223"/>
  <c r="Z16" i="223"/>
  <c r="F16" i="223"/>
  <c r="AA15" i="223"/>
  <c r="Z15" i="223"/>
  <c r="F15" i="223"/>
  <c r="AA14" i="223"/>
  <c r="Z14" i="223"/>
  <c r="AB14" i="223" s="1"/>
  <c r="F14" i="223"/>
  <c r="AA13" i="223"/>
  <c r="Z13" i="223"/>
  <c r="F13" i="223"/>
  <c r="AA12" i="223"/>
  <c r="Z12" i="223"/>
  <c r="F12" i="223"/>
  <c r="AA11" i="223"/>
  <c r="Z11" i="223"/>
  <c r="F11" i="223"/>
  <c r="AA10" i="223"/>
  <c r="Z10" i="223"/>
  <c r="F10" i="223"/>
  <c r="AA9" i="223"/>
  <c r="Z9" i="223"/>
  <c r="F9" i="223"/>
  <c r="AA8" i="223"/>
  <c r="Z8" i="223"/>
  <c r="F8" i="223"/>
  <c r="AA7" i="223"/>
  <c r="Z7" i="223"/>
  <c r="F7" i="223"/>
  <c r="AA6" i="223"/>
  <c r="Z6" i="223"/>
  <c r="F6" i="223"/>
  <c r="AB6" i="223" l="1"/>
  <c r="AB27" i="223"/>
  <c r="AB12" i="223"/>
  <c r="AB20" i="223"/>
  <c r="AB23" i="223"/>
  <c r="T7" i="223"/>
  <c r="V7" i="223" s="1"/>
  <c r="W7" i="223" s="1"/>
  <c r="T12" i="223"/>
  <c r="V12" i="223" s="1"/>
  <c r="W12" i="223" s="1"/>
  <c r="AB13" i="223"/>
  <c r="T9" i="223"/>
  <c r="V9" i="223" s="1"/>
  <c r="W9" i="223" s="1"/>
  <c r="AB10" i="223"/>
  <c r="T17" i="223"/>
  <c r="V17" i="223" s="1"/>
  <c r="W17" i="223" s="1"/>
  <c r="T25" i="223"/>
  <c r="V25" i="223" s="1"/>
  <c r="W25" i="223" s="1"/>
  <c r="AB29" i="223"/>
  <c r="AB7" i="223"/>
  <c r="T14" i="223"/>
  <c r="V14" i="223" s="1"/>
  <c r="W14" i="223" s="1"/>
  <c r="AB15" i="223"/>
  <c r="T22" i="223"/>
  <c r="V22" i="223" s="1"/>
  <c r="W22" i="223" s="1"/>
  <c r="T11" i="223"/>
  <c r="V11" i="223" s="1"/>
  <c r="W11" i="223" s="1"/>
  <c r="T19" i="223"/>
  <c r="V19" i="223" s="1"/>
  <c r="W19" i="223" s="1"/>
  <c r="T27" i="223"/>
  <c r="V27" i="223" s="1"/>
  <c r="W27" i="223" s="1"/>
  <c r="T8" i="223"/>
  <c r="V8" i="223" s="1"/>
  <c r="W8" i="223" s="1"/>
  <c r="AB9" i="223"/>
  <c r="T16" i="223"/>
  <c r="V16" i="223" s="1"/>
  <c r="W16" i="223" s="1"/>
  <c r="AB17" i="223"/>
  <c r="T24" i="223"/>
  <c r="V24" i="223" s="1"/>
  <c r="W24" i="223" s="1"/>
  <c r="T13" i="223"/>
  <c r="V13" i="223" s="1"/>
  <c r="W13" i="223" s="1"/>
  <c r="T21" i="223"/>
  <c r="V21" i="223" s="1"/>
  <c r="W21" i="223" s="1"/>
  <c r="T29" i="223"/>
  <c r="V29" i="223" s="1"/>
  <c r="W29" i="223" s="1"/>
  <c r="AB30" i="223"/>
  <c r="T10" i="223"/>
  <c r="V10" i="223" s="1"/>
  <c r="W10" i="223" s="1"/>
  <c r="AB11" i="223"/>
  <c r="T18" i="223"/>
  <c r="V18" i="223" s="1"/>
  <c r="W18" i="223" s="1"/>
  <c r="T26" i="223"/>
  <c r="V26" i="223" s="1"/>
  <c r="W26" i="223" s="1"/>
  <c r="T20" i="223"/>
  <c r="V20" i="223" s="1"/>
  <c r="W20" i="223" s="1"/>
  <c r="AB8" i="223"/>
  <c r="T15" i="223"/>
  <c r="V15" i="223" s="1"/>
  <c r="W15" i="223" s="1"/>
  <c r="AB16" i="223"/>
  <c r="T23" i="223"/>
  <c r="V23" i="223" s="1"/>
  <c r="W23" i="223" s="1"/>
  <c r="AB21" i="223"/>
  <c r="AB25" i="223"/>
  <c r="AB28" i="223"/>
  <c r="AB24" i="223"/>
  <c r="T30" i="223"/>
  <c r="V30" i="223" s="1"/>
  <c r="W30" i="223" s="1"/>
  <c r="T28" i="223"/>
  <c r="V28" i="223" s="1"/>
  <c r="W28" i="223" s="1"/>
  <c r="AB19" i="223"/>
  <c r="AB18" i="223"/>
  <c r="AB22" i="223"/>
  <c r="AB26" i="223"/>
  <c r="T6" i="223"/>
  <c r="F91" i="219"/>
  <c r="L91" i="219" s="1"/>
  <c r="F92" i="219"/>
  <c r="L92" i="219" s="1"/>
  <c r="F75" i="219"/>
  <c r="L75" i="219" s="1"/>
  <c r="F76" i="219"/>
  <c r="L76" i="219" s="1"/>
  <c r="B3" i="223" l="1"/>
  <c r="S31" i="223"/>
  <c r="V6" i="223"/>
  <c r="T31" i="223"/>
  <c r="K91" i="219"/>
  <c r="K92" i="219"/>
  <c r="K75" i="219"/>
  <c r="K76" i="219"/>
  <c r="W6" i="223" l="1"/>
  <c r="W31" i="223" s="1"/>
  <c r="W33" i="223" s="1"/>
  <c r="V31" i="223"/>
  <c r="B43" i="220"/>
  <c r="S39" i="220"/>
  <c r="P38" i="220"/>
  <c r="P37" i="220"/>
  <c r="P36" i="220"/>
  <c r="P35" i="220"/>
  <c r="P34" i="220"/>
  <c r="P33" i="220"/>
  <c r="P32" i="220"/>
  <c r="P31" i="220"/>
  <c r="P30" i="220"/>
  <c r="P29" i="220"/>
  <c r="P22" i="220"/>
  <c r="P23" i="220"/>
  <c r="P24" i="220"/>
  <c r="P25" i="220"/>
  <c r="S26" i="220"/>
  <c r="P21" i="220"/>
  <c r="J96" i="219"/>
  <c r="E96" i="219"/>
  <c r="F95" i="219"/>
  <c r="L95" i="219" s="1"/>
  <c r="F94" i="219"/>
  <c r="L94" i="219" s="1"/>
  <c r="F93" i="219"/>
  <c r="L93" i="219" s="1"/>
  <c r="F90" i="219"/>
  <c r="K90" i="219" s="1"/>
  <c r="F89" i="219"/>
  <c r="K89" i="219" s="1"/>
  <c r="F88" i="219"/>
  <c r="K88" i="219" s="1"/>
  <c r="F87" i="219"/>
  <c r="L87" i="219" s="1"/>
  <c r="F86" i="219"/>
  <c r="L86" i="219" s="1"/>
  <c r="F85" i="219"/>
  <c r="L85" i="219" s="1"/>
  <c r="L96" i="219" s="1"/>
  <c r="J80" i="219"/>
  <c r="E80" i="219"/>
  <c r="F79" i="219"/>
  <c r="K79" i="219" s="1"/>
  <c r="F78" i="219"/>
  <c r="L78" i="219" s="1"/>
  <c r="F77" i="219"/>
  <c r="L77" i="219" s="1"/>
  <c r="F74" i="219"/>
  <c r="K74" i="219" s="1"/>
  <c r="F73" i="219"/>
  <c r="L73" i="219" s="1"/>
  <c r="F72" i="219"/>
  <c r="L72" i="219" s="1"/>
  <c r="F71" i="219"/>
  <c r="L71" i="219" s="1"/>
  <c r="F70" i="219"/>
  <c r="L70" i="219" s="1"/>
  <c r="F69" i="219"/>
  <c r="W35" i="223" l="1"/>
  <c r="E17" i="220"/>
  <c r="P39" i="220"/>
  <c r="P26" i="220"/>
  <c r="L79" i="219"/>
  <c r="L88" i="219"/>
  <c r="F80" i="219"/>
  <c r="K72" i="219"/>
  <c r="K93" i="219"/>
  <c r="L89" i="219"/>
  <c r="K73" i="219"/>
  <c r="L69" i="219"/>
  <c r="L80" i="219" s="1"/>
  <c r="F96" i="219"/>
  <c r="K78" i="219"/>
  <c r="K69" i="219"/>
  <c r="L74" i="219"/>
  <c r="K85" i="219"/>
  <c r="L90" i="219"/>
  <c r="K95" i="219"/>
  <c r="K77" i="219"/>
  <c r="K70" i="219"/>
  <c r="K86" i="219"/>
  <c r="K94" i="219"/>
  <c r="K71" i="219"/>
  <c r="K87" i="219"/>
  <c r="W36" i="223" l="1"/>
  <c r="C17" i="220"/>
  <c r="E13" i="220" s="1"/>
  <c r="K80" i="219"/>
  <c r="K96" i="219"/>
  <c r="L99" i="219" l="1"/>
</calcChain>
</file>

<file path=xl/sharedStrings.xml><?xml version="1.0" encoding="utf-8"?>
<sst xmlns="http://schemas.openxmlformats.org/spreadsheetml/2006/main" count="330" uniqueCount="180">
  <si>
    <t>　</t>
    <phoneticPr fontId="13"/>
  </si>
  <si>
    <t>（単位：円）</t>
    <rPh sb="1" eb="3">
      <t>タンイ</t>
    </rPh>
    <rPh sb="4" eb="5">
      <t>エン</t>
    </rPh>
    <phoneticPr fontId="13"/>
  </si>
  <si>
    <t>自治体名</t>
    <rPh sb="0" eb="3">
      <t>ジチタイ</t>
    </rPh>
    <rPh sb="3" eb="4">
      <t>メイ</t>
    </rPh>
    <phoneticPr fontId="13"/>
  </si>
  <si>
    <t>優先順位</t>
    <rPh sb="0" eb="2">
      <t>ユウセン</t>
    </rPh>
    <rPh sb="2" eb="4">
      <t>ジュンイ</t>
    </rPh>
    <phoneticPr fontId="13"/>
  </si>
  <si>
    <t>施設・事業所種別</t>
    <rPh sb="0" eb="2">
      <t>シセツ</t>
    </rPh>
    <rPh sb="3" eb="6">
      <t>ジギョウショ</t>
    </rPh>
    <rPh sb="6" eb="8">
      <t>シュベツ</t>
    </rPh>
    <phoneticPr fontId="13"/>
  </si>
  <si>
    <t>法人名</t>
    <rPh sb="0" eb="2">
      <t>ホウジン</t>
    </rPh>
    <rPh sb="2" eb="3">
      <t>メイ</t>
    </rPh>
    <phoneticPr fontId="13"/>
  </si>
  <si>
    <t>施設・事業所名</t>
    <rPh sb="0" eb="2">
      <t>シセツ</t>
    </rPh>
    <rPh sb="3" eb="6">
      <t>ジギョウショ</t>
    </rPh>
    <rPh sb="6" eb="7">
      <t>メイ</t>
    </rPh>
    <phoneticPr fontId="13"/>
  </si>
  <si>
    <t>法人名＋施設・事業所名</t>
    <rPh sb="0" eb="2">
      <t>ホウジン</t>
    </rPh>
    <rPh sb="2" eb="3">
      <t>メイ</t>
    </rPh>
    <rPh sb="4" eb="6">
      <t>シセツ</t>
    </rPh>
    <rPh sb="7" eb="10">
      <t>ジギョウショ</t>
    </rPh>
    <rPh sb="10" eb="11">
      <t>メイ</t>
    </rPh>
    <phoneticPr fontId="13"/>
  </si>
  <si>
    <t>介護ロボット等の種別
（Ａ）</t>
    <rPh sb="0" eb="2">
      <t>カイゴ</t>
    </rPh>
    <rPh sb="6" eb="7">
      <t>トウ</t>
    </rPh>
    <rPh sb="8" eb="10">
      <t>シュベツ</t>
    </rPh>
    <phoneticPr fontId="13"/>
  </si>
  <si>
    <t>１台当たりの
機器購入価格
（Ｂ）</t>
    <rPh sb="1" eb="2">
      <t>ダイ</t>
    </rPh>
    <rPh sb="2" eb="3">
      <t>ア</t>
    </rPh>
    <rPh sb="7" eb="9">
      <t>キキ</t>
    </rPh>
    <rPh sb="9" eb="11">
      <t>コウニュウ</t>
    </rPh>
    <rPh sb="11" eb="13">
      <t>カカク</t>
    </rPh>
    <phoneticPr fontId="13"/>
  </si>
  <si>
    <t>導入台数
（Ｃ）</t>
    <rPh sb="0" eb="2">
      <t>ドウニュウ</t>
    </rPh>
    <rPh sb="2" eb="4">
      <t>ダイスウ</t>
    </rPh>
    <phoneticPr fontId="13"/>
  </si>
  <si>
    <t>グループホーム</t>
    <phoneticPr fontId="13"/>
  </si>
  <si>
    <t>生活介護</t>
  </si>
  <si>
    <t>自立訓練</t>
    <phoneticPr fontId="13"/>
  </si>
  <si>
    <t>就労移行支援</t>
    <phoneticPr fontId="13"/>
  </si>
  <si>
    <t>就労継続支援A型</t>
  </si>
  <si>
    <t>就労継続支援B型</t>
  </si>
  <si>
    <t>就労定着支援</t>
    <phoneticPr fontId="13"/>
  </si>
  <si>
    <t>就労選択支援</t>
    <rPh sb="2" eb="4">
      <t>センタク</t>
    </rPh>
    <phoneticPr fontId="13"/>
  </si>
  <si>
    <t>自立生活援助</t>
    <phoneticPr fontId="13"/>
  </si>
  <si>
    <t>短期入所</t>
    <phoneticPr fontId="13"/>
  </si>
  <si>
    <t>居宅介護</t>
    <phoneticPr fontId="13"/>
  </si>
  <si>
    <t>重度訪問介護</t>
    <phoneticPr fontId="13"/>
  </si>
  <si>
    <t>同行援護</t>
  </si>
  <si>
    <t>行動援護</t>
  </si>
  <si>
    <t>計画相談支援</t>
  </si>
  <si>
    <t>地域移行支援</t>
  </si>
  <si>
    <t>地域定着支援</t>
  </si>
  <si>
    <t>合計</t>
    <phoneticPr fontId="13"/>
  </si>
  <si>
    <t>（注１）</t>
    <rPh sb="1" eb="2">
      <t>チュウ</t>
    </rPh>
    <phoneticPr fontId="13"/>
  </si>
  <si>
    <t>「導入機器名」には、補助対象となるロボット機器を記載。それ以外の付属品等は本体機器に含めて記載すること。</t>
    <phoneticPr fontId="13"/>
  </si>
  <si>
    <t>（注２）</t>
    <rPh sb="1" eb="2">
      <t>チュウ</t>
    </rPh>
    <phoneticPr fontId="13"/>
  </si>
  <si>
    <t>（注３）</t>
    <rPh sb="1" eb="2">
      <t>チュウ</t>
    </rPh>
    <phoneticPr fontId="13"/>
  </si>
  <si>
    <t>機器をリース等により導入する場合、年度末までのリース等に要する料金を「Ｂ」欄に記載すること。</t>
    <rPh sb="0" eb="2">
      <t>キキ</t>
    </rPh>
    <rPh sb="6" eb="7">
      <t>トウ</t>
    </rPh>
    <rPh sb="10" eb="12">
      <t>ドウニュウ</t>
    </rPh>
    <rPh sb="14" eb="16">
      <t>バアイ</t>
    </rPh>
    <rPh sb="17" eb="19">
      <t>ネンド</t>
    </rPh>
    <rPh sb="19" eb="20">
      <t>マツ</t>
    </rPh>
    <rPh sb="26" eb="27">
      <t>トウ</t>
    </rPh>
    <rPh sb="28" eb="29">
      <t>ヨウ</t>
    </rPh>
    <rPh sb="31" eb="33">
      <t>リョウキン</t>
    </rPh>
    <rPh sb="37" eb="38">
      <t>ラン</t>
    </rPh>
    <rPh sb="39" eb="41">
      <t>キサイ</t>
    </rPh>
    <phoneticPr fontId="13"/>
  </si>
  <si>
    <t>（注４）</t>
    <rPh sb="1" eb="2">
      <t>チュウ</t>
    </rPh>
    <phoneticPr fontId="13"/>
  </si>
  <si>
    <t>行や列の結合や、自動計算の関数の変更等は行わないこと。</t>
    <rPh sb="2" eb="4">
      <t>ジドウ</t>
    </rPh>
    <rPh sb="4" eb="6">
      <t>ケイサン</t>
    </rPh>
    <rPh sb="7" eb="9">
      <t>カンスウ</t>
    </rPh>
    <rPh sb="10" eb="12">
      <t>ヘンコウ</t>
    </rPh>
    <rPh sb="12" eb="13">
      <t>トウ</t>
    </rPh>
    <rPh sb="14" eb="15">
      <t>オコナ</t>
    </rPh>
    <phoneticPr fontId="13"/>
  </si>
  <si>
    <t>障害者支援施設</t>
    <phoneticPr fontId="13"/>
  </si>
  <si>
    <t>移乗介護</t>
    <phoneticPr fontId="13"/>
  </si>
  <si>
    <t>移動支援</t>
    <phoneticPr fontId="13"/>
  </si>
  <si>
    <t>排泄支援</t>
    <phoneticPr fontId="13"/>
  </si>
  <si>
    <t>見守り・コミュニケーション</t>
    <phoneticPr fontId="13"/>
  </si>
  <si>
    <t>入浴支援</t>
    <phoneticPr fontId="13"/>
  </si>
  <si>
    <t>機能訓練支援</t>
    <rPh sb="0" eb="2">
      <t>キノウ</t>
    </rPh>
    <rPh sb="2" eb="4">
      <t>クンレン</t>
    </rPh>
    <rPh sb="4" eb="6">
      <t>シエン</t>
    </rPh>
    <phoneticPr fontId="13"/>
  </si>
  <si>
    <t>栄養管理支援</t>
    <rPh sb="0" eb="2">
      <t>エイヨウ</t>
    </rPh>
    <rPh sb="2" eb="4">
      <t>カンリ</t>
    </rPh>
    <rPh sb="4" eb="6">
      <t>シエン</t>
    </rPh>
    <phoneticPr fontId="13"/>
  </si>
  <si>
    <t>（注５）</t>
    <rPh sb="1" eb="2">
      <t>チュウ</t>
    </rPh>
    <phoneticPr fontId="13"/>
  </si>
  <si>
    <t>【基本情報】</t>
    <rPh sb="1" eb="3">
      <t>キホン</t>
    </rPh>
    <rPh sb="3" eb="5">
      <t>ジョウホウ</t>
    </rPh>
    <phoneticPr fontId="13"/>
  </si>
  <si>
    <t>フリガナ</t>
    <phoneticPr fontId="13"/>
  </si>
  <si>
    <t>事業所名</t>
    <rPh sb="0" eb="3">
      <t>ジギョウショ</t>
    </rPh>
    <rPh sb="3" eb="4">
      <t>メイ</t>
    </rPh>
    <phoneticPr fontId="13"/>
  </si>
  <si>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13"/>
  </si>
  <si>
    <t>（補助実績）</t>
    <rPh sb="1" eb="3">
      <t>ホジョ</t>
    </rPh>
    <rPh sb="3" eb="5">
      <t>ジッセキ</t>
    </rPh>
    <phoneticPr fontId="13"/>
  </si>
  <si>
    <t>（補助年度）</t>
    <rPh sb="1" eb="3">
      <t>ホジョ</t>
    </rPh>
    <rPh sb="3" eb="5">
      <t>ネンド</t>
    </rPh>
    <phoneticPr fontId="13"/>
  </si>
  <si>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3"/>
  </si>
  <si>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3"/>
  </si>
  <si>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13"/>
  </si>
  <si>
    <t>事業計画</t>
    <rPh sb="0" eb="2">
      <t>ジギョウ</t>
    </rPh>
    <rPh sb="2" eb="4">
      <t>ケイカク</t>
    </rPh>
    <phoneticPr fontId="13"/>
  </si>
  <si>
    <t>機器の種別：</t>
    <rPh sb="0" eb="2">
      <t>キキ</t>
    </rPh>
    <rPh sb="3" eb="5">
      <t>シュベツ</t>
    </rPh>
    <phoneticPr fontId="13"/>
  </si>
  <si>
    <t>　　　移乗介護</t>
    <rPh sb="3" eb="5">
      <t>イジョウ</t>
    </rPh>
    <rPh sb="5" eb="7">
      <t>カイゴ</t>
    </rPh>
    <phoneticPr fontId="13"/>
  </si>
  <si>
    <t>排泄支援</t>
  </si>
  <si>
    <t>入浴支援</t>
  </si>
  <si>
    <t>　　　移動支援</t>
    <rPh sb="3" eb="5">
      <t>イドウ</t>
    </rPh>
    <rPh sb="5" eb="7">
      <t>シエン</t>
    </rPh>
    <phoneticPr fontId="13"/>
  </si>
  <si>
    <t>見守り・コミュニケーション</t>
  </si>
  <si>
    <t>　　  機器名：</t>
    <rPh sb="4" eb="7">
      <t>キキメイ</t>
    </rPh>
    <phoneticPr fontId="13"/>
  </si>
  <si>
    <t>機器の特徴：</t>
    <rPh sb="0" eb="2">
      <t>キキ</t>
    </rPh>
    <rPh sb="3" eb="5">
      <t>トクチョウ</t>
    </rPh>
    <phoneticPr fontId="13"/>
  </si>
  <si>
    <t>（２）機器を導入することにしたきっかけ及び目的（複数回答可）</t>
    <rPh sb="19" eb="20">
      <t>オヨ</t>
    </rPh>
    <phoneticPr fontId="13"/>
  </si>
  <si>
    <t>きっかけ</t>
    <phoneticPr fontId="13"/>
  </si>
  <si>
    <t>目的</t>
    <rPh sb="0" eb="2">
      <t>モクテキ</t>
    </rPh>
    <phoneticPr fontId="13"/>
  </si>
  <si>
    <t>（※その他を選択した場合に記入　　　　）</t>
    <rPh sb="4" eb="5">
      <t>タ</t>
    </rPh>
    <rPh sb="6" eb="8">
      <t>センタク</t>
    </rPh>
    <rPh sb="10" eb="12">
      <t>バアイ</t>
    </rPh>
    <rPh sb="13" eb="15">
      <t>キニュウ</t>
    </rPh>
    <phoneticPr fontId="13"/>
  </si>
  <si>
    <t>（※その他を選択した場合に記入　　　　）</t>
    <phoneticPr fontId="13"/>
  </si>
  <si>
    <t>（３）事業所が抱える課題</t>
    <rPh sb="3" eb="6">
      <t>ジギョウショ</t>
    </rPh>
    <rPh sb="7" eb="8">
      <t>カカ</t>
    </rPh>
    <rPh sb="10" eb="12">
      <t>カダイ</t>
    </rPh>
    <phoneticPr fontId="13"/>
  </si>
  <si>
    <t>業務内容</t>
    <rPh sb="0" eb="2">
      <t>ギョウム</t>
    </rPh>
    <rPh sb="2" eb="4">
      <t>ナイヨウ</t>
    </rPh>
    <phoneticPr fontId="13"/>
  </si>
  <si>
    <t>A.業務従事者数</t>
    <rPh sb="2" eb="4">
      <t>ギョウム</t>
    </rPh>
    <rPh sb="4" eb="7">
      <t>ジュウジシャ</t>
    </rPh>
    <rPh sb="7" eb="8">
      <t>スウ</t>
    </rPh>
    <phoneticPr fontId="23"/>
  </si>
  <si>
    <t>発生件数</t>
    <rPh sb="0" eb="2">
      <t>ハッセイ</t>
    </rPh>
    <rPh sb="2" eb="4">
      <t>ケンスウ</t>
    </rPh>
    <phoneticPr fontId="13"/>
  </si>
  <si>
    <t>D. 1件当たりの
平均処理時間（分）</t>
    <rPh sb="4" eb="5">
      <t>ケン</t>
    </rPh>
    <rPh sb="5" eb="6">
      <t>ア</t>
    </rPh>
    <rPh sb="10" eb="12">
      <t>ヘイキン</t>
    </rPh>
    <rPh sb="12" eb="14">
      <t>ショリ</t>
    </rPh>
    <rPh sb="14" eb="16">
      <t>ジカン</t>
    </rPh>
    <rPh sb="17" eb="18">
      <t>フン</t>
    </rPh>
    <phoneticPr fontId="13"/>
  </si>
  <si>
    <t>人時間
E（A×C×D）</t>
    <rPh sb="0" eb="1">
      <t>ヒト</t>
    </rPh>
    <rPh sb="1" eb="3">
      <t>ジカン</t>
    </rPh>
    <phoneticPr fontId="13"/>
  </si>
  <si>
    <t>１人あたり
業務時間
（C×D／A）</t>
    <rPh sb="1" eb="2">
      <t>ヒト</t>
    </rPh>
    <rPh sb="6" eb="8">
      <t>ギョウム</t>
    </rPh>
    <rPh sb="8" eb="10">
      <t>ジカン</t>
    </rPh>
    <phoneticPr fontId="13"/>
  </si>
  <si>
    <t>B.ひと月当たり</t>
    <rPh sb="4" eb="5">
      <t>ツキ</t>
    </rPh>
    <rPh sb="5" eb="6">
      <t>ア</t>
    </rPh>
    <phoneticPr fontId="13"/>
  </si>
  <si>
    <t>C.年間発生件数（B×12）</t>
    <rPh sb="2" eb="4">
      <t>ネンカン</t>
    </rPh>
    <rPh sb="4" eb="6">
      <t>ハッセイ</t>
    </rPh>
    <rPh sb="6" eb="8">
      <t>ケンスウ</t>
    </rPh>
    <phoneticPr fontId="13"/>
  </si>
  <si>
    <t>直接介護</t>
    <rPh sb="0" eb="2">
      <t>チョクセツ</t>
    </rPh>
    <rPh sb="2" eb="4">
      <t>カイゴ</t>
    </rPh>
    <phoneticPr fontId="13"/>
  </si>
  <si>
    <t>１　移動・移乗・体位変換</t>
    <rPh sb="2" eb="4">
      <t>イドウ</t>
    </rPh>
    <rPh sb="5" eb="7">
      <t>イジョウ</t>
    </rPh>
    <rPh sb="8" eb="10">
      <t>タイイ</t>
    </rPh>
    <rPh sb="10" eb="12">
      <t>ヘンカン</t>
    </rPh>
    <phoneticPr fontId="13"/>
  </si>
  <si>
    <t>２　排泄介助・支援</t>
    <rPh sb="2" eb="4">
      <t>ハイセツ</t>
    </rPh>
    <rPh sb="4" eb="6">
      <t>カイジョ</t>
    </rPh>
    <rPh sb="7" eb="9">
      <t>シエン</t>
    </rPh>
    <phoneticPr fontId="13"/>
  </si>
  <si>
    <t>３　生活自立支援（※1）</t>
    <rPh sb="2" eb="4">
      <t>セイカツ</t>
    </rPh>
    <rPh sb="4" eb="6">
      <t>ジリツ</t>
    </rPh>
    <rPh sb="6" eb="8">
      <t>シエン</t>
    </rPh>
    <phoneticPr fontId="13"/>
  </si>
  <si>
    <t>４　行動上の問題への対応（※2）</t>
    <rPh sb="2" eb="5">
      <t>コウドウジョウ</t>
    </rPh>
    <rPh sb="6" eb="8">
      <t>モンダイ</t>
    </rPh>
    <rPh sb="10" eb="12">
      <t>タイオウ</t>
    </rPh>
    <phoneticPr fontId="13"/>
  </si>
  <si>
    <t>５　その他の直接介護</t>
    <rPh sb="4" eb="5">
      <t>タ</t>
    </rPh>
    <rPh sb="6" eb="8">
      <t>チョクセツ</t>
    </rPh>
    <rPh sb="8" eb="10">
      <t>カイゴ</t>
    </rPh>
    <phoneticPr fontId="13"/>
  </si>
  <si>
    <t>間接業務</t>
    <rPh sb="0" eb="2">
      <t>カンセツ</t>
    </rPh>
    <rPh sb="2" eb="4">
      <t>ギョウム</t>
    </rPh>
    <phoneticPr fontId="13"/>
  </si>
  <si>
    <t>６　巡回・移動</t>
    <rPh sb="2" eb="4">
      <t>ジュンカイ</t>
    </rPh>
    <rPh sb="5" eb="7">
      <t>イドウ</t>
    </rPh>
    <phoneticPr fontId="13"/>
  </si>
  <si>
    <t>A.業務従事者数</t>
    <phoneticPr fontId="23"/>
  </si>
  <si>
    <t>D. 1件当たりの
平均処理時間（分）</t>
    <phoneticPr fontId="13"/>
  </si>
  <si>
    <t>人時間
E（A×C×D）</t>
    <phoneticPr fontId="13"/>
  </si>
  <si>
    <t>　年間業務時間数想定削減率（％）</t>
    <rPh sb="1" eb="3">
      <t>ネンカン</t>
    </rPh>
    <rPh sb="3" eb="5">
      <t>ギョウム</t>
    </rPh>
    <rPh sb="5" eb="8">
      <t>ジカンスウ</t>
    </rPh>
    <rPh sb="8" eb="10">
      <t>ソウテイ</t>
    </rPh>
    <rPh sb="10" eb="12">
      <t>サクゲン</t>
    </rPh>
    <rPh sb="12" eb="13">
      <t>リツ</t>
    </rPh>
    <phoneticPr fontId="13"/>
  </si>
  <si>
    <t>職員数（実数）</t>
    <rPh sb="0" eb="3">
      <t>ショクインスウ</t>
    </rPh>
    <rPh sb="4" eb="6">
      <t>ジッスウ</t>
    </rPh>
    <phoneticPr fontId="13"/>
  </si>
  <si>
    <t>人</t>
    <rPh sb="0" eb="1">
      <t>ヒト</t>
    </rPh>
    <phoneticPr fontId="13"/>
  </si>
  <si>
    <t>施設利用者数</t>
    <rPh sb="0" eb="2">
      <t>シセツ</t>
    </rPh>
    <rPh sb="2" eb="5">
      <t>リヨウシャ</t>
    </rPh>
    <rPh sb="5" eb="6">
      <t>スウ</t>
    </rPh>
    <phoneticPr fontId="13"/>
  </si>
  <si>
    <t>実支出（予定）額：</t>
    <rPh sb="0" eb="1">
      <t>ジツ</t>
    </rPh>
    <rPh sb="4" eb="6">
      <t>ヨテイ</t>
    </rPh>
    <rPh sb="7" eb="8">
      <t>ガク</t>
    </rPh>
    <phoneticPr fontId="13"/>
  </si>
  <si>
    <t>円</t>
    <rPh sb="0" eb="1">
      <t>エン</t>
    </rPh>
    <phoneticPr fontId="13"/>
  </si>
  <si>
    <t>機器導入費用
（合計）</t>
    <rPh sb="0" eb="2">
      <t>キキ</t>
    </rPh>
    <rPh sb="2" eb="4">
      <t>ドウニュウ</t>
    </rPh>
    <rPh sb="4" eb="6">
      <t>ヒヨウ</t>
    </rPh>
    <rPh sb="8" eb="10">
      <t>ゴウケイ</t>
    </rPh>
    <phoneticPr fontId="13"/>
  </si>
  <si>
    <t>初期設定に要する費用
（合計）</t>
    <rPh sb="0" eb="2">
      <t>ショキ</t>
    </rPh>
    <rPh sb="2" eb="4">
      <t>セッテイ</t>
    </rPh>
    <rPh sb="5" eb="6">
      <t>ヨウ</t>
    </rPh>
    <rPh sb="8" eb="10">
      <t>ヒヨウ</t>
    </rPh>
    <rPh sb="12" eb="14">
      <t>ゴウケイ</t>
    </rPh>
    <phoneticPr fontId="13"/>
  </si>
  <si>
    <t>値引額
（合計）</t>
    <rPh sb="0" eb="2">
      <t>ネビ</t>
    </rPh>
    <rPh sb="2" eb="3">
      <t>ガク</t>
    </rPh>
    <rPh sb="5" eb="7">
      <t>ゴウケイ</t>
    </rPh>
    <phoneticPr fontId="13"/>
  </si>
  <si>
    <t>No.</t>
    <phoneticPr fontId="13"/>
  </si>
  <si>
    <t>導入内容</t>
    <rPh sb="0" eb="2">
      <t>ドウニュウ</t>
    </rPh>
    <rPh sb="2" eb="4">
      <t>ナイヨウ</t>
    </rPh>
    <phoneticPr fontId="13"/>
  </si>
  <si>
    <t>数量</t>
    <rPh sb="0" eb="2">
      <t>スウリョウ</t>
    </rPh>
    <phoneticPr fontId="13"/>
  </si>
  <si>
    <t>単価</t>
    <rPh sb="0" eb="2">
      <t>タンカ</t>
    </rPh>
    <phoneticPr fontId="13"/>
  </si>
  <si>
    <t>機器導入費用</t>
    <rPh sb="0" eb="2">
      <t>キキ</t>
    </rPh>
    <rPh sb="2" eb="4">
      <t>ドウニュウ</t>
    </rPh>
    <rPh sb="4" eb="6">
      <t>ヒヨウ</t>
    </rPh>
    <phoneticPr fontId="13"/>
  </si>
  <si>
    <t>初期設定に要する費用</t>
    <rPh sb="0" eb="2">
      <t>ショキ</t>
    </rPh>
    <rPh sb="2" eb="4">
      <t>セッテイ</t>
    </rPh>
    <rPh sb="5" eb="6">
      <t>ヨウ</t>
    </rPh>
    <rPh sb="8" eb="10">
      <t>ヒヨウ</t>
    </rPh>
    <phoneticPr fontId="13"/>
  </si>
  <si>
    <t>台</t>
  </si>
  <si>
    <t>合計</t>
    <rPh sb="0" eb="2">
      <t>ゴウケイ</t>
    </rPh>
    <phoneticPr fontId="13"/>
  </si>
  <si>
    <t>※必ず記入すること。同順位を複数付けないこと。</t>
    <rPh sb="1" eb="2">
      <t>カナラ</t>
    </rPh>
    <rPh sb="3" eb="5">
      <t>キニュウ</t>
    </rPh>
    <rPh sb="10" eb="11">
      <t>ドウ</t>
    </rPh>
    <rPh sb="11" eb="13">
      <t>ジュンイ</t>
    </rPh>
    <rPh sb="14" eb="16">
      <t>フクスウ</t>
    </rPh>
    <rPh sb="16" eb="17">
      <t>ツ</t>
    </rPh>
    <phoneticPr fontId="13"/>
  </si>
  <si>
    <t>パソコン</t>
    <phoneticPr fontId="13"/>
  </si>
  <si>
    <t>スマートフォン</t>
    <phoneticPr fontId="13"/>
  </si>
  <si>
    <t>タブレット</t>
    <phoneticPr fontId="13"/>
  </si>
  <si>
    <t>インカム</t>
    <phoneticPr fontId="13"/>
  </si>
  <si>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3"/>
  </si>
  <si>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13"/>
  </si>
  <si>
    <t>介護ロボット等に係る内容</t>
    <rPh sb="0" eb="2">
      <t>カイゴ</t>
    </rPh>
    <rPh sb="6" eb="7">
      <t>トウ</t>
    </rPh>
    <rPh sb="8" eb="9">
      <t>カカ</t>
    </rPh>
    <rPh sb="10" eb="12">
      <t>ナイヨウ</t>
    </rPh>
    <phoneticPr fontId="13"/>
  </si>
  <si>
    <t>ICTに係る内容</t>
    <rPh sb="4" eb="5">
      <t>カカ</t>
    </rPh>
    <rPh sb="6" eb="8">
      <t>ナイヨウ</t>
    </rPh>
    <phoneticPr fontId="13"/>
  </si>
  <si>
    <t>導入ロボット機器名</t>
    <rPh sb="0" eb="2">
      <t>ドウニュウ</t>
    </rPh>
    <rPh sb="6" eb="8">
      <t>キキ</t>
    </rPh>
    <rPh sb="8" eb="9">
      <t>メイ</t>
    </rPh>
    <phoneticPr fontId="13"/>
  </si>
  <si>
    <r>
      <rPr>
        <b/>
        <sz val="13"/>
        <color rgb="FFFF0000"/>
        <rFont val="ＭＳ Ｐゴシック"/>
        <family val="3"/>
        <charset val="128"/>
      </rPr>
      <t>見守り機器の導入に伴う
通信環境整備に係る費用</t>
    </r>
    <r>
      <rPr>
        <b/>
        <sz val="13"/>
        <color theme="1"/>
        <rFont val="ＭＳ Ｐゴシック"/>
        <family val="3"/>
        <charset val="128"/>
      </rPr>
      <t xml:space="preserve">
</t>
    </r>
    <r>
      <rPr>
        <b/>
        <sz val="14"/>
        <color theme="1"/>
        <rFont val="ＭＳ Ｐゴシック"/>
        <family val="3"/>
        <charset val="128"/>
      </rPr>
      <t>（E)</t>
    </r>
    <phoneticPr fontId="13"/>
  </si>
  <si>
    <t>１台当たりの導入経費
（F＝Ｂ＋Ｄ／Ｃ）</t>
    <rPh sb="1" eb="2">
      <t>ダイ</t>
    </rPh>
    <rPh sb="2" eb="3">
      <t>ア</t>
    </rPh>
    <rPh sb="6" eb="8">
      <t>ドウニュウ</t>
    </rPh>
    <rPh sb="8" eb="10">
      <t>ケイヒ</t>
    </rPh>
    <phoneticPr fontId="13"/>
  </si>
  <si>
    <t>所要額
（Ｇ＝Ｃ×Ｆ＋E）</t>
    <rPh sb="0" eb="3">
      <t>ショヨウガク</t>
    </rPh>
    <phoneticPr fontId="13"/>
  </si>
  <si>
    <r>
      <t xml:space="preserve">＜施設・事業所単位＞
所要額の合計額
</t>
    </r>
    <r>
      <rPr>
        <b/>
        <sz val="16"/>
        <color rgb="FFFF0000"/>
        <rFont val="ＭＳ Ｐゴシック"/>
        <family val="3"/>
        <charset val="128"/>
      </rPr>
      <t>（ICT）</t>
    </r>
    <r>
      <rPr>
        <sz val="14"/>
        <color theme="1"/>
        <rFont val="ＭＳ Ｐゴシック"/>
        <family val="3"/>
        <charset val="128"/>
      </rPr>
      <t xml:space="preserve">
（Ｉ）</t>
    </r>
    <rPh sb="11" eb="14">
      <t>ショヨウガク</t>
    </rPh>
    <rPh sb="15" eb="17">
      <t>ゴウケイ</t>
    </rPh>
    <rPh sb="17" eb="18">
      <t>ガク</t>
    </rPh>
    <phoneticPr fontId="13"/>
  </si>
  <si>
    <t>＜施設・事業所単位＞
対象経費の支出予定額
（Ｊ= Ｈ + Ｉ）</t>
    <rPh sb="11" eb="13">
      <t>タイショウ</t>
    </rPh>
    <rPh sb="13" eb="15">
      <t>ケイヒ</t>
    </rPh>
    <rPh sb="16" eb="18">
      <t>シシュツ</t>
    </rPh>
    <rPh sb="18" eb="20">
      <t>ヨテイ</t>
    </rPh>
    <rPh sb="20" eb="21">
      <t>ガク</t>
    </rPh>
    <phoneticPr fontId="13"/>
  </si>
  <si>
    <t>「Ａ」欄は、「移乗介護」、「移動支援」、「排泄支援」、「見守り・コミュニケーション」、「入浴支援」、「機能訓練支援」、「栄養管理支援」から選択すること。</t>
    <rPh sb="3" eb="4">
      <t>ラン</t>
    </rPh>
    <rPh sb="7" eb="9">
      <t>イジョウ</t>
    </rPh>
    <rPh sb="9" eb="11">
      <t>カイゴ</t>
    </rPh>
    <rPh sb="14" eb="16">
      <t>イドウ</t>
    </rPh>
    <rPh sb="16" eb="18">
      <t>シエン</t>
    </rPh>
    <rPh sb="21" eb="23">
      <t>ハイセツ</t>
    </rPh>
    <rPh sb="23" eb="25">
      <t>シエン</t>
    </rPh>
    <rPh sb="28" eb="30">
      <t>ミマモ</t>
    </rPh>
    <rPh sb="44" eb="46">
      <t>ニュウヨク</t>
    </rPh>
    <rPh sb="46" eb="48">
      <t>シエン</t>
    </rPh>
    <rPh sb="51" eb="53">
      <t>キノウ</t>
    </rPh>
    <rPh sb="53" eb="55">
      <t>クンレン</t>
    </rPh>
    <rPh sb="55" eb="57">
      <t>シエン</t>
    </rPh>
    <rPh sb="60" eb="62">
      <t>エイヨウ</t>
    </rPh>
    <rPh sb="62" eb="64">
      <t>カンリ</t>
    </rPh>
    <rPh sb="64" eb="66">
      <t>シエン</t>
    </rPh>
    <rPh sb="69" eb="71">
      <t>センタク</t>
    </rPh>
    <phoneticPr fontId="13"/>
  </si>
  <si>
    <t>なお、「見守り・コミュニケーション」は、「施設・事業所種別」で「障害者支援施設」、「グループホーム」を選択した場合のみ対象。</t>
    <rPh sb="51" eb="53">
      <t>センタク</t>
    </rPh>
    <rPh sb="55" eb="57">
      <t>バアイ</t>
    </rPh>
    <rPh sb="59" eb="61">
      <t>タイショウ</t>
    </rPh>
    <phoneticPr fontId="13"/>
  </si>
  <si>
    <t>「E」欄は、「A」欄で「見守り・コミュニケーション」を選択した場合にのみ記載すること。</t>
    <rPh sb="3" eb="4">
      <t>ラン</t>
    </rPh>
    <rPh sb="9" eb="10">
      <t>ラン</t>
    </rPh>
    <rPh sb="36" eb="38">
      <t>キサイ</t>
    </rPh>
    <phoneticPr fontId="13"/>
  </si>
  <si>
    <t>「Ｉ」欄に、ICT導入支援の所要額を記載すること。なお、複数行にわたって同一の事業所の記載がある場合には、同一事業所の行の中で、一番上の行へ所要額を記載すること。</t>
    <rPh sb="3" eb="4">
      <t>ラン</t>
    </rPh>
    <rPh sb="9" eb="11">
      <t>ドウニュウ</t>
    </rPh>
    <rPh sb="11" eb="13">
      <t>シエン</t>
    </rPh>
    <rPh sb="14" eb="17">
      <t>ショヨウガク</t>
    </rPh>
    <rPh sb="18" eb="20">
      <t>キサイ</t>
    </rPh>
    <rPh sb="28" eb="30">
      <t>フクスウ</t>
    </rPh>
    <rPh sb="30" eb="31">
      <t>ギョウ</t>
    </rPh>
    <rPh sb="36" eb="38">
      <t>ドウイツ</t>
    </rPh>
    <rPh sb="39" eb="42">
      <t>ジギョウショ</t>
    </rPh>
    <rPh sb="43" eb="45">
      <t>キサイ</t>
    </rPh>
    <rPh sb="48" eb="50">
      <t>バアイ</t>
    </rPh>
    <rPh sb="53" eb="55">
      <t>ドウイツ</t>
    </rPh>
    <rPh sb="55" eb="58">
      <t>ジギョウショ</t>
    </rPh>
    <rPh sb="59" eb="60">
      <t>ギョウ</t>
    </rPh>
    <rPh sb="61" eb="62">
      <t>ナカ</t>
    </rPh>
    <rPh sb="64" eb="66">
      <t>イチバン</t>
    </rPh>
    <rPh sb="66" eb="67">
      <t>ウエ</t>
    </rPh>
    <rPh sb="68" eb="69">
      <t>ギョウ</t>
    </rPh>
    <rPh sb="70" eb="73">
      <t>ショヨウガク</t>
    </rPh>
    <rPh sb="74" eb="76">
      <t>キサイ</t>
    </rPh>
    <phoneticPr fontId="13"/>
  </si>
  <si>
    <t>（注６）</t>
    <rPh sb="1" eb="2">
      <t>チュウ</t>
    </rPh>
    <phoneticPr fontId="13"/>
  </si>
  <si>
    <t>「Ｋ」欄は、「Ｊ」欄と基準額1,000万円を比較して低い金額が入る。</t>
    <rPh sb="3" eb="4">
      <t>ラン</t>
    </rPh>
    <rPh sb="9" eb="10">
      <t>ラン</t>
    </rPh>
    <rPh sb="11" eb="14">
      <t>キジュンガク</t>
    </rPh>
    <rPh sb="19" eb="21">
      <t>マンエン</t>
    </rPh>
    <rPh sb="22" eb="24">
      <t>ヒカク</t>
    </rPh>
    <rPh sb="26" eb="27">
      <t>ヒク</t>
    </rPh>
    <rPh sb="28" eb="30">
      <t>キンガク</t>
    </rPh>
    <rPh sb="31" eb="32">
      <t>ハイ</t>
    </rPh>
    <phoneticPr fontId="13"/>
  </si>
  <si>
    <t>（注７）</t>
    <rPh sb="1" eb="2">
      <t>チュウ</t>
    </rPh>
    <phoneticPr fontId="13"/>
  </si>
  <si>
    <t>※優先順位は、必ず付けること。</t>
    <rPh sb="1" eb="3">
      <t>ユウセン</t>
    </rPh>
    <rPh sb="3" eb="5">
      <t>ジュンイ</t>
    </rPh>
    <rPh sb="7" eb="8">
      <t>カナラ</t>
    </rPh>
    <rPh sb="9" eb="10">
      <t>ツ</t>
    </rPh>
    <phoneticPr fontId="13"/>
  </si>
  <si>
    <t>※確認事項について、都道府県、指定都市、中核市において十分に確認した上で、該当するものに○又は×を付けること。</t>
    <rPh sb="1" eb="3">
      <t>カクニン</t>
    </rPh>
    <rPh sb="3" eb="5">
      <t>ジコウ</t>
    </rPh>
    <rPh sb="10" eb="14">
      <t>トドウフケン</t>
    </rPh>
    <rPh sb="15" eb="17">
      <t>シテイ</t>
    </rPh>
    <rPh sb="17" eb="19">
      <t>トシ</t>
    </rPh>
    <rPh sb="20" eb="23">
      <t>チュウカクシ</t>
    </rPh>
    <rPh sb="27" eb="29">
      <t>ジュウブン</t>
    </rPh>
    <rPh sb="30" eb="32">
      <t>カクニン</t>
    </rPh>
    <rPh sb="34" eb="35">
      <t>ウエ</t>
    </rPh>
    <rPh sb="37" eb="39">
      <t>ガイトウ</t>
    </rPh>
    <rPh sb="45" eb="46">
      <t>マタ</t>
    </rPh>
    <rPh sb="49" eb="50">
      <t>ツ</t>
    </rPh>
    <phoneticPr fontId="13"/>
  </si>
  <si>
    <t>別紙２－１－４（２）</t>
    <rPh sb="0" eb="2">
      <t>ベッシ</t>
    </rPh>
    <phoneticPr fontId="13"/>
  </si>
  <si>
    <t>令和８年度（令和７年度から繰越分）障害福祉分野の介護テクノロジー導入支援事業（パッケージ型導入支援）　事業計画書　総表　（間接補助分）　</t>
    <phoneticPr fontId="13"/>
  </si>
  <si>
    <r>
      <t xml:space="preserve">＜施設・事業所単位＞
所要額の合計額
</t>
    </r>
    <r>
      <rPr>
        <b/>
        <sz val="16"/>
        <color rgb="FFFF0000"/>
        <rFont val="ＭＳ Ｐゴシック"/>
        <family val="3"/>
        <charset val="128"/>
      </rPr>
      <t>（ロボット）</t>
    </r>
    <r>
      <rPr>
        <sz val="14"/>
        <color theme="1"/>
        <rFont val="ＭＳ Ｐゴシック"/>
        <family val="3"/>
        <charset val="128"/>
      </rPr>
      <t xml:space="preserve">
（Ｈ）</t>
    </r>
    <rPh sb="1" eb="3">
      <t>シセツ</t>
    </rPh>
    <rPh sb="4" eb="6">
      <t>ジギョウ</t>
    </rPh>
    <rPh sb="6" eb="7">
      <t>ショ</t>
    </rPh>
    <rPh sb="7" eb="9">
      <t>タンイ</t>
    </rPh>
    <rPh sb="11" eb="14">
      <t>ショヨウガク</t>
    </rPh>
    <rPh sb="15" eb="18">
      <t>ゴウケイガク</t>
    </rPh>
    <phoneticPr fontId="13"/>
  </si>
  <si>
    <t>＜施設・事業所単位＞
選定額
（Ｋ）</t>
    <rPh sb="11" eb="13">
      <t>センテイ</t>
    </rPh>
    <rPh sb="13" eb="14">
      <t>ガク</t>
    </rPh>
    <phoneticPr fontId="13"/>
  </si>
  <si>
    <t>選定額合計×３／４(Ｌ)</t>
    <rPh sb="0" eb="2">
      <t>センテイ</t>
    </rPh>
    <rPh sb="2" eb="3">
      <t>ガク</t>
    </rPh>
    <rPh sb="3" eb="5">
      <t>ゴウケイ</t>
    </rPh>
    <phoneticPr fontId="13"/>
  </si>
  <si>
    <t>都道府県・指定都市・中核市
補助額（Ｍ)</t>
    <rPh sb="0" eb="4">
      <t>トドウフケン</t>
    </rPh>
    <rPh sb="5" eb="7">
      <t>シテイ</t>
    </rPh>
    <rPh sb="7" eb="9">
      <t>トシ</t>
    </rPh>
    <rPh sb="10" eb="13">
      <t>チュウカクシ</t>
    </rPh>
    <rPh sb="14" eb="17">
      <t>ホジョガク</t>
    </rPh>
    <phoneticPr fontId="13"/>
  </si>
  <si>
    <t>国庫補助基本額（Ｎ)</t>
    <rPh sb="0" eb="2">
      <t>コッコ</t>
    </rPh>
    <rPh sb="2" eb="4">
      <t>ホジョ</t>
    </rPh>
    <rPh sb="4" eb="7">
      <t>キホンガク</t>
    </rPh>
    <phoneticPr fontId="13"/>
  </si>
  <si>
    <t>国庫補助所要額( Ｏ =Ｎ×２/３)</t>
    <rPh sb="0" eb="2">
      <t>コッコ</t>
    </rPh>
    <rPh sb="2" eb="4">
      <t>ホジョ</t>
    </rPh>
    <rPh sb="4" eb="6">
      <t>ショヨウ</t>
    </rPh>
    <rPh sb="6" eb="7">
      <t>ガク</t>
    </rPh>
    <phoneticPr fontId="13"/>
  </si>
  <si>
    <t>「Ｍ」欄は、実際に都道府県・指定都市・中核市が施設・事業所に対して補助する金額を記載すること。</t>
    <rPh sb="3" eb="4">
      <t>ラン</t>
    </rPh>
    <rPh sb="6" eb="8">
      <t>ジッサイ</t>
    </rPh>
    <rPh sb="9" eb="13">
      <t>トドウフケン</t>
    </rPh>
    <rPh sb="14" eb="16">
      <t>シテイ</t>
    </rPh>
    <rPh sb="16" eb="18">
      <t>トシ</t>
    </rPh>
    <rPh sb="19" eb="22">
      <t>チュウカクシ</t>
    </rPh>
    <rPh sb="23" eb="25">
      <t>シセツ</t>
    </rPh>
    <rPh sb="26" eb="29">
      <t>ジギョウショ</t>
    </rPh>
    <rPh sb="30" eb="31">
      <t>タイ</t>
    </rPh>
    <rPh sb="33" eb="35">
      <t>ホジョ</t>
    </rPh>
    <rPh sb="37" eb="39">
      <t>キンガク</t>
    </rPh>
    <rPh sb="40" eb="42">
      <t>キサイ</t>
    </rPh>
    <phoneticPr fontId="13"/>
  </si>
  <si>
    <t>（注８）</t>
    <rPh sb="1" eb="2">
      <t>チュウ</t>
    </rPh>
    <phoneticPr fontId="13"/>
  </si>
  <si>
    <t>（別紙２－１－４（３））</t>
    <rPh sb="1" eb="3">
      <t>ベッシ</t>
    </rPh>
    <phoneticPr fontId="13"/>
  </si>
  <si>
    <t>令和８年度（令和７年度から繰越分）障害福祉分野の介護テクノロジー導入支援事業
（パッケージ型導入支援）事業計画書</t>
    <phoneticPr fontId="13"/>
  </si>
  <si>
    <r>
      <rPr>
        <sz val="12"/>
        <rFont val="ＭＳ Ｐゴシック"/>
        <family val="3"/>
        <charset val="128"/>
      </rPr>
      <t>職員数（常勤換算数）</t>
    </r>
    <r>
      <rPr>
        <sz val="10"/>
        <color theme="1"/>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3"/>
  </si>
  <si>
    <r>
      <t>参考情報：令和元年度から令和７年度に係るロボット等導入支援事業もしくはＩＣＴ導入モデル事業補助実績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7" eb="18">
      <t>カカ</t>
    </rPh>
    <rPh sb="23" eb="24">
      <t>トウ</t>
    </rPh>
    <rPh sb="24" eb="26">
      <t>ドウニュウ</t>
    </rPh>
    <rPh sb="26" eb="28">
      <t>シエン</t>
    </rPh>
    <rPh sb="28" eb="30">
      <t>ジギョウ</t>
    </rPh>
    <rPh sb="37" eb="39">
      <t>ドウニュウ</t>
    </rPh>
    <rPh sb="42" eb="44">
      <t>ジギョウ</t>
    </rPh>
    <rPh sb="44" eb="46">
      <t>ホジョ</t>
    </rPh>
    <rPh sb="46" eb="48">
      <t>ジッセキ</t>
    </rPh>
    <rPh sb="49" eb="52">
      <t>フクスウカイ</t>
    </rPh>
    <rPh sb="52" eb="54">
      <t>ホジョ</t>
    </rPh>
    <rPh sb="55" eb="56">
      <t>ウ</t>
    </rPh>
    <rPh sb="60" eb="62">
      <t>バアイ</t>
    </rPh>
    <rPh sb="63" eb="65">
      <t>ホジョ</t>
    </rPh>
    <rPh sb="65" eb="67">
      <t>ネンド</t>
    </rPh>
    <rPh sb="68" eb="70">
      <t>チョッキン</t>
    </rPh>
    <rPh sb="71" eb="73">
      <t>センタク</t>
    </rPh>
    <phoneticPr fontId="13"/>
  </si>
  <si>
    <t>　ICT機器（AIカメラ等除く）の申請のために、都道府県等が行うICT導入に伴う研修会に参加する。</t>
    <rPh sb="4" eb="6">
      <t>キキ</t>
    </rPh>
    <rPh sb="12" eb="13">
      <t>トウ</t>
    </rPh>
    <rPh sb="13" eb="14">
      <t>ノゾ</t>
    </rPh>
    <rPh sb="17" eb="19">
      <t>シンセイ</t>
    </rPh>
    <rPh sb="24" eb="28">
      <t>トドウフケン</t>
    </rPh>
    <rPh sb="28" eb="29">
      <t>トウ</t>
    </rPh>
    <rPh sb="30" eb="31">
      <t>オコナ</t>
    </rPh>
    <rPh sb="35" eb="37">
      <t>ドウニュウ</t>
    </rPh>
    <rPh sb="38" eb="39">
      <t>トモナ</t>
    </rPh>
    <rPh sb="40" eb="43">
      <t>ケンシュウカイ</t>
    </rPh>
    <rPh sb="44" eb="46">
      <t>サンカ</t>
    </rPh>
    <phoneticPr fontId="23"/>
  </si>
  <si>
    <r>
      <rPr>
        <sz val="11"/>
        <color theme="1"/>
        <rFont val="ＭＳ Ｐゴシック"/>
        <family val="3"/>
        <charset val="128"/>
        <scheme val="minor"/>
      </rPr>
      <t>　介護ロボット等やＩＣＴ機器等の導入によって得られた生産性向上による業務効率化及び職員の業務負担軽減により超過勤務手当等の経費に金銭的剰余が出た場合には、
　当該費用を</t>
    </r>
    <r>
      <rPr>
        <sz val="11"/>
        <rFont val="ＭＳ Ｐゴシック"/>
        <family val="3"/>
        <charset val="128"/>
        <scheme val="minor"/>
      </rPr>
      <t>利用者が受ける障害福祉サ</t>
    </r>
    <r>
      <rPr>
        <sz val="11"/>
        <color theme="1"/>
        <rFont val="ＭＳ Ｐゴシック"/>
        <family val="3"/>
        <charset val="128"/>
        <scheme val="minor"/>
      </rPr>
      <t>ービスの質の向上や職員の賃金改善に資する取組に適切に使用するとともに</t>
    </r>
    <r>
      <rPr>
        <sz val="11"/>
        <rFont val="ＭＳ Ｐゴシック"/>
        <family val="3"/>
        <charset val="128"/>
        <scheme val="minor"/>
      </rPr>
      <t>、そ</t>
    </r>
    <r>
      <rPr>
        <sz val="11"/>
        <color theme="1"/>
        <rFont val="ＭＳ Ｐゴシック"/>
        <family val="3"/>
        <charset val="128"/>
        <scheme val="minor"/>
      </rPr>
      <t>の旨を職員等に周知する。</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23"/>
  </si>
  <si>
    <t>　厚生労働省からの求めがあった場合は、介護ロボット等やICT機器等導入の効果分析や事例の公表等に対応する。</t>
    <rPh sb="1" eb="3">
      <t>コウセイ</t>
    </rPh>
    <rPh sb="3" eb="6">
      <t>ロウドウショウ</t>
    </rPh>
    <rPh sb="9" eb="10">
      <t>モト</t>
    </rPh>
    <rPh sb="15" eb="17">
      <t>バアイ</t>
    </rPh>
    <rPh sb="19" eb="21">
      <t>カイゴ</t>
    </rPh>
    <rPh sb="25" eb="26">
      <t>トウ</t>
    </rPh>
    <rPh sb="30" eb="32">
      <t>キキ</t>
    </rPh>
    <rPh sb="32" eb="33">
      <t>トウ</t>
    </rPh>
    <rPh sb="33" eb="35">
      <t>ドウニュウ</t>
    </rPh>
    <rPh sb="36" eb="38">
      <t>コウカ</t>
    </rPh>
    <rPh sb="38" eb="40">
      <t>ブンセキ</t>
    </rPh>
    <rPh sb="41" eb="43">
      <t>ジレイ</t>
    </rPh>
    <rPh sb="44" eb="46">
      <t>コウヒョウ</t>
    </rPh>
    <rPh sb="46" eb="47">
      <t>トウ</t>
    </rPh>
    <rPh sb="48" eb="50">
      <t>タイオウ</t>
    </rPh>
    <phoneticPr fontId="23"/>
  </si>
  <si>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13"/>
  </si>
  <si>
    <t>　【介護ロボット等】</t>
    <rPh sb="2" eb="4">
      <t>カイゴ</t>
    </rPh>
    <rPh sb="8" eb="9">
      <t>トウ</t>
    </rPh>
    <phoneticPr fontId="13"/>
  </si>
  <si>
    <t>　【ＩＣＴ機器】</t>
    <rPh sb="5" eb="7">
      <t>キキ</t>
    </rPh>
    <phoneticPr fontId="13"/>
  </si>
  <si>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13"/>
  </si>
  <si>
    <r>
      <t>　　　　　　　　ソフトウェア</t>
    </r>
    <r>
      <rPr>
        <sz val="10"/>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13"/>
  </si>
  <si>
    <r>
      <t>　　　　　　　　ソフトウェア</t>
    </r>
    <r>
      <rPr>
        <sz val="10"/>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13"/>
  </si>
  <si>
    <t xml:space="preserve">       ※介護ロボット等において、「見守り・コミュニケーション」を選択している場合は、上記パソコン、スマートフォン、タブレット、インカム、ソフトウェアに加えて以下の</t>
    <rPh sb="8" eb="10">
      <t>カイゴ</t>
    </rPh>
    <rPh sb="14" eb="15">
      <t>トウ</t>
    </rPh>
    <rPh sb="21" eb="23">
      <t>ミマモ</t>
    </rPh>
    <rPh sb="36" eb="38">
      <t>センタク</t>
    </rPh>
    <rPh sb="42" eb="44">
      <t>バアイ</t>
    </rPh>
    <rPh sb="46" eb="48">
      <t>ジョウキ</t>
    </rPh>
    <rPh sb="79" eb="80">
      <t>クワ</t>
    </rPh>
    <phoneticPr fontId="13"/>
  </si>
  <si>
    <t xml:space="preserve"> 　　　　通信環境機器等の費用も対象となる。ただし、見守り記機器を効果的に活用するために必要な機器等に限る。</t>
    <rPh sb="13" eb="15">
      <t>ヒヨウ</t>
    </rPh>
    <rPh sb="16" eb="18">
      <t>タイショウ</t>
    </rPh>
    <rPh sb="26" eb="28">
      <t>ミマモ</t>
    </rPh>
    <rPh sb="29" eb="30">
      <t>キ</t>
    </rPh>
    <rPh sb="30" eb="32">
      <t>キキ</t>
    </rPh>
    <rPh sb="33" eb="36">
      <t>コウカテキ</t>
    </rPh>
    <rPh sb="37" eb="39">
      <t>カツヨウ</t>
    </rPh>
    <rPh sb="44" eb="46">
      <t>ヒツヨウ</t>
    </rPh>
    <rPh sb="47" eb="49">
      <t>キキ</t>
    </rPh>
    <rPh sb="49" eb="50">
      <t>トウ</t>
    </rPh>
    <rPh sb="51" eb="52">
      <t>カギ</t>
    </rPh>
    <phoneticPr fontId="13"/>
  </si>
  <si>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13"/>
  </si>
  <si>
    <t>（４）機器を導入する業務内容（概要）　</t>
    <rPh sb="3" eb="5">
      <t>キキ</t>
    </rPh>
    <rPh sb="6" eb="8">
      <t>ドウニュウ</t>
    </rPh>
    <rPh sb="10" eb="12">
      <t>ギョウム</t>
    </rPh>
    <rPh sb="12" eb="14">
      <t>ナイヨウ</t>
    </rPh>
    <rPh sb="15" eb="17">
      <t>ガイヨウ</t>
    </rPh>
    <phoneticPr fontId="13"/>
  </si>
  <si>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13"/>
  </si>
  <si>
    <t>（６）パッケージ型による機器導入前の定量的指標及び導入により想定される定量的指標</t>
    <rPh sb="8" eb="9">
      <t>ガタ</t>
    </rPh>
    <rPh sb="12" eb="14">
      <t>キキ</t>
    </rPh>
    <rPh sb="14" eb="17">
      <t>ドウニュウマエ</t>
    </rPh>
    <rPh sb="18" eb="21">
      <t>テイリョウテキ</t>
    </rPh>
    <rPh sb="21" eb="23">
      <t>シヒョウ</t>
    </rPh>
    <rPh sb="23" eb="24">
      <t>オヨ</t>
    </rPh>
    <rPh sb="25" eb="27">
      <t>ドウニュウ</t>
    </rPh>
    <rPh sb="30" eb="32">
      <t>ソウテイ</t>
    </rPh>
    <rPh sb="35" eb="38">
      <t>テイリョウテキ</t>
    </rPh>
    <rPh sb="38" eb="40">
      <t>シヒョウ</t>
    </rPh>
    <phoneticPr fontId="13"/>
  </si>
  <si>
    <t>　①　前記（４）に係る現在（パッケージ型による機器導入前）の業務時間内訳</t>
    <rPh sb="3" eb="5">
      <t>ゼンキ</t>
    </rPh>
    <rPh sb="9" eb="10">
      <t>カカ</t>
    </rPh>
    <rPh sb="11" eb="13">
      <t>ゲンザイ</t>
    </rPh>
    <rPh sb="19" eb="20">
      <t>ガタ</t>
    </rPh>
    <rPh sb="23" eb="25">
      <t>キキ</t>
    </rPh>
    <rPh sb="25" eb="28">
      <t>ドウニュウマエ</t>
    </rPh>
    <rPh sb="30" eb="32">
      <t>ギョウム</t>
    </rPh>
    <rPh sb="32" eb="34">
      <t>ジカン</t>
    </rPh>
    <rPh sb="34" eb="36">
      <t>ウチワケ</t>
    </rPh>
    <phoneticPr fontId="13"/>
  </si>
  <si>
    <t>７　支援記録の作成</t>
    <rPh sb="2" eb="4">
      <t>シエン</t>
    </rPh>
    <rPh sb="4" eb="6">
      <t>キロク</t>
    </rPh>
    <rPh sb="7" eb="9">
      <t>サクセイ</t>
    </rPh>
    <phoneticPr fontId="13"/>
  </si>
  <si>
    <t>８　職員間の情報伝達・情報共有</t>
    <rPh sb="2" eb="4">
      <t>ショクイン</t>
    </rPh>
    <rPh sb="4" eb="5">
      <t>カン</t>
    </rPh>
    <rPh sb="6" eb="8">
      <t>ジョウホウ</t>
    </rPh>
    <rPh sb="8" eb="10">
      <t>デンタツ</t>
    </rPh>
    <rPh sb="11" eb="13">
      <t>ジョウホウ</t>
    </rPh>
    <rPh sb="13" eb="15">
      <t>キョウユウ</t>
    </rPh>
    <phoneticPr fontId="13"/>
  </si>
  <si>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13"/>
  </si>
  <si>
    <t>１０　見守り機器の使用・確認</t>
    <rPh sb="3" eb="5">
      <t>ミマモ</t>
    </rPh>
    <rPh sb="6" eb="8">
      <t>キキ</t>
    </rPh>
    <rPh sb="9" eb="11">
      <t>シヨウ</t>
    </rPh>
    <rPh sb="12" eb="14">
      <t>カクニン</t>
    </rPh>
    <phoneticPr fontId="13"/>
  </si>
  <si>
    <t>１１　その他の間接業務</t>
    <rPh sb="5" eb="6">
      <t>タ</t>
    </rPh>
    <rPh sb="7" eb="9">
      <t>カンセツ</t>
    </rPh>
    <rPh sb="9" eb="11">
      <t>ギョウム</t>
    </rPh>
    <phoneticPr fontId="13"/>
  </si>
  <si>
    <t>　②　パッケージ型による機器導入後の前記（４）に係る想定業務時間内訳</t>
    <rPh sb="8" eb="9">
      <t>ガタ</t>
    </rPh>
    <rPh sb="12" eb="14">
      <t>キキ</t>
    </rPh>
    <rPh sb="14" eb="17">
      <t>ドウニュウゴ</t>
    </rPh>
    <rPh sb="18" eb="20">
      <t>ゼンキ</t>
    </rPh>
    <rPh sb="24" eb="25">
      <t>カカ</t>
    </rPh>
    <rPh sb="26" eb="28">
      <t>ソウテイ</t>
    </rPh>
    <rPh sb="28" eb="30">
      <t>ギョウム</t>
    </rPh>
    <rPh sb="30" eb="32">
      <t>ジカン</t>
    </rPh>
    <rPh sb="32" eb="34">
      <t>ウチワケ</t>
    </rPh>
    <phoneticPr fontId="13"/>
  </si>
  <si>
    <t>（別紙２－１－４（４））</t>
    <rPh sb="1" eb="3">
      <t>ベッシ</t>
    </rPh>
    <phoneticPr fontId="13"/>
  </si>
  <si>
    <t>令和８年度（令和７年度から繰越分）障害福祉分野の介護テクノロジー導入支援事業
（パッケージ型導入支援）積算内訳書</t>
    <phoneticPr fontId="13"/>
  </si>
  <si>
    <t>【介護ロボット等】</t>
    <rPh sb="1" eb="3">
      <t>カイゴ</t>
    </rPh>
    <rPh sb="7" eb="8">
      <t>トウ</t>
    </rPh>
    <phoneticPr fontId="13"/>
  </si>
  <si>
    <t>【ICT機器】</t>
    <rPh sb="4" eb="6">
      <t>キキ</t>
    </rPh>
    <phoneticPr fontId="13"/>
  </si>
  <si>
    <t>見守り機器の導入に伴う通信環境整備に係る経費（障害者支援施設、グループホームのみ）</t>
    <phoneticPr fontId="13"/>
  </si>
  <si>
    <t>通信環境整備費用（合計）</t>
    <rPh sb="0" eb="2">
      <t>ツウシン</t>
    </rPh>
    <rPh sb="2" eb="4">
      <t>カンキョウ</t>
    </rPh>
    <rPh sb="4" eb="6">
      <t>セイビ</t>
    </rPh>
    <rPh sb="6" eb="8">
      <t>ヒヨウ</t>
    </rPh>
    <rPh sb="9" eb="11">
      <t>ゴウケイ</t>
    </rPh>
    <phoneticPr fontId="13"/>
  </si>
  <si>
    <t>見守り機器の導入に伴う通信環境整備に係る経費（積算内訳）</t>
    <rPh sb="0" eb="2">
      <t>ミマモ</t>
    </rPh>
    <rPh sb="20" eb="22">
      <t>ケイヒ</t>
    </rPh>
    <rPh sb="23" eb="25">
      <t>セキサン</t>
    </rPh>
    <rPh sb="25" eb="27">
      <t>ウチワケ</t>
    </rPh>
    <phoneticPr fontId="13"/>
  </si>
  <si>
    <t>費用合計</t>
    <rPh sb="0" eb="2">
      <t>ヒヨウ</t>
    </rPh>
    <rPh sb="2" eb="4">
      <t>ゴウケイ</t>
    </rPh>
    <phoneticPr fontId="13"/>
  </si>
  <si>
    <t>確認事項</t>
    <phoneticPr fontId="13"/>
  </si>
  <si>
    <t>①</t>
    <phoneticPr fontId="13"/>
  </si>
  <si>
    <t>②</t>
    <phoneticPr fontId="13"/>
  </si>
  <si>
    <t>③</t>
    <phoneticPr fontId="13"/>
  </si>
  <si>
    <t>④</t>
    <phoneticPr fontId="13"/>
  </si>
  <si>
    <t>⑤</t>
    <phoneticPr fontId="13"/>
  </si>
  <si>
    <t>初期設定に
要する費用
（Ｄ）</t>
    <rPh sb="0" eb="2">
      <t>ショキ</t>
    </rPh>
    <rPh sb="2" eb="4">
      <t>セッテイ</t>
    </rPh>
    <rPh sb="6" eb="7">
      <t>ヨウ</t>
    </rPh>
    <rPh sb="9" eb="11">
      <t>ヒヨウ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</si>
</sst>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人時間&quot;"/>
    <numFmt numFmtId="184" formatCode="#,##0_ &quot;時間&quot;"/>
    <numFmt numFmtId="185" formatCode="#,##0_ &quot;ページ&quot;"/>
  </numFmts>
  <fonts count="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b/>
      <sz val="12"/>
      <color rgb="FFFF0000"/>
      <name val="ＭＳ Ｐゴシック"/>
      <family val="3"/>
      <charset val="128"/>
      <scheme val="minor"/>
    </font>
    <font>
      <sz val="11"/>
      <color rgb="FFFF0000"/>
      <name val="ＭＳ Ｐゴシック"/>
      <family val="2"/>
      <charset val="128"/>
      <scheme val="minor"/>
    </font>
    <font>
      <sz val="8"/>
      <name val="ＭＳ Ｐゴシック"/>
      <family val="3"/>
      <charset val="128"/>
    </font>
    <font>
      <sz val="9"/>
      <color theme="1"/>
      <name val="ＭＳ Ｐゴシック"/>
      <family val="2"/>
      <charset val="128"/>
      <scheme val="minor"/>
    </font>
    <font>
      <sz val="11"/>
      <color rgb="FFFF0000"/>
      <name val="ＭＳ Ｐゴシック"/>
      <family val="3"/>
      <charset val="128"/>
      <scheme val="minor"/>
    </font>
    <font>
      <sz val="14"/>
      <color theme="1"/>
      <name val="ＭＳ Ｐゴシック"/>
      <family val="3"/>
      <charset val="128"/>
    </font>
    <font>
      <b/>
      <u/>
      <sz val="12"/>
      <name val="ＭＳ Ｐゴシック"/>
      <family val="3"/>
      <charset val="128"/>
      <scheme val="minor"/>
    </font>
    <font>
      <sz val="16"/>
      <name val="ＭＳ Ｐゴシック"/>
      <family val="3"/>
      <charset val="128"/>
    </font>
    <font>
      <sz val="14"/>
      <name val="ＭＳ Ｐゴシック"/>
      <family val="3"/>
      <charset val="128"/>
    </font>
    <font>
      <sz val="18"/>
      <name val="ＭＳ Ｐゴシック"/>
      <family val="3"/>
      <charset val="128"/>
    </font>
    <font>
      <b/>
      <sz val="16"/>
      <name val="ＭＳ Ｐゴシック"/>
      <family val="3"/>
      <charset val="128"/>
    </font>
    <font>
      <b/>
      <sz val="14"/>
      <name val="ＭＳ Ｐゴシック"/>
      <family val="3"/>
      <charset val="128"/>
      <scheme val="minor"/>
    </font>
    <font>
      <b/>
      <sz val="20"/>
      <color rgb="FFFF0000"/>
      <name val="ＭＳ Ｐゴシック"/>
      <family val="3"/>
      <charset val="128"/>
    </font>
    <font>
      <b/>
      <sz val="14"/>
      <color theme="1"/>
      <name val="ＭＳ Ｐゴシック"/>
      <family val="3"/>
      <charset val="128"/>
    </font>
    <font>
      <b/>
      <sz val="16"/>
      <color rgb="FFFF0000"/>
      <name val="ＭＳ Ｐゴシック"/>
      <family val="3"/>
      <charset val="128"/>
    </font>
    <font>
      <b/>
      <sz val="22"/>
      <color rgb="FFFF0000"/>
      <name val="ＭＳ Ｐゴシック"/>
      <family val="3"/>
      <charset val="128"/>
    </font>
    <font>
      <sz val="10"/>
      <name val="ＭＳ Ｐゴシック"/>
      <family val="3"/>
      <charset val="128"/>
    </font>
    <font>
      <sz val="12"/>
      <color rgb="FFFF0000"/>
      <name val="ＭＳ Ｐゴシック"/>
      <family val="3"/>
      <charset val="128"/>
      <scheme val="minor"/>
    </font>
    <font>
      <sz val="9"/>
      <name val="ＭＳ Ｐゴシック"/>
      <family val="3"/>
      <charset val="128"/>
    </font>
    <font>
      <sz val="11"/>
      <color theme="1"/>
      <name val="ＭＳ Ｐゴシック"/>
      <family val="2"/>
      <scheme val="minor"/>
    </font>
    <font>
      <b/>
      <sz val="13"/>
      <color rgb="FFFF0000"/>
      <name val="ＭＳ Ｐゴシック"/>
      <family val="3"/>
      <charset val="128"/>
    </font>
    <font>
      <b/>
      <sz val="13"/>
      <color theme="1"/>
      <name val="ＭＳ Ｐゴシック"/>
      <family val="3"/>
      <charset val="128"/>
    </font>
    <font>
      <sz val="20"/>
      <name val="ＭＳ Ｐゴシック"/>
      <family val="3"/>
      <charset val="128"/>
    </font>
    <font>
      <sz val="10"/>
      <color rgb="FFFF0000"/>
      <name val="ＭＳ Ｐゴシック"/>
      <family val="3"/>
      <charset val="128"/>
      <scheme val="minor"/>
    </font>
    <font>
      <sz val="9"/>
      <color rgb="FF000000"/>
      <name val="Meiryo UI"/>
      <family val="3"/>
      <charset val="128"/>
    </font>
  </fonts>
  <fills count="12">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8">
    <xf numFmtId="0" fontId="0" fillId="0" borderId="0">
      <alignment vertical="center"/>
    </xf>
    <xf numFmtId="0" fontId="14" fillId="0" borderId="0"/>
    <xf numFmtId="38" fontId="14" fillId="0" borderId="0" applyFont="0" applyFill="0" applyBorder="0" applyAlignment="0" applyProtection="0"/>
    <xf numFmtId="0" fontId="14" fillId="0" borderId="0"/>
    <xf numFmtId="0" fontId="16" fillId="0" borderId="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4" fillId="0" borderId="0">
      <alignment vertical="center"/>
    </xf>
    <xf numFmtId="0" fontId="12" fillId="0" borderId="0">
      <alignment vertical="center"/>
    </xf>
    <xf numFmtId="0" fontId="16" fillId="0" borderId="0">
      <alignment vertical="center"/>
    </xf>
    <xf numFmtId="0" fontId="14" fillId="0" borderId="0"/>
    <xf numFmtId="6" fontId="16" fillId="0" borderId="0" applyFont="0" applyFill="0" applyBorder="0" applyAlignment="0" applyProtection="0">
      <alignment vertical="center"/>
    </xf>
    <xf numFmtId="38" fontId="16" fillId="0" borderId="0" applyFont="0" applyFill="0" applyBorder="0" applyAlignment="0" applyProtection="0"/>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7" fillId="0" borderId="0">
      <alignment vertical="center"/>
    </xf>
    <xf numFmtId="38" fontId="7" fillId="0" borderId="0" applyFont="0" applyFill="0" applyBorder="0" applyAlignment="0" applyProtection="0">
      <alignment vertical="center"/>
    </xf>
    <xf numFmtId="0" fontId="14"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4" fillId="0" borderId="0">
      <alignment vertical="center"/>
    </xf>
    <xf numFmtId="38" fontId="1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38" fontId="58"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1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83">
    <xf numFmtId="0" fontId="0" fillId="0" borderId="0" xfId="0">
      <alignment vertical="center"/>
    </xf>
    <xf numFmtId="0" fontId="15"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19" fillId="0" borderId="0" xfId="9" applyFont="1" applyProtection="1">
      <alignment vertical="center"/>
      <protection locked="0"/>
    </xf>
    <xf numFmtId="0" fontId="18" fillId="0" borderId="0" xfId="9" applyFont="1" applyProtection="1">
      <alignment vertical="center"/>
      <protection locked="0"/>
    </xf>
    <xf numFmtId="0" fontId="29" fillId="0" borderId="4" xfId="9" applyFont="1" applyBorder="1" applyAlignment="1" applyProtection="1">
      <alignment horizontal="right" vertical="center"/>
      <protection locked="0"/>
    </xf>
    <xf numFmtId="0" fontId="18" fillId="0" borderId="1" xfId="9" applyFont="1" applyBorder="1" applyAlignment="1" applyProtection="1">
      <alignment horizontal="center" vertical="center"/>
      <protection locked="0"/>
    </xf>
    <xf numFmtId="0" fontId="31" fillId="0" borderId="0" xfId="9" applyFont="1" applyProtection="1">
      <alignment vertical="center"/>
      <protection locked="0"/>
    </xf>
    <xf numFmtId="0" fontId="22" fillId="0" borderId="0" xfId="9" applyFont="1" applyProtection="1">
      <alignment vertical="center"/>
      <protection locked="0"/>
    </xf>
    <xf numFmtId="6" fontId="18" fillId="0" borderId="0" xfId="11" applyFont="1" applyFill="1" applyBorder="1" applyAlignment="1" applyProtection="1">
      <alignment vertical="center"/>
    </xf>
    <xf numFmtId="0" fontId="17" fillId="4" borderId="28" xfId="9" applyFont="1" applyFill="1" applyBorder="1" applyAlignment="1">
      <alignment horizontal="center" vertical="center"/>
    </xf>
    <xf numFmtId="0" fontId="17" fillId="0" borderId="0" xfId="9" applyFont="1">
      <alignment vertical="center"/>
    </xf>
    <xf numFmtId="0" fontId="17" fillId="4" borderId="34" xfId="9" applyFont="1" applyFill="1" applyBorder="1" applyAlignment="1">
      <alignment horizontal="center" vertical="center" shrinkToFit="1"/>
    </xf>
    <xf numFmtId="0" fontId="17" fillId="4" borderId="34" xfId="9" applyFont="1" applyFill="1" applyBorder="1" applyAlignment="1">
      <alignment horizontal="center" vertical="center"/>
    </xf>
    <xf numFmtId="0" fontId="17" fillId="4" borderId="26" xfId="9" applyFont="1" applyFill="1" applyBorder="1" applyAlignment="1">
      <alignment horizontal="center" vertical="center"/>
    </xf>
    <xf numFmtId="0" fontId="22" fillId="0" borderId="0" xfId="9" applyFont="1">
      <alignment vertical="center"/>
    </xf>
    <xf numFmtId="0" fontId="0" fillId="0" borderId="0" xfId="0" applyProtection="1">
      <alignment vertical="center"/>
      <protection locked="0"/>
    </xf>
    <xf numFmtId="0" fontId="31" fillId="0" borderId="0" xfId="0" applyFont="1" applyProtection="1">
      <alignment vertical="center"/>
      <protection locked="0"/>
    </xf>
    <xf numFmtId="41" fontId="29" fillId="0" borderId="0" xfId="11" applyNumberFormat="1" applyFont="1" applyFill="1" applyBorder="1" applyAlignment="1" applyProtection="1">
      <alignment horizontal="right" vertical="center"/>
    </xf>
    <xf numFmtId="0" fontId="37" fillId="0" borderId="0" xfId="0" applyFont="1">
      <alignment vertical="center"/>
    </xf>
    <xf numFmtId="0" fontId="38" fillId="0" borderId="0" xfId="0" applyFont="1">
      <alignment vertical="center"/>
    </xf>
    <xf numFmtId="0" fontId="36" fillId="0" borderId="0" xfId="0" applyFont="1" applyAlignment="1">
      <alignment horizontal="center" vertical="center"/>
    </xf>
    <xf numFmtId="0" fontId="36" fillId="0" borderId="0" xfId="0" applyFont="1" applyAlignment="1">
      <alignment horizontal="center" vertical="center" shrinkToFit="1"/>
    </xf>
    <xf numFmtId="0" fontId="31" fillId="0" borderId="0" xfId="0" applyFont="1">
      <alignment vertical="center"/>
    </xf>
    <xf numFmtId="0" fontId="16" fillId="0" borderId="0" xfId="0" applyFont="1">
      <alignment vertical="center"/>
    </xf>
    <xf numFmtId="0" fontId="40" fillId="0" borderId="0" xfId="0" applyFont="1">
      <alignment vertical="center"/>
    </xf>
    <xf numFmtId="0" fontId="17" fillId="0" borderId="0" xfId="0" applyFont="1">
      <alignment vertical="center"/>
    </xf>
    <xf numFmtId="0" fontId="43" fillId="0" borderId="0" xfId="0" applyFont="1">
      <alignment vertical="center"/>
    </xf>
    <xf numFmtId="0" fontId="24" fillId="0" borderId="0" xfId="0" applyFont="1">
      <alignment vertical="center"/>
    </xf>
    <xf numFmtId="0" fontId="45" fillId="0" borderId="0" xfId="9" applyFont="1" applyProtection="1">
      <alignment vertical="center"/>
      <protection locked="0"/>
    </xf>
    <xf numFmtId="0" fontId="31" fillId="0" borderId="0" xfId="9" applyFont="1" applyAlignment="1" applyProtection="1">
      <alignment horizontal="center" vertical="center"/>
      <protection locked="0"/>
    </xf>
    <xf numFmtId="0" fontId="18" fillId="0" borderId="2" xfId="9" applyFont="1" applyBorder="1" applyAlignment="1" applyProtection="1">
      <alignment vertical="top"/>
      <protection locked="0"/>
    </xf>
    <xf numFmtId="0" fontId="46" fillId="0" borderId="0" xfId="0" applyFont="1">
      <alignment vertical="center"/>
    </xf>
    <xf numFmtId="0" fontId="47" fillId="0" borderId="0" xfId="0" applyFont="1" applyAlignment="1">
      <alignment horizontal="left" vertical="center"/>
    </xf>
    <xf numFmtId="0" fontId="46" fillId="0" borderId="0" xfId="0" applyFont="1" applyAlignment="1">
      <alignment horizontal="left" vertical="center"/>
    </xf>
    <xf numFmtId="0" fontId="15" fillId="0" borderId="0" xfId="0" applyFont="1" applyAlignment="1">
      <alignment vertical="center" wrapText="1"/>
    </xf>
    <xf numFmtId="0" fontId="46" fillId="0" borderId="0" xfId="0" applyFont="1" applyAlignment="1">
      <alignment horizontal="right"/>
    </xf>
    <xf numFmtId="0" fontId="44" fillId="0" borderId="14" xfId="0" applyFont="1" applyBorder="1" applyAlignment="1" applyProtection="1">
      <alignment horizontal="center" vertical="center" wrapText="1" shrinkToFit="1"/>
      <protection locked="0"/>
    </xf>
    <xf numFmtId="38" fontId="44" fillId="0" borderId="2" xfId="33" applyFont="1" applyFill="1" applyBorder="1" applyAlignment="1" applyProtection="1">
      <alignment vertical="center" wrapText="1" shrinkToFit="1"/>
      <protection locked="0"/>
    </xf>
    <xf numFmtId="38" fontId="44" fillId="0" borderId="14" xfId="33" applyFont="1" applyFill="1" applyBorder="1" applyAlignment="1" applyProtection="1">
      <alignment vertical="center" wrapText="1" shrinkToFit="1"/>
      <protection locked="0"/>
    </xf>
    <xf numFmtId="38" fontId="0" fillId="0" borderId="0" xfId="33" applyFont="1">
      <alignment vertical="center"/>
    </xf>
    <xf numFmtId="38" fontId="47" fillId="0" borderId="0" xfId="33" applyFont="1" applyFill="1" applyBorder="1" applyAlignment="1">
      <alignment horizontal="center" vertical="center"/>
    </xf>
    <xf numFmtId="38" fontId="47" fillId="0" borderId="0" xfId="33" applyFont="1" applyFill="1" applyBorder="1" applyAlignment="1">
      <alignment horizontal="right" vertical="center"/>
    </xf>
    <xf numFmtId="38" fontId="47" fillId="0" borderId="0" xfId="33" applyFont="1" applyFill="1" applyBorder="1" applyAlignment="1">
      <alignment vertical="center"/>
    </xf>
    <xf numFmtId="38" fontId="47" fillId="0" borderId="0" xfId="33" applyFont="1" applyFill="1" applyBorder="1">
      <alignment vertical="center"/>
    </xf>
    <xf numFmtId="38" fontId="47" fillId="3" borderId="15" xfId="33" applyFont="1" applyFill="1" applyBorder="1">
      <alignment vertical="center"/>
    </xf>
    <xf numFmtId="38" fontId="47" fillId="3" borderId="21" xfId="33" applyFont="1" applyFill="1" applyBorder="1">
      <alignment vertical="center"/>
    </xf>
    <xf numFmtId="38" fontId="46" fillId="0" borderId="0" xfId="33" applyFont="1" applyFill="1" applyBorder="1" applyAlignment="1">
      <alignment horizontal="right" vertical="center"/>
    </xf>
    <xf numFmtId="38" fontId="46" fillId="0" borderId="0" xfId="33" applyFont="1" applyFill="1" applyBorder="1" applyAlignment="1">
      <alignment horizontal="left" vertical="center"/>
    </xf>
    <xf numFmtId="0" fontId="46" fillId="0" borderId="0" xfId="0" applyFont="1" applyAlignment="1">
      <alignment horizontal="right" vertical="center"/>
    </xf>
    <xf numFmtId="0" fontId="47" fillId="0" borderId="0" xfId="0" applyFont="1">
      <alignment vertical="center"/>
    </xf>
    <xf numFmtId="0" fontId="49" fillId="0" borderId="0" xfId="0" applyFont="1">
      <alignment vertical="center"/>
    </xf>
    <xf numFmtId="38" fontId="15" fillId="0" borderId="0" xfId="0" applyNumberFormat="1" applyFont="1" applyAlignment="1">
      <alignment horizontal="left" vertical="center"/>
    </xf>
    <xf numFmtId="38" fontId="47" fillId="3" borderId="77" xfId="33" applyFont="1" applyFill="1" applyBorder="1" applyAlignment="1">
      <alignment vertical="center"/>
    </xf>
    <xf numFmtId="0" fontId="48" fillId="0" borderId="0" xfId="0" applyFont="1" applyAlignment="1">
      <alignment horizontal="center" vertical="center" wrapText="1"/>
    </xf>
    <xf numFmtId="0" fontId="18" fillId="0" borderId="0" xfId="0" applyFont="1">
      <alignment vertical="center"/>
    </xf>
    <xf numFmtId="178" fontId="0" fillId="0" borderId="0" xfId="0" applyNumberFormat="1" applyAlignment="1">
      <alignment horizontal="center" vertical="center" shrinkToFit="1"/>
    </xf>
    <xf numFmtId="0" fontId="0" fillId="0" borderId="0" xfId="0" applyAlignment="1">
      <alignment horizontal="left" vertical="center"/>
    </xf>
    <xf numFmtId="41" fontId="0" fillId="0" borderId="0" xfId="0" applyNumberFormat="1" applyAlignment="1">
      <alignment horizontal="center" vertical="center"/>
    </xf>
    <xf numFmtId="0" fontId="16" fillId="0" borderId="0" xfId="9">
      <alignment vertical="center"/>
    </xf>
    <xf numFmtId="0" fontId="16" fillId="0" borderId="0" xfId="9" applyProtection="1">
      <alignment vertical="center"/>
      <protection locked="0"/>
    </xf>
    <xf numFmtId="0" fontId="29" fillId="9" borderId="3" xfId="9" applyFont="1" applyFill="1" applyBorder="1" applyProtection="1">
      <alignment vertical="center"/>
      <protection locked="0"/>
    </xf>
    <xf numFmtId="0" fontId="16" fillId="0" borderId="0" xfId="9" applyAlignment="1" applyProtection="1">
      <alignment horizontal="left" vertical="top" wrapText="1"/>
      <protection locked="0"/>
    </xf>
    <xf numFmtId="0" fontId="22" fillId="4" borderId="1" xfId="9" applyFont="1" applyFill="1" applyBorder="1" applyAlignment="1" applyProtection="1">
      <alignment horizontal="center" vertical="center"/>
      <protection locked="0"/>
    </xf>
    <xf numFmtId="0" fontId="29" fillId="0" borderId="0" xfId="9" applyFont="1" applyProtection="1">
      <alignment vertical="center"/>
      <protection locked="0"/>
    </xf>
    <xf numFmtId="38" fontId="47" fillId="0" borderId="26" xfId="33" applyFont="1" applyFill="1" applyBorder="1" applyAlignment="1">
      <alignment vertical="center" shrinkToFit="1"/>
    </xf>
    <xf numFmtId="38" fontId="47" fillId="0" borderId="76" xfId="33" applyFont="1" applyFill="1" applyBorder="1" applyAlignment="1">
      <alignment vertical="center" shrinkToFit="1"/>
    </xf>
    <xf numFmtId="0" fontId="15" fillId="0" borderId="1" xfId="0" applyFont="1" applyBorder="1">
      <alignment vertical="center"/>
    </xf>
    <xf numFmtId="178" fontId="24" fillId="0" borderId="0" xfId="0" applyNumberFormat="1" applyFont="1" applyAlignment="1">
      <alignment horizontal="center" vertical="center"/>
    </xf>
    <xf numFmtId="0" fontId="39" fillId="0" borderId="0" xfId="0" applyFont="1" applyAlignment="1">
      <alignment horizontal="center" vertical="center"/>
    </xf>
    <xf numFmtId="0" fontId="0" fillId="0" borderId="0" xfId="0" applyAlignment="1">
      <alignment horizontal="center" vertical="center" shrinkToFit="1"/>
    </xf>
    <xf numFmtId="185"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wrapText="1"/>
    </xf>
    <xf numFmtId="0" fontId="42" fillId="0" borderId="0" xfId="0" applyFont="1" applyAlignment="1">
      <alignment horizontal="center" vertical="center" wrapText="1"/>
    </xf>
    <xf numFmtId="177" fontId="24" fillId="0" borderId="0" xfId="0" applyNumberFormat="1" applyFont="1">
      <alignment vertical="center"/>
    </xf>
    <xf numFmtId="0" fontId="17" fillId="0" borderId="0" xfId="35" applyFont="1">
      <alignment vertical="center"/>
    </xf>
    <xf numFmtId="0" fontId="28" fillId="0" borderId="0" xfId="35" applyFont="1" applyAlignment="1">
      <alignment horizontal="center" vertical="center"/>
    </xf>
    <xf numFmtId="0" fontId="2" fillId="0" borderId="0" xfId="35">
      <alignment vertical="center"/>
    </xf>
    <xf numFmtId="0" fontId="17" fillId="0" borderId="0" xfId="35" applyFont="1" applyProtection="1">
      <alignment vertical="center"/>
      <protection locked="0"/>
    </xf>
    <xf numFmtId="0" fontId="20" fillId="0" borderId="0" xfId="35" applyFont="1" applyAlignment="1" applyProtection="1">
      <alignment horizontal="center" vertical="center"/>
      <protection locked="0"/>
    </xf>
    <xf numFmtId="0" fontId="2" fillId="0" borderId="0" xfId="35" applyProtection="1">
      <alignment vertical="center"/>
      <protection locked="0"/>
    </xf>
    <xf numFmtId="0" fontId="36" fillId="0" borderId="0" xfId="35" applyFont="1" applyAlignment="1" applyProtection="1">
      <alignment horizontal="center" vertical="center" shrinkToFit="1"/>
      <protection locked="0"/>
    </xf>
    <xf numFmtId="0" fontId="35" fillId="0" borderId="0" xfId="35" applyFont="1" applyAlignment="1" applyProtection="1">
      <alignment horizontal="center" vertical="center"/>
      <protection locked="0"/>
    </xf>
    <xf numFmtId="0" fontId="29" fillId="0" borderId="3" xfId="9" applyFont="1" applyBorder="1" applyAlignment="1" applyProtection="1">
      <alignment horizontal="center" vertical="center"/>
      <protection locked="0"/>
    </xf>
    <xf numFmtId="0" fontId="18" fillId="0" borderId="0" xfId="9" applyFont="1" applyAlignment="1" applyProtection="1">
      <alignment vertical="top"/>
      <protection locked="0"/>
    </xf>
    <xf numFmtId="0" fontId="18" fillId="0" borderId="0" xfId="9" applyFont="1" applyAlignment="1" applyProtection="1">
      <alignment horizontal="right" vertical="center"/>
      <protection locked="0"/>
    </xf>
    <xf numFmtId="0" fontId="18" fillId="0" borderId="0" xfId="9" applyFont="1" applyAlignment="1" applyProtection="1">
      <alignment horizontal="center" vertical="center"/>
      <protection locked="0"/>
    </xf>
    <xf numFmtId="0" fontId="22" fillId="0" borderId="0" xfId="9" applyFont="1" applyAlignment="1" applyProtection="1">
      <alignment horizontal="center" vertical="center"/>
      <protection locked="0"/>
    </xf>
    <xf numFmtId="0" fontId="22" fillId="0" borderId="0" xfId="9" applyFont="1" applyAlignment="1" applyProtection="1">
      <alignment horizontal="left" vertical="center"/>
      <protection locked="0"/>
    </xf>
    <xf numFmtId="0" fontId="51" fillId="0" borderId="0" xfId="0" applyFont="1">
      <alignment vertical="center"/>
    </xf>
    <xf numFmtId="0" fontId="47" fillId="0" borderId="14" xfId="0" applyFont="1" applyBorder="1" applyProtection="1">
      <alignment vertical="center"/>
      <protection locked="0"/>
    </xf>
    <xf numFmtId="0" fontId="44" fillId="0" borderId="81" xfId="0" applyFont="1" applyBorder="1" applyAlignment="1">
      <alignment horizontal="center" vertical="center" wrapText="1" shrinkToFit="1"/>
    </xf>
    <xf numFmtId="0" fontId="44" fillId="0" borderId="81" xfId="0" applyFont="1" applyBorder="1" applyAlignment="1">
      <alignment horizontal="center" vertical="center" shrinkToFit="1"/>
    </xf>
    <xf numFmtId="0" fontId="44" fillId="0" borderId="82" xfId="0" applyFont="1" applyBorder="1" applyAlignment="1">
      <alignment horizontal="center" vertical="center" shrinkToFit="1"/>
    </xf>
    <xf numFmtId="0" fontId="47" fillId="0" borderId="83" xfId="0" applyFont="1" applyBorder="1" applyAlignment="1">
      <alignment horizontal="center" vertical="center" wrapText="1"/>
    </xf>
    <xf numFmtId="0" fontId="44" fillId="0" borderId="33" xfId="0" applyFont="1" applyBorder="1" applyAlignment="1" applyProtection="1">
      <alignment horizontal="center" vertical="center" wrapText="1" shrinkToFit="1"/>
      <protection locked="0"/>
    </xf>
    <xf numFmtId="38" fontId="47" fillId="0" borderId="85" xfId="33" applyFont="1" applyFill="1" applyBorder="1" applyAlignment="1">
      <alignment horizontal="right" vertical="center"/>
    </xf>
    <xf numFmtId="38" fontId="47" fillId="0" borderId="86" xfId="33" applyFont="1" applyFill="1" applyBorder="1" applyAlignment="1">
      <alignment horizontal="right" vertical="center"/>
    </xf>
    <xf numFmtId="0" fontId="44" fillId="8" borderId="6" xfId="0" applyFont="1" applyFill="1" applyBorder="1" applyAlignment="1">
      <alignment horizontal="center" vertical="center" wrapText="1" shrinkToFit="1"/>
    </xf>
    <xf numFmtId="38" fontId="47" fillId="8" borderId="75" xfId="33" applyFont="1" applyFill="1" applyBorder="1" applyAlignment="1">
      <alignment horizontal="right" vertical="center"/>
    </xf>
    <xf numFmtId="0" fontId="44" fillId="0" borderId="87" xfId="0" applyFont="1" applyBorder="1" applyAlignment="1" applyProtection="1">
      <alignment horizontal="center" vertical="center" wrapText="1" shrinkToFit="1"/>
      <protection locked="0"/>
    </xf>
    <xf numFmtId="0" fontId="44" fillId="0" borderId="22" xfId="0" applyFont="1" applyBorder="1" applyAlignment="1" applyProtection="1">
      <alignment horizontal="center" vertical="center" wrapText="1" shrinkToFit="1"/>
      <protection locked="0"/>
    </xf>
    <xf numFmtId="38" fontId="47" fillId="0" borderId="88" xfId="33" applyFont="1" applyFill="1" applyBorder="1" applyAlignment="1">
      <alignment horizontal="center" vertical="center"/>
    </xf>
    <xf numFmtId="38" fontId="47" fillId="0" borderId="89" xfId="33" applyFont="1" applyFill="1" applyBorder="1" applyAlignment="1">
      <alignment vertical="center"/>
    </xf>
    <xf numFmtId="38" fontId="47" fillId="0" borderId="85" xfId="33" applyFont="1" applyFill="1" applyBorder="1" applyAlignment="1">
      <alignment vertical="center"/>
    </xf>
    <xf numFmtId="0" fontId="44" fillId="8" borderId="2" xfId="0" applyFont="1" applyFill="1" applyBorder="1" applyAlignment="1">
      <alignment horizontal="center" vertical="center" wrapText="1" shrinkToFit="1"/>
    </xf>
    <xf numFmtId="0" fontId="44" fillId="0" borderId="83" xfId="0" applyFont="1" applyBorder="1" applyAlignment="1">
      <alignment horizontal="center" vertical="center" shrinkToFit="1"/>
    </xf>
    <xf numFmtId="0" fontId="44" fillId="6" borderId="79" xfId="0" applyFont="1" applyFill="1" applyBorder="1" applyAlignment="1">
      <alignment horizontal="center" vertical="center" shrinkToFit="1"/>
    </xf>
    <xf numFmtId="0" fontId="44" fillId="6" borderId="81" xfId="0" applyFont="1" applyFill="1" applyBorder="1" applyAlignment="1">
      <alignment horizontal="center" vertical="center" wrapText="1" shrinkToFit="1"/>
    </xf>
    <xf numFmtId="0" fontId="47" fillId="6" borderId="80" xfId="0" applyFont="1" applyFill="1" applyBorder="1" applyAlignment="1">
      <alignment horizontal="center" vertical="center" wrapText="1" shrinkToFit="1"/>
    </xf>
    <xf numFmtId="0" fontId="44" fillId="10" borderId="78" xfId="0" applyFont="1" applyFill="1" applyBorder="1" applyAlignment="1">
      <alignment horizontal="center" vertical="center" wrapText="1" shrinkToFit="1"/>
    </xf>
    <xf numFmtId="0" fontId="44" fillId="6" borderId="90" xfId="0" applyFont="1" applyFill="1" applyBorder="1" applyAlignment="1">
      <alignment horizontal="center" vertical="center" wrapText="1" shrinkToFit="1"/>
    </xf>
    <xf numFmtId="0" fontId="47" fillId="0" borderId="79" xfId="0" applyFont="1" applyBorder="1" applyAlignment="1">
      <alignment horizontal="center" vertical="center" wrapText="1"/>
    </xf>
    <xf numFmtId="38" fontId="47" fillId="3" borderId="22" xfId="0" applyNumberFormat="1" applyFont="1" applyFill="1" applyBorder="1">
      <alignment vertical="center"/>
    </xf>
    <xf numFmtId="38" fontId="47" fillId="3" borderId="76" xfId="33" applyFont="1" applyFill="1" applyBorder="1" applyAlignment="1">
      <alignment vertical="center"/>
    </xf>
    <xf numFmtId="38" fontId="47" fillId="3" borderId="26" xfId="0" applyNumberFormat="1" applyFont="1" applyFill="1" applyBorder="1">
      <alignment vertical="center"/>
    </xf>
    <xf numFmtId="38" fontId="47" fillId="3" borderId="40" xfId="0" applyNumberFormat="1" applyFont="1" applyFill="1" applyBorder="1">
      <alignment vertical="center"/>
    </xf>
    <xf numFmtId="0" fontId="52" fillId="6" borderId="81" xfId="0" applyFont="1" applyFill="1" applyBorder="1" applyAlignment="1">
      <alignment horizontal="center" vertical="center" wrapText="1" shrinkToFit="1"/>
    </xf>
    <xf numFmtId="0" fontId="47" fillId="10" borderId="78" xfId="0" applyFont="1" applyFill="1" applyBorder="1" applyAlignment="1">
      <alignment horizontal="center" vertical="center"/>
    </xf>
    <xf numFmtId="0" fontId="54" fillId="0" borderId="0" xfId="0" applyFont="1">
      <alignment vertical="center"/>
    </xf>
    <xf numFmtId="0" fontId="28" fillId="0" borderId="0" xfId="0" applyFont="1" applyAlignment="1">
      <alignment horizontal="center" vertical="center" wrapText="1"/>
    </xf>
    <xf numFmtId="0" fontId="47" fillId="3" borderId="43" xfId="0" applyFont="1" applyFill="1" applyBorder="1">
      <alignment vertical="center"/>
    </xf>
    <xf numFmtId="0" fontId="47" fillId="3" borderId="42" xfId="0" applyFont="1" applyFill="1" applyBorder="1">
      <alignment vertical="center"/>
    </xf>
    <xf numFmtId="0" fontId="29" fillId="0" borderId="0" xfId="0" applyFont="1" applyAlignment="1" applyProtection="1">
      <alignment horizontal="left" vertical="center"/>
      <protection locked="0"/>
    </xf>
    <xf numFmtId="0" fontId="15" fillId="0" borderId="0" xfId="0" applyFont="1" applyProtection="1">
      <alignment vertical="center"/>
      <protection locked="0"/>
    </xf>
    <xf numFmtId="0" fontId="15" fillId="0" borderId="0" xfId="0" applyFont="1" applyAlignment="1" applyProtection="1">
      <alignment horizontal="left" vertical="center"/>
      <protection locked="0"/>
    </xf>
    <xf numFmtId="41" fontId="31" fillId="0" borderId="0" xfId="0" applyNumberFormat="1" applyFont="1" applyAlignment="1">
      <alignment horizontal="center" vertical="center"/>
    </xf>
    <xf numFmtId="0" fontId="56" fillId="0" borderId="0" xfId="0" applyFont="1">
      <alignment vertical="center"/>
    </xf>
    <xf numFmtId="0" fontId="29" fillId="0" borderId="0" xfId="0" applyFont="1">
      <alignment vertical="center"/>
    </xf>
    <xf numFmtId="0" fontId="29" fillId="0" borderId="0" xfId="0" applyFont="1" applyAlignment="1">
      <alignment horizontal="left" vertical="center"/>
    </xf>
    <xf numFmtId="178" fontId="15" fillId="0" borderId="28" xfId="0" applyNumberFormat="1" applyFont="1" applyBorder="1" applyAlignment="1">
      <alignment horizontal="center" vertical="center" shrinkToFit="1"/>
    </xf>
    <xf numFmtId="183" fontId="0" fillId="0" borderId="0" xfId="0" applyNumberFormat="1" applyAlignment="1">
      <alignment vertical="center" shrinkToFit="1"/>
    </xf>
    <xf numFmtId="0" fontId="15" fillId="0" borderId="51" xfId="0" applyFont="1" applyBorder="1" applyAlignment="1">
      <alignment horizontal="left" vertical="center" shrinkToFit="1"/>
    </xf>
    <xf numFmtId="180" fontId="15" fillId="0" borderId="51" xfId="0" applyNumberFormat="1" applyFont="1" applyBorder="1" applyAlignment="1">
      <alignment vertical="center" shrinkToFit="1"/>
    </xf>
    <xf numFmtId="181" fontId="15" fillId="0" borderId="51" xfId="0" applyNumberFormat="1" applyFont="1" applyBorder="1" applyAlignment="1">
      <alignment vertical="center" shrinkToFit="1"/>
    </xf>
    <xf numFmtId="182" fontId="15" fillId="0" borderId="51" xfId="0" applyNumberFormat="1" applyFont="1" applyBorder="1" applyAlignment="1">
      <alignment vertical="center" shrinkToFit="1"/>
    </xf>
    <xf numFmtId="183" fontId="15" fillId="2" borderId="11" xfId="0" applyNumberFormat="1" applyFont="1" applyFill="1" applyBorder="1" applyAlignment="1">
      <alignment vertical="center" shrinkToFit="1"/>
    </xf>
    <xf numFmtId="184" fontId="15" fillId="2" borderId="11" xfId="0" applyNumberFormat="1" applyFont="1" applyFill="1" applyBorder="1" applyAlignment="1">
      <alignment vertical="center" shrinkToFit="1"/>
    </xf>
    <xf numFmtId="0" fontId="15" fillId="0" borderId="55" xfId="0" applyFont="1" applyBorder="1" applyAlignment="1">
      <alignment horizontal="left" vertical="center" shrinkToFit="1"/>
    </xf>
    <xf numFmtId="180" fontId="15" fillId="0" borderId="55" xfId="0" applyNumberFormat="1" applyFont="1" applyBorder="1" applyAlignment="1">
      <alignment vertical="center" shrinkToFit="1"/>
    </xf>
    <xf numFmtId="181" fontId="15" fillId="0" borderId="55" xfId="0" applyNumberFormat="1" applyFont="1" applyBorder="1" applyAlignment="1">
      <alignment vertical="center" shrinkToFit="1"/>
    </xf>
    <xf numFmtId="182" fontId="15" fillId="0" borderId="55" xfId="0" applyNumberFormat="1" applyFont="1" applyBorder="1" applyAlignment="1">
      <alignment vertical="center" shrinkToFit="1"/>
    </xf>
    <xf numFmtId="183" fontId="15" fillId="2" borderId="55" xfId="0" applyNumberFormat="1" applyFont="1" applyFill="1" applyBorder="1" applyAlignment="1">
      <alignment vertical="center" shrinkToFit="1"/>
    </xf>
    <xf numFmtId="184" fontId="15" fillId="2" borderId="55" xfId="0" applyNumberFormat="1" applyFont="1" applyFill="1" applyBorder="1" applyAlignment="1">
      <alignment vertical="center" shrinkToFit="1"/>
    </xf>
    <xf numFmtId="0" fontId="15" fillId="0" borderId="62" xfId="0" applyFont="1" applyBorder="1" applyAlignment="1">
      <alignment horizontal="left" vertical="center" shrinkToFit="1"/>
    </xf>
    <xf numFmtId="180" fontId="15" fillId="0" borderId="62" xfId="0" applyNumberFormat="1" applyFont="1" applyBorder="1" applyAlignment="1">
      <alignment vertical="center" shrinkToFit="1"/>
    </xf>
    <xf numFmtId="181" fontId="15" fillId="0" borderId="62" xfId="0" applyNumberFormat="1" applyFont="1" applyBorder="1" applyAlignment="1">
      <alignment vertical="center" shrinkToFit="1"/>
    </xf>
    <xf numFmtId="182" fontId="15" fillId="0" borderId="62" xfId="0" applyNumberFormat="1" applyFont="1" applyBorder="1" applyAlignment="1">
      <alignment vertical="center" shrinkToFit="1"/>
    </xf>
    <xf numFmtId="183" fontId="15" fillId="2" borderId="62" xfId="0" applyNumberFormat="1" applyFont="1" applyFill="1" applyBorder="1" applyAlignment="1">
      <alignment vertical="center" shrinkToFit="1"/>
    </xf>
    <xf numFmtId="184" fontId="15" fillId="2" borderId="62" xfId="0" applyNumberFormat="1" applyFont="1" applyFill="1" applyBorder="1" applyAlignment="1">
      <alignment vertical="center" shrinkToFit="1"/>
    </xf>
    <xf numFmtId="0" fontId="15" fillId="0" borderId="68" xfId="0" applyFont="1" applyBorder="1" applyAlignment="1">
      <alignment horizontal="left" vertical="center" shrinkToFit="1"/>
    </xf>
    <xf numFmtId="180" fontId="15" fillId="0" borderId="68" xfId="0" applyNumberFormat="1" applyFont="1" applyBorder="1" applyAlignment="1">
      <alignment vertical="center" shrinkToFit="1"/>
    </xf>
    <xf numFmtId="181" fontId="15" fillId="0" borderId="68" xfId="0" applyNumberFormat="1" applyFont="1" applyBorder="1" applyAlignment="1">
      <alignment vertical="center" shrinkToFit="1"/>
    </xf>
    <xf numFmtId="182" fontId="15" fillId="0" borderId="68" xfId="0" applyNumberFormat="1" applyFont="1" applyBorder="1" applyAlignment="1">
      <alignment vertical="center" shrinkToFit="1"/>
    </xf>
    <xf numFmtId="183" fontId="15" fillId="2" borderId="68" xfId="0" applyNumberFormat="1" applyFont="1" applyFill="1" applyBorder="1" applyAlignment="1">
      <alignment vertical="center" shrinkToFit="1"/>
    </xf>
    <xf numFmtId="184" fontId="15" fillId="2" borderId="68" xfId="0" applyNumberFormat="1" applyFont="1" applyFill="1" applyBorder="1" applyAlignment="1">
      <alignment vertical="center" shrinkToFit="1"/>
    </xf>
    <xf numFmtId="183" fontId="15" fillId="2" borderId="18" xfId="0" applyNumberFormat="1" applyFont="1" applyFill="1" applyBorder="1" applyAlignment="1">
      <alignment vertical="center" shrinkToFit="1"/>
    </xf>
    <xf numFmtId="184" fontId="15" fillId="2" borderId="18" xfId="0" applyNumberFormat="1" applyFont="1" applyFill="1" applyBorder="1" applyAlignment="1">
      <alignment vertical="center" shrinkToFit="1"/>
    </xf>
    <xf numFmtId="181" fontId="15" fillId="0" borderId="1" xfId="0" applyNumberFormat="1" applyFont="1" applyBorder="1" applyAlignment="1">
      <alignment vertical="center" shrinkToFit="1"/>
    </xf>
    <xf numFmtId="182" fontId="15" fillId="0" borderId="1" xfId="0" applyNumberFormat="1" applyFont="1" applyBorder="1" applyAlignment="1">
      <alignment vertical="center" shrinkToFit="1"/>
    </xf>
    <xf numFmtId="183" fontId="15" fillId="2" borderId="1" xfId="0" applyNumberFormat="1" applyFont="1" applyFill="1" applyBorder="1" applyAlignment="1">
      <alignment vertical="center" shrinkToFit="1"/>
    </xf>
    <xf numFmtId="184" fontId="15" fillId="2" borderId="1" xfId="0" applyNumberFormat="1" applyFont="1" applyFill="1" applyBorder="1" applyAlignment="1">
      <alignment vertical="center" shrinkToFit="1"/>
    </xf>
    <xf numFmtId="177" fontId="31" fillId="2" borderId="1" xfId="0" applyNumberFormat="1" applyFont="1" applyFill="1" applyBorder="1">
      <alignment vertical="center"/>
    </xf>
    <xf numFmtId="41" fontId="15" fillId="0" borderId="0" xfId="0" applyNumberFormat="1" applyFont="1" applyAlignment="1">
      <alignment horizontal="center" vertical="center"/>
    </xf>
    <xf numFmtId="0" fontId="15" fillId="0" borderId="0" xfId="0" applyFont="1" applyAlignment="1">
      <alignment horizontal="center" vertical="center" shrinkToFit="1"/>
    </xf>
    <xf numFmtId="181" fontId="15" fillId="0" borderId="0" xfId="0" applyNumberFormat="1" applyFont="1" applyAlignment="1">
      <alignment vertical="center" shrinkToFit="1"/>
    </xf>
    <xf numFmtId="182" fontId="15" fillId="0" borderId="0" xfId="0" applyNumberFormat="1" applyFont="1" applyAlignment="1">
      <alignment vertical="center" shrinkToFit="1"/>
    </xf>
    <xf numFmtId="184" fontId="15" fillId="0" borderId="0" xfId="0" applyNumberFormat="1" applyFont="1" applyAlignment="1">
      <alignment vertical="center" shrinkToFit="1"/>
    </xf>
    <xf numFmtId="0" fontId="31" fillId="0" borderId="0" xfId="0" applyFont="1" applyAlignment="1" applyProtection="1">
      <alignment vertical="center" shrinkToFit="1"/>
      <protection locked="0"/>
    </xf>
    <xf numFmtId="0" fontId="15" fillId="0" borderId="0" xfId="0" applyFont="1" applyAlignment="1">
      <alignment horizontal="right" vertical="center"/>
    </xf>
    <xf numFmtId="0" fontId="15" fillId="0" borderId="19" xfId="0" applyFont="1" applyBorder="1">
      <alignment vertical="center"/>
    </xf>
    <xf numFmtId="0" fontId="15" fillId="0" borderId="10" xfId="0" applyFont="1" applyBorder="1">
      <alignment vertical="center"/>
    </xf>
    <xf numFmtId="0" fontId="15" fillId="0" borderId="5" xfId="0" applyFont="1" applyBorder="1">
      <alignment vertical="center"/>
    </xf>
    <xf numFmtId="0" fontId="29" fillId="0" borderId="5" xfId="0" applyFont="1" applyBorder="1">
      <alignment vertical="center"/>
    </xf>
    <xf numFmtId="0" fontId="15" fillId="0" borderId="27" xfId="0" applyFont="1" applyBorder="1">
      <alignment vertical="center"/>
    </xf>
    <xf numFmtId="0" fontId="15" fillId="0" borderId="12" xfId="0" applyFont="1" applyBorder="1">
      <alignment vertical="center"/>
    </xf>
    <xf numFmtId="177" fontId="39" fillId="0" borderId="0" xfId="0" applyNumberFormat="1" applyFont="1">
      <alignment vertical="center"/>
    </xf>
    <xf numFmtId="183" fontId="0" fillId="2" borderId="1" xfId="0" applyNumberFormat="1" applyFill="1" applyBorder="1" applyAlignment="1">
      <alignment vertical="center" shrinkToFit="1"/>
    </xf>
    <xf numFmtId="181" fontId="15" fillId="0" borderId="0" xfId="0" applyNumberFormat="1" applyFont="1" applyAlignment="1">
      <alignment horizontal="right" vertical="center" shrinkToFit="1"/>
    </xf>
    <xf numFmtId="0" fontId="0" fillId="7" borderId="11" xfId="0" applyFill="1" applyBorder="1" applyAlignment="1">
      <alignment horizontal="center" vertical="center" wrapText="1"/>
    </xf>
    <xf numFmtId="38" fontId="44" fillId="3" borderId="14" xfId="33" applyFont="1" applyFill="1" applyBorder="1" applyAlignment="1" applyProtection="1">
      <alignment vertical="center" wrapText="1" shrinkToFit="1"/>
    </xf>
    <xf numFmtId="38" fontId="44" fillId="3" borderId="13" xfId="33" applyFont="1" applyFill="1" applyBorder="1" applyAlignment="1" applyProtection="1">
      <alignment vertical="center" shrinkToFit="1"/>
    </xf>
    <xf numFmtId="38" fontId="44" fillId="3" borderId="17" xfId="33" applyFont="1" applyFill="1" applyBorder="1" applyAlignment="1" applyProtection="1">
      <alignment vertical="center" shrinkToFit="1"/>
    </xf>
    <xf numFmtId="38" fontId="47" fillId="3" borderId="85" xfId="33" applyFont="1" applyFill="1" applyBorder="1" applyAlignment="1" applyProtection="1">
      <alignment vertical="center"/>
    </xf>
    <xf numFmtId="38" fontId="47" fillId="3" borderId="20" xfId="33" applyFont="1" applyFill="1" applyBorder="1" applyAlignment="1" applyProtection="1">
      <alignment vertical="center"/>
    </xf>
    <xf numFmtId="38" fontId="47" fillId="3" borderId="21" xfId="33" applyFont="1" applyFill="1" applyBorder="1" applyAlignment="1" applyProtection="1">
      <alignment vertical="center"/>
    </xf>
    <xf numFmtId="38" fontId="47" fillId="0" borderId="72" xfId="0" applyNumberFormat="1" applyFont="1" applyBorder="1" applyProtection="1">
      <alignment vertical="center"/>
      <protection locked="0"/>
    </xf>
    <xf numFmtId="38" fontId="47" fillId="0" borderId="73" xfId="0" applyNumberFormat="1" applyFont="1" applyBorder="1" applyProtection="1">
      <alignment vertical="center"/>
      <protection locked="0"/>
    </xf>
    <xf numFmtId="38" fontId="47" fillId="3" borderId="25" xfId="33" applyFont="1" applyFill="1" applyBorder="1">
      <alignment vertical="center"/>
    </xf>
    <xf numFmtId="38" fontId="47" fillId="0" borderId="22" xfId="33" applyFont="1" applyFill="1" applyBorder="1" applyAlignment="1">
      <alignment vertical="center" shrinkToFit="1"/>
    </xf>
    <xf numFmtId="38" fontId="47" fillId="0" borderId="22" xfId="33" applyFont="1" applyFill="1" applyBorder="1" applyAlignment="1">
      <alignment vertical="center" wrapText="1" shrinkToFit="1"/>
    </xf>
    <xf numFmtId="38" fontId="47" fillId="0" borderId="25" xfId="33" applyFont="1" applyFill="1" applyBorder="1" applyProtection="1">
      <alignment vertical="center"/>
      <protection locked="0"/>
    </xf>
    <xf numFmtId="0" fontId="36" fillId="0" borderId="78" xfId="0" applyFont="1" applyBorder="1" applyAlignment="1">
      <alignment horizontal="center" vertical="center"/>
    </xf>
    <xf numFmtId="0" fontId="34" fillId="0" borderId="0" xfId="0" applyFont="1" applyAlignment="1">
      <alignment horizontal="center" vertical="center"/>
    </xf>
    <xf numFmtId="0" fontId="62" fillId="0" borderId="0" xfId="0" applyFont="1" applyAlignment="1">
      <alignment horizontal="left" vertical="center"/>
    </xf>
    <xf numFmtId="0" fontId="44" fillId="11" borderId="1" xfId="0" applyFont="1" applyFill="1" applyBorder="1" applyAlignment="1">
      <alignment horizontal="center" vertical="center" wrapText="1" shrinkToFit="1"/>
    </xf>
    <xf numFmtId="38" fontId="47" fillId="11" borderId="74" xfId="33" applyFont="1" applyFill="1" applyBorder="1" applyAlignment="1">
      <alignment horizontal="right" vertical="center"/>
    </xf>
    <xf numFmtId="0" fontId="61" fillId="0" borderId="0" xfId="0" applyFont="1" applyProtection="1">
      <alignment vertical="center"/>
      <protection locked="0"/>
    </xf>
    <xf numFmtId="0" fontId="44" fillId="0" borderId="79" xfId="0" applyFont="1" applyBorder="1" applyAlignment="1">
      <alignment horizontal="center" vertical="center" shrinkToFit="1"/>
    </xf>
    <xf numFmtId="0" fontId="44" fillId="0" borderId="90" xfId="0" applyFont="1" applyBorder="1" applyAlignment="1">
      <alignment horizontal="center" vertical="center" shrinkToFit="1"/>
    </xf>
    <xf numFmtId="0" fontId="18" fillId="0" borderId="0" xfId="9" applyFont="1" applyAlignment="1" applyProtection="1">
      <alignment vertical="center" wrapText="1"/>
      <protection locked="0"/>
    </xf>
    <xf numFmtId="0" fontId="47" fillId="0" borderId="91" xfId="0" applyFont="1" applyBorder="1" applyAlignment="1">
      <alignment horizontal="center" vertical="center"/>
    </xf>
    <xf numFmtId="0" fontId="47" fillId="0" borderId="82" xfId="0" applyFont="1" applyBorder="1" applyAlignment="1">
      <alignment horizontal="center" vertical="center"/>
    </xf>
    <xf numFmtId="0" fontId="47" fillId="0" borderId="83" xfId="0" applyFont="1" applyBorder="1" applyAlignment="1">
      <alignment horizontal="center" vertical="center"/>
    </xf>
    <xf numFmtId="0" fontId="48" fillId="0" borderId="0" xfId="0" applyFont="1" applyAlignment="1">
      <alignment horizontal="center" vertical="center" wrapText="1"/>
    </xf>
    <xf numFmtId="38" fontId="47" fillId="0" borderId="84" xfId="33" applyFont="1" applyFill="1" applyBorder="1" applyAlignment="1">
      <alignment horizontal="center" vertical="center"/>
    </xf>
    <xf numFmtId="38" fontId="47" fillId="0" borderId="23" xfId="33" applyFont="1" applyFill="1" applyBorder="1" applyAlignment="1">
      <alignment horizontal="center" vertical="center"/>
    </xf>
    <xf numFmtId="0" fontId="47" fillId="6" borderId="91" xfId="0" applyFont="1" applyFill="1" applyBorder="1" applyAlignment="1">
      <alignment horizontal="center" vertical="center" wrapText="1"/>
    </xf>
    <xf numFmtId="0" fontId="47" fillId="6" borderId="82" xfId="0" applyFont="1" applyFill="1" applyBorder="1" applyAlignment="1">
      <alignment horizontal="center" vertical="center" wrapText="1"/>
    </xf>
    <xf numFmtId="0" fontId="47" fillId="6" borderId="83" xfId="0" applyFont="1" applyFill="1" applyBorder="1" applyAlignment="1">
      <alignment horizontal="center" vertical="center" wrapText="1"/>
    </xf>
    <xf numFmtId="0" fontId="44" fillId="0" borderId="80" xfId="0" applyFont="1" applyBorder="1" applyAlignment="1">
      <alignment horizontal="center" vertical="center" wrapText="1"/>
    </xf>
    <xf numFmtId="0" fontId="44" fillId="0" borderId="92" xfId="0" applyFont="1" applyBorder="1" applyAlignment="1">
      <alignment horizontal="center" vertical="center" wrapText="1"/>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181" fontId="15" fillId="2" borderId="59" xfId="0" applyNumberFormat="1" applyFont="1" applyFill="1" applyBorder="1" applyAlignment="1">
      <alignment horizontal="right" vertical="center" shrinkToFit="1"/>
    </xf>
    <xf numFmtId="181" fontId="15" fillId="2" borderId="60" xfId="0" applyNumberFormat="1" applyFont="1" applyFill="1" applyBorder="1" applyAlignment="1">
      <alignment horizontal="right" vertical="center" shrinkToFit="1"/>
    </xf>
    <xf numFmtId="181" fontId="15" fillId="2" borderId="61" xfId="0" applyNumberFormat="1" applyFont="1" applyFill="1" applyBorder="1" applyAlignment="1">
      <alignment horizontal="right" vertical="center" shrinkToFit="1"/>
    </xf>
    <xf numFmtId="0" fontId="0" fillId="5" borderId="0" xfId="0" applyFill="1" applyAlignment="1" applyProtection="1">
      <alignment horizontal="left" vertical="center"/>
      <protection locked="0"/>
    </xf>
    <xf numFmtId="0" fontId="29" fillId="0" borderId="1" xfId="0" applyFont="1" applyBorder="1" applyAlignment="1">
      <alignment horizontal="left" vertical="top" wrapText="1"/>
    </xf>
    <xf numFmtId="0" fontId="30" fillId="7" borderId="11" xfId="0" applyFont="1" applyFill="1" applyBorder="1" applyAlignment="1">
      <alignment horizontal="center" vertical="center" wrapText="1"/>
    </xf>
    <xf numFmtId="0" fontId="57" fillId="7" borderId="18" xfId="0" applyFont="1" applyFill="1" applyBorder="1" applyAlignment="1">
      <alignment horizontal="center" vertical="center" wrapText="1"/>
    </xf>
    <xf numFmtId="0" fontId="29" fillId="7" borderId="4" xfId="0" applyFont="1" applyFill="1" applyBorder="1" applyAlignment="1">
      <alignment horizontal="center" vertical="center" wrapText="1"/>
    </xf>
    <xf numFmtId="0" fontId="29" fillId="7" borderId="6" xfId="0" applyFont="1" applyFill="1" applyBorder="1" applyAlignment="1">
      <alignment horizontal="center" vertical="center" wrapText="1"/>
    </xf>
    <xf numFmtId="0" fontId="29" fillId="7" borderId="3" xfId="0" applyFont="1" applyFill="1" applyBorder="1" applyAlignment="1">
      <alignment horizontal="center" vertical="center" wrapText="1"/>
    </xf>
    <xf numFmtId="0" fontId="15" fillId="0" borderId="11"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14" xfId="0" applyFont="1" applyBorder="1" applyAlignment="1">
      <alignment horizontal="center" vertical="center" shrinkToFit="1"/>
    </xf>
    <xf numFmtId="181" fontId="15" fillId="2" borderId="52" xfId="0" applyNumberFormat="1" applyFont="1" applyFill="1" applyBorder="1" applyAlignment="1">
      <alignment horizontal="right" vertical="center" shrinkToFit="1"/>
    </xf>
    <xf numFmtId="181" fontId="15" fillId="2" borderId="53" xfId="0" applyNumberFormat="1" applyFont="1" applyFill="1" applyBorder="1" applyAlignment="1">
      <alignment horizontal="right" vertical="center" shrinkToFit="1"/>
    </xf>
    <xf numFmtId="181" fontId="15" fillId="2" borderId="54" xfId="0" applyNumberFormat="1" applyFont="1" applyFill="1" applyBorder="1" applyAlignment="1">
      <alignment horizontal="right" vertical="center" shrinkToFit="1"/>
    </xf>
    <xf numFmtId="181" fontId="15" fillId="2" borderId="56" xfId="0" applyNumberFormat="1" applyFont="1" applyFill="1" applyBorder="1" applyAlignment="1">
      <alignment horizontal="right" vertical="center" shrinkToFit="1"/>
    </xf>
    <xf numFmtId="181" fontId="15" fillId="2" borderId="57" xfId="0" applyNumberFormat="1" applyFont="1" applyFill="1" applyBorder="1" applyAlignment="1">
      <alignment horizontal="right" vertical="center" shrinkToFit="1"/>
    </xf>
    <xf numFmtId="181" fontId="15" fillId="2" borderId="58" xfId="0" applyNumberFormat="1" applyFont="1" applyFill="1" applyBorder="1" applyAlignment="1">
      <alignment horizontal="right" vertical="center" shrinkToFit="1"/>
    </xf>
    <xf numFmtId="181" fontId="15" fillId="2" borderId="69" xfId="0" applyNumberFormat="1" applyFont="1" applyFill="1" applyBorder="1" applyAlignment="1">
      <alignment horizontal="right" vertical="center" shrinkToFit="1"/>
    </xf>
    <xf numFmtId="181" fontId="15" fillId="2" borderId="70" xfId="0" applyNumberFormat="1" applyFont="1" applyFill="1" applyBorder="1" applyAlignment="1">
      <alignment horizontal="right" vertical="center" shrinkToFit="1"/>
    </xf>
    <xf numFmtId="181" fontId="15" fillId="2" borderId="71" xfId="0" applyNumberFormat="1" applyFont="1" applyFill="1" applyBorder="1" applyAlignment="1">
      <alignment horizontal="right" vertical="center" shrinkToFit="1"/>
    </xf>
    <xf numFmtId="0" fontId="15" fillId="7" borderId="10" xfId="0" applyFont="1" applyFill="1" applyBorder="1" applyAlignment="1">
      <alignment horizontal="center" vertical="center" wrapText="1"/>
    </xf>
    <xf numFmtId="0" fontId="15" fillId="7" borderId="27"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5" fillId="7" borderId="24" xfId="0" applyFont="1" applyFill="1" applyBorder="1" applyAlignment="1">
      <alignment horizontal="center" vertical="center" wrapText="1"/>
    </xf>
    <xf numFmtId="0" fontId="32" fillId="0" borderId="47" xfId="0" applyFont="1" applyBorder="1" applyAlignment="1">
      <alignment horizontal="center" vertical="center"/>
    </xf>
    <xf numFmtId="0" fontId="32" fillId="0" borderId="32" xfId="0" applyFont="1" applyBorder="1" applyAlignment="1">
      <alignment horizontal="center" vertical="center"/>
    </xf>
    <xf numFmtId="0" fontId="32" fillId="0" borderId="31" xfId="0" applyFont="1" applyBorder="1" applyAlignment="1">
      <alignment horizontal="center" vertical="center"/>
    </xf>
    <xf numFmtId="0" fontId="50" fillId="0" borderId="0" xfId="0" applyFont="1" applyAlignment="1">
      <alignment horizontal="center" vertical="center" wrapText="1"/>
    </xf>
    <xf numFmtId="0" fontId="35" fillId="0" borderId="2" xfId="0" applyFont="1" applyBorder="1" applyAlignment="1">
      <alignment horizontal="center" vertical="center"/>
    </xf>
    <xf numFmtId="0" fontId="42" fillId="5" borderId="63" xfId="0" applyFont="1" applyFill="1" applyBorder="1" applyAlignment="1">
      <alignment horizontal="center" vertical="center"/>
    </xf>
    <xf numFmtId="0" fontId="30" fillId="5" borderId="64" xfId="0" applyFont="1" applyFill="1" applyBorder="1" applyAlignment="1">
      <alignment horizontal="center" vertical="center"/>
    </xf>
    <xf numFmtId="0" fontId="15" fillId="0" borderId="39" xfId="0" applyFont="1" applyBorder="1" applyAlignment="1">
      <alignment horizontal="left" vertical="center"/>
    </xf>
    <xf numFmtId="0" fontId="15" fillId="0" borderId="38" xfId="0" applyFont="1" applyBorder="1" applyAlignment="1">
      <alignment horizontal="left" vertical="center"/>
    </xf>
    <xf numFmtId="0" fontId="15" fillId="0" borderId="37" xfId="0" applyFont="1" applyBorder="1" applyAlignment="1">
      <alignment horizontal="left" vertical="center"/>
    </xf>
    <xf numFmtId="0" fontId="15" fillId="5" borderId="47" xfId="0" applyFont="1" applyFill="1" applyBorder="1" applyAlignment="1">
      <alignment horizontal="center" vertical="center"/>
    </xf>
    <xf numFmtId="0" fontId="15" fillId="5" borderId="65" xfId="0" applyFont="1" applyFill="1" applyBorder="1" applyAlignment="1">
      <alignment horizontal="center" vertical="center"/>
    </xf>
    <xf numFmtId="0" fontId="15" fillId="0" borderId="36" xfId="0" applyFont="1" applyBorder="1" applyAlignment="1">
      <alignment horizontal="left" vertical="center"/>
    </xf>
    <xf numFmtId="0" fontId="15" fillId="0" borderId="32" xfId="0" applyFont="1" applyBorder="1" applyAlignment="1">
      <alignment horizontal="left" vertical="center"/>
    </xf>
    <xf numFmtId="0" fontId="15" fillId="0" borderId="31" xfId="0" applyFont="1" applyBorder="1" applyAlignment="1">
      <alignment horizontal="left" vertical="center"/>
    </xf>
    <xf numFmtId="0" fontId="42" fillId="5" borderId="48" xfId="0" applyFont="1" applyFill="1" applyBorder="1" applyAlignment="1">
      <alignment horizontal="center" vertical="center"/>
    </xf>
    <xf numFmtId="0" fontId="30" fillId="5" borderId="66" xfId="0" applyFont="1" applyFill="1" applyBorder="1" applyAlignment="1">
      <alignment horizontal="center" vertical="center"/>
    </xf>
    <xf numFmtId="0" fontId="15" fillId="0" borderId="35" xfId="0" applyFont="1" applyBorder="1" applyAlignment="1">
      <alignment horizontal="left" vertical="center"/>
    </xf>
    <xf numFmtId="0" fontId="15" fillId="0" borderId="30" xfId="0" applyFont="1" applyBorder="1" applyAlignment="1">
      <alignment horizontal="left" vertical="center"/>
    </xf>
    <xf numFmtId="0" fontId="15" fillId="0" borderId="29" xfId="0" applyFont="1" applyBorder="1" applyAlignment="1">
      <alignment horizontal="left" vertical="center"/>
    </xf>
    <xf numFmtId="0" fontId="15" fillId="5" borderId="67" xfId="0" applyFont="1" applyFill="1" applyBorder="1" applyAlignment="1">
      <alignment horizontal="center" vertical="center"/>
    </xf>
    <xf numFmtId="0" fontId="15" fillId="5" borderId="24" xfId="0" applyFont="1" applyFill="1" applyBorder="1" applyAlignment="1">
      <alignment horizontal="center" vertical="center"/>
    </xf>
    <xf numFmtId="0" fontId="15" fillId="0" borderId="13" xfId="0" applyFont="1" applyBorder="1" applyAlignment="1">
      <alignment horizontal="left" vertical="center"/>
    </xf>
    <xf numFmtId="0" fontId="15" fillId="0" borderId="2" xfId="0" applyFont="1" applyBorder="1" applyAlignment="1">
      <alignment horizontal="left" vertical="center"/>
    </xf>
    <xf numFmtId="0" fontId="15" fillId="0" borderId="33" xfId="0" applyFont="1" applyBorder="1" applyAlignment="1">
      <alignment horizontal="left" vertical="center"/>
    </xf>
    <xf numFmtId="0" fontId="15" fillId="5" borderId="7" xfId="0" applyFont="1" applyFill="1" applyBorder="1" applyAlignment="1">
      <alignment horizontal="left" vertical="center" shrinkToFit="1"/>
    </xf>
    <xf numFmtId="0" fontId="15" fillId="5" borderId="0" xfId="0" applyFont="1" applyFill="1" applyAlignment="1">
      <alignment horizontal="left" vertical="center" shrinkToFit="1"/>
    </xf>
    <xf numFmtId="0" fontId="15" fillId="5" borderId="9" xfId="0" applyFont="1" applyFill="1" applyBorder="1" applyAlignment="1">
      <alignment horizontal="left" vertical="center" shrinkToFit="1"/>
    </xf>
    <xf numFmtId="0" fontId="0" fillId="5" borderId="48" xfId="0" applyFill="1" applyBorder="1" applyAlignment="1">
      <alignment horizontal="left" vertical="center" shrinkToFit="1"/>
    </xf>
    <xf numFmtId="0" fontId="0" fillId="5" borderId="30" xfId="0" applyFill="1" applyBorder="1" applyAlignment="1">
      <alignment horizontal="left" vertical="center" shrinkToFit="1"/>
    </xf>
    <xf numFmtId="0" fontId="0" fillId="5" borderId="29" xfId="0" applyFill="1" applyBorder="1" applyAlignment="1">
      <alignment horizontal="left" vertical="center" shrinkToFit="1"/>
    </xf>
    <xf numFmtId="179" fontId="35" fillId="0" borderId="47" xfId="0" applyNumberFormat="1" applyFont="1" applyBorder="1" applyAlignment="1">
      <alignment horizontal="center" vertical="center"/>
    </xf>
    <xf numFmtId="179" fontId="35" fillId="0" borderId="32" xfId="0" applyNumberFormat="1" applyFont="1" applyBorder="1" applyAlignment="1">
      <alignment horizontal="center" vertical="center"/>
    </xf>
    <xf numFmtId="179" fontId="35" fillId="0" borderId="31" xfId="0" applyNumberFormat="1" applyFont="1" applyBorder="1" applyAlignment="1">
      <alignment horizontal="center" vertical="center"/>
    </xf>
    <xf numFmtId="0" fontId="15" fillId="5" borderId="48" xfId="0" applyFont="1" applyFill="1" applyBorder="1" applyAlignment="1">
      <alignment horizontal="left" vertical="center" shrinkToFit="1"/>
    </xf>
    <xf numFmtId="0" fontId="15" fillId="5" borderId="30" xfId="0" applyFont="1" applyFill="1" applyBorder="1" applyAlignment="1">
      <alignment horizontal="left" vertical="center" shrinkToFit="1"/>
    </xf>
    <xf numFmtId="0" fontId="15" fillId="5" borderId="29" xfId="0" applyFont="1" applyFill="1" applyBorder="1" applyAlignment="1">
      <alignment horizontal="left" vertical="center" shrinkToFit="1"/>
    </xf>
    <xf numFmtId="178" fontId="15" fillId="0" borderId="46" xfId="0" applyNumberFormat="1" applyFont="1" applyBorder="1" applyAlignment="1">
      <alignment horizontal="center" vertical="center" shrinkToFit="1"/>
    </xf>
    <xf numFmtId="178" fontId="15" fillId="0" borderId="45" xfId="0" applyNumberFormat="1" applyFont="1" applyBorder="1" applyAlignment="1">
      <alignment horizontal="center" vertical="center" shrinkToFit="1"/>
    </xf>
    <xf numFmtId="178" fontId="15" fillId="0" borderId="49" xfId="0" applyNumberFormat="1" applyFont="1" applyBorder="1" applyAlignment="1">
      <alignment horizontal="center" vertical="center" shrinkToFit="1"/>
    </xf>
    <xf numFmtId="178" fontId="31" fillId="0" borderId="49" xfId="0" applyNumberFormat="1" applyFont="1" applyBorder="1" applyAlignment="1">
      <alignment horizontal="center" vertical="center"/>
    </xf>
    <xf numFmtId="178" fontId="31" fillId="0" borderId="50" xfId="0" applyNumberFormat="1" applyFont="1" applyBorder="1" applyAlignment="1">
      <alignment horizontal="center" vertical="center"/>
    </xf>
    <xf numFmtId="0" fontId="16" fillId="0" borderId="0" xfId="0" applyFont="1" applyAlignment="1" applyProtection="1">
      <alignment horizontal="left" vertical="center" wrapText="1" shrinkToFit="1"/>
      <protection locked="0"/>
    </xf>
    <xf numFmtId="0" fontId="29" fillId="0" borderId="0" xfId="0" applyFont="1" applyAlignment="1" applyProtection="1">
      <alignment horizontal="left" vertical="center" wrapText="1" shrinkToFit="1"/>
      <protection locked="0"/>
    </xf>
    <xf numFmtId="0" fontId="29" fillId="0" borderId="0" xfId="0" applyFont="1" applyAlignment="1" applyProtection="1">
      <alignment horizontal="left" vertical="center" shrinkToFit="1"/>
      <protection locked="0"/>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3" xfId="0" applyFont="1" applyBorder="1" applyAlignment="1">
      <alignment horizontal="center" vertical="center"/>
    </xf>
    <xf numFmtId="0" fontId="15" fillId="0" borderId="10" xfId="0" applyFont="1" applyBorder="1" applyAlignment="1">
      <alignment horizontal="center" vertical="center"/>
    </xf>
    <xf numFmtId="0" fontId="15" fillId="0" borderId="5" xfId="0" applyFont="1" applyBorder="1" applyAlignment="1">
      <alignment horizontal="center" vertical="center"/>
    </xf>
    <xf numFmtId="0" fontId="15" fillId="0" borderId="27" xfId="0" applyFont="1" applyBorder="1" applyAlignment="1">
      <alignment horizontal="center" vertical="center"/>
    </xf>
    <xf numFmtId="0" fontId="15" fillId="0" borderId="19" xfId="0" applyFont="1" applyBorder="1" applyAlignment="1">
      <alignment horizontal="center" vertical="center"/>
    </xf>
    <xf numFmtId="0" fontId="15" fillId="0" borderId="0" xfId="0" applyFont="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2" xfId="0" applyFont="1" applyBorder="1" applyAlignment="1">
      <alignment horizontal="center" vertical="center"/>
    </xf>
    <xf numFmtId="0" fontId="15" fillId="0" borderId="24" xfId="0" applyFont="1" applyBorder="1" applyAlignment="1">
      <alignment horizontal="center" vertical="center"/>
    </xf>
    <xf numFmtId="0" fontId="15" fillId="6" borderId="4"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3" xfId="0" applyFont="1" applyFill="1" applyBorder="1" applyAlignment="1">
      <alignment horizontal="center" vertical="center"/>
    </xf>
    <xf numFmtId="0" fontId="15" fillId="0" borderId="24" xfId="0" applyFont="1" applyBorder="1" applyAlignment="1">
      <alignment horizontal="left" vertical="center"/>
    </xf>
    <xf numFmtId="0" fontId="15" fillId="7" borderId="4" xfId="0" applyFont="1" applyFill="1" applyBorder="1" applyAlignment="1">
      <alignment horizontal="center" vertical="center" shrinkToFit="1"/>
    </xf>
    <xf numFmtId="0" fontId="15" fillId="7" borderId="6" xfId="0" applyFont="1" applyFill="1" applyBorder="1" applyAlignment="1">
      <alignment horizontal="center" vertical="center" shrinkToFit="1"/>
    </xf>
    <xf numFmtId="181" fontId="15" fillId="2" borderId="4" xfId="0" applyNumberFormat="1" applyFont="1" applyFill="1" applyBorder="1" applyAlignment="1">
      <alignment horizontal="right" vertical="center" shrinkToFit="1"/>
    </xf>
    <xf numFmtId="181" fontId="15" fillId="2" borderId="6" xfId="0" applyNumberFormat="1" applyFont="1" applyFill="1" applyBorder="1" applyAlignment="1">
      <alignment horizontal="right" vertical="center" shrinkToFit="1"/>
    </xf>
    <xf numFmtId="181" fontId="15" fillId="2" borderId="3" xfId="0" applyNumberFormat="1" applyFont="1" applyFill="1" applyBorder="1" applyAlignment="1">
      <alignment horizontal="right" vertical="center" shrinkToFit="1"/>
    </xf>
    <xf numFmtId="0" fontId="15" fillId="7" borderId="4"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25" fillId="7" borderId="11" xfId="0" applyFont="1" applyFill="1" applyBorder="1" applyAlignment="1">
      <alignment horizontal="center" vertical="center" wrapText="1"/>
    </xf>
    <xf numFmtId="0" fontId="41" fillId="7" borderId="18"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6" fillId="7" borderId="14" xfId="0" applyFont="1" applyFill="1" applyBorder="1" applyAlignment="1">
      <alignment horizontal="center" vertical="center" wrapText="1"/>
    </xf>
    <xf numFmtId="0" fontId="0" fillId="0" borderId="0" xfId="0" applyAlignment="1">
      <alignment horizontal="center" vertical="center" wrapText="1"/>
    </xf>
    <xf numFmtId="0" fontId="22" fillId="4" borderId="1" xfId="9" applyFont="1" applyFill="1" applyBorder="1" applyAlignment="1" applyProtection="1">
      <alignment horizontal="center" vertical="center" wrapText="1"/>
      <protection locked="0"/>
    </xf>
    <xf numFmtId="0" fontId="22" fillId="4" borderId="1" xfId="9" applyFont="1" applyFill="1" applyBorder="1" applyAlignment="1" applyProtection="1">
      <alignment horizontal="center" vertical="center"/>
      <protection locked="0"/>
    </xf>
    <xf numFmtId="0" fontId="26" fillId="0" borderId="1" xfId="9" applyFont="1" applyBorder="1" applyAlignment="1" applyProtection="1">
      <alignment horizontal="left" vertical="top" wrapText="1"/>
      <protection locked="0"/>
    </xf>
    <xf numFmtId="0" fontId="30" fillId="0" borderId="1" xfId="9" applyFont="1" applyBorder="1" applyAlignment="1" applyProtection="1">
      <alignment horizontal="left" vertical="top" wrapText="1"/>
      <protection locked="0"/>
    </xf>
    <xf numFmtId="0" fontId="18" fillId="0" borderId="10" xfId="9" applyFont="1" applyBorder="1" applyAlignment="1" applyProtection="1">
      <alignment horizontal="center" vertical="top"/>
      <protection locked="0"/>
    </xf>
    <xf numFmtId="0" fontId="18" fillId="0" borderId="5" xfId="9" applyFont="1" applyBorder="1" applyAlignment="1" applyProtection="1">
      <alignment horizontal="center" vertical="top"/>
      <protection locked="0"/>
    </xf>
    <xf numFmtId="0" fontId="18" fillId="0" borderId="27" xfId="9" applyFont="1" applyBorder="1" applyAlignment="1" applyProtection="1">
      <alignment horizontal="center" vertical="top"/>
      <protection locked="0"/>
    </xf>
    <xf numFmtId="0" fontId="18" fillId="0" borderId="19" xfId="9" applyFont="1" applyBorder="1" applyAlignment="1" applyProtection="1">
      <alignment horizontal="center" vertical="top"/>
      <protection locked="0"/>
    </xf>
    <xf numFmtId="0" fontId="18" fillId="0" borderId="0" xfId="9" applyFont="1" applyAlignment="1" applyProtection="1">
      <alignment horizontal="center" vertical="top"/>
      <protection locked="0"/>
    </xf>
    <xf numFmtId="0" fontId="18" fillId="0" borderId="12" xfId="9" applyFont="1" applyBorder="1" applyAlignment="1" applyProtection="1">
      <alignment horizontal="center" vertical="top"/>
      <protection locked="0"/>
    </xf>
    <xf numFmtId="0" fontId="18" fillId="0" borderId="13" xfId="9" applyFont="1" applyBorder="1" applyAlignment="1" applyProtection="1">
      <alignment horizontal="center" vertical="top"/>
      <protection locked="0"/>
    </xf>
    <xf numFmtId="0" fontId="18" fillId="0" borderId="2" xfId="9" applyFont="1" applyBorder="1" applyAlignment="1" applyProtection="1">
      <alignment horizontal="center" vertical="top"/>
      <protection locked="0"/>
    </xf>
    <xf numFmtId="0" fontId="18" fillId="0" borderId="24" xfId="9" applyFont="1" applyBorder="1" applyAlignment="1" applyProtection="1">
      <alignment horizontal="center" vertical="top"/>
      <protection locked="0"/>
    </xf>
    <xf numFmtId="0" fontId="22" fillId="4" borderId="4" xfId="9" applyFont="1" applyFill="1" applyBorder="1" applyAlignment="1" applyProtection="1">
      <alignment horizontal="center" vertical="center"/>
      <protection locked="0"/>
    </xf>
    <xf numFmtId="0" fontId="22" fillId="4" borderId="6" xfId="9" applyFont="1" applyFill="1" applyBorder="1" applyAlignment="1" applyProtection="1">
      <alignment horizontal="center" vertical="center"/>
      <protection locked="0"/>
    </xf>
    <xf numFmtId="0" fontId="22" fillId="4" borderId="3" xfId="9" applyFont="1" applyFill="1" applyBorder="1" applyAlignment="1" applyProtection="1">
      <alignment horizontal="center" vertical="center"/>
      <protection locked="0"/>
    </xf>
    <xf numFmtId="0" fontId="18" fillId="0" borderId="4" xfId="9" applyFont="1" applyBorder="1" applyAlignment="1" applyProtection="1">
      <alignment horizontal="center" vertical="center"/>
      <protection locked="0"/>
    </xf>
    <xf numFmtId="0" fontId="18" fillId="0" borderId="6" xfId="9" applyFont="1" applyBorder="1" applyAlignment="1" applyProtection="1">
      <alignment horizontal="center" vertical="center"/>
      <protection locked="0"/>
    </xf>
    <xf numFmtId="0" fontId="18" fillId="0" borderId="3" xfId="9" applyFont="1" applyBorder="1" applyAlignment="1" applyProtection="1">
      <alignment horizontal="center" vertical="center"/>
      <protection locked="0"/>
    </xf>
    <xf numFmtId="0" fontId="18" fillId="0" borderId="4" xfId="9" applyFont="1" applyBorder="1" applyAlignment="1" applyProtection="1">
      <alignment horizontal="right" vertical="center"/>
      <protection locked="0"/>
    </xf>
    <xf numFmtId="0" fontId="18" fillId="0" borderId="6" xfId="9" applyFont="1" applyBorder="1" applyAlignment="1" applyProtection="1">
      <alignment horizontal="right" vertical="center"/>
      <protection locked="0"/>
    </xf>
    <xf numFmtId="0" fontId="18" fillId="0" borderId="1" xfId="9" applyFont="1" applyBorder="1" applyAlignment="1" applyProtection="1">
      <alignment vertical="center"/>
      <protection locked="0"/>
    </xf>
    <xf numFmtId="38" fontId="29" fillId="0" borderId="1" xfId="12" applyFont="1" applyBorder="1" applyAlignment="1" applyProtection="1">
      <alignment horizontal="right" vertical="center"/>
      <protection locked="0"/>
    </xf>
    <xf numFmtId="38" fontId="29" fillId="2" borderId="1" xfId="12" applyFont="1" applyFill="1" applyBorder="1" applyAlignment="1" applyProtection="1">
      <alignment horizontal="right" vertical="center"/>
      <protection locked="0"/>
    </xf>
    <xf numFmtId="0" fontId="31" fillId="4" borderId="1" xfId="9" applyFont="1" applyFill="1" applyBorder="1" applyAlignment="1" applyProtection="1">
      <alignment horizontal="center" vertical="center"/>
      <protection locked="0"/>
    </xf>
    <xf numFmtId="41" fontId="29" fillId="2" borderId="4" xfId="11" applyNumberFormat="1" applyFont="1" applyFill="1" applyBorder="1" applyAlignment="1" applyProtection="1">
      <alignment horizontal="right" vertical="center"/>
    </xf>
    <xf numFmtId="41" fontId="29" fillId="2" borderId="6" xfId="11" applyNumberFormat="1" applyFont="1" applyFill="1" applyBorder="1" applyAlignment="1" applyProtection="1">
      <alignment horizontal="right" vertical="center"/>
    </xf>
    <xf numFmtId="41" fontId="29" fillId="2" borderId="3" xfId="11" applyNumberFormat="1" applyFont="1" applyFill="1" applyBorder="1" applyAlignment="1" applyProtection="1">
      <alignment horizontal="right" vertical="center"/>
    </xf>
    <xf numFmtId="0" fontId="22" fillId="4" borderId="1" xfId="9" applyFont="1" applyFill="1" applyBorder="1" applyAlignment="1" applyProtection="1">
      <alignment horizontal="center" vertical="center" shrinkToFit="1"/>
      <protection locked="0"/>
    </xf>
    <xf numFmtId="41" fontId="18" fillId="2" borderId="1" xfId="11" applyNumberFormat="1" applyFont="1" applyFill="1" applyBorder="1" applyAlignment="1" applyProtection="1">
      <alignment vertical="center"/>
    </xf>
    <xf numFmtId="6" fontId="18" fillId="2" borderId="1" xfId="11" applyFont="1" applyFill="1" applyBorder="1" applyAlignment="1" applyProtection="1">
      <alignment vertical="center"/>
    </xf>
    <xf numFmtId="38" fontId="29" fillId="0" borderId="4" xfId="12" applyFont="1" applyBorder="1" applyAlignment="1" applyProtection="1">
      <alignment horizontal="center" vertical="center"/>
      <protection locked="0"/>
    </xf>
    <xf numFmtId="38" fontId="29" fillId="0" borderId="6" xfId="12" applyFont="1" applyBorder="1" applyAlignment="1" applyProtection="1">
      <alignment horizontal="center" vertical="center"/>
      <protection locked="0"/>
    </xf>
    <xf numFmtId="38" fontId="29" fillId="0" borderId="3" xfId="12" applyFont="1" applyBorder="1" applyAlignment="1" applyProtection="1">
      <alignment horizontal="center" vertical="center"/>
      <protection locked="0"/>
    </xf>
    <xf numFmtId="0" fontId="31" fillId="4" borderId="1" xfId="9" applyFont="1" applyFill="1" applyBorder="1" applyAlignment="1" applyProtection="1">
      <alignment horizontal="center" vertical="center" shrinkToFit="1"/>
      <protection locked="0"/>
    </xf>
    <xf numFmtId="0" fontId="22" fillId="4" borderId="1" xfId="9" applyFont="1" applyFill="1" applyBorder="1" applyAlignment="1" applyProtection="1">
      <alignment horizontal="center" vertical="center" wrapText="1" shrinkToFit="1"/>
      <protection locked="0"/>
    </xf>
    <xf numFmtId="0" fontId="22" fillId="4" borderId="4" xfId="9" applyFont="1" applyFill="1" applyBorder="1" applyAlignment="1" applyProtection="1">
      <alignment horizontal="center" vertical="center" wrapText="1" shrinkToFit="1"/>
      <protection locked="0"/>
    </xf>
    <xf numFmtId="0" fontId="22" fillId="4" borderId="3" xfId="9" applyFont="1" applyFill="1" applyBorder="1" applyAlignment="1" applyProtection="1">
      <alignment horizontal="center" vertical="center" shrinkToFit="1"/>
      <protection locked="0"/>
    </xf>
    <xf numFmtId="41" fontId="18" fillId="2" borderId="4" xfId="11" applyNumberFormat="1" applyFont="1" applyFill="1" applyBorder="1" applyAlignment="1" applyProtection="1">
      <alignment vertical="center"/>
      <protection locked="0"/>
    </xf>
    <xf numFmtId="6" fontId="18" fillId="2" borderId="3" xfId="11" applyFont="1" applyFill="1" applyBorder="1" applyAlignment="1" applyProtection="1">
      <alignment vertical="center"/>
      <protection locked="0"/>
    </xf>
    <xf numFmtId="38" fontId="18" fillId="0" borderId="4" xfId="11" applyNumberFormat="1" applyFont="1" applyBorder="1" applyAlignment="1" applyProtection="1">
      <alignment vertical="center" shrinkToFit="1"/>
      <protection locked="0"/>
    </xf>
    <xf numFmtId="38" fontId="18" fillId="0" borderId="3" xfId="11" applyNumberFormat="1" applyFont="1" applyBorder="1" applyAlignment="1" applyProtection="1">
      <alignment vertical="center" shrinkToFit="1"/>
      <protection locked="0"/>
    </xf>
    <xf numFmtId="176" fontId="19" fillId="0" borderId="20" xfId="9" applyNumberFormat="1" applyFont="1" applyBorder="1" applyAlignment="1">
      <alignment horizontal="center" vertical="center"/>
    </xf>
    <xf numFmtId="176" fontId="19" fillId="0" borderId="41" xfId="9" applyNumberFormat="1" applyFont="1" applyBorder="1" applyAlignment="1">
      <alignment horizontal="center" vertical="center"/>
    </xf>
    <xf numFmtId="178" fontId="19" fillId="0" borderId="41" xfId="9" applyNumberFormat="1" applyFont="1" applyBorder="1" applyAlignment="1">
      <alignment horizontal="left" vertical="center"/>
    </xf>
    <xf numFmtId="178" fontId="33" fillId="0" borderId="40" xfId="9" applyNumberFormat="1" applyFont="1" applyBorder="1" applyAlignment="1">
      <alignment horizontal="left" vertical="center"/>
    </xf>
    <xf numFmtId="0" fontId="20" fillId="0" borderId="0" xfId="9" applyFont="1" applyAlignment="1" applyProtection="1">
      <alignment horizontal="right" vertical="center" shrinkToFit="1"/>
      <protection locked="0"/>
    </xf>
    <xf numFmtId="41" fontId="20" fillId="2" borderId="0" xfId="11" applyNumberFormat="1" applyFont="1" applyFill="1" applyBorder="1" applyAlignment="1" applyProtection="1">
      <alignment horizontal="right" vertical="center"/>
    </xf>
    <xf numFmtId="6" fontId="20" fillId="2" borderId="0" xfId="11" applyFont="1" applyFill="1" applyBorder="1" applyAlignment="1" applyProtection="1">
      <alignment horizontal="right" vertical="center"/>
    </xf>
    <xf numFmtId="6" fontId="20" fillId="2" borderId="8" xfId="11" applyFont="1" applyFill="1" applyBorder="1" applyAlignment="1" applyProtection="1">
      <alignment horizontal="right" vertical="center"/>
    </xf>
    <xf numFmtId="0" fontId="27" fillId="0" borderId="0" xfId="9" applyFont="1" applyAlignment="1" applyProtection="1">
      <alignment horizontal="center" vertical="center"/>
      <protection locked="0"/>
    </xf>
    <xf numFmtId="0" fontId="32" fillId="0" borderId="0" xfId="9" applyFont="1" applyAlignment="1" applyProtection="1">
      <alignment horizontal="center" vertical="center"/>
      <protection locked="0"/>
    </xf>
    <xf numFmtId="0" fontId="29" fillId="0" borderId="0" xfId="9" applyFont="1" applyAlignment="1" applyProtection="1">
      <alignment vertical="center"/>
      <protection locked="0"/>
    </xf>
    <xf numFmtId="0" fontId="50" fillId="0" borderId="0" xfId="9" applyFont="1" applyAlignment="1" applyProtection="1">
      <alignment horizontal="center" vertical="center" wrapText="1"/>
      <protection locked="0"/>
    </xf>
    <xf numFmtId="0" fontId="50" fillId="0" borderId="0" xfId="9" applyFont="1" applyAlignment="1" applyProtection="1">
      <alignment horizontal="center" vertical="center"/>
      <protection locked="0"/>
    </xf>
    <xf numFmtId="0" fontId="36" fillId="0" borderId="0" xfId="35" applyFont="1" applyAlignment="1" applyProtection="1">
      <alignment horizontal="center" vertical="center" shrinkToFit="1"/>
      <protection locked="0"/>
    </xf>
    <xf numFmtId="0" fontId="35" fillId="0" borderId="2" xfId="35" applyFont="1" applyBorder="1" applyAlignment="1" applyProtection="1">
      <alignment horizontal="center" vertical="center"/>
      <protection locked="0"/>
    </xf>
    <xf numFmtId="0" fontId="21" fillId="0" borderId="44" xfId="9" applyFont="1" applyBorder="1" applyAlignment="1">
      <alignment horizontal="left" vertical="top" shrinkToFit="1"/>
    </xf>
    <xf numFmtId="0" fontId="21" fillId="0" borderId="16" xfId="9" applyFont="1" applyBorder="1" applyAlignment="1">
      <alignment horizontal="left" vertical="top" shrinkToFit="1"/>
    </xf>
    <xf numFmtId="0" fontId="34" fillId="0" borderId="43" xfId="9" applyFont="1" applyBorder="1" applyAlignment="1">
      <alignment horizontal="left" vertical="top" shrinkToFit="1"/>
    </xf>
    <xf numFmtId="0" fontId="21" fillId="0" borderId="13" xfId="9" applyFont="1" applyBorder="1" applyAlignment="1">
      <alignment horizontal="left" vertical="top" shrinkToFit="1"/>
    </xf>
    <xf numFmtId="0" fontId="21" fillId="0" borderId="2" xfId="9" applyFont="1" applyBorder="1" applyAlignment="1">
      <alignment horizontal="left" vertical="top" shrinkToFit="1"/>
    </xf>
    <xf numFmtId="0" fontId="34" fillId="0" borderId="33" xfId="9" applyFont="1" applyBorder="1" applyAlignment="1">
      <alignment horizontal="left" vertical="top" shrinkToFit="1"/>
    </xf>
    <xf numFmtId="176" fontId="19" fillId="0" borderId="4" xfId="9" applyNumberFormat="1" applyFont="1" applyBorder="1" applyAlignment="1">
      <alignment horizontal="center" vertical="center"/>
    </xf>
    <xf numFmtId="176" fontId="19" fillId="0" borderId="6" xfId="9" applyNumberFormat="1" applyFont="1" applyBorder="1" applyAlignment="1">
      <alignment horizontal="center" vertical="center"/>
    </xf>
    <xf numFmtId="178" fontId="19" fillId="0" borderId="6" xfId="9" applyNumberFormat="1" applyFont="1" applyBorder="1" applyAlignment="1">
      <alignment horizontal="left" vertical="center"/>
    </xf>
    <xf numFmtId="178" fontId="33" fillId="0" borderId="42" xfId="9" applyNumberFormat="1" applyFont="1" applyBorder="1" applyAlignment="1">
      <alignment horizontal="left" vertical="center"/>
    </xf>
  </cellXfs>
  <cellStyles count="58">
    <cellStyle name="パーセント 2" xfId="6" xr:uid="{00000000-0005-0000-0000-000000000000}"/>
    <cellStyle name="パーセント 3" xfId="16" xr:uid="{00000000-0005-0000-0000-000001000000}"/>
    <cellStyle name="パーセント 3 2" xfId="30" xr:uid="{00000000-0005-0000-0000-000002000000}"/>
    <cellStyle name="パーセント 3 2 2" xfId="38" xr:uid="{F52443E7-D084-4FE8-85E0-E882C3C19235}"/>
    <cellStyle name="パーセント 3 3" xfId="39" xr:uid="{B339FB2F-0396-4927-A129-A613DE28D336}"/>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4 2 2" xfId="40" xr:uid="{52553D2D-5096-454E-9612-610328E3092B}"/>
    <cellStyle name="桁区切り 4 3" xfId="41" xr:uid="{358C68EB-7F44-4F4F-AA1C-F9F5E4FF0A96}"/>
    <cellStyle name="桁区切り 5" xfId="19" xr:uid="{00000000-0005-0000-0000-00000A000000}"/>
    <cellStyle name="桁区切り 5 2" xfId="42" xr:uid="{AC5248F7-67A9-4D21-940D-A06A15401A30}"/>
    <cellStyle name="桁区切り 6" xfId="25" xr:uid="{00000000-0005-0000-0000-00000B000000}"/>
    <cellStyle name="桁区切り 6 2" xfId="43" xr:uid="{2158A028-DE08-40D2-B9CF-86087991AA18}"/>
    <cellStyle name="桁区切り 7" xfId="37" xr:uid="{59B08B46-060A-4687-9648-4B9995502153}"/>
    <cellStyle name="通貨 2" xfId="11" xr:uid="{00000000-0005-0000-0000-00000C000000}"/>
    <cellStyle name="通貨 2 2" xfId="44" xr:uid="{AEB6C82A-3481-48E2-9992-12DFE0881028}"/>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2 3 2" xfId="45" xr:uid="{BF15549C-0D80-4D1D-8C3F-78AA6B7BABC1}"/>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2 2" xfId="46" xr:uid="{8BA9EF8E-99B6-41ED-A66D-A7D72930D501}"/>
    <cellStyle name="標準 5 3" xfId="17" xr:uid="{00000000-0005-0000-0000-00001C000000}"/>
    <cellStyle name="標準 5 3 2" xfId="47" xr:uid="{92C94397-DD3C-44FD-AD16-F677273537C3}"/>
    <cellStyle name="標準 5 4" xfId="27" xr:uid="{00000000-0005-0000-0000-00001D000000}"/>
    <cellStyle name="標準 5 4 2" xfId="48" xr:uid="{7D584E4C-3E06-4A69-9315-9DD814F51A6F}"/>
    <cellStyle name="標準 5 5" xfId="31" xr:uid="{00000000-0005-0000-0000-00001E000000}"/>
    <cellStyle name="標準 5 5 2" xfId="34" xr:uid="{71812CEF-7F87-4E72-96F7-2C7A3C647F7E}"/>
    <cellStyle name="標準 5 5 2 2" xfId="49" xr:uid="{9991DAC0-D732-4812-9DC1-EC3FB7B562FA}"/>
    <cellStyle name="標準 5 5 3" xfId="36" xr:uid="{DA457A0D-113D-42BB-87C0-E2BB562EE7E8}"/>
    <cellStyle name="標準 5 5 3 2" xfId="50" xr:uid="{CC3483FD-AC0D-414B-B883-44D33F7FDB21}"/>
    <cellStyle name="標準 5 5 4" xfId="51" xr:uid="{3B5ED764-063B-4447-B914-CD1175380BED}"/>
    <cellStyle name="標準 5 6" xfId="32" xr:uid="{00000000-0005-0000-0000-00001F000000}"/>
    <cellStyle name="標準 5 6 2" xfId="35" xr:uid="{EA80E7DD-833F-4583-86D2-D75666E5E1B1}"/>
    <cellStyle name="標準 5 6 2 2" xfId="52" xr:uid="{A05A7D20-952C-4281-A04C-50DFBD64D6F5}"/>
    <cellStyle name="標準 5 6 3" xfId="53" xr:uid="{ED6E1277-3195-4887-ABD6-584D84EA3BC0}"/>
    <cellStyle name="標準 5 7" xfId="54" xr:uid="{094C7BE2-C498-4402-B8EF-F05401219D42}"/>
    <cellStyle name="標準 6" xfId="14" xr:uid="{00000000-0005-0000-0000-000020000000}"/>
    <cellStyle name="標準 6 2" xfId="28" xr:uid="{00000000-0005-0000-0000-000021000000}"/>
    <cellStyle name="標準 6 2 2" xfId="55" xr:uid="{02CD51D8-8DE0-4FEE-8426-47AEBC3868C4}"/>
    <cellStyle name="標準 6 3" xfId="56" xr:uid="{822D1F0B-46EC-45E3-9F35-864E7894A393}"/>
    <cellStyle name="標準 7" xfId="24" xr:uid="{00000000-0005-0000-0000-000022000000}"/>
    <cellStyle name="標準 7 2" xfId="57" xr:uid="{73AB5F12-3A98-4063-884B-9EFB2638A400}"/>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1.xml><?xml version="1.0" encoding="utf-8"?>
<formControlPr xmlns="http://schemas.microsoft.com/office/spreadsheetml/2009/9/main" objectType="CheckBox" fmlaLink="$R$30"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48" lockText="1" noThreeD="1"/>
</file>

<file path=xl/ctrlProps/ctrlProp18.xml><?xml version="1.0" encoding="utf-8"?>
<formControlPr xmlns="http://schemas.microsoft.com/office/spreadsheetml/2009/9/main" objectType="CheckBox" fmlaLink="$R$49" lockText="1" noThreeD="1"/>
</file>

<file path=xl/ctrlProps/ctrlProp19.xml><?xml version="1.0" encoding="utf-8"?>
<formControlPr xmlns="http://schemas.microsoft.com/office/spreadsheetml/2009/9/main" objectType="CheckBox" fmlaLink="$R$5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4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363682</xdr:colOff>
      <xdr:row>58</xdr:row>
      <xdr:rowOff>86591</xdr:rowOff>
    </xdr:from>
    <xdr:to>
      <xdr:col>11</xdr:col>
      <xdr:colOff>1935413</xdr:colOff>
      <xdr:row>74</xdr:row>
      <xdr:rowOff>10391</xdr:rowOff>
    </xdr:to>
    <xdr:pic>
      <xdr:nvPicPr>
        <xdr:cNvPr id="2" name="図 1">
          <a:extLst>
            <a:ext uri="{FF2B5EF4-FFF2-40B4-BE49-F238E27FC236}">
              <a16:creationId xmlns:a16="http://schemas.microsoft.com/office/drawing/2014/main" id="{45547485-712A-44B4-BB14-54583C5A7C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682" y="25365941"/>
          <a:ext cx="13813954" cy="281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25</xdr:row>
          <xdr:rowOff>161925</xdr:rowOff>
        </xdr:from>
        <xdr:to>
          <xdr:col>2</xdr:col>
          <xdr:colOff>266700</xdr:colOff>
          <xdr:row>28</xdr:row>
          <xdr:rowOff>104775</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3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28</xdr:row>
          <xdr:rowOff>0</xdr:rowOff>
        </xdr:from>
        <xdr:to>
          <xdr:col>3</xdr:col>
          <xdr:colOff>0</xdr:colOff>
          <xdr:row>29</xdr:row>
          <xdr:rowOff>47625</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03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0</xdr:rowOff>
        </xdr:from>
        <xdr:to>
          <xdr:col>3</xdr:col>
          <xdr:colOff>0</xdr:colOff>
          <xdr:row>28</xdr:row>
          <xdr:rowOff>38100</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03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0</xdr:rowOff>
        </xdr:from>
        <xdr:to>
          <xdr:col>1</xdr:col>
          <xdr:colOff>247650</xdr:colOff>
          <xdr:row>19</xdr:row>
          <xdr:rowOff>57150</xdr:rowOff>
        </xdr:to>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03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371475</xdr:rowOff>
        </xdr:from>
        <xdr:to>
          <xdr:col>1</xdr:col>
          <xdr:colOff>257175</xdr:colOff>
          <xdr:row>20</xdr:row>
          <xdr:rowOff>19050</xdr:rowOff>
        </xdr:to>
        <xdr:sp macro="" textlink="">
          <xdr:nvSpPr>
            <xdr:cNvPr id="108549" name="Check Box 5" hidden="1">
              <a:extLst>
                <a:ext uri="{63B3BB69-23CF-44E3-9099-C40C66FF867C}">
                  <a14:compatExt spid="_x0000_s108549"/>
                </a:ext>
                <a:ext uri="{FF2B5EF4-FFF2-40B4-BE49-F238E27FC236}">
                  <a16:creationId xmlns:a16="http://schemas.microsoft.com/office/drawing/2014/main" id="{00000000-0008-0000-0300-00000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381000</xdr:rowOff>
        </xdr:from>
        <xdr:to>
          <xdr:col>1</xdr:col>
          <xdr:colOff>247650</xdr:colOff>
          <xdr:row>21</xdr:row>
          <xdr:rowOff>0</xdr:rowOff>
        </xdr:to>
        <xdr:sp macro="" textlink="">
          <xdr:nvSpPr>
            <xdr:cNvPr id="108550" name="Check Box 6" hidden="1">
              <a:extLst>
                <a:ext uri="{63B3BB69-23CF-44E3-9099-C40C66FF867C}">
                  <a14:compatExt spid="_x0000_s108550"/>
                </a:ext>
                <a:ext uri="{FF2B5EF4-FFF2-40B4-BE49-F238E27FC236}">
                  <a16:creationId xmlns:a16="http://schemas.microsoft.com/office/drawing/2014/main" id="{00000000-0008-0000-0300-00000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219075</xdr:rowOff>
        </xdr:from>
        <xdr:to>
          <xdr:col>2</xdr:col>
          <xdr:colOff>257175</xdr:colOff>
          <xdr:row>29</xdr:row>
          <xdr:rowOff>38100</xdr:rowOff>
        </xdr:to>
        <xdr:sp macro="" textlink="">
          <xdr:nvSpPr>
            <xdr:cNvPr id="108551" name="Check Box 7" hidden="1">
              <a:extLst>
                <a:ext uri="{63B3BB69-23CF-44E3-9099-C40C66FF867C}">
                  <a14:compatExt spid="_x0000_s108551"/>
                </a:ext>
                <a:ext uri="{FF2B5EF4-FFF2-40B4-BE49-F238E27FC236}">
                  <a16:creationId xmlns:a16="http://schemas.microsoft.com/office/drawing/2014/main" id="{00000000-0008-0000-0300-00000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25</xdr:row>
          <xdr:rowOff>142875</xdr:rowOff>
        </xdr:from>
        <xdr:to>
          <xdr:col>5</xdr:col>
          <xdr:colOff>0</xdr:colOff>
          <xdr:row>28</xdr:row>
          <xdr:rowOff>114300</xdr:rowOff>
        </xdr:to>
        <xdr:sp macro="" textlink="">
          <xdr:nvSpPr>
            <xdr:cNvPr id="108552" name="Check Box 8" hidden="1">
              <a:extLst>
                <a:ext uri="{63B3BB69-23CF-44E3-9099-C40C66FF867C}">
                  <a14:compatExt spid="_x0000_s108552"/>
                </a:ext>
                <a:ext uri="{FF2B5EF4-FFF2-40B4-BE49-F238E27FC236}">
                  <a16:creationId xmlns:a16="http://schemas.microsoft.com/office/drawing/2014/main" id="{00000000-0008-0000-0300-00000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0</xdr:rowOff>
        </xdr:from>
        <xdr:to>
          <xdr:col>2</xdr:col>
          <xdr:colOff>1209675</xdr:colOff>
          <xdr:row>49</xdr:row>
          <xdr:rowOff>9525</xdr:rowOff>
        </xdr:to>
        <xdr:sp macro="" textlink="">
          <xdr:nvSpPr>
            <xdr:cNvPr id="108553" name="Check Box 9" hidden="1">
              <a:extLst>
                <a:ext uri="{63B3BB69-23CF-44E3-9099-C40C66FF867C}">
                  <a14:compatExt spid="_x0000_s108553"/>
                </a:ext>
                <a:ext uri="{FF2B5EF4-FFF2-40B4-BE49-F238E27FC236}">
                  <a16:creationId xmlns:a16="http://schemas.microsoft.com/office/drawing/2014/main" id="{00000000-0008-0000-0300-00000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219075</xdr:rowOff>
        </xdr:from>
        <xdr:to>
          <xdr:col>2</xdr:col>
          <xdr:colOff>1438275</xdr:colOff>
          <xdr:row>49</xdr:row>
          <xdr:rowOff>228600</xdr:rowOff>
        </xdr:to>
        <xdr:sp macro="" textlink="">
          <xdr:nvSpPr>
            <xdr:cNvPr id="108554" name="Check Box 10" hidden="1">
              <a:extLst>
                <a:ext uri="{63B3BB69-23CF-44E3-9099-C40C66FF867C}">
                  <a14:compatExt spid="_x0000_s108554"/>
                </a:ext>
                <a:ext uri="{FF2B5EF4-FFF2-40B4-BE49-F238E27FC236}">
                  <a16:creationId xmlns:a16="http://schemas.microsoft.com/office/drawing/2014/main" id="{00000000-0008-0000-0300-00000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209550</xdr:rowOff>
        </xdr:from>
        <xdr:to>
          <xdr:col>2</xdr:col>
          <xdr:colOff>1247775</xdr:colOff>
          <xdr:row>51</xdr:row>
          <xdr:rowOff>47625</xdr:rowOff>
        </xdr:to>
        <xdr:sp macro="" textlink="">
          <xdr:nvSpPr>
            <xdr:cNvPr id="108555" name="Check Box 11" hidden="1">
              <a:extLst>
                <a:ext uri="{63B3BB69-23CF-44E3-9099-C40C66FF867C}">
                  <a14:compatExt spid="_x0000_s108555"/>
                </a:ext>
                <a:ext uri="{FF2B5EF4-FFF2-40B4-BE49-F238E27FC236}">
                  <a16:creationId xmlns:a16="http://schemas.microsoft.com/office/drawing/2014/main" id="{00000000-0008-0000-0300-00000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9525</xdr:rowOff>
        </xdr:from>
        <xdr:to>
          <xdr:col>4</xdr:col>
          <xdr:colOff>885825</xdr:colOff>
          <xdr:row>49</xdr:row>
          <xdr:rowOff>9525</xdr:rowOff>
        </xdr:to>
        <xdr:sp macro="" textlink="">
          <xdr:nvSpPr>
            <xdr:cNvPr id="108556" name="Check Box 12" hidden="1">
              <a:extLst>
                <a:ext uri="{63B3BB69-23CF-44E3-9099-C40C66FF867C}">
                  <a14:compatExt spid="_x0000_s108556"/>
                </a:ext>
                <a:ext uri="{FF2B5EF4-FFF2-40B4-BE49-F238E27FC236}">
                  <a16:creationId xmlns:a16="http://schemas.microsoft.com/office/drawing/2014/main" id="{00000000-0008-0000-0300-00000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228600</xdr:rowOff>
        </xdr:from>
        <xdr:to>
          <xdr:col>4</xdr:col>
          <xdr:colOff>885825</xdr:colOff>
          <xdr:row>50</xdr:row>
          <xdr:rowOff>0</xdr:rowOff>
        </xdr:to>
        <xdr:sp macro="" textlink="">
          <xdr:nvSpPr>
            <xdr:cNvPr id="108557" name="Check Box 13" hidden="1">
              <a:extLst>
                <a:ext uri="{63B3BB69-23CF-44E3-9099-C40C66FF867C}">
                  <a14:compatExt spid="_x0000_s108557"/>
                </a:ext>
                <a:ext uri="{FF2B5EF4-FFF2-40B4-BE49-F238E27FC236}">
                  <a16:creationId xmlns:a16="http://schemas.microsoft.com/office/drawing/2014/main" id="{00000000-0008-0000-0300-00000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49</xdr:row>
          <xdr:rowOff>228600</xdr:rowOff>
        </xdr:from>
        <xdr:to>
          <xdr:col>4</xdr:col>
          <xdr:colOff>885825</xdr:colOff>
          <xdr:row>51</xdr:row>
          <xdr:rowOff>57150</xdr:rowOff>
        </xdr:to>
        <xdr:sp macro="" textlink="">
          <xdr:nvSpPr>
            <xdr:cNvPr id="108558" name="Check Box 14" hidden="1">
              <a:extLst>
                <a:ext uri="{63B3BB69-23CF-44E3-9099-C40C66FF867C}">
                  <a14:compatExt spid="_x0000_s108558"/>
                </a:ext>
                <a:ext uri="{FF2B5EF4-FFF2-40B4-BE49-F238E27FC236}">
                  <a16:creationId xmlns:a16="http://schemas.microsoft.com/office/drawing/2014/main" id="{00000000-0008-0000-0300-00000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19050</xdr:rowOff>
        </xdr:from>
        <xdr:to>
          <xdr:col>2</xdr:col>
          <xdr:colOff>85725</xdr:colOff>
          <xdr:row>52</xdr:row>
          <xdr:rowOff>38100</xdr:rowOff>
        </xdr:to>
        <xdr:sp macro="" textlink="">
          <xdr:nvSpPr>
            <xdr:cNvPr id="108559" name="Check Box 15" hidden="1">
              <a:extLst>
                <a:ext uri="{63B3BB69-23CF-44E3-9099-C40C66FF867C}">
                  <a14:compatExt spid="_x0000_s108559"/>
                </a:ext>
                <a:ext uri="{FF2B5EF4-FFF2-40B4-BE49-F238E27FC236}">
                  <a16:creationId xmlns:a16="http://schemas.microsoft.com/office/drawing/2014/main" id="{00000000-0008-0000-0300-00000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38100</xdr:rowOff>
        </xdr:from>
        <xdr:to>
          <xdr:col>8</xdr:col>
          <xdr:colOff>533400</xdr:colOff>
          <xdr:row>48</xdr:row>
          <xdr:rowOff>228600</xdr:rowOff>
        </xdr:to>
        <xdr:sp macro="" textlink="">
          <xdr:nvSpPr>
            <xdr:cNvPr id="108560" name="Check Box 16" hidden="1">
              <a:extLst>
                <a:ext uri="{63B3BB69-23CF-44E3-9099-C40C66FF867C}">
                  <a14:compatExt spid="_x0000_s108560"/>
                </a:ext>
                <a:ext uri="{FF2B5EF4-FFF2-40B4-BE49-F238E27FC236}">
                  <a16:creationId xmlns:a16="http://schemas.microsoft.com/office/drawing/2014/main" id="{00000000-0008-0000-0300-00001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49</xdr:row>
          <xdr:rowOff>123825</xdr:rowOff>
        </xdr:from>
        <xdr:to>
          <xdr:col>13</xdr:col>
          <xdr:colOff>0</xdr:colOff>
          <xdr:row>50</xdr:row>
          <xdr:rowOff>133350</xdr:rowOff>
        </xdr:to>
        <xdr:sp macro="" textlink="">
          <xdr:nvSpPr>
            <xdr:cNvPr id="108563" name="Check Box 19" hidden="1">
              <a:extLst>
                <a:ext uri="{63B3BB69-23CF-44E3-9099-C40C66FF867C}">
                  <a14:compatExt spid="_x0000_s108563"/>
                </a:ext>
                <a:ext uri="{FF2B5EF4-FFF2-40B4-BE49-F238E27FC236}">
                  <a16:creationId xmlns:a16="http://schemas.microsoft.com/office/drawing/2014/main" id="{00000000-0008-0000-0300-00001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50</xdr:row>
          <xdr:rowOff>57150</xdr:rowOff>
        </xdr:from>
        <xdr:to>
          <xdr:col>12</xdr:col>
          <xdr:colOff>733425</xdr:colOff>
          <xdr:row>51</xdr:row>
          <xdr:rowOff>142875</xdr:rowOff>
        </xdr:to>
        <xdr:sp macro="" textlink="">
          <xdr:nvSpPr>
            <xdr:cNvPr id="108564" name="Check Box 20" hidden="1">
              <a:extLst>
                <a:ext uri="{63B3BB69-23CF-44E3-9099-C40C66FF867C}">
                  <a14:compatExt spid="_x0000_s108564"/>
                </a:ext>
                <a:ext uri="{FF2B5EF4-FFF2-40B4-BE49-F238E27FC236}">
                  <a16:creationId xmlns:a16="http://schemas.microsoft.com/office/drawing/2014/main" id="{00000000-0008-0000-0300-00001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76200</xdr:rowOff>
        </xdr:from>
        <xdr:to>
          <xdr:col>11</xdr:col>
          <xdr:colOff>247650</xdr:colOff>
          <xdr:row>52</xdr:row>
          <xdr:rowOff>104775</xdr:rowOff>
        </xdr:to>
        <xdr:sp macro="" textlink="">
          <xdr:nvSpPr>
            <xdr:cNvPr id="108565" name="Check Box 21" hidden="1">
              <a:extLst>
                <a:ext uri="{63B3BB69-23CF-44E3-9099-C40C66FF867C}">
                  <a14:compatExt spid="_x0000_s108565"/>
                </a:ext>
                <a:ext uri="{FF2B5EF4-FFF2-40B4-BE49-F238E27FC236}">
                  <a16:creationId xmlns:a16="http://schemas.microsoft.com/office/drawing/2014/main" id="{00000000-0008-0000-0300-00001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57150</xdr:rowOff>
        </xdr:from>
        <xdr:to>
          <xdr:col>10</xdr:col>
          <xdr:colOff>57150</xdr:colOff>
          <xdr:row>52</xdr:row>
          <xdr:rowOff>19050</xdr:rowOff>
        </xdr:to>
        <xdr:sp macro="" textlink="">
          <xdr:nvSpPr>
            <xdr:cNvPr id="108566" name="Check Box 22" hidden="1">
              <a:extLst>
                <a:ext uri="{63B3BB69-23CF-44E3-9099-C40C66FF867C}">
                  <a14:compatExt spid="_x0000_s108566"/>
                </a:ext>
                <a:ext uri="{FF2B5EF4-FFF2-40B4-BE49-F238E27FC236}">
                  <a16:creationId xmlns:a16="http://schemas.microsoft.com/office/drawing/2014/main" id="{00000000-0008-0000-0300-00001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会議や他職種連携におけるロボット・ICTの活用</a:t>
              </a:r>
            </a:p>
          </xdr:txBody>
        </xdr:sp>
        <xdr:clientData/>
      </xdr:twoCellAnchor>
    </mc:Choice>
    <mc:Fallback/>
  </mc:AlternateContent>
  <xdr:twoCellAnchor>
    <xdr:from>
      <xdr:col>7</xdr:col>
      <xdr:colOff>61232</xdr:colOff>
      <xdr:row>48</xdr:row>
      <xdr:rowOff>171450</xdr:rowOff>
    </xdr:from>
    <xdr:to>
      <xdr:col>13</xdr:col>
      <xdr:colOff>142875</xdr:colOff>
      <xdr:row>49</xdr:row>
      <xdr:rowOff>171450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319157" y="9182100"/>
          <a:ext cx="554899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96</xdr:row>
      <xdr:rowOff>9524</xdr:rowOff>
    </xdr:from>
    <xdr:to>
      <xdr:col>7</xdr:col>
      <xdr:colOff>81643</xdr:colOff>
      <xdr:row>99</xdr:row>
      <xdr:rowOff>56029</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19075" y="21491200"/>
          <a:ext cx="6137862" cy="494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※1</a:t>
          </a:r>
          <a:r>
            <a:rPr kumimoji="1" lang="ja-JP" altLang="en-US" sz="1200"/>
            <a:t>　入眠起床支援、利用者とのコミュニケーション、訴えの把握、日常生活の支援</a:t>
          </a:r>
          <a:endParaRPr kumimoji="1" lang="en-US" altLang="ja-JP" sz="1200"/>
        </a:p>
        <a:p>
          <a:r>
            <a:rPr kumimoji="1" lang="en-US" altLang="ja-JP" sz="1200"/>
            <a:t>※2</a:t>
          </a:r>
          <a:r>
            <a:rPr kumimoji="1" lang="ja-JP" altLang="en-US" sz="1200"/>
            <a:t>　徘徊、不潔行為、昼夜逆転等に対する対応等</a:t>
          </a:r>
          <a:endParaRPr kumimoji="1" lang="en-US" altLang="ja-JP" sz="12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20</xdr:row>
          <xdr:rowOff>381000</xdr:rowOff>
        </xdr:from>
        <xdr:to>
          <xdr:col>1</xdr:col>
          <xdr:colOff>133350</xdr:colOff>
          <xdr:row>22</xdr:row>
          <xdr:rowOff>9525</xdr:rowOff>
        </xdr:to>
        <xdr:sp macro="" textlink="">
          <xdr:nvSpPr>
            <xdr:cNvPr id="108567" name="Check Box 23" hidden="1">
              <a:extLst>
                <a:ext uri="{63B3BB69-23CF-44E3-9099-C40C66FF867C}">
                  <a14:compatExt spid="_x0000_s108567"/>
                </a:ext>
                <a:ext uri="{FF2B5EF4-FFF2-40B4-BE49-F238E27FC236}">
                  <a16:creationId xmlns:a16="http://schemas.microsoft.com/office/drawing/2014/main" id="{00000000-0008-0000-0300-00001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27</xdr:row>
          <xdr:rowOff>219075</xdr:rowOff>
        </xdr:from>
        <xdr:to>
          <xdr:col>5</xdr:col>
          <xdr:colOff>0</xdr:colOff>
          <xdr:row>29</xdr:row>
          <xdr:rowOff>38100</xdr:rowOff>
        </xdr:to>
        <xdr:sp macro="" textlink="">
          <xdr:nvSpPr>
            <xdr:cNvPr id="108568" name="Check Box 24" hidden="1">
              <a:extLst>
                <a:ext uri="{63B3BB69-23CF-44E3-9099-C40C66FF867C}">
                  <a14:compatExt spid="_x0000_s108568"/>
                </a:ext>
                <a:ext uri="{FF2B5EF4-FFF2-40B4-BE49-F238E27FC236}">
                  <a16:creationId xmlns:a16="http://schemas.microsoft.com/office/drawing/2014/main" id="{00000000-0008-0000-0300-00001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27</xdr:row>
          <xdr:rowOff>200025</xdr:rowOff>
        </xdr:from>
        <xdr:to>
          <xdr:col>8</xdr:col>
          <xdr:colOff>28575</xdr:colOff>
          <xdr:row>29</xdr:row>
          <xdr:rowOff>28575</xdr:rowOff>
        </xdr:to>
        <xdr:sp macro="" textlink="">
          <xdr:nvSpPr>
            <xdr:cNvPr id="108569" name="Check Box 25" hidden="1">
              <a:extLst>
                <a:ext uri="{63B3BB69-23CF-44E3-9099-C40C66FF867C}">
                  <a14:compatExt spid="_x0000_s108569"/>
                </a:ext>
                <a:ext uri="{FF2B5EF4-FFF2-40B4-BE49-F238E27FC236}">
                  <a16:creationId xmlns:a16="http://schemas.microsoft.com/office/drawing/2014/main" id="{00000000-0008-0000-0300-00001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1781175</xdr:colOff>
          <xdr:row>35</xdr:row>
          <xdr:rowOff>152400</xdr:rowOff>
        </xdr:from>
        <xdr:to>
          <xdr:col>3</xdr:col>
          <xdr:colOff>0</xdr:colOff>
          <xdr:row>37</xdr:row>
          <xdr:rowOff>114300</xdr:rowOff>
        </xdr:to>
        <xdr:sp macro="" textlink="">
          <xdr:nvSpPr>
            <xdr:cNvPr id="108573" name="Check Box 29" hidden="1">
              <a:extLst>
                <a:ext uri="{63B3BB69-23CF-44E3-9099-C40C66FF867C}">
                  <a14:compatExt spid="_x0000_s108573"/>
                </a:ext>
                <a:ext uri="{FF2B5EF4-FFF2-40B4-BE49-F238E27FC236}">
                  <a16:creationId xmlns:a16="http://schemas.microsoft.com/office/drawing/2014/main" id="{00000000-0008-0000-0300-00001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35</xdr:row>
          <xdr:rowOff>152400</xdr:rowOff>
        </xdr:from>
        <xdr:to>
          <xdr:col>6</xdr:col>
          <xdr:colOff>190500</xdr:colOff>
          <xdr:row>37</xdr:row>
          <xdr:rowOff>114300</xdr:rowOff>
        </xdr:to>
        <xdr:sp macro="" textlink="">
          <xdr:nvSpPr>
            <xdr:cNvPr id="108574" name="Check Box 30" hidden="1">
              <a:extLst>
                <a:ext uri="{63B3BB69-23CF-44E3-9099-C40C66FF867C}">
                  <a14:compatExt spid="_x0000_s108574"/>
                </a:ext>
                <a:ext uri="{FF2B5EF4-FFF2-40B4-BE49-F238E27FC236}">
                  <a16:creationId xmlns:a16="http://schemas.microsoft.com/office/drawing/2014/main" id="{00000000-0008-0000-0300-00001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35</xdr:row>
          <xdr:rowOff>123825</xdr:rowOff>
        </xdr:from>
        <xdr:to>
          <xdr:col>2</xdr:col>
          <xdr:colOff>762000</xdr:colOff>
          <xdr:row>37</xdr:row>
          <xdr:rowOff>95250</xdr:rowOff>
        </xdr:to>
        <xdr:sp macro="" textlink="">
          <xdr:nvSpPr>
            <xdr:cNvPr id="108575" name="Check Box 31" hidden="1">
              <a:extLst>
                <a:ext uri="{63B3BB69-23CF-44E3-9099-C40C66FF867C}">
                  <a14:compatExt spid="_x0000_s108575"/>
                </a:ext>
                <a:ext uri="{FF2B5EF4-FFF2-40B4-BE49-F238E27FC236}">
                  <a16:creationId xmlns:a16="http://schemas.microsoft.com/office/drawing/2014/main" id="{00000000-0008-0000-0300-00001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152400</xdr:rowOff>
        </xdr:from>
        <xdr:to>
          <xdr:col>4</xdr:col>
          <xdr:colOff>285750</xdr:colOff>
          <xdr:row>37</xdr:row>
          <xdr:rowOff>114300</xdr:rowOff>
        </xdr:to>
        <xdr:sp macro="" textlink="">
          <xdr:nvSpPr>
            <xdr:cNvPr id="108576" name="Check Box 32" hidden="1">
              <a:extLst>
                <a:ext uri="{63B3BB69-23CF-44E3-9099-C40C66FF867C}">
                  <a14:compatExt spid="_x0000_s108576"/>
                </a:ext>
                <a:ext uri="{FF2B5EF4-FFF2-40B4-BE49-F238E27FC236}">
                  <a16:creationId xmlns:a16="http://schemas.microsoft.com/office/drawing/2014/main" id="{00000000-0008-0000-0300-00002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43</xdr:row>
          <xdr:rowOff>28575</xdr:rowOff>
        </xdr:from>
        <xdr:to>
          <xdr:col>2</xdr:col>
          <xdr:colOff>771525</xdr:colOff>
          <xdr:row>45</xdr:row>
          <xdr:rowOff>114300</xdr:rowOff>
        </xdr:to>
        <xdr:sp macro="" textlink="">
          <xdr:nvSpPr>
            <xdr:cNvPr id="108577" name="Check Box 33" hidden="1">
              <a:extLst>
                <a:ext uri="{63B3BB69-23CF-44E3-9099-C40C66FF867C}">
                  <a14:compatExt spid="_x0000_s108577"/>
                </a:ext>
                <a:ext uri="{FF2B5EF4-FFF2-40B4-BE49-F238E27FC236}">
                  <a16:creationId xmlns:a16="http://schemas.microsoft.com/office/drawing/2014/main" id="{00000000-0008-0000-0300-00002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38</xdr:row>
          <xdr:rowOff>142875</xdr:rowOff>
        </xdr:from>
        <xdr:to>
          <xdr:col>2</xdr:col>
          <xdr:colOff>762000</xdr:colOff>
          <xdr:row>40</xdr:row>
          <xdr:rowOff>133350</xdr:rowOff>
        </xdr:to>
        <xdr:sp macro="" textlink="">
          <xdr:nvSpPr>
            <xdr:cNvPr id="108578" name="Check Box 34" hidden="1">
              <a:extLst>
                <a:ext uri="{63B3BB69-23CF-44E3-9099-C40C66FF867C}">
                  <a14:compatExt spid="_x0000_s108578"/>
                </a:ext>
                <a:ext uri="{FF2B5EF4-FFF2-40B4-BE49-F238E27FC236}">
                  <a16:creationId xmlns:a16="http://schemas.microsoft.com/office/drawing/2014/main" id="{00000000-0008-0000-0300-00002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37</xdr:row>
          <xdr:rowOff>133350</xdr:rowOff>
        </xdr:from>
        <xdr:to>
          <xdr:col>2</xdr:col>
          <xdr:colOff>771525</xdr:colOff>
          <xdr:row>39</xdr:row>
          <xdr:rowOff>114300</xdr:rowOff>
        </xdr:to>
        <xdr:sp macro="" textlink="">
          <xdr:nvSpPr>
            <xdr:cNvPr id="108579" name="Check Box 35" hidden="1">
              <a:extLst>
                <a:ext uri="{63B3BB69-23CF-44E3-9099-C40C66FF867C}">
                  <a14:compatExt spid="_x0000_s108579"/>
                </a:ext>
                <a:ext uri="{FF2B5EF4-FFF2-40B4-BE49-F238E27FC236}">
                  <a16:creationId xmlns:a16="http://schemas.microsoft.com/office/drawing/2014/main" id="{00000000-0008-0000-0300-00002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36</xdr:row>
          <xdr:rowOff>152400</xdr:rowOff>
        </xdr:from>
        <xdr:to>
          <xdr:col>2</xdr:col>
          <xdr:colOff>771525</xdr:colOff>
          <xdr:row>38</xdr:row>
          <xdr:rowOff>133350</xdr:rowOff>
        </xdr:to>
        <xdr:sp macro="" textlink="">
          <xdr:nvSpPr>
            <xdr:cNvPr id="108580" name="Check Box 36" hidden="1">
              <a:extLst>
                <a:ext uri="{63B3BB69-23CF-44E3-9099-C40C66FF867C}">
                  <a14:compatExt spid="_x0000_s108580"/>
                </a:ext>
                <a:ext uri="{FF2B5EF4-FFF2-40B4-BE49-F238E27FC236}">
                  <a16:creationId xmlns:a16="http://schemas.microsoft.com/office/drawing/2014/main" id="{00000000-0008-0000-0300-00002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85725</xdr:rowOff>
        </xdr:from>
        <xdr:to>
          <xdr:col>9</xdr:col>
          <xdr:colOff>400050</xdr:colOff>
          <xdr:row>50</xdr:row>
          <xdr:rowOff>85725</xdr:rowOff>
        </xdr:to>
        <xdr:sp macro="" textlink="">
          <xdr:nvSpPr>
            <xdr:cNvPr id="108581" name="Check Box 37" hidden="1">
              <a:extLst>
                <a:ext uri="{63B3BB69-23CF-44E3-9099-C40C66FF867C}">
                  <a14:compatExt spid="_x0000_s108581"/>
                </a:ext>
                <a:ext uri="{FF2B5EF4-FFF2-40B4-BE49-F238E27FC236}">
                  <a16:creationId xmlns:a16="http://schemas.microsoft.com/office/drawing/2014/main" id="{00000000-0008-0000-0300-00002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66675</xdr:rowOff>
        </xdr:from>
        <xdr:to>
          <xdr:col>9</xdr:col>
          <xdr:colOff>152400</xdr:colOff>
          <xdr:row>51</xdr:row>
          <xdr:rowOff>85725</xdr:rowOff>
        </xdr:to>
        <xdr:sp macro="" textlink="">
          <xdr:nvSpPr>
            <xdr:cNvPr id="108582" name="Check Box 38" hidden="1">
              <a:extLst>
                <a:ext uri="{63B3BB69-23CF-44E3-9099-C40C66FF867C}">
                  <a14:compatExt spid="_x0000_s108582"/>
                </a:ext>
                <a:ext uri="{FF2B5EF4-FFF2-40B4-BE49-F238E27FC236}">
                  <a16:creationId xmlns:a16="http://schemas.microsoft.com/office/drawing/2014/main" id="{00000000-0008-0000-0300-00002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0</xdr:rowOff>
        </xdr:from>
        <xdr:to>
          <xdr:col>1</xdr:col>
          <xdr:colOff>247650</xdr:colOff>
          <xdr:row>18</xdr:row>
          <xdr:rowOff>57150</xdr:rowOff>
        </xdr:to>
        <xdr:sp macro="" textlink="">
          <xdr:nvSpPr>
            <xdr:cNvPr id="108583" name="Check Box 39" hidden="1">
              <a:extLst>
                <a:ext uri="{63B3BB69-23CF-44E3-9099-C40C66FF867C}">
                  <a14:compatExt spid="_x0000_s108583"/>
                </a:ext>
                <a:ext uri="{FF2B5EF4-FFF2-40B4-BE49-F238E27FC236}">
                  <a16:creationId xmlns:a16="http://schemas.microsoft.com/office/drawing/2014/main" id="{00000000-0008-0000-0300-00002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54</xdr:row>
      <xdr:rowOff>201706</xdr:rowOff>
    </xdr:from>
    <xdr:to>
      <xdr:col>22</xdr:col>
      <xdr:colOff>69618</xdr:colOff>
      <xdr:row>59</xdr:row>
      <xdr:rowOff>111289</xdr:rowOff>
    </xdr:to>
    <xdr:pic>
      <xdr:nvPicPr>
        <xdr:cNvPr id="2" name="図 1">
          <a:extLst>
            <a:ext uri="{FF2B5EF4-FFF2-40B4-BE49-F238E27FC236}">
              <a16:creationId xmlns:a16="http://schemas.microsoft.com/office/drawing/2014/main" id="{954DA3E2-E89F-4267-BAA5-712072D484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8063882"/>
          <a:ext cx="10479883"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x14ac:dyDescent="0.15"/>
  <sheetData/>
  <phoneticPr fontId="1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57A98-CF75-4DD2-A169-5B3E1F3C94C5}">
  <sheetPr>
    <tabColor rgb="FFC00000"/>
    <pageSetUpPr fitToPage="1"/>
  </sheetPr>
  <dimension ref="A1:AH57"/>
  <sheetViews>
    <sheetView showGridLines="0" showZeros="0" view="pageBreakPreview" zoomScale="55" zoomScaleNormal="55" zoomScaleSheetLayoutView="55" workbookViewId="0">
      <selection activeCell="Q82" sqref="Q82"/>
    </sheetView>
  </sheetViews>
  <sheetFormatPr defaultColWidth="8" defaultRowHeight="14.25" x14ac:dyDescent="0.15"/>
  <cols>
    <col min="1" max="1" width="15.625" style="1" customWidth="1"/>
    <col min="2" max="2" width="13.125" style="1" customWidth="1"/>
    <col min="3" max="3" width="28" style="1" bestFit="1" customWidth="1"/>
    <col min="4" max="4" width="25.375" style="1" customWidth="1"/>
    <col min="5" max="5" width="32.875" style="1" customWidth="1"/>
    <col min="6" max="6" width="29.875" style="1" hidden="1" customWidth="1"/>
    <col min="7" max="11" width="9" style="1" customWidth="1"/>
    <col min="12" max="12" width="25.625" style="2" customWidth="1"/>
    <col min="13" max="13" width="28" style="2" customWidth="1"/>
    <col min="14" max="14" width="17.625" style="2" bestFit="1" customWidth="1"/>
    <col min="15" max="15" width="12" style="2" bestFit="1" customWidth="1"/>
    <col min="16" max="16" width="20.125" style="2" bestFit="1" customWidth="1"/>
    <col min="17" max="17" width="32.25" style="2" customWidth="1"/>
    <col min="18" max="18" width="26.75" style="2" bestFit="1" customWidth="1"/>
    <col min="19" max="19" width="17.625" style="2" bestFit="1" customWidth="1"/>
    <col min="20" max="20" width="27.125" style="1" customWidth="1"/>
    <col min="21" max="21" width="27.875" style="1" customWidth="1"/>
    <col min="22" max="22" width="35" style="1" customWidth="1"/>
    <col min="23" max="23" width="30.625" style="1" customWidth="1"/>
    <col min="24" max="24" width="4.875" style="1" customWidth="1"/>
    <col min="25" max="25" width="8" style="1"/>
    <col min="26" max="28" width="0" style="1" hidden="1" customWidth="1"/>
    <col min="29" max="31" width="8" style="1"/>
    <col min="32" max="32" width="3.375" style="1" customWidth="1"/>
    <col min="33" max="33" width="11" style="1" customWidth="1"/>
    <col min="34" max="34" width="11.625" style="1" customWidth="1"/>
    <col min="35" max="35" width="15.875" style="1" customWidth="1"/>
    <col min="36" max="259" width="8" style="1"/>
    <col min="260" max="260" width="15.625" style="1" customWidth="1"/>
    <col min="261" max="261" width="13.125" style="1" customWidth="1"/>
    <col min="262" max="262" width="28" style="1" bestFit="1" customWidth="1"/>
    <col min="263" max="263" width="25.375" style="1" customWidth="1"/>
    <col min="264" max="264" width="32.875" style="1" customWidth="1"/>
    <col min="265" max="265" width="0" style="1" hidden="1" customWidth="1"/>
    <col min="266" max="266" width="25.625" style="1" customWidth="1"/>
    <col min="267" max="267" width="30.625" style="1" bestFit="1" customWidth="1"/>
    <col min="268" max="268" width="17.625" style="1" bestFit="1" customWidth="1"/>
    <col min="269" max="269" width="12" style="1" bestFit="1" customWidth="1"/>
    <col min="270" max="270" width="28.125" style="1" bestFit="1" customWidth="1"/>
    <col min="271" max="271" width="26.75" style="1" bestFit="1" customWidth="1"/>
    <col min="272" max="272" width="32.875" style="1" customWidth="1"/>
    <col min="273" max="273" width="32.125" style="1" bestFit="1" customWidth="1"/>
    <col min="274" max="274" width="17.625" style="1" bestFit="1" customWidth="1"/>
    <col min="275" max="275" width="28.375" style="1" bestFit="1" customWidth="1"/>
    <col min="276" max="276" width="29.875" style="1" customWidth="1"/>
    <col min="277" max="277" width="23.625" style="1" customWidth="1"/>
    <col min="278" max="287" width="8" style="1"/>
    <col min="288" max="291" width="0" style="1" hidden="1" customWidth="1"/>
    <col min="292" max="515" width="8" style="1"/>
    <col min="516" max="516" width="15.625" style="1" customWidth="1"/>
    <col min="517" max="517" width="13.125" style="1" customWidth="1"/>
    <col min="518" max="518" width="28" style="1" bestFit="1" customWidth="1"/>
    <col min="519" max="519" width="25.375" style="1" customWidth="1"/>
    <col min="520" max="520" width="32.875" style="1" customWidth="1"/>
    <col min="521" max="521" width="0" style="1" hidden="1" customWidth="1"/>
    <col min="522" max="522" width="25.625" style="1" customWidth="1"/>
    <col min="523" max="523" width="30.625" style="1" bestFit="1" customWidth="1"/>
    <col min="524" max="524" width="17.625" style="1" bestFit="1" customWidth="1"/>
    <col min="525" max="525" width="12" style="1" bestFit="1" customWidth="1"/>
    <col min="526" max="526" width="28.125" style="1" bestFit="1" customWidth="1"/>
    <col min="527" max="527" width="26.75" style="1" bestFit="1" customWidth="1"/>
    <col min="528" max="528" width="32.875" style="1" customWidth="1"/>
    <col min="529" max="529" width="32.125" style="1" bestFit="1" customWidth="1"/>
    <col min="530" max="530" width="17.625" style="1" bestFit="1" customWidth="1"/>
    <col min="531" max="531" width="28.375" style="1" bestFit="1" customWidth="1"/>
    <col min="532" max="532" width="29.875" style="1" customWidth="1"/>
    <col min="533" max="533" width="23.625" style="1" customWidth="1"/>
    <col min="534" max="543" width="8" style="1"/>
    <col min="544" max="547" width="0" style="1" hidden="1" customWidth="1"/>
    <col min="548" max="771" width="8" style="1"/>
    <col min="772" max="772" width="15.625" style="1" customWidth="1"/>
    <col min="773" max="773" width="13.125" style="1" customWidth="1"/>
    <col min="774" max="774" width="28" style="1" bestFit="1" customWidth="1"/>
    <col min="775" max="775" width="25.375" style="1" customWidth="1"/>
    <col min="776" max="776" width="32.875" style="1" customWidth="1"/>
    <col min="777" max="777" width="0" style="1" hidden="1" customWidth="1"/>
    <col min="778" max="778" width="25.625" style="1" customWidth="1"/>
    <col min="779" max="779" width="30.625" style="1" bestFit="1" customWidth="1"/>
    <col min="780" max="780" width="17.625" style="1" bestFit="1" customWidth="1"/>
    <col min="781" max="781" width="12" style="1" bestFit="1" customWidth="1"/>
    <col min="782" max="782" width="28.125" style="1" bestFit="1" customWidth="1"/>
    <col min="783" max="783" width="26.75" style="1" bestFit="1" customWidth="1"/>
    <col min="784" max="784" width="32.875" style="1" customWidth="1"/>
    <col min="785" max="785" width="32.125" style="1" bestFit="1" customWidth="1"/>
    <col min="786" max="786" width="17.625" style="1" bestFit="1" customWidth="1"/>
    <col min="787" max="787" width="28.375" style="1" bestFit="1" customWidth="1"/>
    <col min="788" max="788" width="29.875" style="1" customWidth="1"/>
    <col min="789" max="789" width="23.625" style="1" customWidth="1"/>
    <col min="790" max="799" width="8" style="1"/>
    <col min="800" max="803" width="0" style="1" hidden="1" customWidth="1"/>
    <col min="804" max="1027" width="8" style="1"/>
    <col min="1028" max="1028" width="15.625" style="1" customWidth="1"/>
    <col min="1029" max="1029" width="13.125" style="1" customWidth="1"/>
    <col min="1030" max="1030" width="28" style="1" bestFit="1" customWidth="1"/>
    <col min="1031" max="1031" width="25.375" style="1" customWidth="1"/>
    <col min="1032" max="1032" width="32.875" style="1" customWidth="1"/>
    <col min="1033" max="1033" width="0" style="1" hidden="1" customWidth="1"/>
    <col min="1034" max="1034" width="25.625" style="1" customWidth="1"/>
    <col min="1035" max="1035" width="30.625" style="1" bestFit="1" customWidth="1"/>
    <col min="1036" max="1036" width="17.625" style="1" bestFit="1" customWidth="1"/>
    <col min="1037" max="1037" width="12" style="1" bestFit="1" customWidth="1"/>
    <col min="1038" max="1038" width="28.125" style="1" bestFit="1" customWidth="1"/>
    <col min="1039" max="1039" width="26.75" style="1" bestFit="1" customWidth="1"/>
    <col min="1040" max="1040" width="32.875" style="1" customWidth="1"/>
    <col min="1041" max="1041" width="32.125" style="1" bestFit="1" customWidth="1"/>
    <col min="1042" max="1042" width="17.625" style="1" bestFit="1" customWidth="1"/>
    <col min="1043" max="1043" width="28.375" style="1" bestFit="1" customWidth="1"/>
    <col min="1044" max="1044" width="29.875" style="1" customWidth="1"/>
    <col min="1045" max="1045" width="23.625" style="1" customWidth="1"/>
    <col min="1046" max="1055" width="8" style="1"/>
    <col min="1056" max="1059" width="0" style="1" hidden="1" customWidth="1"/>
    <col min="1060" max="1283" width="8" style="1"/>
    <col min="1284" max="1284" width="15.625" style="1" customWidth="1"/>
    <col min="1285" max="1285" width="13.125" style="1" customWidth="1"/>
    <col min="1286" max="1286" width="28" style="1" bestFit="1" customWidth="1"/>
    <col min="1287" max="1287" width="25.375" style="1" customWidth="1"/>
    <col min="1288" max="1288" width="32.875" style="1" customWidth="1"/>
    <col min="1289" max="1289" width="0" style="1" hidden="1" customWidth="1"/>
    <col min="1290" max="1290" width="25.625" style="1" customWidth="1"/>
    <col min="1291" max="1291" width="30.625" style="1" bestFit="1" customWidth="1"/>
    <col min="1292" max="1292" width="17.625" style="1" bestFit="1" customWidth="1"/>
    <col min="1293" max="1293" width="12" style="1" bestFit="1" customWidth="1"/>
    <col min="1294" max="1294" width="28.125" style="1" bestFit="1" customWidth="1"/>
    <col min="1295" max="1295" width="26.75" style="1" bestFit="1" customWidth="1"/>
    <col min="1296" max="1296" width="32.875" style="1" customWidth="1"/>
    <col min="1297" max="1297" width="32.125" style="1" bestFit="1" customWidth="1"/>
    <col min="1298" max="1298" width="17.625" style="1" bestFit="1" customWidth="1"/>
    <col min="1299" max="1299" width="28.375" style="1" bestFit="1" customWidth="1"/>
    <col min="1300" max="1300" width="29.875" style="1" customWidth="1"/>
    <col min="1301" max="1301" width="23.625" style="1" customWidth="1"/>
    <col min="1302" max="1311" width="8" style="1"/>
    <col min="1312" max="1315" width="0" style="1" hidden="1" customWidth="1"/>
    <col min="1316" max="1539" width="8" style="1"/>
    <col min="1540" max="1540" width="15.625" style="1" customWidth="1"/>
    <col min="1541" max="1541" width="13.125" style="1" customWidth="1"/>
    <col min="1542" max="1542" width="28" style="1" bestFit="1" customWidth="1"/>
    <col min="1543" max="1543" width="25.375" style="1" customWidth="1"/>
    <col min="1544" max="1544" width="32.875" style="1" customWidth="1"/>
    <col min="1545" max="1545" width="0" style="1" hidden="1" customWidth="1"/>
    <col min="1546" max="1546" width="25.625" style="1" customWidth="1"/>
    <col min="1547" max="1547" width="30.625" style="1" bestFit="1" customWidth="1"/>
    <col min="1548" max="1548" width="17.625" style="1" bestFit="1" customWidth="1"/>
    <col min="1549" max="1549" width="12" style="1" bestFit="1" customWidth="1"/>
    <col min="1550" max="1550" width="28.125" style="1" bestFit="1" customWidth="1"/>
    <col min="1551" max="1551" width="26.75" style="1" bestFit="1" customWidth="1"/>
    <col min="1552" max="1552" width="32.875" style="1" customWidth="1"/>
    <col min="1553" max="1553" width="32.125" style="1" bestFit="1" customWidth="1"/>
    <col min="1554" max="1554" width="17.625" style="1" bestFit="1" customWidth="1"/>
    <col min="1555" max="1555" width="28.375" style="1" bestFit="1" customWidth="1"/>
    <col min="1556" max="1556" width="29.875" style="1" customWidth="1"/>
    <col min="1557" max="1557" width="23.625" style="1" customWidth="1"/>
    <col min="1558" max="1567" width="8" style="1"/>
    <col min="1568" max="1571" width="0" style="1" hidden="1" customWidth="1"/>
    <col min="1572" max="1795" width="8" style="1"/>
    <col min="1796" max="1796" width="15.625" style="1" customWidth="1"/>
    <col min="1797" max="1797" width="13.125" style="1" customWidth="1"/>
    <col min="1798" max="1798" width="28" style="1" bestFit="1" customWidth="1"/>
    <col min="1799" max="1799" width="25.375" style="1" customWidth="1"/>
    <col min="1800" max="1800" width="32.875" style="1" customWidth="1"/>
    <col min="1801" max="1801" width="0" style="1" hidden="1" customWidth="1"/>
    <col min="1802" max="1802" width="25.625" style="1" customWidth="1"/>
    <col min="1803" max="1803" width="30.625" style="1" bestFit="1" customWidth="1"/>
    <col min="1804" max="1804" width="17.625" style="1" bestFit="1" customWidth="1"/>
    <col min="1805" max="1805" width="12" style="1" bestFit="1" customWidth="1"/>
    <col min="1806" max="1806" width="28.125" style="1" bestFit="1" customWidth="1"/>
    <col min="1807" max="1807" width="26.75" style="1" bestFit="1" customWidth="1"/>
    <col min="1808" max="1808" width="32.875" style="1" customWidth="1"/>
    <col min="1809" max="1809" width="32.125" style="1" bestFit="1" customWidth="1"/>
    <col min="1810" max="1810" width="17.625" style="1" bestFit="1" customWidth="1"/>
    <col min="1811" max="1811" width="28.375" style="1" bestFit="1" customWidth="1"/>
    <col min="1812" max="1812" width="29.875" style="1" customWidth="1"/>
    <col min="1813" max="1813" width="23.625" style="1" customWidth="1"/>
    <col min="1814" max="1823" width="8" style="1"/>
    <col min="1824" max="1827" width="0" style="1" hidden="1" customWidth="1"/>
    <col min="1828" max="2051" width="8" style="1"/>
    <col min="2052" max="2052" width="15.625" style="1" customWidth="1"/>
    <col min="2053" max="2053" width="13.125" style="1" customWidth="1"/>
    <col min="2054" max="2054" width="28" style="1" bestFit="1" customWidth="1"/>
    <col min="2055" max="2055" width="25.375" style="1" customWidth="1"/>
    <col min="2056" max="2056" width="32.875" style="1" customWidth="1"/>
    <col min="2057" max="2057" width="0" style="1" hidden="1" customWidth="1"/>
    <col min="2058" max="2058" width="25.625" style="1" customWidth="1"/>
    <col min="2059" max="2059" width="30.625" style="1" bestFit="1" customWidth="1"/>
    <col min="2060" max="2060" width="17.625" style="1" bestFit="1" customWidth="1"/>
    <col min="2061" max="2061" width="12" style="1" bestFit="1" customWidth="1"/>
    <col min="2062" max="2062" width="28.125" style="1" bestFit="1" customWidth="1"/>
    <col min="2063" max="2063" width="26.75" style="1" bestFit="1" customWidth="1"/>
    <col min="2064" max="2064" width="32.875" style="1" customWidth="1"/>
    <col min="2065" max="2065" width="32.125" style="1" bestFit="1" customWidth="1"/>
    <col min="2066" max="2066" width="17.625" style="1" bestFit="1" customWidth="1"/>
    <col min="2067" max="2067" width="28.375" style="1" bestFit="1" customWidth="1"/>
    <col min="2068" max="2068" width="29.875" style="1" customWidth="1"/>
    <col min="2069" max="2069" width="23.625" style="1" customWidth="1"/>
    <col min="2070" max="2079" width="8" style="1"/>
    <col min="2080" max="2083" width="0" style="1" hidden="1" customWidth="1"/>
    <col min="2084" max="2307" width="8" style="1"/>
    <col min="2308" max="2308" width="15.625" style="1" customWidth="1"/>
    <col min="2309" max="2309" width="13.125" style="1" customWidth="1"/>
    <col min="2310" max="2310" width="28" style="1" bestFit="1" customWidth="1"/>
    <col min="2311" max="2311" width="25.375" style="1" customWidth="1"/>
    <col min="2312" max="2312" width="32.875" style="1" customWidth="1"/>
    <col min="2313" max="2313" width="0" style="1" hidden="1" customWidth="1"/>
    <col min="2314" max="2314" width="25.625" style="1" customWidth="1"/>
    <col min="2315" max="2315" width="30.625" style="1" bestFit="1" customWidth="1"/>
    <col min="2316" max="2316" width="17.625" style="1" bestFit="1" customWidth="1"/>
    <col min="2317" max="2317" width="12" style="1" bestFit="1" customWidth="1"/>
    <col min="2318" max="2318" width="28.125" style="1" bestFit="1" customWidth="1"/>
    <col min="2319" max="2319" width="26.75" style="1" bestFit="1" customWidth="1"/>
    <col min="2320" max="2320" width="32.875" style="1" customWidth="1"/>
    <col min="2321" max="2321" width="32.125" style="1" bestFit="1" customWidth="1"/>
    <col min="2322" max="2322" width="17.625" style="1" bestFit="1" customWidth="1"/>
    <col min="2323" max="2323" width="28.375" style="1" bestFit="1" customWidth="1"/>
    <col min="2324" max="2324" width="29.875" style="1" customWidth="1"/>
    <col min="2325" max="2325" width="23.625" style="1" customWidth="1"/>
    <col min="2326" max="2335" width="8" style="1"/>
    <col min="2336" max="2339" width="0" style="1" hidden="1" customWidth="1"/>
    <col min="2340" max="2563" width="8" style="1"/>
    <col min="2564" max="2564" width="15.625" style="1" customWidth="1"/>
    <col min="2565" max="2565" width="13.125" style="1" customWidth="1"/>
    <col min="2566" max="2566" width="28" style="1" bestFit="1" customWidth="1"/>
    <col min="2567" max="2567" width="25.375" style="1" customWidth="1"/>
    <col min="2568" max="2568" width="32.875" style="1" customWidth="1"/>
    <col min="2569" max="2569" width="0" style="1" hidden="1" customWidth="1"/>
    <col min="2570" max="2570" width="25.625" style="1" customWidth="1"/>
    <col min="2571" max="2571" width="30.625" style="1" bestFit="1" customWidth="1"/>
    <col min="2572" max="2572" width="17.625" style="1" bestFit="1" customWidth="1"/>
    <col min="2573" max="2573" width="12" style="1" bestFit="1" customWidth="1"/>
    <col min="2574" max="2574" width="28.125" style="1" bestFit="1" customWidth="1"/>
    <col min="2575" max="2575" width="26.75" style="1" bestFit="1" customWidth="1"/>
    <col min="2576" max="2576" width="32.875" style="1" customWidth="1"/>
    <col min="2577" max="2577" width="32.125" style="1" bestFit="1" customWidth="1"/>
    <col min="2578" max="2578" width="17.625" style="1" bestFit="1" customWidth="1"/>
    <col min="2579" max="2579" width="28.375" style="1" bestFit="1" customWidth="1"/>
    <col min="2580" max="2580" width="29.875" style="1" customWidth="1"/>
    <col min="2581" max="2581" width="23.625" style="1" customWidth="1"/>
    <col min="2582" max="2591" width="8" style="1"/>
    <col min="2592" max="2595" width="0" style="1" hidden="1" customWidth="1"/>
    <col min="2596" max="2819" width="8" style="1"/>
    <col min="2820" max="2820" width="15.625" style="1" customWidth="1"/>
    <col min="2821" max="2821" width="13.125" style="1" customWidth="1"/>
    <col min="2822" max="2822" width="28" style="1" bestFit="1" customWidth="1"/>
    <col min="2823" max="2823" width="25.375" style="1" customWidth="1"/>
    <col min="2824" max="2824" width="32.875" style="1" customWidth="1"/>
    <col min="2825" max="2825" width="0" style="1" hidden="1" customWidth="1"/>
    <col min="2826" max="2826" width="25.625" style="1" customWidth="1"/>
    <col min="2827" max="2827" width="30.625" style="1" bestFit="1" customWidth="1"/>
    <col min="2828" max="2828" width="17.625" style="1" bestFit="1" customWidth="1"/>
    <col min="2829" max="2829" width="12" style="1" bestFit="1" customWidth="1"/>
    <col min="2830" max="2830" width="28.125" style="1" bestFit="1" customWidth="1"/>
    <col min="2831" max="2831" width="26.75" style="1" bestFit="1" customWidth="1"/>
    <col min="2832" max="2832" width="32.875" style="1" customWidth="1"/>
    <col min="2833" max="2833" width="32.125" style="1" bestFit="1" customWidth="1"/>
    <col min="2834" max="2834" width="17.625" style="1" bestFit="1" customWidth="1"/>
    <col min="2835" max="2835" width="28.375" style="1" bestFit="1" customWidth="1"/>
    <col min="2836" max="2836" width="29.875" style="1" customWidth="1"/>
    <col min="2837" max="2837" width="23.625" style="1" customWidth="1"/>
    <col min="2838" max="2847" width="8" style="1"/>
    <col min="2848" max="2851" width="0" style="1" hidden="1" customWidth="1"/>
    <col min="2852" max="3075" width="8" style="1"/>
    <col min="3076" max="3076" width="15.625" style="1" customWidth="1"/>
    <col min="3077" max="3077" width="13.125" style="1" customWidth="1"/>
    <col min="3078" max="3078" width="28" style="1" bestFit="1" customWidth="1"/>
    <col min="3079" max="3079" width="25.375" style="1" customWidth="1"/>
    <col min="3080" max="3080" width="32.875" style="1" customWidth="1"/>
    <col min="3081" max="3081" width="0" style="1" hidden="1" customWidth="1"/>
    <col min="3082" max="3082" width="25.625" style="1" customWidth="1"/>
    <col min="3083" max="3083" width="30.625" style="1" bestFit="1" customWidth="1"/>
    <col min="3084" max="3084" width="17.625" style="1" bestFit="1" customWidth="1"/>
    <col min="3085" max="3085" width="12" style="1" bestFit="1" customWidth="1"/>
    <col min="3086" max="3086" width="28.125" style="1" bestFit="1" customWidth="1"/>
    <col min="3087" max="3087" width="26.75" style="1" bestFit="1" customWidth="1"/>
    <col min="3088" max="3088" width="32.875" style="1" customWidth="1"/>
    <col min="3089" max="3089" width="32.125" style="1" bestFit="1" customWidth="1"/>
    <col min="3090" max="3090" width="17.625" style="1" bestFit="1" customWidth="1"/>
    <col min="3091" max="3091" width="28.375" style="1" bestFit="1" customWidth="1"/>
    <col min="3092" max="3092" width="29.875" style="1" customWidth="1"/>
    <col min="3093" max="3093" width="23.625" style="1" customWidth="1"/>
    <col min="3094" max="3103" width="8" style="1"/>
    <col min="3104" max="3107" width="0" style="1" hidden="1" customWidth="1"/>
    <col min="3108" max="3331" width="8" style="1"/>
    <col min="3332" max="3332" width="15.625" style="1" customWidth="1"/>
    <col min="3333" max="3333" width="13.125" style="1" customWidth="1"/>
    <col min="3334" max="3334" width="28" style="1" bestFit="1" customWidth="1"/>
    <col min="3335" max="3335" width="25.375" style="1" customWidth="1"/>
    <col min="3336" max="3336" width="32.875" style="1" customWidth="1"/>
    <col min="3337" max="3337" width="0" style="1" hidden="1" customWidth="1"/>
    <col min="3338" max="3338" width="25.625" style="1" customWidth="1"/>
    <col min="3339" max="3339" width="30.625" style="1" bestFit="1" customWidth="1"/>
    <col min="3340" max="3340" width="17.625" style="1" bestFit="1" customWidth="1"/>
    <col min="3341" max="3341" width="12" style="1" bestFit="1" customWidth="1"/>
    <col min="3342" max="3342" width="28.125" style="1" bestFit="1" customWidth="1"/>
    <col min="3343" max="3343" width="26.75" style="1" bestFit="1" customWidth="1"/>
    <col min="3344" max="3344" width="32.875" style="1" customWidth="1"/>
    <col min="3345" max="3345" width="32.125" style="1" bestFit="1" customWidth="1"/>
    <col min="3346" max="3346" width="17.625" style="1" bestFit="1" customWidth="1"/>
    <col min="3347" max="3347" width="28.375" style="1" bestFit="1" customWidth="1"/>
    <col min="3348" max="3348" width="29.875" style="1" customWidth="1"/>
    <col min="3349" max="3349" width="23.625" style="1" customWidth="1"/>
    <col min="3350" max="3359" width="8" style="1"/>
    <col min="3360" max="3363" width="0" style="1" hidden="1" customWidth="1"/>
    <col min="3364" max="3587" width="8" style="1"/>
    <col min="3588" max="3588" width="15.625" style="1" customWidth="1"/>
    <col min="3589" max="3589" width="13.125" style="1" customWidth="1"/>
    <col min="3590" max="3590" width="28" style="1" bestFit="1" customWidth="1"/>
    <col min="3591" max="3591" width="25.375" style="1" customWidth="1"/>
    <col min="3592" max="3592" width="32.875" style="1" customWidth="1"/>
    <col min="3593" max="3593" width="0" style="1" hidden="1" customWidth="1"/>
    <col min="3594" max="3594" width="25.625" style="1" customWidth="1"/>
    <col min="3595" max="3595" width="30.625" style="1" bestFit="1" customWidth="1"/>
    <col min="3596" max="3596" width="17.625" style="1" bestFit="1" customWidth="1"/>
    <col min="3597" max="3597" width="12" style="1" bestFit="1" customWidth="1"/>
    <col min="3598" max="3598" width="28.125" style="1" bestFit="1" customWidth="1"/>
    <col min="3599" max="3599" width="26.75" style="1" bestFit="1" customWidth="1"/>
    <col min="3600" max="3600" width="32.875" style="1" customWidth="1"/>
    <col min="3601" max="3601" width="32.125" style="1" bestFit="1" customWidth="1"/>
    <col min="3602" max="3602" width="17.625" style="1" bestFit="1" customWidth="1"/>
    <col min="3603" max="3603" width="28.375" style="1" bestFit="1" customWidth="1"/>
    <col min="3604" max="3604" width="29.875" style="1" customWidth="1"/>
    <col min="3605" max="3605" width="23.625" style="1" customWidth="1"/>
    <col min="3606" max="3615" width="8" style="1"/>
    <col min="3616" max="3619" width="0" style="1" hidden="1" customWidth="1"/>
    <col min="3620" max="3843" width="8" style="1"/>
    <col min="3844" max="3844" width="15.625" style="1" customWidth="1"/>
    <col min="3845" max="3845" width="13.125" style="1" customWidth="1"/>
    <col min="3846" max="3846" width="28" style="1" bestFit="1" customWidth="1"/>
    <col min="3847" max="3847" width="25.375" style="1" customWidth="1"/>
    <col min="3848" max="3848" width="32.875" style="1" customWidth="1"/>
    <col min="3849" max="3849" width="0" style="1" hidden="1" customWidth="1"/>
    <col min="3850" max="3850" width="25.625" style="1" customWidth="1"/>
    <col min="3851" max="3851" width="30.625" style="1" bestFit="1" customWidth="1"/>
    <col min="3852" max="3852" width="17.625" style="1" bestFit="1" customWidth="1"/>
    <col min="3853" max="3853" width="12" style="1" bestFit="1" customWidth="1"/>
    <col min="3854" max="3854" width="28.125" style="1" bestFit="1" customWidth="1"/>
    <col min="3855" max="3855" width="26.75" style="1" bestFit="1" customWidth="1"/>
    <col min="3856" max="3856" width="32.875" style="1" customWidth="1"/>
    <col min="3857" max="3857" width="32.125" style="1" bestFit="1" customWidth="1"/>
    <col min="3858" max="3858" width="17.625" style="1" bestFit="1" customWidth="1"/>
    <col min="3859" max="3859" width="28.375" style="1" bestFit="1" customWidth="1"/>
    <col min="3860" max="3860" width="29.875" style="1" customWidth="1"/>
    <col min="3861" max="3861" width="23.625" style="1" customWidth="1"/>
    <col min="3862" max="3871" width="8" style="1"/>
    <col min="3872" max="3875" width="0" style="1" hidden="1" customWidth="1"/>
    <col min="3876" max="4099" width="8" style="1"/>
    <col min="4100" max="4100" width="15.625" style="1" customWidth="1"/>
    <col min="4101" max="4101" width="13.125" style="1" customWidth="1"/>
    <col min="4102" max="4102" width="28" style="1" bestFit="1" customWidth="1"/>
    <col min="4103" max="4103" width="25.375" style="1" customWidth="1"/>
    <col min="4104" max="4104" width="32.875" style="1" customWidth="1"/>
    <col min="4105" max="4105" width="0" style="1" hidden="1" customWidth="1"/>
    <col min="4106" max="4106" width="25.625" style="1" customWidth="1"/>
    <col min="4107" max="4107" width="30.625" style="1" bestFit="1" customWidth="1"/>
    <col min="4108" max="4108" width="17.625" style="1" bestFit="1" customWidth="1"/>
    <col min="4109" max="4109" width="12" style="1" bestFit="1" customWidth="1"/>
    <col min="4110" max="4110" width="28.125" style="1" bestFit="1" customWidth="1"/>
    <col min="4111" max="4111" width="26.75" style="1" bestFit="1" customWidth="1"/>
    <col min="4112" max="4112" width="32.875" style="1" customWidth="1"/>
    <col min="4113" max="4113" width="32.125" style="1" bestFit="1" customWidth="1"/>
    <col min="4114" max="4114" width="17.625" style="1" bestFit="1" customWidth="1"/>
    <col min="4115" max="4115" width="28.375" style="1" bestFit="1" customWidth="1"/>
    <col min="4116" max="4116" width="29.875" style="1" customWidth="1"/>
    <col min="4117" max="4117" width="23.625" style="1" customWidth="1"/>
    <col min="4118" max="4127" width="8" style="1"/>
    <col min="4128" max="4131" width="0" style="1" hidden="1" customWidth="1"/>
    <col min="4132" max="4355" width="8" style="1"/>
    <col min="4356" max="4356" width="15.625" style="1" customWidth="1"/>
    <col min="4357" max="4357" width="13.125" style="1" customWidth="1"/>
    <col min="4358" max="4358" width="28" style="1" bestFit="1" customWidth="1"/>
    <col min="4359" max="4359" width="25.375" style="1" customWidth="1"/>
    <col min="4360" max="4360" width="32.875" style="1" customWidth="1"/>
    <col min="4361" max="4361" width="0" style="1" hidden="1" customWidth="1"/>
    <col min="4362" max="4362" width="25.625" style="1" customWidth="1"/>
    <col min="4363" max="4363" width="30.625" style="1" bestFit="1" customWidth="1"/>
    <col min="4364" max="4364" width="17.625" style="1" bestFit="1" customWidth="1"/>
    <col min="4365" max="4365" width="12" style="1" bestFit="1" customWidth="1"/>
    <col min="4366" max="4366" width="28.125" style="1" bestFit="1" customWidth="1"/>
    <col min="4367" max="4367" width="26.75" style="1" bestFit="1" customWidth="1"/>
    <col min="4368" max="4368" width="32.875" style="1" customWidth="1"/>
    <col min="4369" max="4369" width="32.125" style="1" bestFit="1" customWidth="1"/>
    <col min="4370" max="4370" width="17.625" style="1" bestFit="1" customWidth="1"/>
    <col min="4371" max="4371" width="28.375" style="1" bestFit="1" customWidth="1"/>
    <col min="4372" max="4372" width="29.875" style="1" customWidth="1"/>
    <col min="4373" max="4373" width="23.625" style="1" customWidth="1"/>
    <col min="4374" max="4383" width="8" style="1"/>
    <col min="4384" max="4387" width="0" style="1" hidden="1" customWidth="1"/>
    <col min="4388" max="4611" width="8" style="1"/>
    <col min="4612" max="4612" width="15.625" style="1" customWidth="1"/>
    <col min="4613" max="4613" width="13.125" style="1" customWidth="1"/>
    <col min="4614" max="4614" width="28" style="1" bestFit="1" customWidth="1"/>
    <col min="4615" max="4615" width="25.375" style="1" customWidth="1"/>
    <col min="4616" max="4616" width="32.875" style="1" customWidth="1"/>
    <col min="4617" max="4617" width="0" style="1" hidden="1" customWidth="1"/>
    <col min="4618" max="4618" width="25.625" style="1" customWidth="1"/>
    <col min="4619" max="4619" width="30.625" style="1" bestFit="1" customWidth="1"/>
    <col min="4620" max="4620" width="17.625" style="1" bestFit="1" customWidth="1"/>
    <col min="4621" max="4621" width="12" style="1" bestFit="1" customWidth="1"/>
    <col min="4622" max="4622" width="28.125" style="1" bestFit="1" customWidth="1"/>
    <col min="4623" max="4623" width="26.75" style="1" bestFit="1" customWidth="1"/>
    <col min="4624" max="4624" width="32.875" style="1" customWidth="1"/>
    <col min="4625" max="4625" width="32.125" style="1" bestFit="1" customWidth="1"/>
    <col min="4626" max="4626" width="17.625" style="1" bestFit="1" customWidth="1"/>
    <col min="4627" max="4627" width="28.375" style="1" bestFit="1" customWidth="1"/>
    <col min="4628" max="4628" width="29.875" style="1" customWidth="1"/>
    <col min="4629" max="4629" width="23.625" style="1" customWidth="1"/>
    <col min="4630" max="4639" width="8" style="1"/>
    <col min="4640" max="4643" width="0" style="1" hidden="1" customWidth="1"/>
    <col min="4644" max="4867" width="8" style="1"/>
    <col min="4868" max="4868" width="15.625" style="1" customWidth="1"/>
    <col min="4869" max="4869" width="13.125" style="1" customWidth="1"/>
    <col min="4870" max="4870" width="28" style="1" bestFit="1" customWidth="1"/>
    <col min="4871" max="4871" width="25.375" style="1" customWidth="1"/>
    <col min="4872" max="4872" width="32.875" style="1" customWidth="1"/>
    <col min="4873" max="4873" width="0" style="1" hidden="1" customWidth="1"/>
    <col min="4874" max="4874" width="25.625" style="1" customWidth="1"/>
    <col min="4875" max="4875" width="30.625" style="1" bestFit="1" customWidth="1"/>
    <col min="4876" max="4876" width="17.625" style="1" bestFit="1" customWidth="1"/>
    <col min="4877" max="4877" width="12" style="1" bestFit="1" customWidth="1"/>
    <col min="4878" max="4878" width="28.125" style="1" bestFit="1" customWidth="1"/>
    <col min="4879" max="4879" width="26.75" style="1" bestFit="1" customWidth="1"/>
    <col min="4880" max="4880" width="32.875" style="1" customWidth="1"/>
    <col min="4881" max="4881" width="32.125" style="1" bestFit="1" customWidth="1"/>
    <col min="4882" max="4882" width="17.625" style="1" bestFit="1" customWidth="1"/>
    <col min="4883" max="4883" width="28.375" style="1" bestFit="1" customWidth="1"/>
    <col min="4884" max="4884" width="29.875" style="1" customWidth="1"/>
    <col min="4885" max="4885" width="23.625" style="1" customWidth="1"/>
    <col min="4886" max="4895" width="8" style="1"/>
    <col min="4896" max="4899" width="0" style="1" hidden="1" customWidth="1"/>
    <col min="4900" max="5123" width="8" style="1"/>
    <col min="5124" max="5124" width="15.625" style="1" customWidth="1"/>
    <col min="5125" max="5125" width="13.125" style="1" customWidth="1"/>
    <col min="5126" max="5126" width="28" style="1" bestFit="1" customWidth="1"/>
    <col min="5127" max="5127" width="25.375" style="1" customWidth="1"/>
    <col min="5128" max="5128" width="32.875" style="1" customWidth="1"/>
    <col min="5129" max="5129" width="0" style="1" hidden="1" customWidth="1"/>
    <col min="5130" max="5130" width="25.625" style="1" customWidth="1"/>
    <col min="5131" max="5131" width="30.625" style="1" bestFit="1" customWidth="1"/>
    <col min="5132" max="5132" width="17.625" style="1" bestFit="1" customWidth="1"/>
    <col min="5133" max="5133" width="12" style="1" bestFit="1" customWidth="1"/>
    <col min="5134" max="5134" width="28.125" style="1" bestFit="1" customWidth="1"/>
    <col min="5135" max="5135" width="26.75" style="1" bestFit="1" customWidth="1"/>
    <col min="5136" max="5136" width="32.875" style="1" customWidth="1"/>
    <col min="5137" max="5137" width="32.125" style="1" bestFit="1" customWidth="1"/>
    <col min="5138" max="5138" width="17.625" style="1" bestFit="1" customWidth="1"/>
    <col min="5139" max="5139" width="28.375" style="1" bestFit="1" customWidth="1"/>
    <col min="5140" max="5140" width="29.875" style="1" customWidth="1"/>
    <col min="5141" max="5141" width="23.625" style="1" customWidth="1"/>
    <col min="5142" max="5151" width="8" style="1"/>
    <col min="5152" max="5155" width="0" style="1" hidden="1" customWidth="1"/>
    <col min="5156" max="5379" width="8" style="1"/>
    <col min="5380" max="5380" width="15.625" style="1" customWidth="1"/>
    <col min="5381" max="5381" width="13.125" style="1" customWidth="1"/>
    <col min="5382" max="5382" width="28" style="1" bestFit="1" customWidth="1"/>
    <col min="5383" max="5383" width="25.375" style="1" customWidth="1"/>
    <col min="5384" max="5384" width="32.875" style="1" customWidth="1"/>
    <col min="5385" max="5385" width="0" style="1" hidden="1" customWidth="1"/>
    <col min="5386" max="5386" width="25.625" style="1" customWidth="1"/>
    <col min="5387" max="5387" width="30.625" style="1" bestFit="1" customWidth="1"/>
    <col min="5388" max="5388" width="17.625" style="1" bestFit="1" customWidth="1"/>
    <col min="5389" max="5389" width="12" style="1" bestFit="1" customWidth="1"/>
    <col min="5390" max="5390" width="28.125" style="1" bestFit="1" customWidth="1"/>
    <col min="5391" max="5391" width="26.75" style="1" bestFit="1" customWidth="1"/>
    <col min="5392" max="5392" width="32.875" style="1" customWidth="1"/>
    <col min="5393" max="5393" width="32.125" style="1" bestFit="1" customWidth="1"/>
    <col min="5394" max="5394" width="17.625" style="1" bestFit="1" customWidth="1"/>
    <col min="5395" max="5395" width="28.375" style="1" bestFit="1" customWidth="1"/>
    <col min="5396" max="5396" width="29.875" style="1" customWidth="1"/>
    <col min="5397" max="5397" width="23.625" style="1" customWidth="1"/>
    <col min="5398" max="5407" width="8" style="1"/>
    <col min="5408" max="5411" width="0" style="1" hidden="1" customWidth="1"/>
    <col min="5412" max="5635" width="8" style="1"/>
    <col min="5636" max="5636" width="15.625" style="1" customWidth="1"/>
    <col min="5637" max="5637" width="13.125" style="1" customWidth="1"/>
    <col min="5638" max="5638" width="28" style="1" bestFit="1" customWidth="1"/>
    <col min="5639" max="5639" width="25.375" style="1" customWidth="1"/>
    <col min="5640" max="5640" width="32.875" style="1" customWidth="1"/>
    <col min="5641" max="5641" width="0" style="1" hidden="1" customWidth="1"/>
    <col min="5642" max="5642" width="25.625" style="1" customWidth="1"/>
    <col min="5643" max="5643" width="30.625" style="1" bestFit="1" customWidth="1"/>
    <col min="5644" max="5644" width="17.625" style="1" bestFit="1" customWidth="1"/>
    <col min="5645" max="5645" width="12" style="1" bestFit="1" customWidth="1"/>
    <col min="5646" max="5646" width="28.125" style="1" bestFit="1" customWidth="1"/>
    <col min="5647" max="5647" width="26.75" style="1" bestFit="1" customWidth="1"/>
    <col min="5648" max="5648" width="32.875" style="1" customWidth="1"/>
    <col min="5649" max="5649" width="32.125" style="1" bestFit="1" customWidth="1"/>
    <col min="5650" max="5650" width="17.625" style="1" bestFit="1" customWidth="1"/>
    <col min="5651" max="5651" width="28.375" style="1" bestFit="1" customWidth="1"/>
    <col min="5652" max="5652" width="29.875" style="1" customWidth="1"/>
    <col min="5653" max="5653" width="23.625" style="1" customWidth="1"/>
    <col min="5654" max="5663" width="8" style="1"/>
    <col min="5664" max="5667" width="0" style="1" hidden="1" customWidth="1"/>
    <col min="5668" max="5891" width="8" style="1"/>
    <col min="5892" max="5892" width="15.625" style="1" customWidth="1"/>
    <col min="5893" max="5893" width="13.125" style="1" customWidth="1"/>
    <col min="5894" max="5894" width="28" style="1" bestFit="1" customWidth="1"/>
    <col min="5895" max="5895" width="25.375" style="1" customWidth="1"/>
    <col min="5896" max="5896" width="32.875" style="1" customWidth="1"/>
    <col min="5897" max="5897" width="0" style="1" hidden="1" customWidth="1"/>
    <col min="5898" max="5898" width="25.625" style="1" customWidth="1"/>
    <col min="5899" max="5899" width="30.625" style="1" bestFit="1" customWidth="1"/>
    <col min="5900" max="5900" width="17.625" style="1" bestFit="1" customWidth="1"/>
    <col min="5901" max="5901" width="12" style="1" bestFit="1" customWidth="1"/>
    <col min="5902" max="5902" width="28.125" style="1" bestFit="1" customWidth="1"/>
    <col min="5903" max="5903" width="26.75" style="1" bestFit="1" customWidth="1"/>
    <col min="5904" max="5904" width="32.875" style="1" customWidth="1"/>
    <col min="5905" max="5905" width="32.125" style="1" bestFit="1" customWidth="1"/>
    <col min="5906" max="5906" width="17.625" style="1" bestFit="1" customWidth="1"/>
    <col min="5907" max="5907" width="28.375" style="1" bestFit="1" customWidth="1"/>
    <col min="5908" max="5908" width="29.875" style="1" customWidth="1"/>
    <col min="5909" max="5909" width="23.625" style="1" customWidth="1"/>
    <col min="5910" max="5919" width="8" style="1"/>
    <col min="5920" max="5923" width="0" style="1" hidden="1" customWidth="1"/>
    <col min="5924" max="6147" width="8" style="1"/>
    <col min="6148" max="6148" width="15.625" style="1" customWidth="1"/>
    <col min="6149" max="6149" width="13.125" style="1" customWidth="1"/>
    <col min="6150" max="6150" width="28" style="1" bestFit="1" customWidth="1"/>
    <col min="6151" max="6151" width="25.375" style="1" customWidth="1"/>
    <col min="6152" max="6152" width="32.875" style="1" customWidth="1"/>
    <col min="6153" max="6153" width="0" style="1" hidden="1" customWidth="1"/>
    <col min="6154" max="6154" width="25.625" style="1" customWidth="1"/>
    <col min="6155" max="6155" width="30.625" style="1" bestFit="1" customWidth="1"/>
    <col min="6156" max="6156" width="17.625" style="1" bestFit="1" customWidth="1"/>
    <col min="6157" max="6157" width="12" style="1" bestFit="1" customWidth="1"/>
    <col min="6158" max="6158" width="28.125" style="1" bestFit="1" customWidth="1"/>
    <col min="6159" max="6159" width="26.75" style="1" bestFit="1" customWidth="1"/>
    <col min="6160" max="6160" width="32.875" style="1" customWidth="1"/>
    <col min="6161" max="6161" width="32.125" style="1" bestFit="1" customWidth="1"/>
    <col min="6162" max="6162" width="17.625" style="1" bestFit="1" customWidth="1"/>
    <col min="6163" max="6163" width="28.375" style="1" bestFit="1" customWidth="1"/>
    <col min="6164" max="6164" width="29.875" style="1" customWidth="1"/>
    <col min="6165" max="6165" width="23.625" style="1" customWidth="1"/>
    <col min="6166" max="6175" width="8" style="1"/>
    <col min="6176" max="6179" width="0" style="1" hidden="1" customWidth="1"/>
    <col min="6180" max="6403" width="8" style="1"/>
    <col min="6404" max="6404" width="15.625" style="1" customWidth="1"/>
    <col min="6405" max="6405" width="13.125" style="1" customWidth="1"/>
    <col min="6406" max="6406" width="28" style="1" bestFit="1" customWidth="1"/>
    <col min="6407" max="6407" width="25.375" style="1" customWidth="1"/>
    <col min="6408" max="6408" width="32.875" style="1" customWidth="1"/>
    <col min="6409" max="6409" width="0" style="1" hidden="1" customWidth="1"/>
    <col min="6410" max="6410" width="25.625" style="1" customWidth="1"/>
    <col min="6411" max="6411" width="30.625" style="1" bestFit="1" customWidth="1"/>
    <col min="6412" max="6412" width="17.625" style="1" bestFit="1" customWidth="1"/>
    <col min="6413" max="6413" width="12" style="1" bestFit="1" customWidth="1"/>
    <col min="6414" max="6414" width="28.125" style="1" bestFit="1" customWidth="1"/>
    <col min="6415" max="6415" width="26.75" style="1" bestFit="1" customWidth="1"/>
    <col min="6416" max="6416" width="32.875" style="1" customWidth="1"/>
    <col min="6417" max="6417" width="32.125" style="1" bestFit="1" customWidth="1"/>
    <col min="6418" max="6418" width="17.625" style="1" bestFit="1" customWidth="1"/>
    <col min="6419" max="6419" width="28.375" style="1" bestFit="1" customWidth="1"/>
    <col min="6420" max="6420" width="29.875" style="1" customWidth="1"/>
    <col min="6421" max="6421" width="23.625" style="1" customWidth="1"/>
    <col min="6422" max="6431" width="8" style="1"/>
    <col min="6432" max="6435" width="0" style="1" hidden="1" customWidth="1"/>
    <col min="6436" max="6659" width="8" style="1"/>
    <col min="6660" max="6660" width="15.625" style="1" customWidth="1"/>
    <col min="6661" max="6661" width="13.125" style="1" customWidth="1"/>
    <col min="6662" max="6662" width="28" style="1" bestFit="1" customWidth="1"/>
    <col min="6663" max="6663" width="25.375" style="1" customWidth="1"/>
    <col min="6664" max="6664" width="32.875" style="1" customWidth="1"/>
    <col min="6665" max="6665" width="0" style="1" hidden="1" customWidth="1"/>
    <col min="6666" max="6666" width="25.625" style="1" customWidth="1"/>
    <col min="6667" max="6667" width="30.625" style="1" bestFit="1" customWidth="1"/>
    <col min="6668" max="6668" width="17.625" style="1" bestFit="1" customWidth="1"/>
    <col min="6669" max="6669" width="12" style="1" bestFit="1" customWidth="1"/>
    <col min="6670" max="6670" width="28.125" style="1" bestFit="1" customWidth="1"/>
    <col min="6671" max="6671" width="26.75" style="1" bestFit="1" customWidth="1"/>
    <col min="6672" max="6672" width="32.875" style="1" customWidth="1"/>
    <col min="6673" max="6673" width="32.125" style="1" bestFit="1" customWidth="1"/>
    <col min="6674" max="6674" width="17.625" style="1" bestFit="1" customWidth="1"/>
    <col min="6675" max="6675" width="28.375" style="1" bestFit="1" customWidth="1"/>
    <col min="6676" max="6676" width="29.875" style="1" customWidth="1"/>
    <col min="6677" max="6677" width="23.625" style="1" customWidth="1"/>
    <col min="6678" max="6687" width="8" style="1"/>
    <col min="6688" max="6691" width="0" style="1" hidden="1" customWidth="1"/>
    <col min="6692" max="6915" width="8" style="1"/>
    <col min="6916" max="6916" width="15.625" style="1" customWidth="1"/>
    <col min="6917" max="6917" width="13.125" style="1" customWidth="1"/>
    <col min="6918" max="6918" width="28" style="1" bestFit="1" customWidth="1"/>
    <col min="6919" max="6919" width="25.375" style="1" customWidth="1"/>
    <col min="6920" max="6920" width="32.875" style="1" customWidth="1"/>
    <col min="6921" max="6921" width="0" style="1" hidden="1" customWidth="1"/>
    <col min="6922" max="6922" width="25.625" style="1" customWidth="1"/>
    <col min="6923" max="6923" width="30.625" style="1" bestFit="1" customWidth="1"/>
    <col min="6924" max="6924" width="17.625" style="1" bestFit="1" customWidth="1"/>
    <col min="6925" max="6925" width="12" style="1" bestFit="1" customWidth="1"/>
    <col min="6926" max="6926" width="28.125" style="1" bestFit="1" customWidth="1"/>
    <col min="6927" max="6927" width="26.75" style="1" bestFit="1" customWidth="1"/>
    <col min="6928" max="6928" width="32.875" style="1" customWidth="1"/>
    <col min="6929" max="6929" width="32.125" style="1" bestFit="1" customWidth="1"/>
    <col min="6930" max="6930" width="17.625" style="1" bestFit="1" customWidth="1"/>
    <col min="6931" max="6931" width="28.375" style="1" bestFit="1" customWidth="1"/>
    <col min="6932" max="6932" width="29.875" style="1" customWidth="1"/>
    <col min="6933" max="6933" width="23.625" style="1" customWidth="1"/>
    <col min="6934" max="6943" width="8" style="1"/>
    <col min="6944" max="6947" width="0" style="1" hidden="1" customWidth="1"/>
    <col min="6948" max="7171" width="8" style="1"/>
    <col min="7172" max="7172" width="15.625" style="1" customWidth="1"/>
    <col min="7173" max="7173" width="13.125" style="1" customWidth="1"/>
    <col min="7174" max="7174" width="28" style="1" bestFit="1" customWidth="1"/>
    <col min="7175" max="7175" width="25.375" style="1" customWidth="1"/>
    <col min="7176" max="7176" width="32.875" style="1" customWidth="1"/>
    <col min="7177" max="7177" width="0" style="1" hidden="1" customWidth="1"/>
    <col min="7178" max="7178" width="25.625" style="1" customWidth="1"/>
    <col min="7179" max="7179" width="30.625" style="1" bestFit="1" customWidth="1"/>
    <col min="7180" max="7180" width="17.625" style="1" bestFit="1" customWidth="1"/>
    <col min="7181" max="7181" width="12" style="1" bestFit="1" customWidth="1"/>
    <col min="7182" max="7182" width="28.125" style="1" bestFit="1" customWidth="1"/>
    <col min="7183" max="7183" width="26.75" style="1" bestFit="1" customWidth="1"/>
    <col min="7184" max="7184" width="32.875" style="1" customWidth="1"/>
    <col min="7185" max="7185" width="32.125" style="1" bestFit="1" customWidth="1"/>
    <col min="7186" max="7186" width="17.625" style="1" bestFit="1" customWidth="1"/>
    <col min="7187" max="7187" width="28.375" style="1" bestFit="1" customWidth="1"/>
    <col min="7188" max="7188" width="29.875" style="1" customWidth="1"/>
    <col min="7189" max="7189" width="23.625" style="1" customWidth="1"/>
    <col min="7190" max="7199" width="8" style="1"/>
    <col min="7200" max="7203" width="0" style="1" hidden="1" customWidth="1"/>
    <col min="7204" max="7427" width="8" style="1"/>
    <col min="7428" max="7428" width="15.625" style="1" customWidth="1"/>
    <col min="7429" max="7429" width="13.125" style="1" customWidth="1"/>
    <col min="7430" max="7430" width="28" style="1" bestFit="1" customWidth="1"/>
    <col min="7431" max="7431" width="25.375" style="1" customWidth="1"/>
    <col min="7432" max="7432" width="32.875" style="1" customWidth="1"/>
    <col min="7433" max="7433" width="0" style="1" hidden="1" customWidth="1"/>
    <col min="7434" max="7434" width="25.625" style="1" customWidth="1"/>
    <col min="7435" max="7435" width="30.625" style="1" bestFit="1" customWidth="1"/>
    <col min="7436" max="7436" width="17.625" style="1" bestFit="1" customWidth="1"/>
    <col min="7437" max="7437" width="12" style="1" bestFit="1" customWidth="1"/>
    <col min="7438" max="7438" width="28.125" style="1" bestFit="1" customWidth="1"/>
    <col min="7439" max="7439" width="26.75" style="1" bestFit="1" customWidth="1"/>
    <col min="7440" max="7440" width="32.875" style="1" customWidth="1"/>
    <col min="7441" max="7441" width="32.125" style="1" bestFit="1" customWidth="1"/>
    <col min="7442" max="7442" width="17.625" style="1" bestFit="1" customWidth="1"/>
    <col min="7443" max="7443" width="28.375" style="1" bestFit="1" customWidth="1"/>
    <col min="7444" max="7444" width="29.875" style="1" customWidth="1"/>
    <col min="7445" max="7445" width="23.625" style="1" customWidth="1"/>
    <col min="7446" max="7455" width="8" style="1"/>
    <col min="7456" max="7459" width="0" style="1" hidden="1" customWidth="1"/>
    <col min="7460" max="7683" width="8" style="1"/>
    <col min="7684" max="7684" width="15.625" style="1" customWidth="1"/>
    <col min="7685" max="7685" width="13.125" style="1" customWidth="1"/>
    <col min="7686" max="7686" width="28" style="1" bestFit="1" customWidth="1"/>
    <col min="7687" max="7687" width="25.375" style="1" customWidth="1"/>
    <col min="7688" max="7688" width="32.875" style="1" customWidth="1"/>
    <col min="7689" max="7689" width="0" style="1" hidden="1" customWidth="1"/>
    <col min="7690" max="7690" width="25.625" style="1" customWidth="1"/>
    <col min="7691" max="7691" width="30.625" style="1" bestFit="1" customWidth="1"/>
    <col min="7692" max="7692" width="17.625" style="1" bestFit="1" customWidth="1"/>
    <col min="7693" max="7693" width="12" style="1" bestFit="1" customWidth="1"/>
    <col min="7694" max="7694" width="28.125" style="1" bestFit="1" customWidth="1"/>
    <col min="7695" max="7695" width="26.75" style="1" bestFit="1" customWidth="1"/>
    <col min="7696" max="7696" width="32.875" style="1" customWidth="1"/>
    <col min="7697" max="7697" width="32.125" style="1" bestFit="1" customWidth="1"/>
    <col min="7698" max="7698" width="17.625" style="1" bestFit="1" customWidth="1"/>
    <col min="7699" max="7699" width="28.375" style="1" bestFit="1" customWidth="1"/>
    <col min="7700" max="7700" width="29.875" style="1" customWidth="1"/>
    <col min="7701" max="7701" width="23.625" style="1" customWidth="1"/>
    <col min="7702" max="7711" width="8" style="1"/>
    <col min="7712" max="7715" width="0" style="1" hidden="1" customWidth="1"/>
    <col min="7716" max="7939" width="8" style="1"/>
    <col min="7940" max="7940" width="15.625" style="1" customWidth="1"/>
    <col min="7941" max="7941" width="13.125" style="1" customWidth="1"/>
    <col min="7942" max="7942" width="28" style="1" bestFit="1" customWidth="1"/>
    <col min="7943" max="7943" width="25.375" style="1" customWidth="1"/>
    <col min="7944" max="7944" width="32.875" style="1" customWidth="1"/>
    <col min="7945" max="7945" width="0" style="1" hidden="1" customWidth="1"/>
    <col min="7946" max="7946" width="25.625" style="1" customWidth="1"/>
    <col min="7947" max="7947" width="30.625" style="1" bestFit="1" customWidth="1"/>
    <col min="7948" max="7948" width="17.625" style="1" bestFit="1" customWidth="1"/>
    <col min="7949" max="7949" width="12" style="1" bestFit="1" customWidth="1"/>
    <col min="7950" max="7950" width="28.125" style="1" bestFit="1" customWidth="1"/>
    <col min="7951" max="7951" width="26.75" style="1" bestFit="1" customWidth="1"/>
    <col min="7952" max="7952" width="32.875" style="1" customWidth="1"/>
    <col min="7953" max="7953" width="32.125" style="1" bestFit="1" customWidth="1"/>
    <col min="7954" max="7954" width="17.625" style="1" bestFit="1" customWidth="1"/>
    <col min="7955" max="7955" width="28.375" style="1" bestFit="1" customWidth="1"/>
    <col min="7956" max="7956" width="29.875" style="1" customWidth="1"/>
    <col min="7957" max="7957" width="23.625" style="1" customWidth="1"/>
    <col min="7958" max="7967" width="8" style="1"/>
    <col min="7968" max="7971" width="0" style="1" hidden="1" customWidth="1"/>
    <col min="7972" max="8195" width="8" style="1"/>
    <col min="8196" max="8196" width="15.625" style="1" customWidth="1"/>
    <col min="8197" max="8197" width="13.125" style="1" customWidth="1"/>
    <col min="8198" max="8198" width="28" style="1" bestFit="1" customWidth="1"/>
    <col min="8199" max="8199" width="25.375" style="1" customWidth="1"/>
    <col min="8200" max="8200" width="32.875" style="1" customWidth="1"/>
    <col min="8201" max="8201" width="0" style="1" hidden="1" customWidth="1"/>
    <col min="8202" max="8202" width="25.625" style="1" customWidth="1"/>
    <col min="8203" max="8203" width="30.625" style="1" bestFit="1" customWidth="1"/>
    <col min="8204" max="8204" width="17.625" style="1" bestFit="1" customWidth="1"/>
    <col min="8205" max="8205" width="12" style="1" bestFit="1" customWidth="1"/>
    <col min="8206" max="8206" width="28.125" style="1" bestFit="1" customWidth="1"/>
    <col min="8207" max="8207" width="26.75" style="1" bestFit="1" customWidth="1"/>
    <col min="8208" max="8208" width="32.875" style="1" customWidth="1"/>
    <col min="8209" max="8209" width="32.125" style="1" bestFit="1" customWidth="1"/>
    <col min="8210" max="8210" width="17.625" style="1" bestFit="1" customWidth="1"/>
    <col min="8211" max="8211" width="28.375" style="1" bestFit="1" customWidth="1"/>
    <col min="8212" max="8212" width="29.875" style="1" customWidth="1"/>
    <col min="8213" max="8213" width="23.625" style="1" customWidth="1"/>
    <col min="8214" max="8223" width="8" style="1"/>
    <col min="8224" max="8227" width="0" style="1" hidden="1" customWidth="1"/>
    <col min="8228" max="8451" width="8" style="1"/>
    <col min="8452" max="8452" width="15.625" style="1" customWidth="1"/>
    <col min="8453" max="8453" width="13.125" style="1" customWidth="1"/>
    <col min="8454" max="8454" width="28" style="1" bestFit="1" customWidth="1"/>
    <col min="8455" max="8455" width="25.375" style="1" customWidth="1"/>
    <col min="8456" max="8456" width="32.875" style="1" customWidth="1"/>
    <col min="8457" max="8457" width="0" style="1" hidden="1" customWidth="1"/>
    <col min="8458" max="8458" width="25.625" style="1" customWidth="1"/>
    <col min="8459" max="8459" width="30.625" style="1" bestFit="1" customWidth="1"/>
    <col min="8460" max="8460" width="17.625" style="1" bestFit="1" customWidth="1"/>
    <col min="8461" max="8461" width="12" style="1" bestFit="1" customWidth="1"/>
    <col min="8462" max="8462" width="28.125" style="1" bestFit="1" customWidth="1"/>
    <col min="8463" max="8463" width="26.75" style="1" bestFit="1" customWidth="1"/>
    <col min="8464" max="8464" width="32.875" style="1" customWidth="1"/>
    <col min="8465" max="8465" width="32.125" style="1" bestFit="1" customWidth="1"/>
    <col min="8466" max="8466" width="17.625" style="1" bestFit="1" customWidth="1"/>
    <col min="8467" max="8467" width="28.375" style="1" bestFit="1" customWidth="1"/>
    <col min="8468" max="8468" width="29.875" style="1" customWidth="1"/>
    <col min="8469" max="8469" width="23.625" style="1" customWidth="1"/>
    <col min="8470" max="8479" width="8" style="1"/>
    <col min="8480" max="8483" width="0" style="1" hidden="1" customWidth="1"/>
    <col min="8484" max="8707" width="8" style="1"/>
    <col min="8708" max="8708" width="15.625" style="1" customWidth="1"/>
    <col min="8709" max="8709" width="13.125" style="1" customWidth="1"/>
    <col min="8710" max="8710" width="28" style="1" bestFit="1" customWidth="1"/>
    <col min="8711" max="8711" width="25.375" style="1" customWidth="1"/>
    <col min="8712" max="8712" width="32.875" style="1" customWidth="1"/>
    <col min="8713" max="8713" width="0" style="1" hidden="1" customWidth="1"/>
    <col min="8714" max="8714" width="25.625" style="1" customWidth="1"/>
    <col min="8715" max="8715" width="30.625" style="1" bestFit="1" customWidth="1"/>
    <col min="8716" max="8716" width="17.625" style="1" bestFit="1" customWidth="1"/>
    <col min="8717" max="8717" width="12" style="1" bestFit="1" customWidth="1"/>
    <col min="8718" max="8718" width="28.125" style="1" bestFit="1" customWidth="1"/>
    <col min="8719" max="8719" width="26.75" style="1" bestFit="1" customWidth="1"/>
    <col min="8720" max="8720" width="32.875" style="1" customWidth="1"/>
    <col min="8721" max="8721" width="32.125" style="1" bestFit="1" customWidth="1"/>
    <col min="8722" max="8722" width="17.625" style="1" bestFit="1" customWidth="1"/>
    <col min="8723" max="8723" width="28.375" style="1" bestFit="1" customWidth="1"/>
    <col min="8724" max="8724" width="29.875" style="1" customWidth="1"/>
    <col min="8725" max="8725" width="23.625" style="1" customWidth="1"/>
    <col min="8726" max="8735" width="8" style="1"/>
    <col min="8736" max="8739" width="0" style="1" hidden="1" customWidth="1"/>
    <col min="8740" max="8963" width="8" style="1"/>
    <col min="8964" max="8964" width="15.625" style="1" customWidth="1"/>
    <col min="8965" max="8965" width="13.125" style="1" customWidth="1"/>
    <col min="8966" max="8966" width="28" style="1" bestFit="1" customWidth="1"/>
    <col min="8967" max="8967" width="25.375" style="1" customWidth="1"/>
    <col min="8968" max="8968" width="32.875" style="1" customWidth="1"/>
    <col min="8969" max="8969" width="0" style="1" hidden="1" customWidth="1"/>
    <col min="8970" max="8970" width="25.625" style="1" customWidth="1"/>
    <col min="8971" max="8971" width="30.625" style="1" bestFit="1" customWidth="1"/>
    <col min="8972" max="8972" width="17.625" style="1" bestFit="1" customWidth="1"/>
    <col min="8973" max="8973" width="12" style="1" bestFit="1" customWidth="1"/>
    <col min="8974" max="8974" width="28.125" style="1" bestFit="1" customWidth="1"/>
    <col min="8975" max="8975" width="26.75" style="1" bestFit="1" customWidth="1"/>
    <col min="8976" max="8976" width="32.875" style="1" customWidth="1"/>
    <col min="8977" max="8977" width="32.125" style="1" bestFit="1" customWidth="1"/>
    <col min="8978" max="8978" width="17.625" style="1" bestFit="1" customWidth="1"/>
    <col min="8979" max="8979" width="28.375" style="1" bestFit="1" customWidth="1"/>
    <col min="8980" max="8980" width="29.875" style="1" customWidth="1"/>
    <col min="8981" max="8981" width="23.625" style="1" customWidth="1"/>
    <col min="8982" max="8991" width="8" style="1"/>
    <col min="8992" max="8995" width="0" style="1" hidden="1" customWidth="1"/>
    <col min="8996" max="9219" width="8" style="1"/>
    <col min="9220" max="9220" width="15.625" style="1" customWidth="1"/>
    <col min="9221" max="9221" width="13.125" style="1" customWidth="1"/>
    <col min="9222" max="9222" width="28" style="1" bestFit="1" customWidth="1"/>
    <col min="9223" max="9223" width="25.375" style="1" customWidth="1"/>
    <col min="9224" max="9224" width="32.875" style="1" customWidth="1"/>
    <col min="9225" max="9225" width="0" style="1" hidden="1" customWidth="1"/>
    <col min="9226" max="9226" width="25.625" style="1" customWidth="1"/>
    <col min="9227" max="9227" width="30.625" style="1" bestFit="1" customWidth="1"/>
    <col min="9228" max="9228" width="17.625" style="1" bestFit="1" customWidth="1"/>
    <col min="9229" max="9229" width="12" style="1" bestFit="1" customWidth="1"/>
    <col min="9230" max="9230" width="28.125" style="1" bestFit="1" customWidth="1"/>
    <col min="9231" max="9231" width="26.75" style="1" bestFit="1" customWidth="1"/>
    <col min="9232" max="9232" width="32.875" style="1" customWidth="1"/>
    <col min="9233" max="9233" width="32.125" style="1" bestFit="1" customWidth="1"/>
    <col min="9234" max="9234" width="17.625" style="1" bestFit="1" customWidth="1"/>
    <col min="9235" max="9235" width="28.375" style="1" bestFit="1" customWidth="1"/>
    <col min="9236" max="9236" width="29.875" style="1" customWidth="1"/>
    <col min="9237" max="9237" width="23.625" style="1" customWidth="1"/>
    <col min="9238" max="9247" width="8" style="1"/>
    <col min="9248" max="9251" width="0" style="1" hidden="1" customWidth="1"/>
    <col min="9252" max="9475" width="8" style="1"/>
    <col min="9476" max="9476" width="15.625" style="1" customWidth="1"/>
    <col min="9477" max="9477" width="13.125" style="1" customWidth="1"/>
    <col min="9478" max="9478" width="28" style="1" bestFit="1" customWidth="1"/>
    <col min="9479" max="9479" width="25.375" style="1" customWidth="1"/>
    <col min="9480" max="9480" width="32.875" style="1" customWidth="1"/>
    <col min="9481" max="9481" width="0" style="1" hidden="1" customWidth="1"/>
    <col min="9482" max="9482" width="25.625" style="1" customWidth="1"/>
    <col min="9483" max="9483" width="30.625" style="1" bestFit="1" customWidth="1"/>
    <col min="9484" max="9484" width="17.625" style="1" bestFit="1" customWidth="1"/>
    <col min="9485" max="9485" width="12" style="1" bestFit="1" customWidth="1"/>
    <col min="9486" max="9486" width="28.125" style="1" bestFit="1" customWidth="1"/>
    <col min="9487" max="9487" width="26.75" style="1" bestFit="1" customWidth="1"/>
    <col min="9488" max="9488" width="32.875" style="1" customWidth="1"/>
    <col min="9489" max="9489" width="32.125" style="1" bestFit="1" customWidth="1"/>
    <col min="9490" max="9490" width="17.625" style="1" bestFit="1" customWidth="1"/>
    <col min="9491" max="9491" width="28.375" style="1" bestFit="1" customWidth="1"/>
    <col min="9492" max="9492" width="29.875" style="1" customWidth="1"/>
    <col min="9493" max="9493" width="23.625" style="1" customWidth="1"/>
    <col min="9494" max="9503" width="8" style="1"/>
    <col min="9504" max="9507" width="0" style="1" hidden="1" customWidth="1"/>
    <col min="9508" max="9731" width="8" style="1"/>
    <col min="9732" max="9732" width="15.625" style="1" customWidth="1"/>
    <col min="9733" max="9733" width="13.125" style="1" customWidth="1"/>
    <col min="9734" max="9734" width="28" style="1" bestFit="1" customWidth="1"/>
    <col min="9735" max="9735" width="25.375" style="1" customWidth="1"/>
    <col min="9736" max="9736" width="32.875" style="1" customWidth="1"/>
    <col min="9737" max="9737" width="0" style="1" hidden="1" customWidth="1"/>
    <col min="9738" max="9738" width="25.625" style="1" customWidth="1"/>
    <col min="9739" max="9739" width="30.625" style="1" bestFit="1" customWidth="1"/>
    <col min="9740" max="9740" width="17.625" style="1" bestFit="1" customWidth="1"/>
    <col min="9741" max="9741" width="12" style="1" bestFit="1" customWidth="1"/>
    <col min="9742" max="9742" width="28.125" style="1" bestFit="1" customWidth="1"/>
    <col min="9743" max="9743" width="26.75" style="1" bestFit="1" customWidth="1"/>
    <col min="9744" max="9744" width="32.875" style="1" customWidth="1"/>
    <col min="9745" max="9745" width="32.125" style="1" bestFit="1" customWidth="1"/>
    <col min="9746" max="9746" width="17.625" style="1" bestFit="1" customWidth="1"/>
    <col min="9747" max="9747" width="28.375" style="1" bestFit="1" customWidth="1"/>
    <col min="9748" max="9748" width="29.875" style="1" customWidth="1"/>
    <col min="9749" max="9749" width="23.625" style="1" customWidth="1"/>
    <col min="9750" max="9759" width="8" style="1"/>
    <col min="9760" max="9763" width="0" style="1" hidden="1" customWidth="1"/>
    <col min="9764" max="9987" width="8" style="1"/>
    <col min="9988" max="9988" width="15.625" style="1" customWidth="1"/>
    <col min="9989" max="9989" width="13.125" style="1" customWidth="1"/>
    <col min="9990" max="9990" width="28" style="1" bestFit="1" customWidth="1"/>
    <col min="9991" max="9991" width="25.375" style="1" customWidth="1"/>
    <col min="9992" max="9992" width="32.875" style="1" customWidth="1"/>
    <col min="9993" max="9993" width="0" style="1" hidden="1" customWidth="1"/>
    <col min="9994" max="9994" width="25.625" style="1" customWidth="1"/>
    <col min="9995" max="9995" width="30.625" style="1" bestFit="1" customWidth="1"/>
    <col min="9996" max="9996" width="17.625" style="1" bestFit="1" customWidth="1"/>
    <col min="9997" max="9997" width="12" style="1" bestFit="1" customWidth="1"/>
    <col min="9998" max="9998" width="28.125" style="1" bestFit="1" customWidth="1"/>
    <col min="9999" max="9999" width="26.75" style="1" bestFit="1" customWidth="1"/>
    <col min="10000" max="10000" width="32.875" style="1" customWidth="1"/>
    <col min="10001" max="10001" width="32.125" style="1" bestFit="1" customWidth="1"/>
    <col min="10002" max="10002" width="17.625" style="1" bestFit="1" customWidth="1"/>
    <col min="10003" max="10003" width="28.375" style="1" bestFit="1" customWidth="1"/>
    <col min="10004" max="10004" width="29.875" style="1" customWidth="1"/>
    <col min="10005" max="10005" width="23.625" style="1" customWidth="1"/>
    <col min="10006" max="10015" width="8" style="1"/>
    <col min="10016" max="10019" width="0" style="1" hidden="1" customWidth="1"/>
    <col min="10020" max="10243" width="8" style="1"/>
    <col min="10244" max="10244" width="15.625" style="1" customWidth="1"/>
    <col min="10245" max="10245" width="13.125" style="1" customWidth="1"/>
    <col min="10246" max="10246" width="28" style="1" bestFit="1" customWidth="1"/>
    <col min="10247" max="10247" width="25.375" style="1" customWidth="1"/>
    <col min="10248" max="10248" width="32.875" style="1" customWidth="1"/>
    <col min="10249" max="10249" width="0" style="1" hidden="1" customWidth="1"/>
    <col min="10250" max="10250" width="25.625" style="1" customWidth="1"/>
    <col min="10251" max="10251" width="30.625" style="1" bestFit="1" customWidth="1"/>
    <col min="10252" max="10252" width="17.625" style="1" bestFit="1" customWidth="1"/>
    <col min="10253" max="10253" width="12" style="1" bestFit="1" customWidth="1"/>
    <col min="10254" max="10254" width="28.125" style="1" bestFit="1" customWidth="1"/>
    <col min="10255" max="10255" width="26.75" style="1" bestFit="1" customWidth="1"/>
    <col min="10256" max="10256" width="32.875" style="1" customWidth="1"/>
    <col min="10257" max="10257" width="32.125" style="1" bestFit="1" customWidth="1"/>
    <col min="10258" max="10258" width="17.625" style="1" bestFit="1" customWidth="1"/>
    <col min="10259" max="10259" width="28.375" style="1" bestFit="1" customWidth="1"/>
    <col min="10260" max="10260" width="29.875" style="1" customWidth="1"/>
    <col min="10261" max="10261" width="23.625" style="1" customWidth="1"/>
    <col min="10262" max="10271" width="8" style="1"/>
    <col min="10272" max="10275" width="0" style="1" hidden="1" customWidth="1"/>
    <col min="10276" max="10499" width="8" style="1"/>
    <col min="10500" max="10500" width="15.625" style="1" customWidth="1"/>
    <col min="10501" max="10501" width="13.125" style="1" customWidth="1"/>
    <col min="10502" max="10502" width="28" style="1" bestFit="1" customWidth="1"/>
    <col min="10503" max="10503" width="25.375" style="1" customWidth="1"/>
    <col min="10504" max="10504" width="32.875" style="1" customWidth="1"/>
    <col min="10505" max="10505" width="0" style="1" hidden="1" customWidth="1"/>
    <col min="10506" max="10506" width="25.625" style="1" customWidth="1"/>
    <col min="10507" max="10507" width="30.625" style="1" bestFit="1" customWidth="1"/>
    <col min="10508" max="10508" width="17.625" style="1" bestFit="1" customWidth="1"/>
    <col min="10509" max="10509" width="12" style="1" bestFit="1" customWidth="1"/>
    <col min="10510" max="10510" width="28.125" style="1" bestFit="1" customWidth="1"/>
    <col min="10511" max="10511" width="26.75" style="1" bestFit="1" customWidth="1"/>
    <col min="10512" max="10512" width="32.875" style="1" customWidth="1"/>
    <col min="10513" max="10513" width="32.125" style="1" bestFit="1" customWidth="1"/>
    <col min="10514" max="10514" width="17.625" style="1" bestFit="1" customWidth="1"/>
    <col min="10515" max="10515" width="28.375" style="1" bestFit="1" customWidth="1"/>
    <col min="10516" max="10516" width="29.875" style="1" customWidth="1"/>
    <col min="10517" max="10517" width="23.625" style="1" customWidth="1"/>
    <col min="10518" max="10527" width="8" style="1"/>
    <col min="10528" max="10531" width="0" style="1" hidden="1" customWidth="1"/>
    <col min="10532" max="10755" width="8" style="1"/>
    <col min="10756" max="10756" width="15.625" style="1" customWidth="1"/>
    <col min="10757" max="10757" width="13.125" style="1" customWidth="1"/>
    <col min="10758" max="10758" width="28" style="1" bestFit="1" customWidth="1"/>
    <col min="10759" max="10759" width="25.375" style="1" customWidth="1"/>
    <col min="10760" max="10760" width="32.875" style="1" customWidth="1"/>
    <col min="10761" max="10761" width="0" style="1" hidden="1" customWidth="1"/>
    <col min="10762" max="10762" width="25.625" style="1" customWidth="1"/>
    <col min="10763" max="10763" width="30.625" style="1" bestFit="1" customWidth="1"/>
    <col min="10764" max="10764" width="17.625" style="1" bestFit="1" customWidth="1"/>
    <col min="10765" max="10765" width="12" style="1" bestFit="1" customWidth="1"/>
    <col min="10766" max="10766" width="28.125" style="1" bestFit="1" customWidth="1"/>
    <col min="10767" max="10767" width="26.75" style="1" bestFit="1" customWidth="1"/>
    <col min="10768" max="10768" width="32.875" style="1" customWidth="1"/>
    <col min="10769" max="10769" width="32.125" style="1" bestFit="1" customWidth="1"/>
    <col min="10770" max="10770" width="17.625" style="1" bestFit="1" customWidth="1"/>
    <col min="10771" max="10771" width="28.375" style="1" bestFit="1" customWidth="1"/>
    <col min="10772" max="10772" width="29.875" style="1" customWidth="1"/>
    <col min="10773" max="10773" width="23.625" style="1" customWidth="1"/>
    <col min="10774" max="10783" width="8" style="1"/>
    <col min="10784" max="10787" width="0" style="1" hidden="1" customWidth="1"/>
    <col min="10788" max="11011" width="8" style="1"/>
    <col min="11012" max="11012" width="15.625" style="1" customWidth="1"/>
    <col min="11013" max="11013" width="13.125" style="1" customWidth="1"/>
    <col min="11014" max="11014" width="28" style="1" bestFit="1" customWidth="1"/>
    <col min="11015" max="11015" width="25.375" style="1" customWidth="1"/>
    <col min="11016" max="11016" width="32.875" style="1" customWidth="1"/>
    <col min="11017" max="11017" width="0" style="1" hidden="1" customWidth="1"/>
    <col min="11018" max="11018" width="25.625" style="1" customWidth="1"/>
    <col min="11019" max="11019" width="30.625" style="1" bestFit="1" customWidth="1"/>
    <col min="11020" max="11020" width="17.625" style="1" bestFit="1" customWidth="1"/>
    <col min="11021" max="11021" width="12" style="1" bestFit="1" customWidth="1"/>
    <col min="11022" max="11022" width="28.125" style="1" bestFit="1" customWidth="1"/>
    <col min="11023" max="11023" width="26.75" style="1" bestFit="1" customWidth="1"/>
    <col min="11024" max="11024" width="32.875" style="1" customWidth="1"/>
    <col min="11025" max="11025" width="32.125" style="1" bestFit="1" customWidth="1"/>
    <col min="11026" max="11026" width="17.625" style="1" bestFit="1" customWidth="1"/>
    <col min="11027" max="11027" width="28.375" style="1" bestFit="1" customWidth="1"/>
    <col min="11028" max="11028" width="29.875" style="1" customWidth="1"/>
    <col min="11029" max="11029" width="23.625" style="1" customWidth="1"/>
    <col min="11030" max="11039" width="8" style="1"/>
    <col min="11040" max="11043" width="0" style="1" hidden="1" customWidth="1"/>
    <col min="11044" max="11267" width="8" style="1"/>
    <col min="11268" max="11268" width="15.625" style="1" customWidth="1"/>
    <col min="11269" max="11269" width="13.125" style="1" customWidth="1"/>
    <col min="11270" max="11270" width="28" style="1" bestFit="1" customWidth="1"/>
    <col min="11271" max="11271" width="25.375" style="1" customWidth="1"/>
    <col min="11272" max="11272" width="32.875" style="1" customWidth="1"/>
    <col min="11273" max="11273" width="0" style="1" hidden="1" customWidth="1"/>
    <col min="11274" max="11274" width="25.625" style="1" customWidth="1"/>
    <col min="11275" max="11275" width="30.625" style="1" bestFit="1" customWidth="1"/>
    <col min="11276" max="11276" width="17.625" style="1" bestFit="1" customWidth="1"/>
    <col min="11277" max="11277" width="12" style="1" bestFit="1" customWidth="1"/>
    <col min="11278" max="11278" width="28.125" style="1" bestFit="1" customWidth="1"/>
    <col min="11279" max="11279" width="26.75" style="1" bestFit="1" customWidth="1"/>
    <col min="11280" max="11280" width="32.875" style="1" customWidth="1"/>
    <col min="11281" max="11281" width="32.125" style="1" bestFit="1" customWidth="1"/>
    <col min="11282" max="11282" width="17.625" style="1" bestFit="1" customWidth="1"/>
    <col min="11283" max="11283" width="28.375" style="1" bestFit="1" customWidth="1"/>
    <col min="11284" max="11284" width="29.875" style="1" customWidth="1"/>
    <col min="11285" max="11285" width="23.625" style="1" customWidth="1"/>
    <col min="11286" max="11295" width="8" style="1"/>
    <col min="11296" max="11299" width="0" style="1" hidden="1" customWidth="1"/>
    <col min="11300" max="11523" width="8" style="1"/>
    <col min="11524" max="11524" width="15.625" style="1" customWidth="1"/>
    <col min="11525" max="11525" width="13.125" style="1" customWidth="1"/>
    <col min="11526" max="11526" width="28" style="1" bestFit="1" customWidth="1"/>
    <col min="11527" max="11527" width="25.375" style="1" customWidth="1"/>
    <col min="11528" max="11528" width="32.875" style="1" customWidth="1"/>
    <col min="11529" max="11529" width="0" style="1" hidden="1" customWidth="1"/>
    <col min="11530" max="11530" width="25.625" style="1" customWidth="1"/>
    <col min="11531" max="11531" width="30.625" style="1" bestFit="1" customWidth="1"/>
    <col min="11532" max="11532" width="17.625" style="1" bestFit="1" customWidth="1"/>
    <col min="11533" max="11533" width="12" style="1" bestFit="1" customWidth="1"/>
    <col min="11534" max="11534" width="28.125" style="1" bestFit="1" customWidth="1"/>
    <col min="11535" max="11535" width="26.75" style="1" bestFit="1" customWidth="1"/>
    <col min="11536" max="11536" width="32.875" style="1" customWidth="1"/>
    <col min="11537" max="11537" width="32.125" style="1" bestFit="1" customWidth="1"/>
    <col min="11538" max="11538" width="17.625" style="1" bestFit="1" customWidth="1"/>
    <col min="11539" max="11539" width="28.375" style="1" bestFit="1" customWidth="1"/>
    <col min="11540" max="11540" width="29.875" style="1" customWidth="1"/>
    <col min="11541" max="11541" width="23.625" style="1" customWidth="1"/>
    <col min="11542" max="11551" width="8" style="1"/>
    <col min="11552" max="11555" width="0" style="1" hidden="1" customWidth="1"/>
    <col min="11556" max="11779" width="8" style="1"/>
    <col min="11780" max="11780" width="15.625" style="1" customWidth="1"/>
    <col min="11781" max="11781" width="13.125" style="1" customWidth="1"/>
    <col min="11782" max="11782" width="28" style="1" bestFit="1" customWidth="1"/>
    <col min="11783" max="11783" width="25.375" style="1" customWidth="1"/>
    <col min="11784" max="11784" width="32.875" style="1" customWidth="1"/>
    <col min="11785" max="11785" width="0" style="1" hidden="1" customWidth="1"/>
    <col min="11786" max="11786" width="25.625" style="1" customWidth="1"/>
    <col min="11787" max="11787" width="30.625" style="1" bestFit="1" customWidth="1"/>
    <col min="11788" max="11788" width="17.625" style="1" bestFit="1" customWidth="1"/>
    <col min="11789" max="11789" width="12" style="1" bestFit="1" customWidth="1"/>
    <col min="11790" max="11790" width="28.125" style="1" bestFit="1" customWidth="1"/>
    <col min="11791" max="11791" width="26.75" style="1" bestFit="1" customWidth="1"/>
    <col min="11792" max="11792" width="32.875" style="1" customWidth="1"/>
    <col min="11793" max="11793" width="32.125" style="1" bestFit="1" customWidth="1"/>
    <col min="11794" max="11794" width="17.625" style="1" bestFit="1" customWidth="1"/>
    <col min="11795" max="11795" width="28.375" style="1" bestFit="1" customWidth="1"/>
    <col min="11796" max="11796" width="29.875" style="1" customWidth="1"/>
    <col min="11797" max="11797" width="23.625" style="1" customWidth="1"/>
    <col min="11798" max="11807" width="8" style="1"/>
    <col min="11808" max="11811" width="0" style="1" hidden="1" customWidth="1"/>
    <col min="11812" max="12035" width="8" style="1"/>
    <col min="12036" max="12036" width="15.625" style="1" customWidth="1"/>
    <col min="12037" max="12037" width="13.125" style="1" customWidth="1"/>
    <col min="12038" max="12038" width="28" style="1" bestFit="1" customWidth="1"/>
    <col min="12039" max="12039" width="25.375" style="1" customWidth="1"/>
    <col min="12040" max="12040" width="32.875" style="1" customWidth="1"/>
    <col min="12041" max="12041" width="0" style="1" hidden="1" customWidth="1"/>
    <col min="12042" max="12042" width="25.625" style="1" customWidth="1"/>
    <col min="12043" max="12043" width="30.625" style="1" bestFit="1" customWidth="1"/>
    <col min="12044" max="12044" width="17.625" style="1" bestFit="1" customWidth="1"/>
    <col min="12045" max="12045" width="12" style="1" bestFit="1" customWidth="1"/>
    <col min="12046" max="12046" width="28.125" style="1" bestFit="1" customWidth="1"/>
    <col min="12047" max="12047" width="26.75" style="1" bestFit="1" customWidth="1"/>
    <col min="12048" max="12048" width="32.875" style="1" customWidth="1"/>
    <col min="12049" max="12049" width="32.125" style="1" bestFit="1" customWidth="1"/>
    <col min="12050" max="12050" width="17.625" style="1" bestFit="1" customWidth="1"/>
    <col min="12051" max="12051" width="28.375" style="1" bestFit="1" customWidth="1"/>
    <col min="12052" max="12052" width="29.875" style="1" customWidth="1"/>
    <col min="12053" max="12053" width="23.625" style="1" customWidth="1"/>
    <col min="12054" max="12063" width="8" style="1"/>
    <col min="12064" max="12067" width="0" style="1" hidden="1" customWidth="1"/>
    <col min="12068" max="12291" width="8" style="1"/>
    <col min="12292" max="12292" width="15.625" style="1" customWidth="1"/>
    <col min="12293" max="12293" width="13.125" style="1" customWidth="1"/>
    <col min="12294" max="12294" width="28" style="1" bestFit="1" customWidth="1"/>
    <col min="12295" max="12295" width="25.375" style="1" customWidth="1"/>
    <col min="12296" max="12296" width="32.875" style="1" customWidth="1"/>
    <col min="12297" max="12297" width="0" style="1" hidden="1" customWidth="1"/>
    <col min="12298" max="12298" width="25.625" style="1" customWidth="1"/>
    <col min="12299" max="12299" width="30.625" style="1" bestFit="1" customWidth="1"/>
    <col min="12300" max="12300" width="17.625" style="1" bestFit="1" customWidth="1"/>
    <col min="12301" max="12301" width="12" style="1" bestFit="1" customWidth="1"/>
    <col min="12302" max="12302" width="28.125" style="1" bestFit="1" customWidth="1"/>
    <col min="12303" max="12303" width="26.75" style="1" bestFit="1" customWidth="1"/>
    <col min="12304" max="12304" width="32.875" style="1" customWidth="1"/>
    <col min="12305" max="12305" width="32.125" style="1" bestFit="1" customWidth="1"/>
    <col min="12306" max="12306" width="17.625" style="1" bestFit="1" customWidth="1"/>
    <col min="12307" max="12307" width="28.375" style="1" bestFit="1" customWidth="1"/>
    <col min="12308" max="12308" width="29.875" style="1" customWidth="1"/>
    <col min="12309" max="12309" width="23.625" style="1" customWidth="1"/>
    <col min="12310" max="12319" width="8" style="1"/>
    <col min="12320" max="12323" width="0" style="1" hidden="1" customWidth="1"/>
    <col min="12324" max="12547" width="8" style="1"/>
    <col min="12548" max="12548" width="15.625" style="1" customWidth="1"/>
    <col min="12549" max="12549" width="13.125" style="1" customWidth="1"/>
    <col min="12550" max="12550" width="28" style="1" bestFit="1" customWidth="1"/>
    <col min="12551" max="12551" width="25.375" style="1" customWidth="1"/>
    <col min="12552" max="12552" width="32.875" style="1" customWidth="1"/>
    <col min="12553" max="12553" width="0" style="1" hidden="1" customWidth="1"/>
    <col min="12554" max="12554" width="25.625" style="1" customWidth="1"/>
    <col min="12555" max="12555" width="30.625" style="1" bestFit="1" customWidth="1"/>
    <col min="12556" max="12556" width="17.625" style="1" bestFit="1" customWidth="1"/>
    <col min="12557" max="12557" width="12" style="1" bestFit="1" customWidth="1"/>
    <col min="12558" max="12558" width="28.125" style="1" bestFit="1" customWidth="1"/>
    <col min="12559" max="12559" width="26.75" style="1" bestFit="1" customWidth="1"/>
    <col min="12560" max="12560" width="32.875" style="1" customWidth="1"/>
    <col min="12561" max="12561" width="32.125" style="1" bestFit="1" customWidth="1"/>
    <col min="12562" max="12562" width="17.625" style="1" bestFit="1" customWidth="1"/>
    <col min="12563" max="12563" width="28.375" style="1" bestFit="1" customWidth="1"/>
    <col min="12564" max="12564" width="29.875" style="1" customWidth="1"/>
    <col min="12565" max="12565" width="23.625" style="1" customWidth="1"/>
    <col min="12566" max="12575" width="8" style="1"/>
    <col min="12576" max="12579" width="0" style="1" hidden="1" customWidth="1"/>
    <col min="12580" max="12803" width="8" style="1"/>
    <col min="12804" max="12804" width="15.625" style="1" customWidth="1"/>
    <col min="12805" max="12805" width="13.125" style="1" customWidth="1"/>
    <col min="12806" max="12806" width="28" style="1" bestFit="1" customWidth="1"/>
    <col min="12807" max="12807" width="25.375" style="1" customWidth="1"/>
    <col min="12808" max="12808" width="32.875" style="1" customWidth="1"/>
    <col min="12809" max="12809" width="0" style="1" hidden="1" customWidth="1"/>
    <col min="12810" max="12810" width="25.625" style="1" customWidth="1"/>
    <col min="12811" max="12811" width="30.625" style="1" bestFit="1" customWidth="1"/>
    <col min="12812" max="12812" width="17.625" style="1" bestFit="1" customWidth="1"/>
    <col min="12813" max="12813" width="12" style="1" bestFit="1" customWidth="1"/>
    <col min="12814" max="12814" width="28.125" style="1" bestFit="1" customWidth="1"/>
    <col min="12815" max="12815" width="26.75" style="1" bestFit="1" customWidth="1"/>
    <col min="12816" max="12816" width="32.875" style="1" customWidth="1"/>
    <col min="12817" max="12817" width="32.125" style="1" bestFit="1" customWidth="1"/>
    <col min="12818" max="12818" width="17.625" style="1" bestFit="1" customWidth="1"/>
    <col min="12819" max="12819" width="28.375" style="1" bestFit="1" customWidth="1"/>
    <col min="12820" max="12820" width="29.875" style="1" customWidth="1"/>
    <col min="12821" max="12821" width="23.625" style="1" customWidth="1"/>
    <col min="12822" max="12831" width="8" style="1"/>
    <col min="12832" max="12835" width="0" style="1" hidden="1" customWidth="1"/>
    <col min="12836" max="13059" width="8" style="1"/>
    <col min="13060" max="13060" width="15.625" style="1" customWidth="1"/>
    <col min="13061" max="13061" width="13.125" style="1" customWidth="1"/>
    <col min="13062" max="13062" width="28" style="1" bestFit="1" customWidth="1"/>
    <col min="13063" max="13063" width="25.375" style="1" customWidth="1"/>
    <col min="13064" max="13064" width="32.875" style="1" customWidth="1"/>
    <col min="13065" max="13065" width="0" style="1" hidden="1" customWidth="1"/>
    <col min="13066" max="13066" width="25.625" style="1" customWidth="1"/>
    <col min="13067" max="13067" width="30.625" style="1" bestFit="1" customWidth="1"/>
    <col min="13068" max="13068" width="17.625" style="1" bestFit="1" customWidth="1"/>
    <col min="13069" max="13069" width="12" style="1" bestFit="1" customWidth="1"/>
    <col min="13070" max="13070" width="28.125" style="1" bestFit="1" customWidth="1"/>
    <col min="13071" max="13071" width="26.75" style="1" bestFit="1" customWidth="1"/>
    <col min="13072" max="13072" width="32.875" style="1" customWidth="1"/>
    <col min="13073" max="13073" width="32.125" style="1" bestFit="1" customWidth="1"/>
    <col min="13074" max="13074" width="17.625" style="1" bestFit="1" customWidth="1"/>
    <col min="13075" max="13075" width="28.375" style="1" bestFit="1" customWidth="1"/>
    <col min="13076" max="13076" width="29.875" style="1" customWidth="1"/>
    <col min="13077" max="13077" width="23.625" style="1" customWidth="1"/>
    <col min="13078" max="13087" width="8" style="1"/>
    <col min="13088" max="13091" width="0" style="1" hidden="1" customWidth="1"/>
    <col min="13092" max="13315" width="8" style="1"/>
    <col min="13316" max="13316" width="15.625" style="1" customWidth="1"/>
    <col min="13317" max="13317" width="13.125" style="1" customWidth="1"/>
    <col min="13318" max="13318" width="28" style="1" bestFit="1" customWidth="1"/>
    <col min="13319" max="13319" width="25.375" style="1" customWidth="1"/>
    <col min="13320" max="13320" width="32.875" style="1" customWidth="1"/>
    <col min="13321" max="13321" width="0" style="1" hidden="1" customWidth="1"/>
    <col min="13322" max="13322" width="25.625" style="1" customWidth="1"/>
    <col min="13323" max="13323" width="30.625" style="1" bestFit="1" customWidth="1"/>
    <col min="13324" max="13324" width="17.625" style="1" bestFit="1" customWidth="1"/>
    <col min="13325" max="13325" width="12" style="1" bestFit="1" customWidth="1"/>
    <col min="13326" max="13326" width="28.125" style="1" bestFit="1" customWidth="1"/>
    <col min="13327" max="13327" width="26.75" style="1" bestFit="1" customWidth="1"/>
    <col min="13328" max="13328" width="32.875" style="1" customWidth="1"/>
    <col min="13329" max="13329" width="32.125" style="1" bestFit="1" customWidth="1"/>
    <col min="13330" max="13330" width="17.625" style="1" bestFit="1" customWidth="1"/>
    <col min="13331" max="13331" width="28.375" style="1" bestFit="1" customWidth="1"/>
    <col min="13332" max="13332" width="29.875" style="1" customWidth="1"/>
    <col min="13333" max="13333" width="23.625" style="1" customWidth="1"/>
    <col min="13334" max="13343" width="8" style="1"/>
    <col min="13344" max="13347" width="0" style="1" hidden="1" customWidth="1"/>
    <col min="13348" max="13571" width="8" style="1"/>
    <col min="13572" max="13572" width="15.625" style="1" customWidth="1"/>
    <col min="13573" max="13573" width="13.125" style="1" customWidth="1"/>
    <col min="13574" max="13574" width="28" style="1" bestFit="1" customWidth="1"/>
    <col min="13575" max="13575" width="25.375" style="1" customWidth="1"/>
    <col min="13576" max="13576" width="32.875" style="1" customWidth="1"/>
    <col min="13577" max="13577" width="0" style="1" hidden="1" customWidth="1"/>
    <col min="13578" max="13578" width="25.625" style="1" customWidth="1"/>
    <col min="13579" max="13579" width="30.625" style="1" bestFit="1" customWidth="1"/>
    <col min="13580" max="13580" width="17.625" style="1" bestFit="1" customWidth="1"/>
    <col min="13581" max="13581" width="12" style="1" bestFit="1" customWidth="1"/>
    <col min="13582" max="13582" width="28.125" style="1" bestFit="1" customWidth="1"/>
    <col min="13583" max="13583" width="26.75" style="1" bestFit="1" customWidth="1"/>
    <col min="13584" max="13584" width="32.875" style="1" customWidth="1"/>
    <col min="13585" max="13585" width="32.125" style="1" bestFit="1" customWidth="1"/>
    <col min="13586" max="13586" width="17.625" style="1" bestFit="1" customWidth="1"/>
    <col min="13587" max="13587" width="28.375" style="1" bestFit="1" customWidth="1"/>
    <col min="13588" max="13588" width="29.875" style="1" customWidth="1"/>
    <col min="13589" max="13589" width="23.625" style="1" customWidth="1"/>
    <col min="13590" max="13599" width="8" style="1"/>
    <col min="13600" max="13603" width="0" style="1" hidden="1" customWidth="1"/>
    <col min="13604" max="13827" width="8" style="1"/>
    <col min="13828" max="13828" width="15.625" style="1" customWidth="1"/>
    <col min="13829" max="13829" width="13.125" style="1" customWidth="1"/>
    <col min="13830" max="13830" width="28" style="1" bestFit="1" customWidth="1"/>
    <col min="13831" max="13831" width="25.375" style="1" customWidth="1"/>
    <col min="13832" max="13832" width="32.875" style="1" customWidth="1"/>
    <col min="13833" max="13833" width="0" style="1" hidden="1" customWidth="1"/>
    <col min="13834" max="13834" width="25.625" style="1" customWidth="1"/>
    <col min="13835" max="13835" width="30.625" style="1" bestFit="1" customWidth="1"/>
    <col min="13836" max="13836" width="17.625" style="1" bestFit="1" customWidth="1"/>
    <col min="13837" max="13837" width="12" style="1" bestFit="1" customWidth="1"/>
    <col min="13838" max="13838" width="28.125" style="1" bestFit="1" customWidth="1"/>
    <col min="13839" max="13839" width="26.75" style="1" bestFit="1" customWidth="1"/>
    <col min="13840" max="13840" width="32.875" style="1" customWidth="1"/>
    <col min="13841" max="13841" width="32.125" style="1" bestFit="1" customWidth="1"/>
    <col min="13842" max="13842" width="17.625" style="1" bestFit="1" customWidth="1"/>
    <col min="13843" max="13843" width="28.375" style="1" bestFit="1" customWidth="1"/>
    <col min="13844" max="13844" width="29.875" style="1" customWidth="1"/>
    <col min="13845" max="13845" width="23.625" style="1" customWidth="1"/>
    <col min="13846" max="13855" width="8" style="1"/>
    <col min="13856" max="13859" width="0" style="1" hidden="1" customWidth="1"/>
    <col min="13860" max="14083" width="8" style="1"/>
    <col min="14084" max="14084" width="15.625" style="1" customWidth="1"/>
    <col min="14085" max="14085" width="13.125" style="1" customWidth="1"/>
    <col min="14086" max="14086" width="28" style="1" bestFit="1" customWidth="1"/>
    <col min="14087" max="14087" width="25.375" style="1" customWidth="1"/>
    <col min="14088" max="14088" width="32.875" style="1" customWidth="1"/>
    <col min="14089" max="14089" width="0" style="1" hidden="1" customWidth="1"/>
    <col min="14090" max="14090" width="25.625" style="1" customWidth="1"/>
    <col min="14091" max="14091" width="30.625" style="1" bestFit="1" customWidth="1"/>
    <col min="14092" max="14092" width="17.625" style="1" bestFit="1" customWidth="1"/>
    <col min="14093" max="14093" width="12" style="1" bestFit="1" customWidth="1"/>
    <col min="14094" max="14094" width="28.125" style="1" bestFit="1" customWidth="1"/>
    <col min="14095" max="14095" width="26.75" style="1" bestFit="1" customWidth="1"/>
    <col min="14096" max="14096" width="32.875" style="1" customWidth="1"/>
    <col min="14097" max="14097" width="32.125" style="1" bestFit="1" customWidth="1"/>
    <col min="14098" max="14098" width="17.625" style="1" bestFit="1" customWidth="1"/>
    <col min="14099" max="14099" width="28.375" style="1" bestFit="1" customWidth="1"/>
    <col min="14100" max="14100" width="29.875" style="1" customWidth="1"/>
    <col min="14101" max="14101" width="23.625" style="1" customWidth="1"/>
    <col min="14102" max="14111" width="8" style="1"/>
    <col min="14112" max="14115" width="0" style="1" hidden="1" customWidth="1"/>
    <col min="14116" max="14339" width="8" style="1"/>
    <col min="14340" max="14340" width="15.625" style="1" customWidth="1"/>
    <col min="14341" max="14341" width="13.125" style="1" customWidth="1"/>
    <col min="14342" max="14342" width="28" style="1" bestFit="1" customWidth="1"/>
    <col min="14343" max="14343" width="25.375" style="1" customWidth="1"/>
    <col min="14344" max="14344" width="32.875" style="1" customWidth="1"/>
    <col min="14345" max="14345" width="0" style="1" hidden="1" customWidth="1"/>
    <col min="14346" max="14346" width="25.625" style="1" customWidth="1"/>
    <col min="14347" max="14347" width="30.625" style="1" bestFit="1" customWidth="1"/>
    <col min="14348" max="14348" width="17.625" style="1" bestFit="1" customWidth="1"/>
    <col min="14349" max="14349" width="12" style="1" bestFit="1" customWidth="1"/>
    <col min="14350" max="14350" width="28.125" style="1" bestFit="1" customWidth="1"/>
    <col min="14351" max="14351" width="26.75" style="1" bestFit="1" customWidth="1"/>
    <col min="14352" max="14352" width="32.875" style="1" customWidth="1"/>
    <col min="14353" max="14353" width="32.125" style="1" bestFit="1" customWidth="1"/>
    <col min="14354" max="14354" width="17.625" style="1" bestFit="1" customWidth="1"/>
    <col min="14355" max="14355" width="28.375" style="1" bestFit="1" customWidth="1"/>
    <col min="14356" max="14356" width="29.875" style="1" customWidth="1"/>
    <col min="14357" max="14357" width="23.625" style="1" customWidth="1"/>
    <col min="14358" max="14367" width="8" style="1"/>
    <col min="14368" max="14371" width="0" style="1" hidden="1" customWidth="1"/>
    <col min="14372" max="14595" width="8" style="1"/>
    <col min="14596" max="14596" width="15.625" style="1" customWidth="1"/>
    <col min="14597" max="14597" width="13.125" style="1" customWidth="1"/>
    <col min="14598" max="14598" width="28" style="1" bestFit="1" customWidth="1"/>
    <col min="14599" max="14599" width="25.375" style="1" customWidth="1"/>
    <col min="14600" max="14600" width="32.875" style="1" customWidth="1"/>
    <col min="14601" max="14601" width="0" style="1" hidden="1" customWidth="1"/>
    <col min="14602" max="14602" width="25.625" style="1" customWidth="1"/>
    <col min="14603" max="14603" width="30.625" style="1" bestFit="1" customWidth="1"/>
    <col min="14604" max="14604" width="17.625" style="1" bestFit="1" customWidth="1"/>
    <col min="14605" max="14605" width="12" style="1" bestFit="1" customWidth="1"/>
    <col min="14606" max="14606" width="28.125" style="1" bestFit="1" customWidth="1"/>
    <col min="14607" max="14607" width="26.75" style="1" bestFit="1" customWidth="1"/>
    <col min="14608" max="14608" width="32.875" style="1" customWidth="1"/>
    <col min="14609" max="14609" width="32.125" style="1" bestFit="1" customWidth="1"/>
    <col min="14610" max="14610" width="17.625" style="1" bestFit="1" customWidth="1"/>
    <col min="14611" max="14611" width="28.375" style="1" bestFit="1" customWidth="1"/>
    <col min="14612" max="14612" width="29.875" style="1" customWidth="1"/>
    <col min="14613" max="14613" width="23.625" style="1" customWidth="1"/>
    <col min="14614" max="14623" width="8" style="1"/>
    <col min="14624" max="14627" width="0" style="1" hidden="1" customWidth="1"/>
    <col min="14628" max="14851" width="8" style="1"/>
    <col min="14852" max="14852" width="15.625" style="1" customWidth="1"/>
    <col min="14853" max="14853" width="13.125" style="1" customWidth="1"/>
    <col min="14854" max="14854" width="28" style="1" bestFit="1" customWidth="1"/>
    <col min="14855" max="14855" width="25.375" style="1" customWidth="1"/>
    <col min="14856" max="14856" width="32.875" style="1" customWidth="1"/>
    <col min="14857" max="14857" width="0" style="1" hidden="1" customWidth="1"/>
    <col min="14858" max="14858" width="25.625" style="1" customWidth="1"/>
    <col min="14859" max="14859" width="30.625" style="1" bestFit="1" customWidth="1"/>
    <col min="14860" max="14860" width="17.625" style="1" bestFit="1" customWidth="1"/>
    <col min="14861" max="14861" width="12" style="1" bestFit="1" customWidth="1"/>
    <col min="14862" max="14862" width="28.125" style="1" bestFit="1" customWidth="1"/>
    <col min="14863" max="14863" width="26.75" style="1" bestFit="1" customWidth="1"/>
    <col min="14864" max="14864" width="32.875" style="1" customWidth="1"/>
    <col min="14865" max="14865" width="32.125" style="1" bestFit="1" customWidth="1"/>
    <col min="14866" max="14866" width="17.625" style="1" bestFit="1" customWidth="1"/>
    <col min="14867" max="14867" width="28.375" style="1" bestFit="1" customWidth="1"/>
    <col min="14868" max="14868" width="29.875" style="1" customWidth="1"/>
    <col min="14869" max="14869" width="23.625" style="1" customWidth="1"/>
    <col min="14870" max="14879" width="8" style="1"/>
    <col min="14880" max="14883" width="0" style="1" hidden="1" customWidth="1"/>
    <col min="14884" max="15107" width="8" style="1"/>
    <col min="15108" max="15108" width="15.625" style="1" customWidth="1"/>
    <col min="15109" max="15109" width="13.125" style="1" customWidth="1"/>
    <col min="15110" max="15110" width="28" style="1" bestFit="1" customWidth="1"/>
    <col min="15111" max="15111" width="25.375" style="1" customWidth="1"/>
    <col min="15112" max="15112" width="32.875" style="1" customWidth="1"/>
    <col min="15113" max="15113" width="0" style="1" hidden="1" customWidth="1"/>
    <col min="15114" max="15114" width="25.625" style="1" customWidth="1"/>
    <col min="15115" max="15115" width="30.625" style="1" bestFit="1" customWidth="1"/>
    <col min="15116" max="15116" width="17.625" style="1" bestFit="1" customWidth="1"/>
    <col min="15117" max="15117" width="12" style="1" bestFit="1" customWidth="1"/>
    <col min="15118" max="15118" width="28.125" style="1" bestFit="1" customWidth="1"/>
    <col min="15119" max="15119" width="26.75" style="1" bestFit="1" customWidth="1"/>
    <col min="15120" max="15120" width="32.875" style="1" customWidth="1"/>
    <col min="15121" max="15121" width="32.125" style="1" bestFit="1" customWidth="1"/>
    <col min="15122" max="15122" width="17.625" style="1" bestFit="1" customWidth="1"/>
    <col min="15123" max="15123" width="28.375" style="1" bestFit="1" customWidth="1"/>
    <col min="15124" max="15124" width="29.875" style="1" customWidth="1"/>
    <col min="15125" max="15125" width="23.625" style="1" customWidth="1"/>
    <col min="15126" max="15135" width="8" style="1"/>
    <col min="15136" max="15139" width="0" style="1" hidden="1" customWidth="1"/>
    <col min="15140" max="15363" width="8" style="1"/>
    <col min="15364" max="15364" width="15.625" style="1" customWidth="1"/>
    <col min="15365" max="15365" width="13.125" style="1" customWidth="1"/>
    <col min="15366" max="15366" width="28" style="1" bestFit="1" customWidth="1"/>
    <col min="15367" max="15367" width="25.375" style="1" customWidth="1"/>
    <col min="15368" max="15368" width="32.875" style="1" customWidth="1"/>
    <col min="15369" max="15369" width="0" style="1" hidden="1" customWidth="1"/>
    <col min="15370" max="15370" width="25.625" style="1" customWidth="1"/>
    <col min="15371" max="15371" width="30.625" style="1" bestFit="1" customWidth="1"/>
    <col min="15372" max="15372" width="17.625" style="1" bestFit="1" customWidth="1"/>
    <col min="15373" max="15373" width="12" style="1" bestFit="1" customWidth="1"/>
    <col min="15374" max="15374" width="28.125" style="1" bestFit="1" customWidth="1"/>
    <col min="15375" max="15375" width="26.75" style="1" bestFit="1" customWidth="1"/>
    <col min="15376" max="15376" width="32.875" style="1" customWidth="1"/>
    <col min="15377" max="15377" width="32.125" style="1" bestFit="1" customWidth="1"/>
    <col min="15378" max="15378" width="17.625" style="1" bestFit="1" customWidth="1"/>
    <col min="15379" max="15379" width="28.375" style="1" bestFit="1" customWidth="1"/>
    <col min="15380" max="15380" width="29.875" style="1" customWidth="1"/>
    <col min="15381" max="15381" width="23.625" style="1" customWidth="1"/>
    <col min="15382" max="15391" width="8" style="1"/>
    <col min="15392" max="15395" width="0" style="1" hidden="1" customWidth="1"/>
    <col min="15396" max="15619" width="8" style="1"/>
    <col min="15620" max="15620" width="15.625" style="1" customWidth="1"/>
    <col min="15621" max="15621" width="13.125" style="1" customWidth="1"/>
    <col min="15622" max="15622" width="28" style="1" bestFit="1" customWidth="1"/>
    <col min="15623" max="15623" width="25.375" style="1" customWidth="1"/>
    <col min="15624" max="15624" width="32.875" style="1" customWidth="1"/>
    <col min="15625" max="15625" width="0" style="1" hidden="1" customWidth="1"/>
    <col min="15626" max="15626" width="25.625" style="1" customWidth="1"/>
    <col min="15627" max="15627" width="30.625" style="1" bestFit="1" customWidth="1"/>
    <col min="15628" max="15628" width="17.625" style="1" bestFit="1" customWidth="1"/>
    <col min="15629" max="15629" width="12" style="1" bestFit="1" customWidth="1"/>
    <col min="15630" max="15630" width="28.125" style="1" bestFit="1" customWidth="1"/>
    <col min="15631" max="15631" width="26.75" style="1" bestFit="1" customWidth="1"/>
    <col min="15632" max="15632" width="32.875" style="1" customWidth="1"/>
    <col min="15633" max="15633" width="32.125" style="1" bestFit="1" customWidth="1"/>
    <col min="15634" max="15634" width="17.625" style="1" bestFit="1" customWidth="1"/>
    <col min="15635" max="15635" width="28.375" style="1" bestFit="1" customWidth="1"/>
    <col min="15636" max="15636" width="29.875" style="1" customWidth="1"/>
    <col min="15637" max="15637" width="23.625" style="1" customWidth="1"/>
    <col min="15638" max="15647" width="8" style="1"/>
    <col min="15648" max="15651" width="0" style="1" hidden="1" customWidth="1"/>
    <col min="15652" max="15875" width="8" style="1"/>
    <col min="15876" max="15876" width="15.625" style="1" customWidth="1"/>
    <col min="15877" max="15877" width="13.125" style="1" customWidth="1"/>
    <col min="15878" max="15878" width="28" style="1" bestFit="1" customWidth="1"/>
    <col min="15879" max="15879" width="25.375" style="1" customWidth="1"/>
    <col min="15880" max="15880" width="32.875" style="1" customWidth="1"/>
    <col min="15881" max="15881" width="0" style="1" hidden="1" customWidth="1"/>
    <col min="15882" max="15882" width="25.625" style="1" customWidth="1"/>
    <col min="15883" max="15883" width="30.625" style="1" bestFit="1" customWidth="1"/>
    <col min="15884" max="15884" width="17.625" style="1" bestFit="1" customWidth="1"/>
    <col min="15885" max="15885" width="12" style="1" bestFit="1" customWidth="1"/>
    <col min="15886" max="15886" width="28.125" style="1" bestFit="1" customWidth="1"/>
    <col min="15887" max="15887" width="26.75" style="1" bestFit="1" customWidth="1"/>
    <col min="15888" max="15888" width="32.875" style="1" customWidth="1"/>
    <col min="15889" max="15889" width="32.125" style="1" bestFit="1" customWidth="1"/>
    <col min="15890" max="15890" width="17.625" style="1" bestFit="1" customWidth="1"/>
    <col min="15891" max="15891" width="28.375" style="1" bestFit="1" customWidth="1"/>
    <col min="15892" max="15892" width="29.875" style="1" customWidth="1"/>
    <col min="15893" max="15893" width="23.625" style="1" customWidth="1"/>
    <col min="15894" max="15903" width="8" style="1"/>
    <col min="15904" max="15907" width="0" style="1" hidden="1" customWidth="1"/>
    <col min="15908" max="16131" width="8" style="1"/>
    <col min="16132" max="16132" width="15.625" style="1" customWidth="1"/>
    <col min="16133" max="16133" width="13.125" style="1" customWidth="1"/>
    <col min="16134" max="16134" width="28" style="1" bestFit="1" customWidth="1"/>
    <col min="16135" max="16135" width="25.375" style="1" customWidth="1"/>
    <col min="16136" max="16136" width="32.875" style="1" customWidth="1"/>
    <col min="16137" max="16137" width="0" style="1" hidden="1" customWidth="1"/>
    <col min="16138" max="16138" width="25.625" style="1" customWidth="1"/>
    <col min="16139" max="16139" width="30.625" style="1" bestFit="1" customWidth="1"/>
    <col min="16140" max="16140" width="17.625" style="1" bestFit="1" customWidth="1"/>
    <col min="16141" max="16141" width="12" style="1" bestFit="1" customWidth="1"/>
    <col min="16142" max="16142" width="28.125" style="1" bestFit="1" customWidth="1"/>
    <col min="16143" max="16143" width="26.75" style="1" bestFit="1" customWidth="1"/>
    <col min="16144" max="16144" width="32.875" style="1" customWidth="1"/>
    <col min="16145" max="16145" width="32.125" style="1" bestFit="1" customWidth="1"/>
    <col min="16146" max="16146" width="17.625" style="1" bestFit="1" customWidth="1"/>
    <col min="16147" max="16147" width="28.375" style="1" bestFit="1" customWidth="1"/>
    <col min="16148" max="16148" width="29.875" style="1" customWidth="1"/>
    <col min="16149" max="16149" width="23.625" style="1" customWidth="1"/>
    <col min="16150" max="16159" width="8" style="1"/>
    <col min="16160" max="16163" width="0" style="1" hidden="1" customWidth="1"/>
    <col min="16164" max="16384" width="8" style="1"/>
  </cols>
  <sheetData>
    <row r="1" spans="1:34" ht="30" customHeight="1" x14ac:dyDescent="0.15">
      <c r="A1" s="33" t="s">
        <v>129</v>
      </c>
      <c r="D1" s="34"/>
      <c r="M1" s="35"/>
      <c r="N1" s="35"/>
      <c r="O1" s="35"/>
      <c r="P1" s="35"/>
      <c r="Q1" s="35"/>
      <c r="R1" s="35"/>
      <c r="S1" s="35"/>
    </row>
    <row r="2" spans="1:34" ht="44.25" customHeight="1" x14ac:dyDescent="0.15">
      <c r="A2" s="206" t="s">
        <v>130</v>
      </c>
      <c r="B2" s="206"/>
      <c r="C2" s="206"/>
      <c r="D2" s="206"/>
      <c r="E2" s="206"/>
      <c r="F2" s="206"/>
      <c r="G2" s="206"/>
      <c r="H2" s="206"/>
      <c r="I2" s="206"/>
      <c r="J2" s="206"/>
      <c r="K2" s="206"/>
      <c r="L2" s="206"/>
      <c r="M2" s="206"/>
      <c r="N2" s="206"/>
      <c r="O2" s="206"/>
      <c r="P2" s="206"/>
      <c r="Q2" s="206"/>
      <c r="R2" s="206"/>
      <c r="S2" s="206"/>
      <c r="T2" s="206"/>
      <c r="U2" s="55"/>
    </row>
    <row r="3" spans="1:34" ht="36.75" customHeight="1" thickBot="1" x14ac:dyDescent="0.25">
      <c r="B3" s="121">
        <f>IF(SUM(COUNTIF(AB6:AB30, "エラー"))&gt;0, "入力エラー：「介護ロボット等の種別（A）」で「見守り・コミュニケーション」以外を選択した事業所で、「見守り機器の導入に伴う通信環境整備に係る費用（E）」に金額の入力があります。（注４）をご参照ください。", 0)</f>
        <v>0</v>
      </c>
      <c r="L3" s="36"/>
      <c r="M3" s="36"/>
      <c r="N3" s="36"/>
      <c r="O3" s="36"/>
      <c r="P3" s="36"/>
      <c r="Q3" s="36"/>
      <c r="R3" s="36"/>
      <c r="S3" s="36"/>
      <c r="T3" s="36"/>
      <c r="U3" s="37"/>
      <c r="W3" s="37"/>
    </row>
    <row r="4" spans="1:34" ht="35.1" customHeight="1" thickBot="1" x14ac:dyDescent="0.25">
      <c r="B4" s="91"/>
      <c r="G4" s="203" t="s">
        <v>173</v>
      </c>
      <c r="H4" s="204"/>
      <c r="I4" s="204"/>
      <c r="J4" s="204"/>
      <c r="K4" s="205"/>
      <c r="L4" s="209" t="s">
        <v>112</v>
      </c>
      <c r="M4" s="210"/>
      <c r="N4" s="210"/>
      <c r="O4" s="210"/>
      <c r="P4" s="210"/>
      <c r="Q4" s="210"/>
      <c r="R4" s="210"/>
      <c r="S4" s="210"/>
      <c r="T4" s="211"/>
      <c r="U4" s="120" t="s">
        <v>113</v>
      </c>
      <c r="W4" s="37" t="s">
        <v>1</v>
      </c>
    </row>
    <row r="5" spans="1:34" ht="108" customHeight="1" thickBot="1" x14ac:dyDescent="0.2">
      <c r="A5" s="212" t="s">
        <v>3</v>
      </c>
      <c r="B5" s="213"/>
      <c r="C5" s="93" t="s">
        <v>4</v>
      </c>
      <c r="D5" s="94" t="s">
        <v>5</v>
      </c>
      <c r="E5" s="108" t="s">
        <v>6</v>
      </c>
      <c r="F5" s="95" t="s">
        <v>7</v>
      </c>
      <c r="G5" s="200" t="s">
        <v>174</v>
      </c>
      <c r="H5" s="94" t="s">
        <v>175</v>
      </c>
      <c r="I5" s="94" t="s">
        <v>176</v>
      </c>
      <c r="J5" s="94" t="s">
        <v>177</v>
      </c>
      <c r="K5" s="201" t="s">
        <v>178</v>
      </c>
      <c r="L5" s="109" t="s">
        <v>114</v>
      </c>
      <c r="M5" s="110" t="s">
        <v>8</v>
      </c>
      <c r="N5" s="111" t="s">
        <v>9</v>
      </c>
      <c r="O5" s="110" t="s">
        <v>10</v>
      </c>
      <c r="P5" s="110" t="s">
        <v>179</v>
      </c>
      <c r="Q5" s="119" t="s">
        <v>115</v>
      </c>
      <c r="R5" s="110" t="s">
        <v>116</v>
      </c>
      <c r="S5" s="111" t="s">
        <v>117</v>
      </c>
      <c r="T5" s="113" t="s">
        <v>131</v>
      </c>
      <c r="U5" s="112" t="s">
        <v>118</v>
      </c>
      <c r="V5" s="114" t="s">
        <v>119</v>
      </c>
      <c r="W5" s="96" t="s">
        <v>132</v>
      </c>
      <c r="AG5"/>
      <c r="AH5"/>
    </row>
    <row r="6" spans="1:34" ht="45" customHeight="1" x14ac:dyDescent="0.15">
      <c r="A6" s="214">
        <v>1</v>
      </c>
      <c r="B6" s="215"/>
      <c r="C6" s="92"/>
      <c r="D6" s="38"/>
      <c r="E6" s="97"/>
      <c r="F6" s="107" t="str">
        <f>D6&amp;E6</f>
        <v/>
      </c>
      <c r="G6" s="197"/>
      <c r="H6" s="197"/>
      <c r="I6" s="197"/>
      <c r="J6" s="197"/>
      <c r="K6" s="197"/>
      <c r="L6" s="102"/>
      <c r="M6" s="38"/>
      <c r="N6" s="39"/>
      <c r="O6" s="40"/>
      <c r="P6" s="40"/>
      <c r="Q6" s="40"/>
      <c r="R6" s="182" t="str">
        <f>IFERROR((N6+P6/O6),"")</f>
        <v/>
      </c>
      <c r="S6" s="183" t="str">
        <f>IFERROR((O6*R6+Q6),"")</f>
        <v/>
      </c>
      <c r="T6" s="184">
        <f>SUMIF($F6:$F30,F6,$S6:$S30)</f>
        <v>0</v>
      </c>
      <c r="U6" s="188"/>
      <c r="V6" s="117">
        <f>SUM(T6,U6)</f>
        <v>0</v>
      </c>
      <c r="W6" s="123">
        <f>IF(V6&gt;10000000,10000000,V6)</f>
        <v>0</v>
      </c>
      <c r="Z6" s="68">
        <f t="shared" ref="Z6:Z30" si="0">IF(M6="見守り・コミュニケーション",1,2)</f>
        <v>2</v>
      </c>
      <c r="AA6" s="68">
        <f t="shared" ref="AA6:AA30" si="1">IF(ISNUMBER(Q6),1,2)</f>
        <v>2</v>
      </c>
      <c r="AB6" s="68" t="str">
        <f>IF(AND(Z6=2,AA6=1),"エラー","")</f>
        <v/>
      </c>
      <c r="AG6"/>
      <c r="AH6" s="41"/>
    </row>
    <row r="7" spans="1:34" ht="45" customHeight="1" x14ac:dyDescent="0.15">
      <c r="A7" s="214">
        <v>2</v>
      </c>
      <c r="B7" s="215"/>
      <c r="C7" s="92"/>
      <c r="D7" s="38"/>
      <c r="E7" s="97"/>
      <c r="F7" s="107" t="str">
        <f t="shared" ref="F7:F30" si="2">D7&amp;E7</f>
        <v/>
      </c>
      <c r="G7" s="197"/>
      <c r="H7" s="197"/>
      <c r="I7" s="197"/>
      <c r="J7" s="197"/>
      <c r="K7" s="197"/>
      <c r="L7" s="103"/>
      <c r="M7" s="38"/>
      <c r="N7" s="39"/>
      <c r="O7" s="40"/>
      <c r="P7" s="40"/>
      <c r="Q7" s="40"/>
      <c r="R7" s="182" t="str">
        <f t="shared" ref="R7:R30" si="3">IFERROR((N7+P7/O7),"")</f>
        <v/>
      </c>
      <c r="S7" s="183" t="str">
        <f t="shared" ref="S7:S30" si="4">IFERROR((O7*R7+Q7),"")</f>
        <v/>
      </c>
      <c r="T7" s="184" t="str">
        <f>IF($F$7=$F$6,"",SUMIF($F$6:$F$30,F7,$S$6:$S$29))</f>
        <v/>
      </c>
      <c r="U7" s="189"/>
      <c r="V7" s="115">
        <f t="shared" ref="V7:V8" si="5">SUM(T7,U7)</f>
        <v>0</v>
      </c>
      <c r="W7" s="124">
        <f t="shared" ref="W7:W8" si="6">IF(V7&gt;10000000,10000000,V7)</f>
        <v>0</v>
      </c>
      <c r="Z7" s="68">
        <f t="shared" si="0"/>
        <v>2</v>
      </c>
      <c r="AA7" s="68">
        <f t="shared" si="1"/>
        <v>2</v>
      </c>
      <c r="AB7" s="68" t="str">
        <f t="shared" ref="AB7:AB30" si="7">IF(AND(Z7=2,AA7=1),"エラー","")</f>
        <v/>
      </c>
      <c r="AG7"/>
      <c r="AH7" s="41"/>
    </row>
    <row r="8" spans="1:34" ht="45" customHeight="1" x14ac:dyDescent="0.15">
      <c r="A8" s="214">
        <v>3</v>
      </c>
      <c r="B8" s="215"/>
      <c r="C8" s="92"/>
      <c r="D8" s="38"/>
      <c r="E8" s="97"/>
      <c r="F8" s="107" t="str">
        <f t="shared" si="2"/>
        <v/>
      </c>
      <c r="G8" s="197"/>
      <c r="H8" s="197"/>
      <c r="I8" s="197"/>
      <c r="J8" s="197"/>
      <c r="K8" s="197"/>
      <c r="L8" s="102"/>
      <c r="M8" s="38"/>
      <c r="N8" s="39"/>
      <c r="O8" s="40"/>
      <c r="P8" s="40"/>
      <c r="Q8" s="40"/>
      <c r="R8" s="182" t="str">
        <f t="shared" si="3"/>
        <v/>
      </c>
      <c r="S8" s="183" t="str">
        <f t="shared" si="4"/>
        <v/>
      </c>
      <c r="T8" s="184" t="str">
        <f>IF(OR(F8=$F$6,F8=$F$7),"",SUMIF($F$6:$F$30,F8,$S$6:$S$30))</f>
        <v/>
      </c>
      <c r="U8" s="189"/>
      <c r="V8" s="115">
        <f t="shared" si="5"/>
        <v>0</v>
      </c>
      <c r="W8" s="124">
        <f t="shared" si="6"/>
        <v>0</v>
      </c>
      <c r="Z8" s="68">
        <f t="shared" si="0"/>
        <v>2</v>
      </c>
      <c r="AA8" s="68">
        <f t="shared" si="1"/>
        <v>2</v>
      </c>
      <c r="AB8" s="68" t="str">
        <f t="shared" si="7"/>
        <v/>
      </c>
      <c r="AG8"/>
      <c r="AH8" s="41"/>
    </row>
    <row r="9" spans="1:34" ht="45" customHeight="1" x14ac:dyDescent="0.15">
      <c r="A9" s="214">
        <v>4</v>
      </c>
      <c r="B9" s="215"/>
      <c r="C9" s="92"/>
      <c r="D9" s="38"/>
      <c r="E9" s="97"/>
      <c r="F9" s="100" t="str">
        <f t="shared" si="2"/>
        <v/>
      </c>
      <c r="G9" s="197"/>
      <c r="H9" s="197"/>
      <c r="I9" s="197"/>
      <c r="J9" s="197"/>
      <c r="K9" s="197"/>
      <c r="L9" s="103"/>
      <c r="M9" s="38"/>
      <c r="N9" s="39"/>
      <c r="O9" s="40"/>
      <c r="P9" s="40"/>
      <c r="Q9" s="40"/>
      <c r="R9" s="182" t="str">
        <f t="shared" si="3"/>
        <v/>
      </c>
      <c r="S9" s="183" t="str">
        <f t="shared" si="4"/>
        <v/>
      </c>
      <c r="T9" s="184" t="str">
        <f>IF(OR(F9=$F$6,F9=$F$7,F9=$F$8),"",SUMIF($F$6:$F$30,F9,$S$6:$S$30))</f>
        <v/>
      </c>
      <c r="U9" s="189"/>
      <c r="V9" s="115">
        <f>SUM(T9,U9)</f>
        <v>0</v>
      </c>
      <c r="W9" s="124">
        <f>IF(V9&gt;10000000,10000000,V9)</f>
        <v>0</v>
      </c>
      <c r="Z9" s="68">
        <f t="shared" si="0"/>
        <v>2</v>
      </c>
      <c r="AA9" s="68">
        <f t="shared" si="1"/>
        <v>2</v>
      </c>
      <c r="AB9" s="68" t="str">
        <f t="shared" si="7"/>
        <v/>
      </c>
      <c r="AG9"/>
      <c r="AH9" s="41"/>
    </row>
    <row r="10" spans="1:34" ht="45" customHeight="1" x14ac:dyDescent="0.15">
      <c r="A10" s="214">
        <v>5</v>
      </c>
      <c r="B10" s="215"/>
      <c r="C10" s="92"/>
      <c r="D10" s="38"/>
      <c r="E10" s="97"/>
      <c r="F10" s="100" t="str">
        <f t="shared" si="2"/>
        <v/>
      </c>
      <c r="G10" s="197"/>
      <c r="H10" s="197"/>
      <c r="I10" s="197"/>
      <c r="J10" s="197"/>
      <c r="K10" s="197"/>
      <c r="L10" s="102"/>
      <c r="M10" s="38"/>
      <c r="N10" s="39"/>
      <c r="O10" s="40"/>
      <c r="P10" s="40"/>
      <c r="Q10" s="40"/>
      <c r="R10" s="182" t="str">
        <f t="shared" si="3"/>
        <v/>
      </c>
      <c r="S10" s="183" t="str">
        <f t="shared" si="4"/>
        <v/>
      </c>
      <c r="T10" s="184" t="str">
        <f>IF(OR(F10=$F$6,F10=$F$7,F10=$F$8,F10=$F$9),"",SUMIF($F$6:$F$30,F10,$S$6:$S$30))</f>
        <v/>
      </c>
      <c r="U10" s="189"/>
      <c r="V10" s="115">
        <f t="shared" ref="V10:V30" si="8">SUM(T10,U10)</f>
        <v>0</v>
      </c>
      <c r="W10" s="124">
        <f t="shared" ref="W10:W30" si="9">IF(V10&gt;10000000,10000000,V10)</f>
        <v>0</v>
      </c>
      <c r="Z10" s="68">
        <f t="shared" si="0"/>
        <v>2</v>
      </c>
      <c r="AA10" s="68">
        <f t="shared" si="1"/>
        <v>2</v>
      </c>
      <c r="AB10" s="68" t="str">
        <f t="shared" si="7"/>
        <v/>
      </c>
      <c r="AG10"/>
      <c r="AH10" s="41"/>
    </row>
    <row r="11" spans="1:34" ht="45" customHeight="1" x14ac:dyDescent="0.15">
      <c r="A11" s="214">
        <v>6</v>
      </c>
      <c r="B11" s="215"/>
      <c r="C11" s="92"/>
      <c r="D11" s="38"/>
      <c r="E11" s="97"/>
      <c r="F11" s="100" t="str">
        <f t="shared" si="2"/>
        <v/>
      </c>
      <c r="G11" s="197"/>
      <c r="H11" s="197"/>
      <c r="I11" s="197"/>
      <c r="J11" s="197"/>
      <c r="K11" s="197"/>
      <c r="L11" s="103"/>
      <c r="M11" s="38"/>
      <c r="N11" s="39"/>
      <c r="O11" s="40"/>
      <c r="P11" s="40"/>
      <c r="Q11" s="40"/>
      <c r="R11" s="182" t="str">
        <f t="shared" si="3"/>
        <v/>
      </c>
      <c r="S11" s="183" t="str">
        <f t="shared" si="4"/>
        <v/>
      </c>
      <c r="T11" s="184" t="str">
        <f>IF(OR(F11=$F$6,F11=$F$7,F11=$F$8,F11=$F$9,F11=$F$10),"",SUMIF($F$6:$F$30,F11,$S$6:$S$30))</f>
        <v/>
      </c>
      <c r="U11" s="189"/>
      <c r="V11" s="115">
        <f t="shared" si="8"/>
        <v>0</v>
      </c>
      <c r="W11" s="124">
        <f t="shared" si="9"/>
        <v>0</v>
      </c>
      <c r="Z11" s="68">
        <f t="shared" si="0"/>
        <v>2</v>
      </c>
      <c r="AA11" s="68">
        <f t="shared" si="1"/>
        <v>2</v>
      </c>
      <c r="AB11" s="68" t="str">
        <f t="shared" si="7"/>
        <v/>
      </c>
      <c r="AH11" s="41"/>
    </row>
    <row r="12" spans="1:34" ht="45" customHeight="1" x14ac:dyDescent="0.15">
      <c r="A12" s="214">
        <v>7</v>
      </c>
      <c r="B12" s="215"/>
      <c r="C12" s="92"/>
      <c r="D12" s="38"/>
      <c r="E12" s="97"/>
      <c r="F12" s="100" t="str">
        <f t="shared" si="2"/>
        <v/>
      </c>
      <c r="G12" s="197"/>
      <c r="H12" s="197"/>
      <c r="I12" s="197"/>
      <c r="J12" s="197"/>
      <c r="K12" s="197"/>
      <c r="L12" s="102"/>
      <c r="M12" s="38"/>
      <c r="N12" s="39"/>
      <c r="O12" s="40"/>
      <c r="P12" s="40"/>
      <c r="Q12" s="40"/>
      <c r="R12" s="182" t="str">
        <f t="shared" si="3"/>
        <v/>
      </c>
      <c r="S12" s="183" t="str">
        <f t="shared" si="4"/>
        <v/>
      </c>
      <c r="T12" s="184" t="str">
        <f>IF(OR(F12=$F$6,F12=$F$7,F12=$F$8,F12=$F$9,F12=$F$10,F12=$F$11),"",SUMIF($F$6:$F$30,F12,$S$6:$S$30))</f>
        <v/>
      </c>
      <c r="U12" s="189"/>
      <c r="V12" s="115">
        <f t="shared" si="8"/>
        <v>0</v>
      </c>
      <c r="W12" s="124">
        <f t="shared" si="9"/>
        <v>0</v>
      </c>
      <c r="Z12" s="68">
        <f t="shared" si="0"/>
        <v>2</v>
      </c>
      <c r="AA12" s="68">
        <f t="shared" si="1"/>
        <v>2</v>
      </c>
      <c r="AB12" s="68" t="str">
        <f t="shared" si="7"/>
        <v/>
      </c>
      <c r="AH12" s="41"/>
    </row>
    <row r="13" spans="1:34" ht="45" customHeight="1" x14ac:dyDescent="0.15">
      <c r="A13" s="214">
        <v>8</v>
      </c>
      <c r="B13" s="215"/>
      <c r="C13" s="92"/>
      <c r="D13" s="38"/>
      <c r="E13" s="97"/>
      <c r="F13" s="100" t="str">
        <f t="shared" si="2"/>
        <v/>
      </c>
      <c r="G13" s="197"/>
      <c r="H13" s="197"/>
      <c r="I13" s="197"/>
      <c r="J13" s="197"/>
      <c r="K13" s="197"/>
      <c r="L13" s="103"/>
      <c r="M13" s="38"/>
      <c r="N13" s="39"/>
      <c r="O13" s="40"/>
      <c r="P13" s="40"/>
      <c r="Q13" s="40"/>
      <c r="R13" s="182" t="str">
        <f t="shared" si="3"/>
        <v/>
      </c>
      <c r="S13" s="183" t="str">
        <f t="shared" si="4"/>
        <v/>
      </c>
      <c r="T13" s="184" t="str">
        <f>IF(OR(F13=$F$6,F13=$F$7,F13=$F$8,F13=$F$9,F13=$F$10,F13=$F$11,F13=$F$12),"",SUMIF($F$6:$F$30,F13,$S$6:$S$30))</f>
        <v/>
      </c>
      <c r="U13" s="189"/>
      <c r="V13" s="115">
        <f t="shared" si="8"/>
        <v>0</v>
      </c>
      <c r="W13" s="124">
        <f t="shared" si="9"/>
        <v>0</v>
      </c>
      <c r="Z13" s="68">
        <f t="shared" si="0"/>
        <v>2</v>
      </c>
      <c r="AA13" s="68">
        <f t="shared" si="1"/>
        <v>2</v>
      </c>
      <c r="AB13" s="68" t="str">
        <f t="shared" si="7"/>
        <v/>
      </c>
    </row>
    <row r="14" spans="1:34" ht="45" customHeight="1" x14ac:dyDescent="0.15">
      <c r="A14" s="214">
        <v>9</v>
      </c>
      <c r="B14" s="215"/>
      <c r="C14" s="92"/>
      <c r="D14" s="38"/>
      <c r="E14" s="97"/>
      <c r="F14" s="100" t="str">
        <f t="shared" si="2"/>
        <v/>
      </c>
      <c r="G14" s="197"/>
      <c r="H14" s="197"/>
      <c r="I14" s="197"/>
      <c r="J14" s="197"/>
      <c r="K14" s="197"/>
      <c r="L14" s="102"/>
      <c r="M14" s="38"/>
      <c r="N14" s="39"/>
      <c r="O14" s="40"/>
      <c r="P14" s="40"/>
      <c r="Q14" s="40"/>
      <c r="R14" s="182" t="str">
        <f t="shared" si="3"/>
        <v/>
      </c>
      <c r="S14" s="183" t="str">
        <f t="shared" si="4"/>
        <v/>
      </c>
      <c r="T14" s="184" t="str">
        <f>IF(OR(F14=$F$6,F14=$F$7,F14=$F$8,F14=$F$9,F14=$F$10,F14=$F$11,F14=$F$12,F14=$F$13),"",SUMIF($F$6:$F$30,F14,$S$6:$S$30))</f>
        <v/>
      </c>
      <c r="U14" s="189"/>
      <c r="V14" s="115">
        <f t="shared" si="8"/>
        <v>0</v>
      </c>
      <c r="W14" s="124">
        <f t="shared" si="9"/>
        <v>0</v>
      </c>
      <c r="Z14" s="68">
        <f t="shared" si="0"/>
        <v>2</v>
      </c>
      <c r="AA14" s="68">
        <f t="shared" si="1"/>
        <v>2</v>
      </c>
      <c r="AB14" s="68" t="str">
        <f t="shared" si="7"/>
        <v/>
      </c>
    </row>
    <row r="15" spans="1:34" ht="45" customHeight="1" x14ac:dyDescent="0.15">
      <c r="A15" s="214">
        <v>10</v>
      </c>
      <c r="B15" s="215"/>
      <c r="C15" s="92"/>
      <c r="D15" s="38"/>
      <c r="E15" s="97"/>
      <c r="F15" s="100" t="str">
        <f t="shared" si="2"/>
        <v/>
      </c>
      <c r="G15" s="197"/>
      <c r="H15" s="197"/>
      <c r="I15" s="197"/>
      <c r="J15" s="197"/>
      <c r="K15" s="197"/>
      <c r="L15" s="103"/>
      <c r="M15" s="38"/>
      <c r="N15" s="39"/>
      <c r="O15" s="40"/>
      <c r="P15" s="40"/>
      <c r="Q15" s="40"/>
      <c r="R15" s="182" t="str">
        <f t="shared" si="3"/>
        <v/>
      </c>
      <c r="S15" s="183" t="str">
        <f t="shared" si="4"/>
        <v/>
      </c>
      <c r="T15" s="184" t="str">
        <f>IF(OR(F15=$F$6,F15=$F$7,F15=$F$8,F15=$F$9,F15=$F$10,F15=$F$11,F15=$F$12,F15=$F$13,F15=$F$14),"",SUMIF($F$6:$F$30,F15,$S$6:$S$30))</f>
        <v/>
      </c>
      <c r="U15" s="189"/>
      <c r="V15" s="115">
        <f t="shared" si="8"/>
        <v>0</v>
      </c>
      <c r="W15" s="124">
        <f t="shared" si="9"/>
        <v>0</v>
      </c>
      <c r="Z15" s="68">
        <f t="shared" si="0"/>
        <v>2</v>
      </c>
      <c r="AA15" s="68">
        <f t="shared" si="1"/>
        <v>2</v>
      </c>
      <c r="AB15" s="68" t="str">
        <f t="shared" si="7"/>
        <v/>
      </c>
    </row>
    <row r="16" spans="1:34" ht="45" customHeight="1" x14ac:dyDescent="0.15">
      <c r="A16" s="214">
        <v>11</v>
      </c>
      <c r="B16" s="215"/>
      <c r="C16" s="92"/>
      <c r="D16" s="38"/>
      <c r="E16" s="97"/>
      <c r="F16" s="100" t="str">
        <f t="shared" si="2"/>
        <v/>
      </c>
      <c r="G16" s="197"/>
      <c r="H16" s="197"/>
      <c r="I16" s="197"/>
      <c r="J16" s="197"/>
      <c r="K16" s="197"/>
      <c r="L16" s="102"/>
      <c r="M16" s="38"/>
      <c r="N16" s="39"/>
      <c r="O16" s="40"/>
      <c r="P16" s="40"/>
      <c r="Q16" s="40"/>
      <c r="R16" s="182" t="str">
        <f t="shared" si="3"/>
        <v/>
      </c>
      <c r="S16" s="183" t="str">
        <f t="shared" si="4"/>
        <v/>
      </c>
      <c r="T16" s="184" t="str">
        <f>IF(OR(F16=$F$6,F16=$F$7,F16=$F$8,F16=$F$9,F16=$F$10,F16=$F$11,F16=$F$12,F16=$F$13,F16=$F$14,F16=$F$15),"",SUMIF($F$6:$F$30,F16,$S$6:$S$30))</f>
        <v/>
      </c>
      <c r="U16" s="189"/>
      <c r="V16" s="115">
        <f t="shared" si="8"/>
        <v>0</v>
      </c>
      <c r="W16" s="124">
        <f t="shared" si="9"/>
        <v>0</v>
      </c>
      <c r="Z16" s="68">
        <f t="shared" si="0"/>
        <v>2</v>
      </c>
      <c r="AA16" s="68">
        <f t="shared" si="1"/>
        <v>2</v>
      </c>
      <c r="AB16" s="68" t="str">
        <f t="shared" si="7"/>
        <v/>
      </c>
    </row>
    <row r="17" spans="1:28" ht="45" customHeight="1" x14ac:dyDescent="0.15">
      <c r="A17" s="214">
        <v>12</v>
      </c>
      <c r="B17" s="215"/>
      <c r="C17" s="92"/>
      <c r="D17" s="38"/>
      <c r="E17" s="97"/>
      <c r="F17" s="100" t="str">
        <f t="shared" si="2"/>
        <v/>
      </c>
      <c r="G17" s="197"/>
      <c r="H17" s="197"/>
      <c r="I17" s="197"/>
      <c r="J17" s="197"/>
      <c r="K17" s="197"/>
      <c r="L17" s="103"/>
      <c r="M17" s="38"/>
      <c r="N17" s="39"/>
      <c r="O17" s="40"/>
      <c r="P17" s="40"/>
      <c r="Q17" s="40"/>
      <c r="R17" s="182" t="str">
        <f t="shared" si="3"/>
        <v/>
      </c>
      <c r="S17" s="183" t="str">
        <f t="shared" si="4"/>
        <v/>
      </c>
      <c r="T17" s="184" t="str">
        <f>IF(OR(F17=$F$6,F17=$F$7,F17=$F$8,F17=$F$9,F17=$F$10,F17=$F$11,F17=$F$12,F17=$F$13,F17=$F$14,F17=$F$15,F17=$F$16),"",SUMIF($F$6:$F$30,F17,$S$6:$S$30))</f>
        <v/>
      </c>
      <c r="U17" s="189"/>
      <c r="V17" s="115">
        <f t="shared" si="8"/>
        <v>0</v>
      </c>
      <c r="W17" s="124">
        <f t="shared" si="9"/>
        <v>0</v>
      </c>
      <c r="Z17" s="68">
        <f t="shared" si="0"/>
        <v>2</v>
      </c>
      <c r="AA17" s="68">
        <f t="shared" si="1"/>
        <v>2</v>
      </c>
      <c r="AB17" s="68" t="str">
        <f t="shared" si="7"/>
        <v/>
      </c>
    </row>
    <row r="18" spans="1:28" ht="45" customHeight="1" x14ac:dyDescent="0.15">
      <c r="A18" s="214">
        <v>13</v>
      </c>
      <c r="B18" s="215"/>
      <c r="C18" s="92"/>
      <c r="D18" s="38"/>
      <c r="E18" s="97"/>
      <c r="F18" s="100" t="str">
        <f t="shared" si="2"/>
        <v/>
      </c>
      <c r="G18" s="197"/>
      <c r="H18" s="197"/>
      <c r="I18" s="197"/>
      <c r="J18" s="197"/>
      <c r="K18" s="197"/>
      <c r="L18" s="102"/>
      <c r="M18" s="38"/>
      <c r="N18" s="39"/>
      <c r="O18" s="40"/>
      <c r="P18" s="40"/>
      <c r="Q18" s="40"/>
      <c r="R18" s="182" t="str">
        <f t="shared" si="3"/>
        <v/>
      </c>
      <c r="S18" s="183" t="str">
        <f t="shared" si="4"/>
        <v/>
      </c>
      <c r="T18" s="184" t="str">
        <f>IF(OR(F18=$F$6,F18=$F$7,F18=$F$8,F18=$F$9,F18=$F$10,F18=$F$11,F18=$F$12,F18=$F$13,F18=$F$14,F18=$F$15,F18=$F$16,F18=$F$17),"",SUMIF($F$6:$F$30,F18,$S$6:$S$30))</f>
        <v/>
      </c>
      <c r="U18" s="189"/>
      <c r="V18" s="115">
        <f t="shared" si="8"/>
        <v>0</v>
      </c>
      <c r="W18" s="124">
        <f t="shared" si="9"/>
        <v>0</v>
      </c>
      <c r="Z18" s="68">
        <f t="shared" si="0"/>
        <v>2</v>
      </c>
      <c r="AA18" s="68">
        <f t="shared" si="1"/>
        <v>2</v>
      </c>
      <c r="AB18" s="68" t="str">
        <f t="shared" si="7"/>
        <v/>
      </c>
    </row>
    <row r="19" spans="1:28" ht="45" customHeight="1" x14ac:dyDescent="0.15">
      <c r="A19" s="214">
        <v>14</v>
      </c>
      <c r="B19" s="215"/>
      <c r="C19" s="92"/>
      <c r="D19" s="38"/>
      <c r="E19" s="97"/>
      <c r="F19" s="100" t="str">
        <f t="shared" si="2"/>
        <v/>
      </c>
      <c r="G19" s="197"/>
      <c r="H19" s="197"/>
      <c r="I19" s="197"/>
      <c r="J19" s="197"/>
      <c r="K19" s="197"/>
      <c r="L19" s="102"/>
      <c r="M19" s="38"/>
      <c r="N19" s="39"/>
      <c r="O19" s="40"/>
      <c r="P19" s="40"/>
      <c r="Q19" s="40"/>
      <c r="R19" s="182" t="str">
        <f t="shared" si="3"/>
        <v/>
      </c>
      <c r="S19" s="183" t="str">
        <f t="shared" si="4"/>
        <v/>
      </c>
      <c r="T19" s="184" t="str">
        <f>IF(OR(F19=$F$6,F19=$F$7,F19=$F$8,F19=$F$9,F19=$F$10,F19=$F$11,F19=$F$12,F19=$F$13,F19=$F$14,F19=$F$15,F19=$F$16,F19=$F$17,F19=$F$18),"",SUMIF($F$6:$F$30,F19,$S$6:$S$30))</f>
        <v/>
      </c>
      <c r="U19" s="189"/>
      <c r="V19" s="115">
        <f t="shared" si="8"/>
        <v>0</v>
      </c>
      <c r="W19" s="124">
        <f t="shared" si="9"/>
        <v>0</v>
      </c>
      <c r="Z19" s="68">
        <f t="shared" si="0"/>
        <v>2</v>
      </c>
      <c r="AA19" s="68">
        <f t="shared" si="1"/>
        <v>2</v>
      </c>
      <c r="AB19" s="68" t="str">
        <f t="shared" si="7"/>
        <v/>
      </c>
    </row>
    <row r="20" spans="1:28" ht="45" customHeight="1" x14ac:dyDescent="0.15">
      <c r="A20" s="214">
        <v>15</v>
      </c>
      <c r="B20" s="215"/>
      <c r="C20" s="92"/>
      <c r="D20" s="38"/>
      <c r="E20" s="97"/>
      <c r="F20" s="100" t="str">
        <f t="shared" si="2"/>
        <v/>
      </c>
      <c r="G20" s="197"/>
      <c r="H20" s="197"/>
      <c r="I20" s="197"/>
      <c r="J20" s="197"/>
      <c r="K20" s="197"/>
      <c r="L20" s="102"/>
      <c r="M20" s="38"/>
      <c r="N20" s="39"/>
      <c r="O20" s="40"/>
      <c r="P20" s="40"/>
      <c r="Q20" s="40"/>
      <c r="R20" s="182" t="str">
        <f t="shared" si="3"/>
        <v/>
      </c>
      <c r="S20" s="183" t="str">
        <f t="shared" si="4"/>
        <v/>
      </c>
      <c r="T20" s="184" t="str">
        <f>IF(OR(F20=$F$6,F20=$F$7,F20=$F$8,F20=$F$9,F20=$F$10,F20=$F$11,F20=$F$12,F20=$F$13,F20=$F$14,F20=$F$15,F20=$F$16,F20=$F$17,F20=$F$18,F20=$F$19),"",SUMIF($F$6:$F$30,F20,$S$6:$S$30))</f>
        <v/>
      </c>
      <c r="U20" s="189"/>
      <c r="V20" s="115">
        <f t="shared" si="8"/>
        <v>0</v>
      </c>
      <c r="W20" s="124">
        <f t="shared" si="9"/>
        <v>0</v>
      </c>
      <c r="Z20" s="68">
        <f t="shared" si="0"/>
        <v>2</v>
      </c>
      <c r="AA20" s="68">
        <f t="shared" si="1"/>
        <v>2</v>
      </c>
      <c r="AB20" s="68" t="str">
        <f t="shared" si="7"/>
        <v/>
      </c>
    </row>
    <row r="21" spans="1:28" ht="45" customHeight="1" x14ac:dyDescent="0.15">
      <c r="A21" s="214">
        <v>16</v>
      </c>
      <c r="B21" s="215"/>
      <c r="C21" s="92"/>
      <c r="D21" s="38"/>
      <c r="E21" s="97"/>
      <c r="F21" s="100" t="str">
        <f t="shared" si="2"/>
        <v/>
      </c>
      <c r="G21" s="197"/>
      <c r="H21" s="197"/>
      <c r="I21" s="197"/>
      <c r="J21" s="197"/>
      <c r="K21" s="197"/>
      <c r="L21" s="102"/>
      <c r="M21" s="38"/>
      <c r="N21" s="39"/>
      <c r="O21" s="40"/>
      <c r="P21" s="40"/>
      <c r="Q21" s="40"/>
      <c r="R21" s="182" t="str">
        <f t="shared" si="3"/>
        <v/>
      </c>
      <c r="S21" s="183" t="str">
        <f t="shared" si="4"/>
        <v/>
      </c>
      <c r="T21" s="184" t="str">
        <f>IF(OR(F21=$F$6,F21=$F$7,F21=$F$8,F21=$F$9,F21=$F$10,F21=$F$11,F21=$F$12,F21=$F$13,F21=$F$14,F21=$F$15,F21=$F$16,F21=$F$17,F21=$F$18,F21=$F$19,F21=$F$20),"",SUMIF($F$6:$F$30,F21,$S$6:$S$30))</f>
        <v/>
      </c>
      <c r="U21" s="189"/>
      <c r="V21" s="115">
        <f t="shared" si="8"/>
        <v>0</v>
      </c>
      <c r="W21" s="124">
        <f t="shared" si="9"/>
        <v>0</v>
      </c>
      <c r="Z21" s="68">
        <f t="shared" si="0"/>
        <v>2</v>
      </c>
      <c r="AA21" s="68">
        <f t="shared" si="1"/>
        <v>2</v>
      </c>
      <c r="AB21" s="68" t="str">
        <f t="shared" si="7"/>
        <v/>
      </c>
    </row>
    <row r="22" spans="1:28" ht="45" customHeight="1" x14ac:dyDescent="0.15">
      <c r="A22" s="214">
        <v>17</v>
      </c>
      <c r="B22" s="215"/>
      <c r="C22" s="92"/>
      <c r="D22" s="38"/>
      <c r="E22" s="97"/>
      <c r="F22" s="100" t="str">
        <f t="shared" si="2"/>
        <v/>
      </c>
      <c r="G22" s="197"/>
      <c r="H22" s="197"/>
      <c r="I22" s="197"/>
      <c r="J22" s="197"/>
      <c r="K22" s="197"/>
      <c r="L22" s="102"/>
      <c r="M22" s="38"/>
      <c r="N22" s="39"/>
      <c r="O22" s="40"/>
      <c r="P22" s="40"/>
      <c r="Q22" s="40"/>
      <c r="R22" s="182" t="str">
        <f t="shared" si="3"/>
        <v/>
      </c>
      <c r="S22" s="183" t="str">
        <f t="shared" si="4"/>
        <v/>
      </c>
      <c r="T22" s="184" t="str">
        <f>IF(OR(F22=$F$6,F22=$F$7,F22=$F$8,F22=$F$9,F22=$F$10,F22=$F$11,F22=$F$12,F22=$F$13,F22=$F$14,F22=$F$15,F22=$F$16,F22=$F$17,F22=$F$18,F22=$F$19,F22=$F$20,F22=$F$21),"",SUMIF($F$6:$F$30,F22,$S$6:$S$30))</f>
        <v/>
      </c>
      <c r="U22" s="189"/>
      <c r="V22" s="115">
        <f t="shared" si="8"/>
        <v>0</v>
      </c>
      <c r="W22" s="124">
        <f t="shared" si="9"/>
        <v>0</v>
      </c>
      <c r="Z22" s="68">
        <f t="shared" si="0"/>
        <v>2</v>
      </c>
      <c r="AA22" s="68">
        <f t="shared" si="1"/>
        <v>2</v>
      </c>
      <c r="AB22" s="68" t="str">
        <f t="shared" si="7"/>
        <v/>
      </c>
    </row>
    <row r="23" spans="1:28" ht="45" customHeight="1" x14ac:dyDescent="0.15">
      <c r="A23" s="214">
        <v>18</v>
      </c>
      <c r="B23" s="215"/>
      <c r="C23" s="92"/>
      <c r="D23" s="38"/>
      <c r="E23" s="97"/>
      <c r="F23" s="100" t="str">
        <f t="shared" si="2"/>
        <v/>
      </c>
      <c r="G23" s="197"/>
      <c r="H23" s="197"/>
      <c r="I23" s="197"/>
      <c r="J23" s="197"/>
      <c r="K23" s="197"/>
      <c r="L23" s="102"/>
      <c r="M23" s="38"/>
      <c r="N23" s="39"/>
      <c r="O23" s="40"/>
      <c r="P23" s="40"/>
      <c r="Q23" s="40"/>
      <c r="R23" s="182" t="str">
        <f t="shared" si="3"/>
        <v/>
      </c>
      <c r="S23" s="183" t="str">
        <f t="shared" si="4"/>
        <v/>
      </c>
      <c r="T23" s="184" t="str">
        <f>IF(OR(F23=$F$6,F23=$F$7,F23=$F$8,F23=$F$9,F23=$F$10,F23=$F$11,F23=$F$12,F23=$F$13,F23=$F$14,F23=$F$15,F23=$F$16,F23=$F$17,F23=$F$18,F23=$F$19,F23=$F$20,F23=$F$21,F23=$F$22),"",SUMIF($F$6:$F$30,F23,$S$6:$S$30))</f>
        <v/>
      </c>
      <c r="U23" s="189"/>
      <c r="V23" s="115">
        <f t="shared" si="8"/>
        <v>0</v>
      </c>
      <c r="W23" s="124">
        <f t="shared" si="9"/>
        <v>0</v>
      </c>
      <c r="Z23" s="68">
        <f t="shared" si="0"/>
        <v>2</v>
      </c>
      <c r="AA23" s="68">
        <f t="shared" si="1"/>
        <v>2</v>
      </c>
      <c r="AB23" s="68" t="str">
        <f t="shared" si="7"/>
        <v/>
      </c>
    </row>
    <row r="24" spans="1:28" ht="45" customHeight="1" x14ac:dyDescent="0.15">
      <c r="A24" s="214">
        <v>19</v>
      </c>
      <c r="B24" s="215"/>
      <c r="C24" s="92"/>
      <c r="D24" s="38"/>
      <c r="E24" s="97"/>
      <c r="F24" s="100" t="str">
        <f t="shared" si="2"/>
        <v/>
      </c>
      <c r="G24" s="197"/>
      <c r="H24" s="197"/>
      <c r="I24" s="197"/>
      <c r="J24" s="197"/>
      <c r="K24" s="197"/>
      <c r="L24" s="102"/>
      <c r="M24" s="38"/>
      <c r="N24" s="39"/>
      <c r="O24" s="40"/>
      <c r="P24" s="40"/>
      <c r="Q24" s="40"/>
      <c r="R24" s="182" t="str">
        <f t="shared" si="3"/>
        <v/>
      </c>
      <c r="S24" s="183" t="str">
        <f t="shared" si="4"/>
        <v/>
      </c>
      <c r="T24" s="184" t="str">
        <f>IF(OR(F24=$F$6,F24=$F$7,F24=$F$8,F24=$F$9,F24=$F$10,F24=$F$11,F24=$F$12,F24=$F$13,F24=$F$14,F24=$F$15,F24=$F$16,F24=$F$17,F24=$F$18,F24=$F$19,F24=$F$20,F24=$F$21,F24=$F$22,F24=$F$23),"",SUMIF($F$6:$F$30,F24,$S$6:$S$30))</f>
        <v/>
      </c>
      <c r="U24" s="189"/>
      <c r="V24" s="115">
        <f t="shared" si="8"/>
        <v>0</v>
      </c>
      <c r="W24" s="124">
        <f t="shared" si="9"/>
        <v>0</v>
      </c>
      <c r="Z24" s="68">
        <f t="shared" si="0"/>
        <v>2</v>
      </c>
      <c r="AA24" s="68">
        <f t="shared" si="1"/>
        <v>2</v>
      </c>
      <c r="AB24" s="68" t="str">
        <f t="shared" si="7"/>
        <v/>
      </c>
    </row>
    <row r="25" spans="1:28" ht="45" customHeight="1" x14ac:dyDescent="0.15">
      <c r="A25" s="214">
        <v>20</v>
      </c>
      <c r="B25" s="215"/>
      <c r="C25" s="92"/>
      <c r="D25" s="38"/>
      <c r="E25" s="97"/>
      <c r="F25" s="100" t="str">
        <f t="shared" si="2"/>
        <v/>
      </c>
      <c r="G25" s="197"/>
      <c r="H25" s="197"/>
      <c r="I25" s="197"/>
      <c r="J25" s="197"/>
      <c r="K25" s="197"/>
      <c r="L25" s="102"/>
      <c r="M25" s="38"/>
      <c r="N25" s="39"/>
      <c r="O25" s="40"/>
      <c r="P25" s="40"/>
      <c r="Q25" s="40"/>
      <c r="R25" s="182" t="str">
        <f t="shared" si="3"/>
        <v/>
      </c>
      <c r="S25" s="183" t="str">
        <f t="shared" si="4"/>
        <v/>
      </c>
      <c r="T25" s="184" t="str">
        <f>IF(OR(F25=$F$6,F25=$F$7,F25=$F$8,F25=$F$9,F25=$F$10,F25=$F$11,F25=$F$12,F25=$F$13,F25=$F$14,F25=$F$15,F25=$F$16,F25=$F$17,F25=$F$18,F25=$F$19,F25=$F$20,F25=$F$21,F25=$F$22,F25=$F$23,F25=$F$24),"",SUMIF($F$6:$F$30,F25,$S$6:$S$30))</f>
        <v/>
      </c>
      <c r="U25" s="189"/>
      <c r="V25" s="115">
        <f t="shared" si="8"/>
        <v>0</v>
      </c>
      <c r="W25" s="124">
        <f t="shared" si="9"/>
        <v>0</v>
      </c>
      <c r="Z25" s="68">
        <f t="shared" si="0"/>
        <v>2</v>
      </c>
      <c r="AA25" s="68">
        <f t="shared" si="1"/>
        <v>2</v>
      </c>
      <c r="AB25" s="68" t="str">
        <f t="shared" si="7"/>
        <v/>
      </c>
    </row>
    <row r="26" spans="1:28" ht="45" customHeight="1" x14ac:dyDescent="0.15">
      <c r="A26" s="214">
        <v>21</v>
      </c>
      <c r="B26" s="215"/>
      <c r="C26" s="92"/>
      <c r="D26" s="38"/>
      <c r="E26" s="97"/>
      <c r="F26" s="100" t="str">
        <f t="shared" si="2"/>
        <v/>
      </c>
      <c r="G26" s="197"/>
      <c r="H26" s="197"/>
      <c r="I26" s="197"/>
      <c r="J26" s="197"/>
      <c r="K26" s="197"/>
      <c r="L26" s="102"/>
      <c r="M26" s="38"/>
      <c r="N26" s="39"/>
      <c r="O26" s="40"/>
      <c r="P26" s="40"/>
      <c r="Q26" s="40"/>
      <c r="R26" s="182" t="str">
        <f t="shared" si="3"/>
        <v/>
      </c>
      <c r="S26" s="183" t="str">
        <f t="shared" si="4"/>
        <v/>
      </c>
      <c r="T26" s="184" t="str">
        <f>IF(OR(F26=$F$6,F26=$F$7,F26=$F$8,F26=$F$9,F26=$F$10,F26=$F$11,F26=$F$12,F26=$F$13,F26=$F$14,F26=$F$15,F26=$F$16,F26=$F$17,F26=$F$18,F26=$F$19,F26=$F$20,F26=$F$21,F26=$F$22,F26=$F$23,F26=$F$24,F26=$F$25),"",SUMIF($F$6:$F$30,F26,$S$6:$S$30))</f>
        <v/>
      </c>
      <c r="U26" s="189"/>
      <c r="V26" s="115">
        <f t="shared" si="8"/>
        <v>0</v>
      </c>
      <c r="W26" s="124">
        <f t="shared" si="9"/>
        <v>0</v>
      </c>
      <c r="Z26" s="68">
        <f t="shared" si="0"/>
        <v>2</v>
      </c>
      <c r="AA26" s="68">
        <f t="shared" si="1"/>
        <v>2</v>
      </c>
      <c r="AB26" s="68" t="str">
        <f t="shared" si="7"/>
        <v/>
      </c>
    </row>
    <row r="27" spans="1:28" ht="45" customHeight="1" x14ac:dyDescent="0.15">
      <c r="A27" s="214">
        <v>22</v>
      </c>
      <c r="B27" s="215"/>
      <c r="C27" s="92"/>
      <c r="D27" s="38"/>
      <c r="E27" s="97"/>
      <c r="F27" s="100" t="str">
        <f t="shared" si="2"/>
        <v/>
      </c>
      <c r="G27" s="197"/>
      <c r="H27" s="197"/>
      <c r="I27" s="197"/>
      <c r="J27" s="197"/>
      <c r="K27" s="197"/>
      <c r="L27" s="102"/>
      <c r="M27" s="38"/>
      <c r="N27" s="39"/>
      <c r="O27" s="40"/>
      <c r="P27" s="40"/>
      <c r="Q27" s="40"/>
      <c r="R27" s="182" t="str">
        <f t="shared" si="3"/>
        <v/>
      </c>
      <c r="S27" s="183" t="str">
        <f t="shared" si="4"/>
        <v/>
      </c>
      <c r="T27" s="184" t="str">
        <f>IF(OR(F27=$F$6,F27=$F$7,F27=$F$8,F27=$F$9,F27=$F$10,F27=$F$11,F27=$F$12,F27=$F$13,F27=$F$14,F27=$F$15,F27=$F$16,F27=$F$17,F27=$F$18,F27=$F$19,F27=$F$20,F27=$F$21,F27=$F$22,F27=$F$23,F27=$F$24,F27=$F$25,F27=$F$26),"",SUMIF($F$6:$F$30,F27,$S$6:$S$30))</f>
        <v/>
      </c>
      <c r="U27" s="189"/>
      <c r="V27" s="115">
        <f t="shared" si="8"/>
        <v>0</v>
      </c>
      <c r="W27" s="124">
        <f t="shared" si="9"/>
        <v>0</v>
      </c>
      <c r="Z27" s="68">
        <f t="shared" si="0"/>
        <v>2</v>
      </c>
      <c r="AA27" s="68">
        <f t="shared" si="1"/>
        <v>2</v>
      </c>
      <c r="AB27" s="68" t="str">
        <f t="shared" si="7"/>
        <v/>
      </c>
    </row>
    <row r="28" spans="1:28" ht="45" customHeight="1" x14ac:dyDescent="0.15">
      <c r="A28" s="214">
        <v>23</v>
      </c>
      <c r="B28" s="215"/>
      <c r="C28" s="92"/>
      <c r="D28" s="38"/>
      <c r="E28" s="97"/>
      <c r="F28" s="100" t="str">
        <f t="shared" si="2"/>
        <v/>
      </c>
      <c r="G28" s="197"/>
      <c r="H28" s="197"/>
      <c r="I28" s="197"/>
      <c r="J28" s="197"/>
      <c r="K28" s="197"/>
      <c r="L28" s="102"/>
      <c r="M28" s="38"/>
      <c r="N28" s="39"/>
      <c r="O28" s="40"/>
      <c r="P28" s="40"/>
      <c r="Q28" s="40"/>
      <c r="R28" s="182" t="str">
        <f t="shared" si="3"/>
        <v/>
      </c>
      <c r="S28" s="183" t="str">
        <f t="shared" si="4"/>
        <v/>
      </c>
      <c r="T28" s="184" t="str">
        <f>IF(OR(F28=$F$6,F28=$F$7,F28=$F$8,F28=$F$9,F28=$F$10,F28=$F$11,F28=$F$12,F28=$F$13,F28=$F$14,F28=$F$15,F28=$F$16,F28=$F$17,F28=$F$18,F28=$F$19,F28=$F$20,F28=$F$21,F28=$F$22,F28=$F$23,F28=$F$24,F28=$F$25,F28=$F$26,F28=$F$27),"",SUMIF($F$6:$F$30,F28,$S$6:$S$30))</f>
        <v/>
      </c>
      <c r="U28" s="189"/>
      <c r="V28" s="115">
        <f t="shared" si="8"/>
        <v>0</v>
      </c>
      <c r="W28" s="124">
        <f t="shared" si="9"/>
        <v>0</v>
      </c>
      <c r="Z28" s="68">
        <f t="shared" si="0"/>
        <v>2</v>
      </c>
      <c r="AA28" s="68">
        <f t="shared" si="1"/>
        <v>2</v>
      </c>
      <c r="AB28" s="68" t="str">
        <f t="shared" si="7"/>
        <v/>
      </c>
    </row>
    <row r="29" spans="1:28" ht="45" customHeight="1" x14ac:dyDescent="0.15">
      <c r="A29" s="214">
        <v>24</v>
      </c>
      <c r="B29" s="215"/>
      <c r="C29" s="92"/>
      <c r="D29" s="38"/>
      <c r="E29" s="97"/>
      <c r="F29" s="100" t="str">
        <f t="shared" si="2"/>
        <v/>
      </c>
      <c r="G29" s="197"/>
      <c r="H29" s="197"/>
      <c r="I29" s="197"/>
      <c r="J29" s="197"/>
      <c r="K29" s="197"/>
      <c r="L29" s="102"/>
      <c r="M29" s="38"/>
      <c r="N29" s="39"/>
      <c r="O29" s="40"/>
      <c r="P29" s="40"/>
      <c r="Q29" s="40"/>
      <c r="R29" s="182" t="str">
        <f t="shared" si="3"/>
        <v/>
      </c>
      <c r="S29" s="183" t="str">
        <f t="shared" si="4"/>
        <v/>
      </c>
      <c r="T29" s="184" t="str">
        <f>IF(OR(F29=$F$6,F29=$F$7,F29=$F$8,F29=$F$9,F29=$F$10,F29=$F$11,F29=$F$12,F29=$F$13,F29=$F$14,F29=$F$15,F29=$F$16,F29=$F$17,F29=$F$18,F29=$F$19,F29=$F$20,F29=$F$21,F29=$F$22,F29=$F$23,F29=$F$24,F29=$F$25,F29=$F$26,F29=$F$27,F29=$F$28),"",SUMIF($F$6:$F$30,F29,$S$6:$S$30))</f>
        <v/>
      </c>
      <c r="U29" s="189"/>
      <c r="V29" s="115">
        <f t="shared" si="8"/>
        <v>0</v>
      </c>
      <c r="W29" s="124">
        <f t="shared" si="9"/>
        <v>0</v>
      </c>
      <c r="Z29" s="68">
        <f t="shared" si="0"/>
        <v>2</v>
      </c>
      <c r="AA29" s="68">
        <f t="shared" si="1"/>
        <v>2</v>
      </c>
      <c r="AB29" s="68" t="str">
        <f t="shared" si="7"/>
        <v/>
      </c>
    </row>
    <row r="30" spans="1:28" ht="45" customHeight="1" x14ac:dyDescent="0.15">
      <c r="A30" s="214">
        <v>25</v>
      </c>
      <c r="B30" s="215"/>
      <c r="C30" s="92"/>
      <c r="D30" s="38"/>
      <c r="E30" s="97"/>
      <c r="F30" s="100" t="str">
        <f t="shared" si="2"/>
        <v/>
      </c>
      <c r="G30" s="197"/>
      <c r="H30" s="197"/>
      <c r="I30" s="197"/>
      <c r="J30" s="197"/>
      <c r="K30" s="197"/>
      <c r="L30" s="103"/>
      <c r="M30" s="38"/>
      <c r="N30" s="39"/>
      <c r="O30" s="40"/>
      <c r="P30" s="40"/>
      <c r="Q30" s="40"/>
      <c r="R30" s="182" t="str">
        <f t="shared" si="3"/>
        <v/>
      </c>
      <c r="S30" s="183" t="str">
        <f t="shared" si="4"/>
        <v/>
      </c>
      <c r="T30" s="184" t="str">
        <f>IF(OR(F30=$F$6,F30=$F$7,F30=$F$8,F30=$F$9,F30=$F$10,F30=$F$11,F30=$F$12,F30=$F$13,F30=$F$14,F30=$F$15,F30=$F$16,F30=$F$17,F30=$F$18,F30=$F$19,F30=$F$20,F30=$F$21,F30=$F$22,F30=$F$23,F30=$F$24,F30=$F$25,F30=$F$26,F30=$F$27,F30=$F$28,F30=$F$29),"",SUMIF($F$6:$F$30,F30,$S$6:$S$30))</f>
        <v/>
      </c>
      <c r="U30" s="189"/>
      <c r="V30" s="115">
        <f t="shared" si="8"/>
        <v>0</v>
      </c>
      <c r="W30" s="124">
        <f t="shared" si="9"/>
        <v>0</v>
      </c>
      <c r="Z30" s="68">
        <f t="shared" si="0"/>
        <v>2</v>
      </c>
      <c r="AA30" s="68">
        <f t="shared" si="1"/>
        <v>2</v>
      </c>
      <c r="AB30" s="68" t="str">
        <f t="shared" si="7"/>
        <v/>
      </c>
    </row>
    <row r="31" spans="1:28" ht="45" customHeight="1" thickBot="1" x14ac:dyDescent="0.2">
      <c r="A31" s="207" t="s">
        <v>28</v>
      </c>
      <c r="B31" s="208"/>
      <c r="C31" s="98"/>
      <c r="D31" s="98"/>
      <c r="E31" s="99"/>
      <c r="F31" s="101"/>
      <c r="G31" s="198"/>
      <c r="H31" s="198"/>
      <c r="I31" s="198"/>
      <c r="J31" s="198"/>
      <c r="K31" s="198"/>
      <c r="L31" s="104"/>
      <c r="M31" s="98"/>
      <c r="N31" s="105"/>
      <c r="O31" s="106"/>
      <c r="P31" s="106"/>
      <c r="Q31" s="106"/>
      <c r="R31" s="185"/>
      <c r="S31" s="186">
        <f>SUM(S6:S30)</f>
        <v>0</v>
      </c>
      <c r="T31" s="187">
        <f>SUM(T6:T30)</f>
        <v>0</v>
      </c>
      <c r="U31" s="54">
        <f>SUM(U6:U30)</f>
        <v>0</v>
      </c>
      <c r="V31" s="116">
        <f>SUM(V6:V30)</f>
        <v>0</v>
      </c>
      <c r="W31" s="118">
        <f>SUM(W6:W30)</f>
        <v>0</v>
      </c>
    </row>
    <row r="32" spans="1:28" ht="45" customHeight="1" thickBot="1" x14ac:dyDescent="0.2">
      <c r="A32" s="42"/>
      <c r="B32" s="42"/>
      <c r="C32" s="43"/>
      <c r="D32" s="43"/>
      <c r="E32" s="43"/>
      <c r="F32" s="43"/>
      <c r="G32" s="43"/>
      <c r="H32" s="43"/>
      <c r="I32" s="43"/>
      <c r="J32" s="43"/>
      <c r="K32" s="43"/>
      <c r="L32" s="42"/>
      <c r="M32" s="43"/>
      <c r="N32" s="44"/>
      <c r="O32" s="44"/>
      <c r="P32" s="44"/>
      <c r="Q32" s="44"/>
      <c r="R32" s="44"/>
      <c r="S32" s="44"/>
      <c r="T32" s="44"/>
      <c r="U32" s="44"/>
    </row>
    <row r="33" spans="1:23" ht="45" customHeight="1" x14ac:dyDescent="0.15">
      <c r="A33" s="42"/>
      <c r="B33" s="42"/>
      <c r="C33" s="43"/>
      <c r="D33" s="43"/>
      <c r="E33" s="43"/>
      <c r="F33" s="43"/>
      <c r="G33" s="43"/>
      <c r="H33" s="43"/>
      <c r="I33" s="43"/>
      <c r="J33" s="43"/>
      <c r="K33" s="43"/>
      <c r="L33" s="42"/>
      <c r="M33" s="43"/>
      <c r="N33" s="44"/>
      <c r="O33" s="44"/>
      <c r="P33" s="44"/>
      <c r="Q33" s="44"/>
      <c r="R33" s="44"/>
      <c r="S33" s="44"/>
      <c r="U33" s="45"/>
      <c r="V33" s="66" t="s">
        <v>133</v>
      </c>
      <c r="W33" s="46">
        <f>W31*3/4</f>
        <v>0</v>
      </c>
    </row>
    <row r="34" spans="1:23" ht="58.5" customHeight="1" x14ac:dyDescent="0.15">
      <c r="A34" s="42"/>
      <c r="B34" s="42"/>
      <c r="C34" s="43"/>
      <c r="D34" s="43"/>
      <c r="E34" s="43"/>
      <c r="F34" s="43"/>
      <c r="G34" s="43"/>
      <c r="H34" s="43"/>
      <c r="I34" s="43"/>
      <c r="J34" s="43"/>
      <c r="K34" s="43"/>
      <c r="L34" s="42"/>
      <c r="M34" s="43"/>
      <c r="N34" s="44"/>
      <c r="O34" s="44"/>
      <c r="P34" s="44"/>
      <c r="Q34" s="44"/>
      <c r="R34" s="44"/>
      <c r="S34" s="44"/>
      <c r="U34" s="45"/>
      <c r="V34" s="192" t="s">
        <v>134</v>
      </c>
      <c r="W34" s="193"/>
    </row>
    <row r="35" spans="1:23" ht="45" customHeight="1" x14ac:dyDescent="0.15">
      <c r="A35" s="42"/>
      <c r="B35" s="42"/>
      <c r="C35" s="43"/>
      <c r="D35" s="43"/>
      <c r="E35" s="43"/>
      <c r="F35" s="43"/>
      <c r="G35" s="43"/>
      <c r="H35" s="43"/>
      <c r="I35" s="43"/>
      <c r="J35" s="43"/>
      <c r="K35" s="43"/>
      <c r="L35" s="42"/>
      <c r="M35" s="43"/>
      <c r="N35" s="44"/>
      <c r="O35" s="44"/>
      <c r="P35" s="44"/>
      <c r="Q35" s="44"/>
      <c r="R35" s="44"/>
      <c r="S35" s="44"/>
      <c r="U35" s="45"/>
      <c r="V35" s="191" t="s">
        <v>135</v>
      </c>
      <c r="W35" s="190">
        <f>MIN(W33:W34)</f>
        <v>0</v>
      </c>
    </row>
    <row r="36" spans="1:23" ht="45" customHeight="1" thickBot="1" x14ac:dyDescent="0.2">
      <c r="A36" s="42"/>
      <c r="B36" s="42"/>
      <c r="C36" s="43"/>
      <c r="D36" s="43"/>
      <c r="E36" s="43"/>
      <c r="F36" s="43"/>
      <c r="G36" s="43"/>
      <c r="H36" s="43"/>
      <c r="I36" s="43"/>
      <c r="J36" s="43"/>
      <c r="K36" s="43"/>
      <c r="L36" s="42"/>
      <c r="M36" s="43"/>
      <c r="N36" s="44"/>
      <c r="O36" s="44"/>
      <c r="P36" s="44"/>
      <c r="Q36" s="44"/>
      <c r="R36" s="44"/>
      <c r="S36" s="44"/>
      <c r="U36" s="45"/>
      <c r="V36" s="67" t="s">
        <v>136</v>
      </c>
      <c r="W36" s="47">
        <f>ROUNDDOWN(W35*2/3,-3)</f>
        <v>0</v>
      </c>
    </row>
    <row r="37" spans="1:23" ht="23.1" customHeight="1" x14ac:dyDescent="0.15">
      <c r="A37" s="48" t="s">
        <v>29</v>
      </c>
      <c r="B37" s="49" t="s">
        <v>30</v>
      </c>
      <c r="C37" s="43"/>
      <c r="D37" s="43"/>
      <c r="E37" s="43"/>
      <c r="F37" s="43"/>
      <c r="G37" s="43"/>
      <c r="H37" s="43"/>
      <c r="I37" s="43"/>
      <c r="J37" s="43"/>
      <c r="K37" s="43"/>
      <c r="L37" s="42"/>
      <c r="M37" s="43"/>
      <c r="N37" s="44"/>
      <c r="O37" s="44"/>
      <c r="P37" s="44"/>
      <c r="Q37" s="44"/>
      <c r="R37" s="44"/>
      <c r="S37" s="44"/>
      <c r="U37" s="45"/>
    </row>
    <row r="38" spans="1:23" ht="23.1" customHeight="1" x14ac:dyDescent="0.15">
      <c r="A38" s="50" t="s">
        <v>31</v>
      </c>
      <c r="B38" s="35" t="s">
        <v>120</v>
      </c>
      <c r="C38" s="51"/>
      <c r="D38" s="51"/>
      <c r="E38" s="51"/>
      <c r="F38" s="51"/>
      <c r="G38" s="51"/>
      <c r="H38" s="51"/>
      <c r="I38" s="51"/>
      <c r="J38" s="51"/>
      <c r="K38" s="51"/>
      <c r="L38" s="34"/>
      <c r="M38" s="34"/>
      <c r="N38" s="34"/>
      <c r="O38" s="34"/>
    </row>
    <row r="39" spans="1:23" ht="23.1" customHeight="1" x14ac:dyDescent="0.15">
      <c r="A39" s="50"/>
      <c r="B39" s="35" t="s">
        <v>121</v>
      </c>
      <c r="C39" s="51"/>
      <c r="D39" s="51"/>
      <c r="E39" s="51"/>
      <c r="F39" s="51"/>
      <c r="G39" s="51"/>
      <c r="H39" s="51"/>
      <c r="I39" s="51"/>
      <c r="J39" s="51"/>
      <c r="K39" s="51"/>
      <c r="L39" s="34"/>
      <c r="M39" s="34"/>
      <c r="N39" s="34"/>
      <c r="O39" s="34"/>
    </row>
    <row r="40" spans="1:23" ht="23.1" customHeight="1" x14ac:dyDescent="0.15">
      <c r="A40" s="50" t="s">
        <v>32</v>
      </c>
      <c r="B40" s="35" t="s">
        <v>33</v>
      </c>
      <c r="C40" s="51"/>
      <c r="D40" s="51"/>
      <c r="E40" s="51"/>
      <c r="F40" s="51"/>
      <c r="G40" s="51"/>
      <c r="H40" s="51"/>
      <c r="I40" s="51"/>
      <c r="J40" s="51"/>
      <c r="K40" s="51"/>
      <c r="L40" s="34"/>
      <c r="M40" s="34"/>
      <c r="N40" s="34"/>
      <c r="O40" s="34"/>
    </row>
    <row r="41" spans="1:23" ht="23.1" customHeight="1" x14ac:dyDescent="0.15">
      <c r="A41" s="50" t="s">
        <v>34</v>
      </c>
      <c r="B41" s="35" t="s">
        <v>122</v>
      </c>
      <c r="C41" s="51"/>
      <c r="D41" s="51"/>
      <c r="E41" s="51"/>
      <c r="F41" s="51"/>
      <c r="G41" s="51"/>
      <c r="H41" s="51"/>
      <c r="I41" s="51"/>
      <c r="J41" s="51"/>
      <c r="K41" s="51"/>
      <c r="L41" s="34"/>
      <c r="M41" s="34"/>
      <c r="N41" s="34"/>
      <c r="O41" s="34"/>
    </row>
    <row r="42" spans="1:23" s="2" customFormat="1" ht="23.1" customHeight="1" x14ac:dyDescent="0.15">
      <c r="A42" s="50" t="s">
        <v>44</v>
      </c>
      <c r="B42" s="35" t="s">
        <v>123</v>
      </c>
      <c r="C42" s="34"/>
      <c r="D42" s="34"/>
      <c r="E42" s="34"/>
      <c r="F42" s="34"/>
      <c r="G42" s="34"/>
      <c r="H42" s="34"/>
      <c r="I42" s="34"/>
      <c r="J42" s="34"/>
      <c r="K42" s="34"/>
      <c r="L42" s="34"/>
      <c r="M42" s="34"/>
      <c r="N42" s="34"/>
      <c r="O42" s="34"/>
    </row>
    <row r="43" spans="1:23" s="2" customFormat="1" ht="23.1" customHeight="1" x14ac:dyDescent="0.15">
      <c r="A43" s="50" t="s">
        <v>124</v>
      </c>
      <c r="B43" s="35" t="s">
        <v>125</v>
      </c>
      <c r="C43" s="34"/>
      <c r="D43" s="34"/>
      <c r="E43" s="34"/>
      <c r="F43" s="34"/>
      <c r="G43" s="34"/>
      <c r="H43" s="34"/>
      <c r="I43" s="34"/>
      <c r="J43" s="34"/>
      <c r="K43" s="34"/>
      <c r="L43" s="34"/>
      <c r="M43" s="34"/>
      <c r="N43" s="34"/>
      <c r="O43" s="34"/>
    </row>
    <row r="44" spans="1:23" s="2" customFormat="1" ht="23.1" customHeight="1" x14ac:dyDescent="0.15">
      <c r="A44" s="50" t="s">
        <v>126</v>
      </c>
      <c r="B44" s="35" t="s">
        <v>137</v>
      </c>
      <c r="C44" s="34"/>
      <c r="D44" s="34"/>
      <c r="E44" s="34"/>
      <c r="F44" s="34"/>
      <c r="G44" s="34"/>
      <c r="H44" s="34"/>
      <c r="I44" s="34"/>
      <c r="J44" s="34"/>
      <c r="K44" s="34"/>
      <c r="L44" s="34"/>
      <c r="M44" s="34"/>
      <c r="N44" s="34"/>
      <c r="O44" s="34"/>
    </row>
    <row r="45" spans="1:23" ht="22.5" customHeight="1" x14ac:dyDescent="0.15">
      <c r="A45" s="50" t="s">
        <v>138</v>
      </c>
      <c r="B45" s="33" t="s">
        <v>35</v>
      </c>
    </row>
    <row r="46" spans="1:23" ht="17.25" customHeight="1" x14ac:dyDescent="0.15">
      <c r="B46" s="52"/>
      <c r="S46" s="53"/>
    </row>
    <row r="47" spans="1:23" s="2" customFormat="1" ht="24.75" customHeight="1" x14ac:dyDescent="0.15"/>
    <row r="48" spans="1:23" s="2" customFormat="1" ht="45.75" customHeight="1" x14ac:dyDescent="0.15">
      <c r="A48" s="199" t="s">
        <v>127</v>
      </c>
      <c r="B48" s="199"/>
      <c r="C48" s="199"/>
      <c r="D48" s="199"/>
      <c r="E48" s="199"/>
      <c r="F48" s="199"/>
      <c r="G48" s="199"/>
      <c r="H48" s="199"/>
      <c r="I48" s="199"/>
    </row>
    <row r="49" spans="1:34" s="2" customFormat="1" ht="24" x14ac:dyDescent="0.15">
      <c r="A49" s="199" t="s">
        <v>128</v>
      </c>
      <c r="B49" s="199"/>
      <c r="C49" s="199"/>
      <c r="D49" s="199"/>
      <c r="E49" s="199"/>
      <c r="F49" s="199"/>
      <c r="G49" s="199"/>
      <c r="H49" s="199"/>
      <c r="I49" s="199"/>
    </row>
    <row r="50" spans="1:34" s="2" customFormat="1" hidden="1" x14ac:dyDescent="0.15">
      <c r="D50" s="2" t="s">
        <v>36</v>
      </c>
      <c r="E50" s="2" t="s">
        <v>11</v>
      </c>
      <c r="F50" s="2" t="s">
        <v>21</v>
      </c>
      <c r="L50" t="s">
        <v>12</v>
      </c>
      <c r="M50" t="s">
        <v>13</v>
      </c>
      <c r="N50" s="1" t="s">
        <v>14</v>
      </c>
      <c r="O50" s="1" t="s">
        <v>15</v>
      </c>
      <c r="P50" s="1" t="s">
        <v>16</v>
      </c>
      <c r="Q50" s="1" t="s">
        <v>17</v>
      </c>
      <c r="R50" s="1" t="s">
        <v>18</v>
      </c>
      <c r="S50" s="1" t="s">
        <v>19</v>
      </c>
      <c r="T50" s="1" t="s">
        <v>20</v>
      </c>
      <c r="U50" s="1" t="s">
        <v>21</v>
      </c>
      <c r="V50" s="1" t="s">
        <v>22</v>
      </c>
      <c r="W50" s="1" t="s">
        <v>23</v>
      </c>
      <c r="X50" s="1" t="s">
        <v>24</v>
      </c>
      <c r="Y50" s="1" t="s">
        <v>25</v>
      </c>
      <c r="Z50" s="1" t="s">
        <v>26</v>
      </c>
      <c r="AA50" s="1" t="s">
        <v>27</v>
      </c>
    </row>
    <row r="51" spans="1:34" s="2" customFormat="1" hidden="1" x14ac:dyDescent="0.15">
      <c r="D51" s="2" t="s">
        <v>37</v>
      </c>
      <c r="E51" s="2" t="s">
        <v>37</v>
      </c>
      <c r="F51" s="2" t="s">
        <v>37</v>
      </c>
      <c r="L51" s="2" t="s">
        <v>37</v>
      </c>
      <c r="M51" s="2" t="s">
        <v>37</v>
      </c>
      <c r="N51" s="2" t="s">
        <v>37</v>
      </c>
      <c r="O51" s="2" t="s">
        <v>37</v>
      </c>
      <c r="P51" s="2" t="s">
        <v>37</v>
      </c>
      <c r="Q51" s="2" t="s">
        <v>37</v>
      </c>
      <c r="R51" s="2" t="s">
        <v>37</v>
      </c>
      <c r="S51" s="2" t="s">
        <v>37</v>
      </c>
      <c r="T51" s="2" t="s">
        <v>37</v>
      </c>
      <c r="U51" s="2" t="s">
        <v>37</v>
      </c>
      <c r="V51" s="2" t="s">
        <v>37</v>
      </c>
      <c r="W51" s="2" t="s">
        <v>37</v>
      </c>
      <c r="X51" s="2" t="s">
        <v>37</v>
      </c>
      <c r="Y51" s="2" t="s">
        <v>37</v>
      </c>
      <c r="Z51" s="2" t="s">
        <v>37</v>
      </c>
      <c r="AA51" s="2" t="s">
        <v>37</v>
      </c>
    </row>
    <row r="52" spans="1:34" s="2" customFormat="1" hidden="1" x14ac:dyDescent="0.15">
      <c r="D52" s="2" t="s">
        <v>38</v>
      </c>
      <c r="E52" s="2" t="s">
        <v>38</v>
      </c>
      <c r="F52" s="2" t="s">
        <v>38</v>
      </c>
      <c r="L52" s="2" t="s">
        <v>38</v>
      </c>
      <c r="M52" s="2" t="s">
        <v>38</v>
      </c>
      <c r="N52" s="2" t="s">
        <v>38</v>
      </c>
      <c r="O52" s="2" t="s">
        <v>38</v>
      </c>
      <c r="P52" s="2" t="s">
        <v>38</v>
      </c>
      <c r="Q52" s="2" t="s">
        <v>38</v>
      </c>
      <c r="R52" s="2" t="s">
        <v>38</v>
      </c>
      <c r="S52" s="2" t="s">
        <v>38</v>
      </c>
      <c r="T52" s="2" t="s">
        <v>38</v>
      </c>
      <c r="U52" s="2" t="s">
        <v>38</v>
      </c>
      <c r="V52" s="2" t="s">
        <v>38</v>
      </c>
      <c r="W52" s="2" t="s">
        <v>38</v>
      </c>
      <c r="X52" s="2" t="s">
        <v>38</v>
      </c>
      <c r="Y52" s="2" t="s">
        <v>38</v>
      </c>
      <c r="Z52" s="2" t="s">
        <v>38</v>
      </c>
      <c r="AA52" s="2" t="s">
        <v>38</v>
      </c>
    </row>
    <row r="53" spans="1:34" s="2" customFormat="1" hidden="1" x14ac:dyDescent="0.15">
      <c r="D53" s="2" t="s">
        <v>39</v>
      </c>
      <c r="E53" s="2" t="s">
        <v>39</v>
      </c>
      <c r="F53" s="2" t="s">
        <v>39</v>
      </c>
      <c r="L53" s="2" t="s">
        <v>39</v>
      </c>
      <c r="M53" s="2" t="s">
        <v>39</v>
      </c>
      <c r="N53" s="2" t="s">
        <v>39</v>
      </c>
      <c r="O53" s="2" t="s">
        <v>39</v>
      </c>
      <c r="P53" s="2" t="s">
        <v>39</v>
      </c>
      <c r="Q53" s="2" t="s">
        <v>39</v>
      </c>
      <c r="R53" s="2" t="s">
        <v>39</v>
      </c>
      <c r="S53" s="2" t="s">
        <v>39</v>
      </c>
      <c r="T53" s="2" t="s">
        <v>39</v>
      </c>
      <c r="U53" s="2" t="s">
        <v>39</v>
      </c>
      <c r="V53" s="2" t="s">
        <v>39</v>
      </c>
      <c r="W53" s="2" t="s">
        <v>39</v>
      </c>
      <c r="X53" s="2" t="s">
        <v>39</v>
      </c>
      <c r="Y53" s="2" t="s">
        <v>39</v>
      </c>
      <c r="Z53" s="2" t="s">
        <v>39</v>
      </c>
      <c r="AA53" s="2" t="s">
        <v>39</v>
      </c>
    </row>
    <row r="54" spans="1:34" s="2" customFormat="1" hidden="1" x14ac:dyDescent="0.15">
      <c r="D54" s="2" t="s">
        <v>40</v>
      </c>
      <c r="E54" s="2" t="s">
        <v>40</v>
      </c>
      <c r="F54" s="2" t="s">
        <v>41</v>
      </c>
      <c r="L54" s="2" t="s">
        <v>41</v>
      </c>
      <c r="M54" s="2" t="s">
        <v>41</v>
      </c>
      <c r="N54" s="2" t="s">
        <v>41</v>
      </c>
      <c r="O54" s="2" t="s">
        <v>41</v>
      </c>
      <c r="P54" s="2" t="s">
        <v>41</v>
      </c>
      <c r="Q54" s="2" t="s">
        <v>41</v>
      </c>
      <c r="R54" s="2" t="s">
        <v>41</v>
      </c>
      <c r="S54" s="2" t="s">
        <v>41</v>
      </c>
      <c r="T54" s="2" t="s">
        <v>41</v>
      </c>
      <c r="U54" s="2" t="s">
        <v>41</v>
      </c>
      <c r="V54" s="2" t="s">
        <v>41</v>
      </c>
      <c r="W54" s="2" t="s">
        <v>41</v>
      </c>
      <c r="X54" s="2" t="s">
        <v>41</v>
      </c>
      <c r="Y54" s="2" t="s">
        <v>41</v>
      </c>
      <c r="Z54" s="2" t="s">
        <v>41</v>
      </c>
      <c r="AA54" s="2" t="s">
        <v>41</v>
      </c>
    </row>
    <row r="55" spans="1:34" s="2" customFormat="1" hidden="1" x14ac:dyDescent="0.15">
      <c r="D55" s="2" t="s">
        <v>41</v>
      </c>
      <c r="E55" s="2" t="s">
        <v>41</v>
      </c>
      <c r="F55" s="2" t="s">
        <v>42</v>
      </c>
      <c r="L55" s="2" t="s">
        <v>42</v>
      </c>
      <c r="M55" s="2" t="s">
        <v>42</v>
      </c>
      <c r="N55" s="2" t="s">
        <v>42</v>
      </c>
      <c r="O55" s="2" t="s">
        <v>42</v>
      </c>
      <c r="P55" s="2" t="s">
        <v>42</v>
      </c>
      <c r="Q55" s="2" t="s">
        <v>42</v>
      </c>
      <c r="R55" s="2" t="s">
        <v>42</v>
      </c>
      <c r="S55" s="2" t="s">
        <v>42</v>
      </c>
      <c r="T55" s="2" t="s">
        <v>42</v>
      </c>
      <c r="U55" s="2" t="s">
        <v>42</v>
      </c>
      <c r="V55" s="2" t="s">
        <v>42</v>
      </c>
      <c r="W55" s="2" t="s">
        <v>42</v>
      </c>
      <c r="X55" s="2" t="s">
        <v>42</v>
      </c>
      <c r="Y55" s="2" t="s">
        <v>42</v>
      </c>
      <c r="Z55" s="2" t="s">
        <v>42</v>
      </c>
      <c r="AA55" s="2" t="s">
        <v>42</v>
      </c>
    </row>
    <row r="56" spans="1:34" s="2" customFormat="1" hidden="1" x14ac:dyDescent="0.15">
      <c r="A56" s="1"/>
      <c r="B56" s="1"/>
      <c r="C56" s="1"/>
      <c r="D56" s="1" t="s">
        <v>42</v>
      </c>
      <c r="E56" s="1" t="s">
        <v>42</v>
      </c>
      <c r="F56" s="2" t="s">
        <v>43</v>
      </c>
      <c r="L56" s="2" t="s">
        <v>43</v>
      </c>
      <c r="M56" s="2" t="s">
        <v>43</v>
      </c>
      <c r="N56" s="2" t="s">
        <v>43</v>
      </c>
      <c r="O56" s="2" t="s">
        <v>43</v>
      </c>
      <c r="P56" s="2" t="s">
        <v>43</v>
      </c>
      <c r="Q56" s="2" t="s">
        <v>43</v>
      </c>
      <c r="R56" s="2" t="s">
        <v>43</v>
      </c>
      <c r="S56" s="2" t="s">
        <v>43</v>
      </c>
      <c r="T56" s="2" t="s">
        <v>43</v>
      </c>
      <c r="U56" s="2" t="s">
        <v>43</v>
      </c>
      <c r="V56" s="2" t="s">
        <v>43</v>
      </c>
      <c r="W56" s="2" t="s">
        <v>43</v>
      </c>
      <c r="X56" s="2" t="s">
        <v>43</v>
      </c>
      <c r="Y56" s="2" t="s">
        <v>43</v>
      </c>
      <c r="Z56" s="2" t="s">
        <v>43</v>
      </c>
      <c r="AA56" s="2" t="s">
        <v>43</v>
      </c>
      <c r="AB56" s="1"/>
      <c r="AC56" s="1"/>
      <c r="AD56" s="1"/>
      <c r="AE56" s="1"/>
      <c r="AF56" s="1"/>
      <c r="AG56" s="1"/>
      <c r="AH56" s="1"/>
    </row>
    <row r="57" spans="1:34" s="2" customFormat="1" hidden="1" x14ac:dyDescent="0.15">
      <c r="A57" s="1"/>
      <c r="B57" s="1"/>
      <c r="C57" s="1"/>
      <c r="D57" s="1" t="s">
        <v>43</v>
      </c>
      <c r="E57" s="1" t="s">
        <v>43</v>
      </c>
      <c r="F57" s="1"/>
      <c r="G57" s="1"/>
      <c r="H57" s="1"/>
      <c r="I57" s="1"/>
      <c r="J57" s="1"/>
      <c r="K57" s="1"/>
      <c r="U57" s="1"/>
      <c r="V57" s="1"/>
      <c r="W57" s="1"/>
      <c r="X57" s="1"/>
      <c r="Y57" s="1"/>
      <c r="Z57" s="1"/>
      <c r="AA57" s="1"/>
      <c r="AB57" s="1"/>
      <c r="AC57" s="1"/>
      <c r="AD57" s="1"/>
      <c r="AE57" s="1"/>
      <c r="AF57" s="1"/>
      <c r="AG57" s="1"/>
      <c r="AH57" s="1"/>
    </row>
  </sheetData>
  <mergeCells count="30">
    <mergeCell ref="A22:B22"/>
    <mergeCell ref="A28:B28"/>
    <mergeCell ref="A29:B29"/>
    <mergeCell ref="A30:B30"/>
    <mergeCell ref="A23:B23"/>
    <mergeCell ref="A24:B24"/>
    <mergeCell ref="A25:B25"/>
    <mergeCell ref="A26:B26"/>
    <mergeCell ref="A27:B27"/>
    <mergeCell ref="A17:B17"/>
    <mergeCell ref="A18:B18"/>
    <mergeCell ref="A19:B19"/>
    <mergeCell ref="A20:B20"/>
    <mergeCell ref="A21:B21"/>
    <mergeCell ref="G4:K4"/>
    <mergeCell ref="A2:T2"/>
    <mergeCell ref="L4:T4"/>
    <mergeCell ref="A31:B31"/>
    <mergeCell ref="A5:B5"/>
    <mergeCell ref="A6:B6"/>
    <mergeCell ref="A7:B7"/>
    <mergeCell ref="A8:B8"/>
    <mergeCell ref="A9:B9"/>
    <mergeCell ref="A10:B10"/>
    <mergeCell ref="A11:B11"/>
    <mergeCell ref="A12:B12"/>
    <mergeCell ref="A13:B13"/>
    <mergeCell ref="A14:B14"/>
    <mergeCell ref="A15:B15"/>
    <mergeCell ref="A16:B16"/>
  </mergeCells>
  <phoneticPr fontId="13"/>
  <dataValidations count="4">
    <dataValidation type="list" allowBlank="1" showInputMessage="1" showErrorMessage="1" sqref="M6:M30" xr:uid="{97E1BDA9-4612-4A4E-B3B8-4B605BF2CCDB}">
      <formula1>INDIRECT($C6)</formula1>
    </dataValidation>
    <dataValidation type="list" allowBlank="1" showInputMessage="1" showErrorMessage="1" sqref="WVS983063:WVS983076 JG6:JG30 TC6:TC30 ACY6:ACY30 AMU6:AMU30 AWQ6:AWQ30 BGM6:BGM30 BQI6:BQI30 CAE6:CAE30 CKA6:CKA30 CTW6:CTW30 DDS6:DDS30 DNO6:DNO30 DXK6:DXK30 EHG6:EHG30 ERC6:ERC30 FAY6:FAY30 FKU6:FKU30 FUQ6:FUQ30 GEM6:GEM30 GOI6:GOI30 GYE6:GYE30 HIA6:HIA30 HRW6:HRW30 IBS6:IBS30 ILO6:ILO30 IVK6:IVK30 JFG6:JFG30 JPC6:JPC30 JYY6:JYY30 KIU6:KIU30 KSQ6:KSQ30 LCM6:LCM30 LMI6:LMI30 LWE6:LWE30 MGA6:MGA30 MPW6:MPW30 MZS6:MZS30 NJO6:NJO30 NTK6:NTK30 ODG6:ODG30 ONC6:ONC30 OWY6:OWY30 PGU6:PGU30 PQQ6:PQQ30 QAM6:QAM30 QKI6:QKI30 QUE6:QUE30 REA6:REA30 RNW6:RNW30 RXS6:RXS30 SHO6:SHO30 SRK6:SRK30 TBG6:TBG30 TLC6:TLC30 TUY6:TUY30 UEU6:UEU30 UOQ6:UOQ30 UYM6:UYM30 VII6:VII30 VSE6:VSE30 WCA6:WCA30 WLW6:WLW30 WVS6:WVS30 M65559:M65572 JG65559:JG65572 TC65559:TC65572 ACY65559:ACY65572 AMU65559:AMU65572 AWQ65559:AWQ65572 BGM65559:BGM65572 BQI65559:BQI65572 CAE65559:CAE65572 CKA65559:CKA65572 CTW65559:CTW65572 DDS65559:DDS65572 DNO65559:DNO65572 DXK65559:DXK65572 EHG65559:EHG65572 ERC65559:ERC65572 FAY65559:FAY65572 FKU65559:FKU65572 FUQ65559:FUQ65572 GEM65559:GEM65572 GOI65559:GOI65572 GYE65559:GYE65572 HIA65559:HIA65572 HRW65559:HRW65572 IBS65559:IBS65572 ILO65559:ILO65572 IVK65559:IVK65572 JFG65559:JFG65572 JPC65559:JPC65572 JYY65559:JYY65572 KIU65559:KIU65572 KSQ65559:KSQ65572 LCM65559:LCM65572 LMI65559:LMI65572 LWE65559:LWE65572 MGA65559:MGA65572 MPW65559:MPW65572 MZS65559:MZS65572 NJO65559:NJO65572 NTK65559:NTK65572 ODG65559:ODG65572 ONC65559:ONC65572 OWY65559:OWY65572 PGU65559:PGU65572 PQQ65559:PQQ65572 QAM65559:QAM65572 QKI65559:QKI65572 QUE65559:QUE65572 REA65559:REA65572 RNW65559:RNW65572 RXS65559:RXS65572 SHO65559:SHO65572 SRK65559:SRK65572 TBG65559:TBG65572 TLC65559:TLC65572 TUY65559:TUY65572 UEU65559:UEU65572 UOQ65559:UOQ65572 UYM65559:UYM65572 VII65559:VII65572 VSE65559:VSE65572 WCA65559:WCA65572 WLW65559:WLW65572 WVS65559:WVS65572 M131095:M131108 JG131095:JG131108 TC131095:TC131108 ACY131095:ACY131108 AMU131095:AMU131108 AWQ131095:AWQ131108 BGM131095:BGM131108 BQI131095:BQI131108 CAE131095:CAE131108 CKA131095:CKA131108 CTW131095:CTW131108 DDS131095:DDS131108 DNO131095:DNO131108 DXK131095:DXK131108 EHG131095:EHG131108 ERC131095:ERC131108 FAY131095:FAY131108 FKU131095:FKU131108 FUQ131095:FUQ131108 GEM131095:GEM131108 GOI131095:GOI131108 GYE131095:GYE131108 HIA131095:HIA131108 HRW131095:HRW131108 IBS131095:IBS131108 ILO131095:ILO131108 IVK131095:IVK131108 JFG131095:JFG131108 JPC131095:JPC131108 JYY131095:JYY131108 KIU131095:KIU131108 KSQ131095:KSQ131108 LCM131095:LCM131108 LMI131095:LMI131108 LWE131095:LWE131108 MGA131095:MGA131108 MPW131095:MPW131108 MZS131095:MZS131108 NJO131095:NJO131108 NTK131095:NTK131108 ODG131095:ODG131108 ONC131095:ONC131108 OWY131095:OWY131108 PGU131095:PGU131108 PQQ131095:PQQ131108 QAM131095:QAM131108 QKI131095:QKI131108 QUE131095:QUE131108 REA131095:REA131108 RNW131095:RNW131108 RXS131095:RXS131108 SHO131095:SHO131108 SRK131095:SRK131108 TBG131095:TBG131108 TLC131095:TLC131108 TUY131095:TUY131108 UEU131095:UEU131108 UOQ131095:UOQ131108 UYM131095:UYM131108 VII131095:VII131108 VSE131095:VSE131108 WCA131095:WCA131108 WLW131095:WLW131108 WVS131095:WVS131108 M196631:M196644 JG196631:JG196644 TC196631:TC196644 ACY196631:ACY196644 AMU196631:AMU196644 AWQ196631:AWQ196644 BGM196631:BGM196644 BQI196631:BQI196644 CAE196631:CAE196644 CKA196631:CKA196644 CTW196631:CTW196644 DDS196631:DDS196644 DNO196631:DNO196644 DXK196631:DXK196644 EHG196631:EHG196644 ERC196631:ERC196644 FAY196631:FAY196644 FKU196631:FKU196644 FUQ196631:FUQ196644 GEM196631:GEM196644 GOI196631:GOI196644 GYE196631:GYE196644 HIA196631:HIA196644 HRW196631:HRW196644 IBS196631:IBS196644 ILO196631:ILO196644 IVK196631:IVK196644 JFG196631:JFG196644 JPC196631:JPC196644 JYY196631:JYY196644 KIU196631:KIU196644 KSQ196631:KSQ196644 LCM196631:LCM196644 LMI196631:LMI196644 LWE196631:LWE196644 MGA196631:MGA196644 MPW196631:MPW196644 MZS196631:MZS196644 NJO196631:NJO196644 NTK196631:NTK196644 ODG196631:ODG196644 ONC196631:ONC196644 OWY196631:OWY196644 PGU196631:PGU196644 PQQ196631:PQQ196644 QAM196631:QAM196644 QKI196631:QKI196644 QUE196631:QUE196644 REA196631:REA196644 RNW196631:RNW196644 RXS196631:RXS196644 SHO196631:SHO196644 SRK196631:SRK196644 TBG196631:TBG196644 TLC196631:TLC196644 TUY196631:TUY196644 UEU196631:UEU196644 UOQ196631:UOQ196644 UYM196631:UYM196644 VII196631:VII196644 VSE196631:VSE196644 WCA196631:WCA196644 WLW196631:WLW196644 WVS196631:WVS196644 M262167:M262180 JG262167:JG262180 TC262167:TC262180 ACY262167:ACY262180 AMU262167:AMU262180 AWQ262167:AWQ262180 BGM262167:BGM262180 BQI262167:BQI262180 CAE262167:CAE262180 CKA262167:CKA262180 CTW262167:CTW262180 DDS262167:DDS262180 DNO262167:DNO262180 DXK262167:DXK262180 EHG262167:EHG262180 ERC262167:ERC262180 FAY262167:FAY262180 FKU262167:FKU262180 FUQ262167:FUQ262180 GEM262167:GEM262180 GOI262167:GOI262180 GYE262167:GYE262180 HIA262167:HIA262180 HRW262167:HRW262180 IBS262167:IBS262180 ILO262167:ILO262180 IVK262167:IVK262180 JFG262167:JFG262180 JPC262167:JPC262180 JYY262167:JYY262180 KIU262167:KIU262180 KSQ262167:KSQ262180 LCM262167:LCM262180 LMI262167:LMI262180 LWE262167:LWE262180 MGA262167:MGA262180 MPW262167:MPW262180 MZS262167:MZS262180 NJO262167:NJO262180 NTK262167:NTK262180 ODG262167:ODG262180 ONC262167:ONC262180 OWY262167:OWY262180 PGU262167:PGU262180 PQQ262167:PQQ262180 QAM262167:QAM262180 QKI262167:QKI262180 QUE262167:QUE262180 REA262167:REA262180 RNW262167:RNW262180 RXS262167:RXS262180 SHO262167:SHO262180 SRK262167:SRK262180 TBG262167:TBG262180 TLC262167:TLC262180 TUY262167:TUY262180 UEU262167:UEU262180 UOQ262167:UOQ262180 UYM262167:UYM262180 VII262167:VII262180 VSE262167:VSE262180 WCA262167:WCA262180 WLW262167:WLW262180 WVS262167:WVS262180 M327703:M327716 JG327703:JG327716 TC327703:TC327716 ACY327703:ACY327716 AMU327703:AMU327716 AWQ327703:AWQ327716 BGM327703:BGM327716 BQI327703:BQI327716 CAE327703:CAE327716 CKA327703:CKA327716 CTW327703:CTW327716 DDS327703:DDS327716 DNO327703:DNO327716 DXK327703:DXK327716 EHG327703:EHG327716 ERC327703:ERC327716 FAY327703:FAY327716 FKU327703:FKU327716 FUQ327703:FUQ327716 GEM327703:GEM327716 GOI327703:GOI327716 GYE327703:GYE327716 HIA327703:HIA327716 HRW327703:HRW327716 IBS327703:IBS327716 ILO327703:ILO327716 IVK327703:IVK327716 JFG327703:JFG327716 JPC327703:JPC327716 JYY327703:JYY327716 KIU327703:KIU327716 KSQ327703:KSQ327716 LCM327703:LCM327716 LMI327703:LMI327716 LWE327703:LWE327716 MGA327703:MGA327716 MPW327703:MPW327716 MZS327703:MZS327716 NJO327703:NJO327716 NTK327703:NTK327716 ODG327703:ODG327716 ONC327703:ONC327716 OWY327703:OWY327716 PGU327703:PGU327716 PQQ327703:PQQ327716 QAM327703:QAM327716 QKI327703:QKI327716 QUE327703:QUE327716 REA327703:REA327716 RNW327703:RNW327716 RXS327703:RXS327716 SHO327703:SHO327716 SRK327703:SRK327716 TBG327703:TBG327716 TLC327703:TLC327716 TUY327703:TUY327716 UEU327703:UEU327716 UOQ327703:UOQ327716 UYM327703:UYM327716 VII327703:VII327716 VSE327703:VSE327716 WCA327703:WCA327716 WLW327703:WLW327716 WVS327703:WVS327716 M393239:M393252 JG393239:JG393252 TC393239:TC393252 ACY393239:ACY393252 AMU393239:AMU393252 AWQ393239:AWQ393252 BGM393239:BGM393252 BQI393239:BQI393252 CAE393239:CAE393252 CKA393239:CKA393252 CTW393239:CTW393252 DDS393239:DDS393252 DNO393239:DNO393252 DXK393239:DXK393252 EHG393239:EHG393252 ERC393239:ERC393252 FAY393239:FAY393252 FKU393239:FKU393252 FUQ393239:FUQ393252 GEM393239:GEM393252 GOI393239:GOI393252 GYE393239:GYE393252 HIA393239:HIA393252 HRW393239:HRW393252 IBS393239:IBS393252 ILO393239:ILO393252 IVK393239:IVK393252 JFG393239:JFG393252 JPC393239:JPC393252 JYY393239:JYY393252 KIU393239:KIU393252 KSQ393239:KSQ393252 LCM393239:LCM393252 LMI393239:LMI393252 LWE393239:LWE393252 MGA393239:MGA393252 MPW393239:MPW393252 MZS393239:MZS393252 NJO393239:NJO393252 NTK393239:NTK393252 ODG393239:ODG393252 ONC393239:ONC393252 OWY393239:OWY393252 PGU393239:PGU393252 PQQ393239:PQQ393252 QAM393239:QAM393252 QKI393239:QKI393252 QUE393239:QUE393252 REA393239:REA393252 RNW393239:RNW393252 RXS393239:RXS393252 SHO393239:SHO393252 SRK393239:SRK393252 TBG393239:TBG393252 TLC393239:TLC393252 TUY393239:TUY393252 UEU393239:UEU393252 UOQ393239:UOQ393252 UYM393239:UYM393252 VII393239:VII393252 VSE393239:VSE393252 WCA393239:WCA393252 WLW393239:WLW393252 WVS393239:WVS393252 M458775:M458788 JG458775:JG458788 TC458775:TC458788 ACY458775:ACY458788 AMU458775:AMU458788 AWQ458775:AWQ458788 BGM458775:BGM458788 BQI458775:BQI458788 CAE458775:CAE458788 CKA458775:CKA458788 CTW458775:CTW458788 DDS458775:DDS458788 DNO458775:DNO458788 DXK458775:DXK458788 EHG458775:EHG458788 ERC458775:ERC458788 FAY458775:FAY458788 FKU458775:FKU458788 FUQ458775:FUQ458788 GEM458775:GEM458788 GOI458775:GOI458788 GYE458775:GYE458788 HIA458775:HIA458788 HRW458775:HRW458788 IBS458775:IBS458788 ILO458775:ILO458788 IVK458775:IVK458788 JFG458775:JFG458788 JPC458775:JPC458788 JYY458775:JYY458788 KIU458775:KIU458788 KSQ458775:KSQ458788 LCM458775:LCM458788 LMI458775:LMI458788 LWE458775:LWE458788 MGA458775:MGA458788 MPW458775:MPW458788 MZS458775:MZS458788 NJO458775:NJO458788 NTK458775:NTK458788 ODG458775:ODG458788 ONC458775:ONC458788 OWY458775:OWY458788 PGU458775:PGU458788 PQQ458775:PQQ458788 QAM458775:QAM458788 QKI458775:QKI458788 QUE458775:QUE458788 REA458775:REA458788 RNW458775:RNW458788 RXS458775:RXS458788 SHO458775:SHO458788 SRK458775:SRK458788 TBG458775:TBG458788 TLC458775:TLC458788 TUY458775:TUY458788 UEU458775:UEU458788 UOQ458775:UOQ458788 UYM458775:UYM458788 VII458775:VII458788 VSE458775:VSE458788 WCA458775:WCA458788 WLW458775:WLW458788 WVS458775:WVS458788 M524311:M524324 JG524311:JG524324 TC524311:TC524324 ACY524311:ACY524324 AMU524311:AMU524324 AWQ524311:AWQ524324 BGM524311:BGM524324 BQI524311:BQI524324 CAE524311:CAE524324 CKA524311:CKA524324 CTW524311:CTW524324 DDS524311:DDS524324 DNO524311:DNO524324 DXK524311:DXK524324 EHG524311:EHG524324 ERC524311:ERC524324 FAY524311:FAY524324 FKU524311:FKU524324 FUQ524311:FUQ524324 GEM524311:GEM524324 GOI524311:GOI524324 GYE524311:GYE524324 HIA524311:HIA524324 HRW524311:HRW524324 IBS524311:IBS524324 ILO524311:ILO524324 IVK524311:IVK524324 JFG524311:JFG524324 JPC524311:JPC524324 JYY524311:JYY524324 KIU524311:KIU524324 KSQ524311:KSQ524324 LCM524311:LCM524324 LMI524311:LMI524324 LWE524311:LWE524324 MGA524311:MGA524324 MPW524311:MPW524324 MZS524311:MZS524324 NJO524311:NJO524324 NTK524311:NTK524324 ODG524311:ODG524324 ONC524311:ONC524324 OWY524311:OWY524324 PGU524311:PGU524324 PQQ524311:PQQ524324 QAM524311:QAM524324 QKI524311:QKI524324 QUE524311:QUE524324 REA524311:REA524324 RNW524311:RNW524324 RXS524311:RXS524324 SHO524311:SHO524324 SRK524311:SRK524324 TBG524311:TBG524324 TLC524311:TLC524324 TUY524311:TUY524324 UEU524311:UEU524324 UOQ524311:UOQ524324 UYM524311:UYM524324 VII524311:VII524324 VSE524311:VSE524324 WCA524311:WCA524324 WLW524311:WLW524324 WVS524311:WVS524324 M589847:M589860 JG589847:JG589860 TC589847:TC589860 ACY589847:ACY589860 AMU589847:AMU589860 AWQ589847:AWQ589860 BGM589847:BGM589860 BQI589847:BQI589860 CAE589847:CAE589860 CKA589847:CKA589860 CTW589847:CTW589860 DDS589847:DDS589860 DNO589847:DNO589860 DXK589847:DXK589860 EHG589847:EHG589860 ERC589847:ERC589860 FAY589847:FAY589860 FKU589847:FKU589860 FUQ589847:FUQ589860 GEM589847:GEM589860 GOI589847:GOI589860 GYE589847:GYE589860 HIA589847:HIA589860 HRW589847:HRW589860 IBS589847:IBS589860 ILO589847:ILO589860 IVK589847:IVK589860 JFG589847:JFG589860 JPC589847:JPC589860 JYY589847:JYY589860 KIU589847:KIU589860 KSQ589847:KSQ589860 LCM589847:LCM589860 LMI589847:LMI589860 LWE589847:LWE589860 MGA589847:MGA589860 MPW589847:MPW589860 MZS589847:MZS589860 NJO589847:NJO589860 NTK589847:NTK589860 ODG589847:ODG589860 ONC589847:ONC589860 OWY589847:OWY589860 PGU589847:PGU589860 PQQ589847:PQQ589860 QAM589847:QAM589860 QKI589847:QKI589860 QUE589847:QUE589860 REA589847:REA589860 RNW589847:RNW589860 RXS589847:RXS589860 SHO589847:SHO589860 SRK589847:SRK589860 TBG589847:TBG589860 TLC589847:TLC589860 TUY589847:TUY589860 UEU589847:UEU589860 UOQ589847:UOQ589860 UYM589847:UYM589860 VII589847:VII589860 VSE589847:VSE589860 WCA589847:WCA589860 WLW589847:WLW589860 WVS589847:WVS589860 M655383:M655396 JG655383:JG655396 TC655383:TC655396 ACY655383:ACY655396 AMU655383:AMU655396 AWQ655383:AWQ655396 BGM655383:BGM655396 BQI655383:BQI655396 CAE655383:CAE655396 CKA655383:CKA655396 CTW655383:CTW655396 DDS655383:DDS655396 DNO655383:DNO655396 DXK655383:DXK655396 EHG655383:EHG655396 ERC655383:ERC655396 FAY655383:FAY655396 FKU655383:FKU655396 FUQ655383:FUQ655396 GEM655383:GEM655396 GOI655383:GOI655396 GYE655383:GYE655396 HIA655383:HIA655396 HRW655383:HRW655396 IBS655383:IBS655396 ILO655383:ILO655396 IVK655383:IVK655396 JFG655383:JFG655396 JPC655383:JPC655396 JYY655383:JYY655396 KIU655383:KIU655396 KSQ655383:KSQ655396 LCM655383:LCM655396 LMI655383:LMI655396 LWE655383:LWE655396 MGA655383:MGA655396 MPW655383:MPW655396 MZS655383:MZS655396 NJO655383:NJO655396 NTK655383:NTK655396 ODG655383:ODG655396 ONC655383:ONC655396 OWY655383:OWY655396 PGU655383:PGU655396 PQQ655383:PQQ655396 QAM655383:QAM655396 QKI655383:QKI655396 QUE655383:QUE655396 REA655383:REA655396 RNW655383:RNW655396 RXS655383:RXS655396 SHO655383:SHO655396 SRK655383:SRK655396 TBG655383:TBG655396 TLC655383:TLC655396 TUY655383:TUY655396 UEU655383:UEU655396 UOQ655383:UOQ655396 UYM655383:UYM655396 VII655383:VII655396 VSE655383:VSE655396 WCA655383:WCA655396 WLW655383:WLW655396 WVS655383:WVS655396 M720919:M720932 JG720919:JG720932 TC720919:TC720932 ACY720919:ACY720932 AMU720919:AMU720932 AWQ720919:AWQ720932 BGM720919:BGM720932 BQI720919:BQI720932 CAE720919:CAE720932 CKA720919:CKA720932 CTW720919:CTW720932 DDS720919:DDS720932 DNO720919:DNO720932 DXK720919:DXK720932 EHG720919:EHG720932 ERC720919:ERC720932 FAY720919:FAY720932 FKU720919:FKU720932 FUQ720919:FUQ720932 GEM720919:GEM720932 GOI720919:GOI720932 GYE720919:GYE720932 HIA720919:HIA720932 HRW720919:HRW720932 IBS720919:IBS720932 ILO720919:ILO720932 IVK720919:IVK720932 JFG720919:JFG720932 JPC720919:JPC720932 JYY720919:JYY720932 KIU720919:KIU720932 KSQ720919:KSQ720932 LCM720919:LCM720932 LMI720919:LMI720932 LWE720919:LWE720932 MGA720919:MGA720932 MPW720919:MPW720932 MZS720919:MZS720932 NJO720919:NJO720932 NTK720919:NTK720932 ODG720919:ODG720932 ONC720919:ONC720932 OWY720919:OWY720932 PGU720919:PGU720932 PQQ720919:PQQ720932 QAM720919:QAM720932 QKI720919:QKI720932 QUE720919:QUE720932 REA720919:REA720932 RNW720919:RNW720932 RXS720919:RXS720932 SHO720919:SHO720932 SRK720919:SRK720932 TBG720919:TBG720932 TLC720919:TLC720932 TUY720919:TUY720932 UEU720919:UEU720932 UOQ720919:UOQ720932 UYM720919:UYM720932 VII720919:VII720932 VSE720919:VSE720932 WCA720919:WCA720932 WLW720919:WLW720932 WVS720919:WVS720932 M786455:M786468 JG786455:JG786468 TC786455:TC786468 ACY786455:ACY786468 AMU786455:AMU786468 AWQ786455:AWQ786468 BGM786455:BGM786468 BQI786455:BQI786468 CAE786455:CAE786468 CKA786455:CKA786468 CTW786455:CTW786468 DDS786455:DDS786468 DNO786455:DNO786468 DXK786455:DXK786468 EHG786455:EHG786468 ERC786455:ERC786468 FAY786455:FAY786468 FKU786455:FKU786468 FUQ786455:FUQ786468 GEM786455:GEM786468 GOI786455:GOI786468 GYE786455:GYE786468 HIA786455:HIA786468 HRW786455:HRW786468 IBS786455:IBS786468 ILO786455:ILO786468 IVK786455:IVK786468 JFG786455:JFG786468 JPC786455:JPC786468 JYY786455:JYY786468 KIU786455:KIU786468 KSQ786455:KSQ786468 LCM786455:LCM786468 LMI786455:LMI786468 LWE786455:LWE786468 MGA786455:MGA786468 MPW786455:MPW786468 MZS786455:MZS786468 NJO786455:NJO786468 NTK786455:NTK786468 ODG786455:ODG786468 ONC786455:ONC786468 OWY786455:OWY786468 PGU786455:PGU786468 PQQ786455:PQQ786468 QAM786455:QAM786468 QKI786455:QKI786468 QUE786455:QUE786468 REA786455:REA786468 RNW786455:RNW786468 RXS786455:RXS786468 SHO786455:SHO786468 SRK786455:SRK786468 TBG786455:TBG786468 TLC786455:TLC786468 TUY786455:TUY786468 UEU786455:UEU786468 UOQ786455:UOQ786468 UYM786455:UYM786468 VII786455:VII786468 VSE786455:VSE786468 WCA786455:WCA786468 WLW786455:WLW786468 WVS786455:WVS786468 M851991:M852004 JG851991:JG852004 TC851991:TC852004 ACY851991:ACY852004 AMU851991:AMU852004 AWQ851991:AWQ852004 BGM851991:BGM852004 BQI851991:BQI852004 CAE851991:CAE852004 CKA851991:CKA852004 CTW851991:CTW852004 DDS851991:DDS852004 DNO851991:DNO852004 DXK851991:DXK852004 EHG851991:EHG852004 ERC851991:ERC852004 FAY851991:FAY852004 FKU851991:FKU852004 FUQ851991:FUQ852004 GEM851991:GEM852004 GOI851991:GOI852004 GYE851991:GYE852004 HIA851991:HIA852004 HRW851991:HRW852004 IBS851991:IBS852004 ILO851991:ILO852004 IVK851991:IVK852004 JFG851991:JFG852004 JPC851991:JPC852004 JYY851991:JYY852004 KIU851991:KIU852004 KSQ851991:KSQ852004 LCM851991:LCM852004 LMI851991:LMI852004 LWE851991:LWE852004 MGA851991:MGA852004 MPW851991:MPW852004 MZS851991:MZS852004 NJO851991:NJO852004 NTK851991:NTK852004 ODG851991:ODG852004 ONC851991:ONC852004 OWY851991:OWY852004 PGU851991:PGU852004 PQQ851991:PQQ852004 QAM851991:QAM852004 QKI851991:QKI852004 QUE851991:QUE852004 REA851991:REA852004 RNW851991:RNW852004 RXS851991:RXS852004 SHO851991:SHO852004 SRK851991:SRK852004 TBG851991:TBG852004 TLC851991:TLC852004 TUY851991:TUY852004 UEU851991:UEU852004 UOQ851991:UOQ852004 UYM851991:UYM852004 VII851991:VII852004 VSE851991:VSE852004 WCA851991:WCA852004 WLW851991:WLW852004 WVS851991:WVS852004 M917527:M917540 JG917527:JG917540 TC917527:TC917540 ACY917527:ACY917540 AMU917527:AMU917540 AWQ917527:AWQ917540 BGM917527:BGM917540 BQI917527:BQI917540 CAE917527:CAE917540 CKA917527:CKA917540 CTW917527:CTW917540 DDS917527:DDS917540 DNO917527:DNO917540 DXK917527:DXK917540 EHG917527:EHG917540 ERC917527:ERC917540 FAY917527:FAY917540 FKU917527:FKU917540 FUQ917527:FUQ917540 GEM917527:GEM917540 GOI917527:GOI917540 GYE917527:GYE917540 HIA917527:HIA917540 HRW917527:HRW917540 IBS917527:IBS917540 ILO917527:ILO917540 IVK917527:IVK917540 JFG917527:JFG917540 JPC917527:JPC917540 JYY917527:JYY917540 KIU917527:KIU917540 KSQ917527:KSQ917540 LCM917527:LCM917540 LMI917527:LMI917540 LWE917527:LWE917540 MGA917527:MGA917540 MPW917527:MPW917540 MZS917527:MZS917540 NJO917527:NJO917540 NTK917527:NTK917540 ODG917527:ODG917540 ONC917527:ONC917540 OWY917527:OWY917540 PGU917527:PGU917540 PQQ917527:PQQ917540 QAM917527:QAM917540 QKI917527:QKI917540 QUE917527:QUE917540 REA917527:REA917540 RNW917527:RNW917540 RXS917527:RXS917540 SHO917527:SHO917540 SRK917527:SRK917540 TBG917527:TBG917540 TLC917527:TLC917540 TUY917527:TUY917540 UEU917527:UEU917540 UOQ917527:UOQ917540 UYM917527:UYM917540 VII917527:VII917540 VSE917527:VSE917540 WCA917527:WCA917540 WLW917527:WLW917540 WVS917527:WVS917540 M983063:M983076 JG983063:JG983076 TC983063:TC983076 ACY983063:ACY983076 AMU983063:AMU983076 AWQ983063:AWQ983076 BGM983063:BGM983076 BQI983063:BQI983076 CAE983063:CAE983076 CKA983063:CKA983076 CTW983063:CTW983076 DDS983063:DDS983076 DNO983063:DNO983076 DXK983063:DXK983076 EHG983063:EHG983076 ERC983063:ERC983076 FAY983063:FAY983076 FKU983063:FKU983076 FUQ983063:FUQ983076 GEM983063:GEM983076 GOI983063:GOI983076 GYE983063:GYE983076 HIA983063:HIA983076 HRW983063:HRW983076 IBS983063:IBS983076 ILO983063:ILO983076 IVK983063:IVK983076 JFG983063:JFG983076 JPC983063:JPC983076 JYY983063:JYY983076 KIU983063:KIU983076 KSQ983063:KSQ983076 LCM983063:LCM983076 LMI983063:LMI983076 LWE983063:LWE983076 MGA983063:MGA983076 MPW983063:MPW983076 MZS983063:MZS983076 NJO983063:NJO983076 NTK983063:NTK983076 ODG983063:ODG983076 ONC983063:ONC983076 OWY983063:OWY983076 PGU983063:PGU983076 PQQ983063:PQQ983076 QAM983063:QAM983076 QKI983063:QKI983076 QUE983063:QUE983076 REA983063:REA983076 RNW983063:RNW983076 RXS983063:RXS983076 SHO983063:SHO983076 SRK983063:SRK983076 TBG983063:TBG983076 TLC983063:TLC983076 TUY983063:TUY983076 UEU983063:UEU983076 UOQ983063:UOQ983076 UYM983063:UYM983076 VII983063:VII983076 VSE983063:VSE983076 WCA983063:WCA983076 WLW983063:WLW983076" xr:uid="{3308A710-A544-4A37-9B50-A43C9BAF656D}">
      <formula1>"移乗介護,移動支援,排泄支援,見守り・コミュニケーション,入浴支援"</formula1>
    </dataValidation>
    <dataValidation type="list" allowBlank="1" showInputMessage="1" showErrorMessage="1" sqref="WVN983063:WVN983076 JB6:JB30 SX6:SX30 ACT6:ACT30 AMP6:AMP30 AWL6:AWL30 BGH6:BGH30 BQD6:BQD30 BZZ6:BZZ30 CJV6:CJV30 CTR6:CTR30 DDN6:DDN30 DNJ6:DNJ30 DXF6:DXF30 EHB6:EHB30 EQX6:EQX30 FAT6:FAT30 FKP6:FKP30 FUL6:FUL30 GEH6:GEH30 GOD6:GOD30 GXZ6:GXZ30 HHV6:HHV30 HRR6:HRR30 IBN6:IBN30 ILJ6:ILJ30 IVF6:IVF30 JFB6:JFB30 JOX6:JOX30 JYT6:JYT30 KIP6:KIP30 KSL6:KSL30 LCH6:LCH30 LMD6:LMD30 LVZ6:LVZ30 MFV6:MFV30 MPR6:MPR30 MZN6:MZN30 NJJ6:NJJ30 NTF6:NTF30 ODB6:ODB30 OMX6:OMX30 OWT6:OWT30 PGP6:PGP30 PQL6:PQL30 QAH6:QAH30 QKD6:QKD30 QTZ6:QTZ30 RDV6:RDV30 RNR6:RNR30 RXN6:RXN30 SHJ6:SHJ30 SRF6:SRF30 TBB6:TBB30 TKX6:TKX30 TUT6:TUT30 UEP6:UEP30 UOL6:UOL30 UYH6:UYH30 VID6:VID30 VRZ6:VRZ30 WBV6:WBV30 WLR6:WLR30 WVN6:WVN30 C65559:C65572 JB65559:JB65572 SX65559:SX65572 ACT65559:ACT65572 AMP65559:AMP65572 AWL65559:AWL65572 BGH65559:BGH65572 BQD65559:BQD65572 BZZ65559:BZZ65572 CJV65559:CJV65572 CTR65559:CTR65572 DDN65559:DDN65572 DNJ65559:DNJ65572 DXF65559:DXF65572 EHB65559:EHB65572 EQX65559:EQX65572 FAT65559:FAT65572 FKP65559:FKP65572 FUL65559:FUL65572 GEH65559:GEH65572 GOD65559:GOD65572 GXZ65559:GXZ65572 HHV65559:HHV65572 HRR65559:HRR65572 IBN65559:IBN65572 ILJ65559:ILJ65572 IVF65559:IVF65572 JFB65559:JFB65572 JOX65559:JOX65572 JYT65559:JYT65572 KIP65559:KIP65572 KSL65559:KSL65572 LCH65559:LCH65572 LMD65559:LMD65572 LVZ65559:LVZ65572 MFV65559:MFV65572 MPR65559:MPR65572 MZN65559:MZN65572 NJJ65559:NJJ65572 NTF65559:NTF65572 ODB65559:ODB65572 OMX65559:OMX65572 OWT65559:OWT65572 PGP65559:PGP65572 PQL65559:PQL65572 QAH65559:QAH65572 QKD65559:QKD65572 QTZ65559:QTZ65572 RDV65559:RDV65572 RNR65559:RNR65572 RXN65559:RXN65572 SHJ65559:SHJ65572 SRF65559:SRF65572 TBB65559:TBB65572 TKX65559:TKX65572 TUT65559:TUT65572 UEP65559:UEP65572 UOL65559:UOL65572 UYH65559:UYH65572 VID65559:VID65572 VRZ65559:VRZ65572 WBV65559:WBV65572 WLR65559:WLR65572 WVN65559:WVN65572 C131095:C131108 JB131095:JB131108 SX131095:SX131108 ACT131095:ACT131108 AMP131095:AMP131108 AWL131095:AWL131108 BGH131095:BGH131108 BQD131095:BQD131108 BZZ131095:BZZ131108 CJV131095:CJV131108 CTR131095:CTR131108 DDN131095:DDN131108 DNJ131095:DNJ131108 DXF131095:DXF131108 EHB131095:EHB131108 EQX131095:EQX131108 FAT131095:FAT131108 FKP131095:FKP131108 FUL131095:FUL131108 GEH131095:GEH131108 GOD131095:GOD131108 GXZ131095:GXZ131108 HHV131095:HHV131108 HRR131095:HRR131108 IBN131095:IBN131108 ILJ131095:ILJ131108 IVF131095:IVF131108 JFB131095:JFB131108 JOX131095:JOX131108 JYT131095:JYT131108 KIP131095:KIP131108 KSL131095:KSL131108 LCH131095:LCH131108 LMD131095:LMD131108 LVZ131095:LVZ131108 MFV131095:MFV131108 MPR131095:MPR131108 MZN131095:MZN131108 NJJ131095:NJJ131108 NTF131095:NTF131108 ODB131095:ODB131108 OMX131095:OMX131108 OWT131095:OWT131108 PGP131095:PGP131108 PQL131095:PQL131108 QAH131095:QAH131108 QKD131095:QKD131108 QTZ131095:QTZ131108 RDV131095:RDV131108 RNR131095:RNR131108 RXN131095:RXN131108 SHJ131095:SHJ131108 SRF131095:SRF131108 TBB131095:TBB131108 TKX131095:TKX131108 TUT131095:TUT131108 UEP131095:UEP131108 UOL131095:UOL131108 UYH131095:UYH131108 VID131095:VID131108 VRZ131095:VRZ131108 WBV131095:WBV131108 WLR131095:WLR131108 WVN131095:WVN131108 C196631:C196644 JB196631:JB196644 SX196631:SX196644 ACT196631:ACT196644 AMP196631:AMP196644 AWL196631:AWL196644 BGH196631:BGH196644 BQD196631:BQD196644 BZZ196631:BZZ196644 CJV196631:CJV196644 CTR196631:CTR196644 DDN196631:DDN196644 DNJ196631:DNJ196644 DXF196631:DXF196644 EHB196631:EHB196644 EQX196631:EQX196644 FAT196631:FAT196644 FKP196631:FKP196644 FUL196631:FUL196644 GEH196631:GEH196644 GOD196631:GOD196644 GXZ196631:GXZ196644 HHV196631:HHV196644 HRR196631:HRR196644 IBN196631:IBN196644 ILJ196631:ILJ196644 IVF196631:IVF196644 JFB196631:JFB196644 JOX196631:JOX196644 JYT196631:JYT196644 KIP196631:KIP196644 KSL196631:KSL196644 LCH196631:LCH196644 LMD196631:LMD196644 LVZ196631:LVZ196644 MFV196631:MFV196644 MPR196631:MPR196644 MZN196631:MZN196644 NJJ196631:NJJ196644 NTF196631:NTF196644 ODB196631:ODB196644 OMX196631:OMX196644 OWT196631:OWT196644 PGP196631:PGP196644 PQL196631:PQL196644 QAH196631:QAH196644 QKD196631:QKD196644 QTZ196631:QTZ196644 RDV196631:RDV196644 RNR196631:RNR196644 RXN196631:RXN196644 SHJ196631:SHJ196644 SRF196631:SRF196644 TBB196631:TBB196644 TKX196631:TKX196644 TUT196631:TUT196644 UEP196631:UEP196644 UOL196631:UOL196644 UYH196631:UYH196644 VID196631:VID196644 VRZ196631:VRZ196644 WBV196631:WBV196644 WLR196631:WLR196644 WVN196631:WVN196644 C262167:C262180 JB262167:JB262180 SX262167:SX262180 ACT262167:ACT262180 AMP262167:AMP262180 AWL262167:AWL262180 BGH262167:BGH262180 BQD262167:BQD262180 BZZ262167:BZZ262180 CJV262167:CJV262180 CTR262167:CTR262180 DDN262167:DDN262180 DNJ262167:DNJ262180 DXF262167:DXF262180 EHB262167:EHB262180 EQX262167:EQX262180 FAT262167:FAT262180 FKP262167:FKP262180 FUL262167:FUL262180 GEH262167:GEH262180 GOD262167:GOD262180 GXZ262167:GXZ262180 HHV262167:HHV262180 HRR262167:HRR262180 IBN262167:IBN262180 ILJ262167:ILJ262180 IVF262167:IVF262180 JFB262167:JFB262180 JOX262167:JOX262180 JYT262167:JYT262180 KIP262167:KIP262180 KSL262167:KSL262180 LCH262167:LCH262180 LMD262167:LMD262180 LVZ262167:LVZ262180 MFV262167:MFV262180 MPR262167:MPR262180 MZN262167:MZN262180 NJJ262167:NJJ262180 NTF262167:NTF262180 ODB262167:ODB262180 OMX262167:OMX262180 OWT262167:OWT262180 PGP262167:PGP262180 PQL262167:PQL262180 QAH262167:QAH262180 QKD262167:QKD262180 QTZ262167:QTZ262180 RDV262167:RDV262180 RNR262167:RNR262180 RXN262167:RXN262180 SHJ262167:SHJ262180 SRF262167:SRF262180 TBB262167:TBB262180 TKX262167:TKX262180 TUT262167:TUT262180 UEP262167:UEP262180 UOL262167:UOL262180 UYH262167:UYH262180 VID262167:VID262180 VRZ262167:VRZ262180 WBV262167:WBV262180 WLR262167:WLR262180 WVN262167:WVN262180 C327703:C327716 JB327703:JB327716 SX327703:SX327716 ACT327703:ACT327716 AMP327703:AMP327716 AWL327703:AWL327716 BGH327703:BGH327716 BQD327703:BQD327716 BZZ327703:BZZ327716 CJV327703:CJV327716 CTR327703:CTR327716 DDN327703:DDN327716 DNJ327703:DNJ327716 DXF327703:DXF327716 EHB327703:EHB327716 EQX327703:EQX327716 FAT327703:FAT327716 FKP327703:FKP327716 FUL327703:FUL327716 GEH327703:GEH327716 GOD327703:GOD327716 GXZ327703:GXZ327716 HHV327703:HHV327716 HRR327703:HRR327716 IBN327703:IBN327716 ILJ327703:ILJ327716 IVF327703:IVF327716 JFB327703:JFB327716 JOX327703:JOX327716 JYT327703:JYT327716 KIP327703:KIP327716 KSL327703:KSL327716 LCH327703:LCH327716 LMD327703:LMD327716 LVZ327703:LVZ327716 MFV327703:MFV327716 MPR327703:MPR327716 MZN327703:MZN327716 NJJ327703:NJJ327716 NTF327703:NTF327716 ODB327703:ODB327716 OMX327703:OMX327716 OWT327703:OWT327716 PGP327703:PGP327716 PQL327703:PQL327716 QAH327703:QAH327716 QKD327703:QKD327716 QTZ327703:QTZ327716 RDV327703:RDV327716 RNR327703:RNR327716 RXN327703:RXN327716 SHJ327703:SHJ327716 SRF327703:SRF327716 TBB327703:TBB327716 TKX327703:TKX327716 TUT327703:TUT327716 UEP327703:UEP327716 UOL327703:UOL327716 UYH327703:UYH327716 VID327703:VID327716 VRZ327703:VRZ327716 WBV327703:WBV327716 WLR327703:WLR327716 WVN327703:WVN327716 C393239:C393252 JB393239:JB393252 SX393239:SX393252 ACT393239:ACT393252 AMP393239:AMP393252 AWL393239:AWL393252 BGH393239:BGH393252 BQD393239:BQD393252 BZZ393239:BZZ393252 CJV393239:CJV393252 CTR393239:CTR393252 DDN393239:DDN393252 DNJ393239:DNJ393252 DXF393239:DXF393252 EHB393239:EHB393252 EQX393239:EQX393252 FAT393239:FAT393252 FKP393239:FKP393252 FUL393239:FUL393252 GEH393239:GEH393252 GOD393239:GOD393252 GXZ393239:GXZ393252 HHV393239:HHV393252 HRR393239:HRR393252 IBN393239:IBN393252 ILJ393239:ILJ393252 IVF393239:IVF393252 JFB393239:JFB393252 JOX393239:JOX393252 JYT393239:JYT393252 KIP393239:KIP393252 KSL393239:KSL393252 LCH393239:LCH393252 LMD393239:LMD393252 LVZ393239:LVZ393252 MFV393239:MFV393252 MPR393239:MPR393252 MZN393239:MZN393252 NJJ393239:NJJ393252 NTF393239:NTF393252 ODB393239:ODB393252 OMX393239:OMX393252 OWT393239:OWT393252 PGP393239:PGP393252 PQL393239:PQL393252 QAH393239:QAH393252 QKD393239:QKD393252 QTZ393239:QTZ393252 RDV393239:RDV393252 RNR393239:RNR393252 RXN393239:RXN393252 SHJ393239:SHJ393252 SRF393239:SRF393252 TBB393239:TBB393252 TKX393239:TKX393252 TUT393239:TUT393252 UEP393239:UEP393252 UOL393239:UOL393252 UYH393239:UYH393252 VID393239:VID393252 VRZ393239:VRZ393252 WBV393239:WBV393252 WLR393239:WLR393252 WVN393239:WVN393252 C458775:C458788 JB458775:JB458788 SX458775:SX458788 ACT458775:ACT458788 AMP458775:AMP458788 AWL458775:AWL458788 BGH458775:BGH458788 BQD458775:BQD458788 BZZ458775:BZZ458788 CJV458775:CJV458788 CTR458775:CTR458788 DDN458775:DDN458788 DNJ458775:DNJ458788 DXF458775:DXF458788 EHB458775:EHB458788 EQX458775:EQX458788 FAT458775:FAT458788 FKP458775:FKP458788 FUL458775:FUL458788 GEH458775:GEH458788 GOD458775:GOD458788 GXZ458775:GXZ458788 HHV458775:HHV458788 HRR458775:HRR458788 IBN458775:IBN458788 ILJ458775:ILJ458788 IVF458775:IVF458788 JFB458775:JFB458788 JOX458775:JOX458788 JYT458775:JYT458788 KIP458775:KIP458788 KSL458775:KSL458788 LCH458775:LCH458788 LMD458775:LMD458788 LVZ458775:LVZ458788 MFV458775:MFV458788 MPR458775:MPR458788 MZN458775:MZN458788 NJJ458775:NJJ458788 NTF458775:NTF458788 ODB458775:ODB458788 OMX458775:OMX458788 OWT458775:OWT458788 PGP458775:PGP458788 PQL458775:PQL458788 QAH458775:QAH458788 QKD458775:QKD458788 QTZ458775:QTZ458788 RDV458775:RDV458788 RNR458775:RNR458788 RXN458775:RXN458788 SHJ458775:SHJ458788 SRF458775:SRF458788 TBB458775:TBB458788 TKX458775:TKX458788 TUT458775:TUT458788 UEP458775:UEP458788 UOL458775:UOL458788 UYH458775:UYH458788 VID458775:VID458788 VRZ458775:VRZ458788 WBV458775:WBV458788 WLR458775:WLR458788 WVN458775:WVN458788 C524311:C524324 JB524311:JB524324 SX524311:SX524324 ACT524311:ACT524324 AMP524311:AMP524324 AWL524311:AWL524324 BGH524311:BGH524324 BQD524311:BQD524324 BZZ524311:BZZ524324 CJV524311:CJV524324 CTR524311:CTR524324 DDN524311:DDN524324 DNJ524311:DNJ524324 DXF524311:DXF524324 EHB524311:EHB524324 EQX524311:EQX524324 FAT524311:FAT524324 FKP524311:FKP524324 FUL524311:FUL524324 GEH524311:GEH524324 GOD524311:GOD524324 GXZ524311:GXZ524324 HHV524311:HHV524324 HRR524311:HRR524324 IBN524311:IBN524324 ILJ524311:ILJ524324 IVF524311:IVF524324 JFB524311:JFB524324 JOX524311:JOX524324 JYT524311:JYT524324 KIP524311:KIP524324 KSL524311:KSL524324 LCH524311:LCH524324 LMD524311:LMD524324 LVZ524311:LVZ524324 MFV524311:MFV524324 MPR524311:MPR524324 MZN524311:MZN524324 NJJ524311:NJJ524324 NTF524311:NTF524324 ODB524311:ODB524324 OMX524311:OMX524324 OWT524311:OWT524324 PGP524311:PGP524324 PQL524311:PQL524324 QAH524311:QAH524324 QKD524311:QKD524324 QTZ524311:QTZ524324 RDV524311:RDV524324 RNR524311:RNR524324 RXN524311:RXN524324 SHJ524311:SHJ524324 SRF524311:SRF524324 TBB524311:TBB524324 TKX524311:TKX524324 TUT524311:TUT524324 UEP524311:UEP524324 UOL524311:UOL524324 UYH524311:UYH524324 VID524311:VID524324 VRZ524311:VRZ524324 WBV524311:WBV524324 WLR524311:WLR524324 WVN524311:WVN524324 C589847:C589860 JB589847:JB589860 SX589847:SX589860 ACT589847:ACT589860 AMP589847:AMP589860 AWL589847:AWL589860 BGH589847:BGH589860 BQD589847:BQD589860 BZZ589847:BZZ589860 CJV589847:CJV589860 CTR589847:CTR589860 DDN589847:DDN589860 DNJ589847:DNJ589860 DXF589847:DXF589860 EHB589847:EHB589860 EQX589847:EQX589860 FAT589847:FAT589860 FKP589847:FKP589860 FUL589847:FUL589860 GEH589847:GEH589860 GOD589847:GOD589860 GXZ589847:GXZ589860 HHV589847:HHV589860 HRR589847:HRR589860 IBN589847:IBN589860 ILJ589847:ILJ589860 IVF589847:IVF589860 JFB589847:JFB589860 JOX589847:JOX589860 JYT589847:JYT589860 KIP589847:KIP589860 KSL589847:KSL589860 LCH589847:LCH589860 LMD589847:LMD589860 LVZ589847:LVZ589860 MFV589847:MFV589860 MPR589847:MPR589860 MZN589847:MZN589860 NJJ589847:NJJ589860 NTF589847:NTF589860 ODB589847:ODB589860 OMX589847:OMX589860 OWT589847:OWT589860 PGP589847:PGP589860 PQL589847:PQL589860 QAH589847:QAH589860 QKD589847:QKD589860 QTZ589847:QTZ589860 RDV589847:RDV589860 RNR589847:RNR589860 RXN589847:RXN589860 SHJ589847:SHJ589860 SRF589847:SRF589860 TBB589847:TBB589860 TKX589847:TKX589860 TUT589847:TUT589860 UEP589847:UEP589860 UOL589847:UOL589860 UYH589847:UYH589860 VID589847:VID589860 VRZ589847:VRZ589860 WBV589847:WBV589860 WLR589847:WLR589860 WVN589847:WVN589860 C655383:C655396 JB655383:JB655396 SX655383:SX655396 ACT655383:ACT655396 AMP655383:AMP655396 AWL655383:AWL655396 BGH655383:BGH655396 BQD655383:BQD655396 BZZ655383:BZZ655396 CJV655383:CJV655396 CTR655383:CTR655396 DDN655383:DDN655396 DNJ655383:DNJ655396 DXF655383:DXF655396 EHB655383:EHB655396 EQX655383:EQX655396 FAT655383:FAT655396 FKP655383:FKP655396 FUL655383:FUL655396 GEH655383:GEH655396 GOD655383:GOD655396 GXZ655383:GXZ655396 HHV655383:HHV655396 HRR655383:HRR655396 IBN655383:IBN655396 ILJ655383:ILJ655396 IVF655383:IVF655396 JFB655383:JFB655396 JOX655383:JOX655396 JYT655383:JYT655396 KIP655383:KIP655396 KSL655383:KSL655396 LCH655383:LCH655396 LMD655383:LMD655396 LVZ655383:LVZ655396 MFV655383:MFV655396 MPR655383:MPR655396 MZN655383:MZN655396 NJJ655383:NJJ655396 NTF655383:NTF655396 ODB655383:ODB655396 OMX655383:OMX655396 OWT655383:OWT655396 PGP655383:PGP655396 PQL655383:PQL655396 QAH655383:QAH655396 QKD655383:QKD655396 QTZ655383:QTZ655396 RDV655383:RDV655396 RNR655383:RNR655396 RXN655383:RXN655396 SHJ655383:SHJ655396 SRF655383:SRF655396 TBB655383:TBB655396 TKX655383:TKX655396 TUT655383:TUT655396 UEP655383:UEP655396 UOL655383:UOL655396 UYH655383:UYH655396 VID655383:VID655396 VRZ655383:VRZ655396 WBV655383:WBV655396 WLR655383:WLR655396 WVN655383:WVN655396 C720919:C720932 JB720919:JB720932 SX720919:SX720932 ACT720919:ACT720932 AMP720919:AMP720932 AWL720919:AWL720932 BGH720919:BGH720932 BQD720919:BQD720932 BZZ720919:BZZ720932 CJV720919:CJV720932 CTR720919:CTR720932 DDN720919:DDN720932 DNJ720919:DNJ720932 DXF720919:DXF720932 EHB720919:EHB720932 EQX720919:EQX720932 FAT720919:FAT720932 FKP720919:FKP720932 FUL720919:FUL720932 GEH720919:GEH720932 GOD720919:GOD720932 GXZ720919:GXZ720932 HHV720919:HHV720932 HRR720919:HRR720932 IBN720919:IBN720932 ILJ720919:ILJ720932 IVF720919:IVF720932 JFB720919:JFB720932 JOX720919:JOX720932 JYT720919:JYT720932 KIP720919:KIP720932 KSL720919:KSL720932 LCH720919:LCH720932 LMD720919:LMD720932 LVZ720919:LVZ720932 MFV720919:MFV720932 MPR720919:MPR720932 MZN720919:MZN720932 NJJ720919:NJJ720932 NTF720919:NTF720932 ODB720919:ODB720932 OMX720919:OMX720932 OWT720919:OWT720932 PGP720919:PGP720932 PQL720919:PQL720932 QAH720919:QAH720932 QKD720919:QKD720932 QTZ720919:QTZ720932 RDV720919:RDV720932 RNR720919:RNR720932 RXN720919:RXN720932 SHJ720919:SHJ720932 SRF720919:SRF720932 TBB720919:TBB720932 TKX720919:TKX720932 TUT720919:TUT720932 UEP720919:UEP720932 UOL720919:UOL720932 UYH720919:UYH720932 VID720919:VID720932 VRZ720919:VRZ720932 WBV720919:WBV720932 WLR720919:WLR720932 WVN720919:WVN720932 C786455:C786468 JB786455:JB786468 SX786455:SX786468 ACT786455:ACT786468 AMP786455:AMP786468 AWL786455:AWL786468 BGH786455:BGH786468 BQD786455:BQD786468 BZZ786455:BZZ786468 CJV786455:CJV786468 CTR786455:CTR786468 DDN786455:DDN786468 DNJ786455:DNJ786468 DXF786455:DXF786468 EHB786455:EHB786468 EQX786455:EQX786468 FAT786455:FAT786468 FKP786455:FKP786468 FUL786455:FUL786468 GEH786455:GEH786468 GOD786455:GOD786468 GXZ786455:GXZ786468 HHV786455:HHV786468 HRR786455:HRR786468 IBN786455:IBN786468 ILJ786455:ILJ786468 IVF786455:IVF786468 JFB786455:JFB786468 JOX786455:JOX786468 JYT786455:JYT786468 KIP786455:KIP786468 KSL786455:KSL786468 LCH786455:LCH786468 LMD786455:LMD786468 LVZ786455:LVZ786468 MFV786455:MFV786468 MPR786455:MPR786468 MZN786455:MZN786468 NJJ786455:NJJ786468 NTF786455:NTF786468 ODB786455:ODB786468 OMX786455:OMX786468 OWT786455:OWT786468 PGP786455:PGP786468 PQL786455:PQL786468 QAH786455:QAH786468 QKD786455:QKD786468 QTZ786455:QTZ786468 RDV786455:RDV786468 RNR786455:RNR786468 RXN786455:RXN786468 SHJ786455:SHJ786468 SRF786455:SRF786468 TBB786455:TBB786468 TKX786455:TKX786468 TUT786455:TUT786468 UEP786455:UEP786468 UOL786455:UOL786468 UYH786455:UYH786468 VID786455:VID786468 VRZ786455:VRZ786468 WBV786455:WBV786468 WLR786455:WLR786468 WVN786455:WVN786468 C851991:C852004 JB851991:JB852004 SX851991:SX852004 ACT851991:ACT852004 AMP851991:AMP852004 AWL851991:AWL852004 BGH851991:BGH852004 BQD851991:BQD852004 BZZ851991:BZZ852004 CJV851991:CJV852004 CTR851991:CTR852004 DDN851991:DDN852004 DNJ851991:DNJ852004 DXF851991:DXF852004 EHB851991:EHB852004 EQX851991:EQX852004 FAT851991:FAT852004 FKP851991:FKP852004 FUL851991:FUL852004 GEH851991:GEH852004 GOD851991:GOD852004 GXZ851991:GXZ852004 HHV851991:HHV852004 HRR851991:HRR852004 IBN851991:IBN852004 ILJ851991:ILJ852004 IVF851991:IVF852004 JFB851991:JFB852004 JOX851991:JOX852004 JYT851991:JYT852004 KIP851991:KIP852004 KSL851991:KSL852004 LCH851991:LCH852004 LMD851991:LMD852004 LVZ851991:LVZ852004 MFV851991:MFV852004 MPR851991:MPR852004 MZN851991:MZN852004 NJJ851991:NJJ852004 NTF851991:NTF852004 ODB851991:ODB852004 OMX851991:OMX852004 OWT851991:OWT852004 PGP851991:PGP852004 PQL851991:PQL852004 QAH851991:QAH852004 QKD851991:QKD852004 QTZ851991:QTZ852004 RDV851991:RDV852004 RNR851991:RNR852004 RXN851991:RXN852004 SHJ851991:SHJ852004 SRF851991:SRF852004 TBB851991:TBB852004 TKX851991:TKX852004 TUT851991:TUT852004 UEP851991:UEP852004 UOL851991:UOL852004 UYH851991:UYH852004 VID851991:VID852004 VRZ851991:VRZ852004 WBV851991:WBV852004 WLR851991:WLR852004 WVN851991:WVN852004 C917527:C917540 JB917527:JB917540 SX917527:SX917540 ACT917527:ACT917540 AMP917527:AMP917540 AWL917527:AWL917540 BGH917527:BGH917540 BQD917527:BQD917540 BZZ917527:BZZ917540 CJV917527:CJV917540 CTR917527:CTR917540 DDN917527:DDN917540 DNJ917527:DNJ917540 DXF917527:DXF917540 EHB917527:EHB917540 EQX917527:EQX917540 FAT917527:FAT917540 FKP917527:FKP917540 FUL917527:FUL917540 GEH917527:GEH917540 GOD917527:GOD917540 GXZ917527:GXZ917540 HHV917527:HHV917540 HRR917527:HRR917540 IBN917527:IBN917540 ILJ917527:ILJ917540 IVF917527:IVF917540 JFB917527:JFB917540 JOX917527:JOX917540 JYT917527:JYT917540 KIP917527:KIP917540 KSL917527:KSL917540 LCH917527:LCH917540 LMD917527:LMD917540 LVZ917527:LVZ917540 MFV917527:MFV917540 MPR917527:MPR917540 MZN917527:MZN917540 NJJ917527:NJJ917540 NTF917527:NTF917540 ODB917527:ODB917540 OMX917527:OMX917540 OWT917527:OWT917540 PGP917527:PGP917540 PQL917527:PQL917540 QAH917527:QAH917540 QKD917527:QKD917540 QTZ917527:QTZ917540 RDV917527:RDV917540 RNR917527:RNR917540 RXN917527:RXN917540 SHJ917527:SHJ917540 SRF917527:SRF917540 TBB917527:TBB917540 TKX917527:TKX917540 TUT917527:TUT917540 UEP917527:UEP917540 UOL917527:UOL917540 UYH917527:UYH917540 VID917527:VID917540 VRZ917527:VRZ917540 WBV917527:WBV917540 WLR917527:WLR917540 WVN917527:WVN917540 C983063:C983076 JB983063:JB983076 SX983063:SX983076 ACT983063:ACT983076 AMP983063:AMP983076 AWL983063:AWL983076 BGH983063:BGH983076 BQD983063:BQD983076 BZZ983063:BZZ983076 CJV983063:CJV983076 CTR983063:CTR983076 DDN983063:DDN983076 DNJ983063:DNJ983076 DXF983063:DXF983076 EHB983063:EHB983076 EQX983063:EQX983076 FAT983063:FAT983076 FKP983063:FKP983076 FUL983063:FUL983076 GEH983063:GEH983076 GOD983063:GOD983076 GXZ983063:GXZ983076 HHV983063:HHV983076 HRR983063:HRR983076 IBN983063:IBN983076 ILJ983063:ILJ983076 IVF983063:IVF983076 JFB983063:JFB983076 JOX983063:JOX983076 JYT983063:JYT983076 KIP983063:KIP983076 KSL983063:KSL983076 LCH983063:LCH983076 LMD983063:LMD983076 LVZ983063:LVZ983076 MFV983063:MFV983076 MPR983063:MPR983076 MZN983063:MZN983076 NJJ983063:NJJ983076 NTF983063:NTF983076 ODB983063:ODB983076 OMX983063:OMX983076 OWT983063:OWT983076 PGP983063:PGP983076 PQL983063:PQL983076 QAH983063:QAH983076 QKD983063:QKD983076 QTZ983063:QTZ983076 RDV983063:RDV983076 RNR983063:RNR983076 RXN983063:RXN983076 SHJ983063:SHJ983076 SRF983063:SRF983076 TBB983063:TBB983076 TKX983063:TKX983076 TUT983063:TUT983076 UEP983063:UEP983076 UOL983063:UOL983076 UYH983063:UYH983076 VID983063:VID983076 VRZ983063:VRZ983076 WBV983063:WBV983076 WLR983063:WLR983076" xr:uid="{376A419D-9C35-47B1-BB93-920CD78C97B3}">
      <formula1>"障害者支援施設,グループホーム,居宅介護,重度訪問介護,短期入所,重度障害者等包括支援,障害児入所施設"</formula1>
    </dataValidation>
    <dataValidation type="list" allowBlank="1" showInputMessage="1" showErrorMessage="1" sqref="C6:C30" xr:uid="{9E747829-38A5-432C-B5DA-C3704791E6C4}">
      <formula1>#REF!</formula1>
    </dataValidation>
  </dataValidations>
  <printOptions horizontalCentered="1"/>
  <pageMargins left="0.19685039370078741" right="0.19685039370078741" top="0.39370078740157483" bottom="0.39370078740157483" header="0.51181102362204722" footer="0.51181102362204722"/>
  <pageSetup paperSize="9" scale="25"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76485-544F-471C-8BC5-3F3F22FEBBB3}">
  <sheetPr>
    <tabColor rgb="FF00B050"/>
    <pageSetUpPr fitToPage="1"/>
  </sheetPr>
  <dimension ref="A1:Z121"/>
  <sheetViews>
    <sheetView showGridLines="0" tabSelected="1" view="pageBreakPreview" zoomScale="85" zoomScaleNormal="100" zoomScaleSheetLayoutView="85" workbookViewId="0">
      <selection activeCell="L22" sqref="L22"/>
    </sheetView>
  </sheetViews>
  <sheetFormatPr defaultRowHeight="13.5" x14ac:dyDescent="0.15"/>
  <cols>
    <col min="1" max="1" width="3.375" customWidth="1"/>
    <col min="2" max="2" width="12.75" customWidth="1"/>
    <col min="3" max="3" width="27.375" customWidth="1"/>
    <col min="4" max="4" width="16" customWidth="1"/>
    <col min="5" max="5" width="14.375" customWidth="1"/>
    <col min="6" max="6" width="5.375" customWidth="1"/>
    <col min="7" max="7" width="4.25" customWidth="1"/>
    <col min="8" max="8" width="7.125" customWidth="1"/>
    <col min="9" max="10" width="12.625" customWidth="1"/>
    <col min="11" max="11" width="12.25" customWidth="1"/>
    <col min="13" max="13" width="18.125" customWidth="1"/>
    <col min="14" max="14" width="2.25" customWidth="1"/>
    <col min="15" max="15" width="15" customWidth="1"/>
    <col min="16" max="16" width="2.25" customWidth="1"/>
    <col min="18" max="18" width="0" hidden="1" customWidth="1"/>
  </cols>
  <sheetData>
    <row r="1" spans="1:13" ht="17.25" x14ac:dyDescent="0.15">
      <c r="A1" s="20" t="s">
        <v>139</v>
      </c>
      <c r="B1" s="21"/>
      <c r="C1" s="21"/>
    </row>
    <row r="2" spans="1:13" ht="51.75" customHeight="1" thickBot="1" x14ac:dyDescent="0.2">
      <c r="B2" s="245" t="s">
        <v>140</v>
      </c>
      <c r="C2" s="245"/>
      <c r="D2" s="245"/>
      <c r="E2" s="245"/>
      <c r="F2" s="245"/>
      <c r="G2" s="245"/>
      <c r="H2" s="245"/>
      <c r="I2" s="245"/>
      <c r="J2" s="245"/>
      <c r="K2" s="245"/>
      <c r="L2" s="245"/>
      <c r="M2" s="245"/>
    </row>
    <row r="3" spans="1:13" ht="23.1" customHeight="1" thickBot="1" x14ac:dyDescent="0.2">
      <c r="B3" s="194" t="s">
        <v>3</v>
      </c>
      <c r="C3" s="194"/>
      <c r="D3" s="195" t="s">
        <v>0</v>
      </c>
      <c r="E3" s="22"/>
      <c r="F3" s="122"/>
      <c r="G3" s="122"/>
      <c r="H3" s="122"/>
      <c r="I3" s="122"/>
      <c r="J3" s="122"/>
      <c r="K3" s="122"/>
      <c r="L3" s="122"/>
      <c r="M3" s="122"/>
    </row>
    <row r="4" spans="1:13" ht="18.75" x14ac:dyDescent="0.15">
      <c r="B4" s="22"/>
      <c r="C4" s="196" t="s">
        <v>105</v>
      </c>
      <c r="D4" s="22"/>
      <c r="E4" s="22"/>
      <c r="F4" s="22"/>
      <c r="G4" s="22"/>
      <c r="H4" s="22"/>
      <c r="I4" s="22"/>
      <c r="J4" s="22"/>
      <c r="K4" s="23" t="s">
        <v>2</v>
      </c>
      <c r="L4" s="246"/>
      <c r="M4" s="246"/>
    </row>
    <row r="5" spans="1:13" ht="15" thickBot="1" x14ac:dyDescent="0.2">
      <c r="B5" s="24" t="s">
        <v>45</v>
      </c>
      <c r="C5" s="24"/>
    </row>
    <row r="6" spans="1:13" ht="24.95" customHeight="1" x14ac:dyDescent="0.15">
      <c r="B6" s="247" t="s">
        <v>46</v>
      </c>
      <c r="C6" s="248"/>
      <c r="D6" s="249"/>
      <c r="E6" s="250"/>
      <c r="F6" s="250"/>
      <c r="G6" s="250"/>
      <c r="H6" s="250"/>
      <c r="I6" s="250"/>
      <c r="J6" s="250"/>
      <c r="K6" s="250"/>
      <c r="L6" s="250"/>
      <c r="M6" s="251"/>
    </row>
    <row r="7" spans="1:13" ht="30" customHeight="1" x14ac:dyDescent="0.15">
      <c r="B7" s="252" t="s">
        <v>5</v>
      </c>
      <c r="C7" s="253"/>
      <c r="D7" s="254"/>
      <c r="E7" s="255"/>
      <c r="F7" s="255"/>
      <c r="G7" s="255"/>
      <c r="H7" s="255"/>
      <c r="I7" s="255"/>
      <c r="J7" s="255"/>
      <c r="K7" s="255"/>
      <c r="L7" s="255"/>
      <c r="M7" s="256"/>
    </row>
    <row r="8" spans="1:13" ht="24.95" customHeight="1" x14ac:dyDescent="0.15">
      <c r="B8" s="257" t="s">
        <v>46</v>
      </c>
      <c r="C8" s="258"/>
      <c r="D8" s="259"/>
      <c r="E8" s="260"/>
      <c r="F8" s="260"/>
      <c r="G8" s="260"/>
      <c r="H8" s="260"/>
      <c r="I8" s="260"/>
      <c r="J8" s="260"/>
      <c r="K8" s="260"/>
      <c r="L8" s="260"/>
      <c r="M8" s="261"/>
    </row>
    <row r="9" spans="1:13" ht="30" customHeight="1" x14ac:dyDescent="0.15">
      <c r="B9" s="262" t="s">
        <v>47</v>
      </c>
      <c r="C9" s="263"/>
      <c r="D9" s="264"/>
      <c r="E9" s="265"/>
      <c r="F9" s="265"/>
      <c r="G9" s="265"/>
      <c r="H9" s="265"/>
      <c r="I9" s="265"/>
      <c r="J9" s="265"/>
      <c r="K9" s="265"/>
      <c r="L9" s="265"/>
      <c r="M9" s="266"/>
    </row>
    <row r="10" spans="1:13" ht="24.95" customHeight="1" x14ac:dyDescent="0.15">
      <c r="B10" s="267" t="s">
        <v>48</v>
      </c>
      <c r="C10" s="268"/>
      <c r="D10" s="268"/>
      <c r="E10" s="268"/>
      <c r="F10" s="268"/>
      <c r="G10" s="268"/>
      <c r="H10" s="268"/>
      <c r="I10" s="268"/>
      <c r="J10" s="268"/>
      <c r="K10" s="268"/>
      <c r="L10" s="268"/>
      <c r="M10" s="269"/>
    </row>
    <row r="11" spans="1:13" ht="30" customHeight="1" x14ac:dyDescent="0.15">
      <c r="B11" s="242"/>
      <c r="C11" s="243"/>
      <c r="D11" s="243"/>
      <c r="E11" s="243"/>
      <c r="F11" s="243"/>
      <c r="G11" s="243"/>
      <c r="H11" s="243"/>
      <c r="I11" s="243"/>
      <c r="J11" s="243"/>
      <c r="K11" s="243"/>
      <c r="L11" s="243"/>
      <c r="M11" s="244"/>
    </row>
    <row r="12" spans="1:13" ht="24.95" customHeight="1" x14ac:dyDescent="0.15">
      <c r="B12" s="270" t="s">
        <v>141</v>
      </c>
      <c r="C12" s="271"/>
      <c r="D12" s="271"/>
      <c r="E12" s="271"/>
      <c r="F12" s="271"/>
      <c r="G12" s="271"/>
      <c r="H12" s="271"/>
      <c r="I12" s="271"/>
      <c r="J12" s="271"/>
      <c r="K12" s="271"/>
      <c r="L12" s="271"/>
      <c r="M12" s="272"/>
    </row>
    <row r="13" spans="1:13" ht="30" customHeight="1" x14ac:dyDescent="0.15">
      <c r="B13" s="273"/>
      <c r="C13" s="274"/>
      <c r="D13" s="274"/>
      <c r="E13" s="274"/>
      <c r="F13" s="274"/>
      <c r="G13" s="274"/>
      <c r="H13" s="274"/>
      <c r="I13" s="274"/>
      <c r="J13" s="274"/>
      <c r="K13" s="274"/>
      <c r="L13" s="274"/>
      <c r="M13" s="275"/>
    </row>
    <row r="14" spans="1:13" ht="24.95" customHeight="1" x14ac:dyDescent="0.15">
      <c r="B14" s="276" t="s">
        <v>142</v>
      </c>
      <c r="C14" s="277"/>
      <c r="D14" s="277"/>
      <c r="E14" s="277"/>
      <c r="F14" s="277"/>
      <c r="G14" s="277"/>
      <c r="H14" s="277"/>
      <c r="I14" s="277"/>
      <c r="J14" s="277"/>
      <c r="K14" s="277"/>
      <c r="L14" s="277"/>
      <c r="M14" s="278"/>
    </row>
    <row r="15" spans="1:13" ht="30" customHeight="1" thickBot="1" x14ac:dyDescent="0.2">
      <c r="B15" s="132" t="s">
        <v>49</v>
      </c>
      <c r="C15" s="279"/>
      <c r="D15" s="280"/>
      <c r="E15" s="279" t="s">
        <v>50</v>
      </c>
      <c r="F15" s="281"/>
      <c r="G15" s="281"/>
      <c r="H15" s="280"/>
      <c r="I15" s="282"/>
      <c r="J15" s="282"/>
      <c r="K15" s="282"/>
      <c r="L15" s="282"/>
      <c r="M15" s="283"/>
    </row>
    <row r="16" spans="1:13" ht="9.75" customHeight="1" x14ac:dyDescent="0.15">
      <c r="B16" s="57"/>
      <c r="C16" s="57"/>
      <c r="D16" s="69"/>
      <c r="E16" s="57"/>
      <c r="F16" s="57"/>
      <c r="G16" s="57"/>
      <c r="H16" s="57"/>
      <c r="I16" s="69"/>
      <c r="J16" s="69"/>
      <c r="K16" s="69"/>
      <c r="L16" s="69"/>
      <c r="M16" s="69"/>
    </row>
    <row r="17" spans="1:26" s="17" customFormat="1" ht="18" customHeight="1" x14ac:dyDescent="0.15">
      <c r="B17" s="18" t="s">
        <v>51</v>
      </c>
      <c r="C17" s="18"/>
      <c r="D17" s="170"/>
      <c r="E17" s="170"/>
      <c r="F17" s="170"/>
      <c r="G17" s="170"/>
      <c r="H17" s="170"/>
      <c r="I17" s="170"/>
      <c r="J17" s="170"/>
      <c r="K17" s="170"/>
      <c r="L17" s="170"/>
      <c r="M17" s="126"/>
    </row>
    <row r="18" spans="1:26" s="17" customFormat="1" ht="30.75" customHeight="1" x14ac:dyDescent="0.15">
      <c r="B18" s="125" t="s">
        <v>143</v>
      </c>
      <c r="C18" s="125"/>
      <c r="D18" s="126"/>
      <c r="E18" s="126"/>
      <c r="F18" s="126"/>
      <c r="G18" s="126"/>
      <c r="H18" s="126"/>
      <c r="I18" s="126"/>
      <c r="J18" s="127"/>
      <c r="K18" s="127"/>
      <c r="L18" s="126"/>
      <c r="M18" s="126"/>
    </row>
    <row r="19" spans="1:26" s="17" customFormat="1" ht="30.75" customHeight="1" x14ac:dyDescent="0.15">
      <c r="B19" s="125" t="s">
        <v>52</v>
      </c>
      <c r="C19" s="125"/>
      <c r="D19" s="126"/>
      <c r="E19" s="126"/>
      <c r="F19" s="126"/>
      <c r="G19" s="126"/>
      <c r="H19" s="126"/>
      <c r="I19" s="126"/>
      <c r="J19" s="127"/>
      <c r="K19" s="127"/>
      <c r="L19" s="126"/>
      <c r="M19" s="126"/>
    </row>
    <row r="20" spans="1:26" s="17" customFormat="1" ht="33.75" customHeight="1" x14ac:dyDescent="0.15">
      <c r="B20" s="284" t="s">
        <v>144</v>
      </c>
      <c r="C20" s="285"/>
      <c r="D20" s="286"/>
      <c r="E20" s="286"/>
      <c r="F20" s="286"/>
      <c r="G20" s="286"/>
      <c r="H20" s="286"/>
      <c r="I20" s="286"/>
      <c r="J20" s="286"/>
      <c r="K20" s="286"/>
      <c r="L20" s="286"/>
      <c r="M20" s="286"/>
    </row>
    <row r="21" spans="1:26" s="17" customFormat="1" ht="30.75" customHeight="1" x14ac:dyDescent="0.15">
      <c r="B21" s="125" t="s">
        <v>145</v>
      </c>
      <c r="C21" s="125"/>
      <c r="D21" s="126"/>
      <c r="E21" s="126"/>
      <c r="F21" s="126"/>
      <c r="G21" s="126"/>
      <c r="H21" s="126"/>
      <c r="I21" s="126"/>
      <c r="J21" s="127"/>
      <c r="K21" s="127"/>
      <c r="L21" s="126"/>
      <c r="M21" s="126"/>
    </row>
    <row r="22" spans="1:26" s="17" customFormat="1" ht="30.75" customHeight="1" x14ac:dyDescent="0.15">
      <c r="B22" s="125" t="s">
        <v>53</v>
      </c>
      <c r="C22" s="125"/>
      <c r="D22" s="126"/>
      <c r="E22" s="126"/>
      <c r="F22" s="126"/>
      <c r="G22" s="126"/>
      <c r="H22" s="126"/>
      <c r="I22" s="126"/>
      <c r="J22" s="127"/>
      <c r="K22" s="127"/>
      <c r="L22" s="126"/>
      <c r="M22" s="126"/>
    </row>
    <row r="23" spans="1:26" ht="14.25" x14ac:dyDescent="0.15">
      <c r="B23" s="1"/>
      <c r="C23" s="1"/>
      <c r="D23" s="1"/>
      <c r="E23" s="1"/>
      <c r="F23" s="1"/>
      <c r="G23" s="1"/>
      <c r="H23" s="1"/>
      <c r="I23" s="1"/>
      <c r="J23" s="1"/>
      <c r="K23" s="1"/>
      <c r="L23" s="1"/>
      <c r="M23" s="1"/>
    </row>
    <row r="24" spans="1:26" ht="14.25" x14ac:dyDescent="0.15">
      <c r="B24" s="24" t="s">
        <v>54</v>
      </c>
      <c r="C24" s="24"/>
      <c r="D24" s="1"/>
      <c r="E24" s="1"/>
      <c r="F24" s="1"/>
      <c r="G24" s="1"/>
      <c r="H24" s="1"/>
      <c r="I24" s="1"/>
      <c r="J24" s="1"/>
      <c r="K24" s="1"/>
      <c r="L24" s="1"/>
      <c r="M24" s="1"/>
    </row>
    <row r="25" spans="1:26" s="26" customFormat="1" ht="18" customHeight="1" x14ac:dyDescent="0.15">
      <c r="A25"/>
      <c r="B25" s="1" t="s">
        <v>146</v>
      </c>
      <c r="C25" s="1"/>
      <c r="D25" s="1"/>
      <c r="E25" s="128"/>
      <c r="F25" s="128"/>
      <c r="G25" s="128"/>
      <c r="H25" s="128"/>
      <c r="I25" s="128"/>
      <c r="J25" s="128"/>
      <c r="K25" s="128"/>
      <c r="L25" s="1"/>
      <c r="M25" s="1"/>
      <c r="O25"/>
      <c r="R25" s="27"/>
      <c r="S25" s="27"/>
      <c r="T25" s="27"/>
      <c r="U25" s="27"/>
      <c r="V25" s="27"/>
      <c r="W25" s="27"/>
      <c r="X25" s="27"/>
      <c r="Y25" s="27"/>
      <c r="Z25" s="27"/>
    </row>
    <row r="26" spans="1:26" s="26" customFormat="1" ht="18" customHeight="1" x14ac:dyDescent="0.15">
      <c r="A26"/>
      <c r="B26" s="1" t="s">
        <v>147</v>
      </c>
      <c r="C26" s="1"/>
      <c r="D26" s="1"/>
      <c r="E26" s="128"/>
      <c r="F26" s="128"/>
      <c r="G26" s="128"/>
      <c r="H26" s="128"/>
      <c r="I26" s="128"/>
      <c r="J26" s="128"/>
      <c r="K26" s="128"/>
      <c r="L26" s="1"/>
      <c r="M26" s="1"/>
      <c r="O26"/>
      <c r="R26" s="27"/>
      <c r="S26" s="27"/>
      <c r="T26" s="27"/>
      <c r="U26" s="27"/>
      <c r="V26" s="27"/>
      <c r="W26" s="27"/>
      <c r="X26" s="27"/>
      <c r="Y26" s="27"/>
      <c r="Z26" s="27"/>
    </row>
    <row r="27" spans="1:26" s="26" customFormat="1" ht="3" customHeight="1" x14ac:dyDescent="0.15">
      <c r="A27"/>
      <c r="B27" s="1"/>
      <c r="C27" s="1"/>
      <c r="D27" s="1"/>
      <c r="E27" s="128"/>
      <c r="F27" s="128"/>
      <c r="G27" s="128"/>
      <c r="H27" s="128"/>
      <c r="I27" s="128"/>
      <c r="J27" s="128"/>
      <c r="K27" s="128"/>
      <c r="L27" s="1"/>
      <c r="M27" s="1"/>
      <c r="O27"/>
      <c r="R27" s="27"/>
      <c r="S27" s="27"/>
      <c r="T27" s="27"/>
      <c r="U27" s="27"/>
      <c r="V27" s="27"/>
      <c r="W27" s="27"/>
      <c r="X27" s="27"/>
      <c r="Y27" s="27"/>
      <c r="Z27" s="27"/>
    </row>
    <row r="28" spans="1:26" s="26" customFormat="1" ht="18" customHeight="1" x14ac:dyDescent="0.15">
      <c r="A28"/>
      <c r="B28" s="171" t="s">
        <v>55</v>
      </c>
      <c r="C28" s="1" t="s">
        <v>56</v>
      </c>
      <c r="D28" s="1" t="s">
        <v>57</v>
      </c>
      <c r="E28" s="1"/>
      <c r="F28" s="1" t="s">
        <v>58</v>
      </c>
      <c r="G28" s="129"/>
      <c r="H28" s="130"/>
      <c r="I28" s="1"/>
      <c r="J28" s="1"/>
      <c r="K28" s="1"/>
      <c r="L28" s="1"/>
      <c r="M28" s="1"/>
      <c r="O28"/>
      <c r="R28" s="27" t="b">
        <v>0</v>
      </c>
      <c r="S28" s="27"/>
      <c r="T28" s="27"/>
      <c r="U28" s="27"/>
      <c r="V28" s="27"/>
      <c r="W28" s="27"/>
      <c r="X28" s="27"/>
      <c r="Y28" s="27"/>
      <c r="Z28" s="27"/>
    </row>
    <row r="29" spans="1:26" s="26" customFormat="1" ht="18" customHeight="1" x14ac:dyDescent="0.15">
      <c r="A29"/>
      <c r="B29" s="129"/>
      <c r="C29" s="1" t="s">
        <v>59</v>
      </c>
      <c r="D29" s="56" t="s">
        <v>60</v>
      </c>
      <c r="E29" s="1"/>
      <c r="F29" s="1" t="s">
        <v>42</v>
      </c>
      <c r="G29" s="1"/>
      <c r="H29" s="1"/>
      <c r="I29" s="1" t="s">
        <v>43</v>
      </c>
      <c r="J29" s="1"/>
      <c r="K29" s="1"/>
      <c r="L29" s="1"/>
      <c r="M29" s="1"/>
      <c r="O29"/>
      <c r="R29" s="27" t="b">
        <v>0</v>
      </c>
      <c r="S29" s="27"/>
      <c r="T29" s="27"/>
      <c r="U29" s="27"/>
      <c r="V29" s="27"/>
      <c r="W29" s="27"/>
      <c r="X29" s="27"/>
      <c r="Y29" s="27"/>
      <c r="Z29" s="27"/>
    </row>
    <row r="30" spans="1:26" s="26" customFormat="1" ht="11.25" customHeight="1" x14ac:dyDescent="0.15">
      <c r="A30"/>
      <c r="B30" s="129"/>
      <c r="C30" s="129"/>
      <c r="D30" s="1"/>
      <c r="E30" s="1"/>
      <c r="F30" s="1"/>
      <c r="G30" s="1"/>
      <c r="H30" s="1"/>
      <c r="I30" s="1"/>
      <c r="J30" s="1"/>
      <c r="K30" s="1"/>
      <c r="L30" s="1"/>
      <c r="M30" s="1"/>
      <c r="O30"/>
      <c r="R30" s="27" t="b">
        <v>0</v>
      </c>
      <c r="S30" s="27"/>
      <c r="T30" s="27"/>
      <c r="U30" s="27"/>
      <c r="V30" s="27"/>
      <c r="W30" s="27"/>
      <c r="X30" s="27"/>
      <c r="Y30" s="27"/>
      <c r="Z30" s="27"/>
    </row>
    <row r="31" spans="1:26" s="26" customFormat="1" ht="20.100000000000001" customHeight="1" x14ac:dyDescent="0.15">
      <c r="A31"/>
      <c r="B31" s="2" t="s">
        <v>61</v>
      </c>
      <c r="C31" s="287"/>
      <c r="D31" s="288"/>
      <c r="E31" s="288"/>
      <c r="F31" s="288"/>
      <c r="G31" s="288"/>
      <c r="H31" s="288"/>
      <c r="I31" s="288"/>
      <c r="J31" s="289"/>
      <c r="K31" s="1"/>
      <c r="L31" s="1"/>
      <c r="M31" s="1"/>
      <c r="O31"/>
      <c r="R31" s="27" t="b">
        <v>0</v>
      </c>
      <c r="S31" s="27"/>
      <c r="T31" s="27"/>
      <c r="U31" s="27"/>
      <c r="V31" s="27"/>
      <c r="W31" s="27"/>
      <c r="X31" s="27"/>
      <c r="Y31" s="27"/>
      <c r="Z31" s="27"/>
    </row>
    <row r="32" spans="1:26" s="26" customFormat="1" ht="14.25" x14ac:dyDescent="0.15">
      <c r="A32"/>
      <c r="B32" s="1"/>
      <c r="C32" s="1"/>
      <c r="D32" s="1"/>
      <c r="E32" s="1"/>
      <c r="F32" s="1"/>
      <c r="G32" s="1"/>
      <c r="H32" s="130"/>
      <c r="I32" s="1"/>
      <c r="J32" s="1"/>
      <c r="K32" s="1"/>
      <c r="L32" s="1"/>
      <c r="M32" s="1"/>
      <c r="O32"/>
      <c r="R32" s="27" t="b">
        <v>0</v>
      </c>
      <c r="S32" s="27"/>
      <c r="T32" s="27"/>
      <c r="U32" s="27"/>
      <c r="V32" s="27"/>
      <c r="W32" s="27"/>
      <c r="X32" s="27"/>
      <c r="Y32" s="27"/>
      <c r="Z32" s="27"/>
    </row>
    <row r="33" spans="1:26" s="26" customFormat="1" ht="24.95" customHeight="1" x14ac:dyDescent="0.15">
      <c r="A33"/>
      <c r="B33" s="2" t="s">
        <v>62</v>
      </c>
      <c r="C33" s="290"/>
      <c r="D33" s="291"/>
      <c r="E33" s="291"/>
      <c r="F33" s="291"/>
      <c r="G33" s="291"/>
      <c r="H33" s="291"/>
      <c r="I33" s="291"/>
      <c r="J33" s="291"/>
      <c r="K33" s="291"/>
      <c r="L33" s="291"/>
      <c r="M33" s="292"/>
      <c r="N33" s="58"/>
      <c r="O33" s="58"/>
      <c r="R33" s="27" t="b">
        <v>0</v>
      </c>
      <c r="S33" s="27"/>
      <c r="T33" s="27"/>
      <c r="U33" s="27"/>
      <c r="V33" s="27"/>
      <c r="W33" s="27"/>
      <c r="X33" s="27"/>
      <c r="Y33" s="27"/>
      <c r="Z33" s="27"/>
    </row>
    <row r="34" spans="1:26" s="26" customFormat="1" ht="24.95" customHeight="1" x14ac:dyDescent="0.15">
      <c r="A34"/>
      <c r="B34" s="1"/>
      <c r="C34" s="293"/>
      <c r="D34" s="294"/>
      <c r="E34" s="294"/>
      <c r="F34" s="294"/>
      <c r="G34" s="294"/>
      <c r="H34" s="294"/>
      <c r="I34" s="294"/>
      <c r="J34" s="294"/>
      <c r="K34" s="294"/>
      <c r="L34" s="294"/>
      <c r="M34" s="295"/>
      <c r="N34" s="58"/>
      <c r="O34" s="58"/>
      <c r="R34" s="27" t="b">
        <v>0</v>
      </c>
      <c r="S34" s="27"/>
      <c r="T34" s="27"/>
      <c r="U34" s="27"/>
      <c r="V34" s="27"/>
      <c r="W34" s="27"/>
      <c r="X34" s="27"/>
      <c r="Y34" s="27"/>
      <c r="Z34" s="27"/>
    </row>
    <row r="35" spans="1:26" s="26" customFormat="1" ht="24.95" customHeight="1" x14ac:dyDescent="0.15">
      <c r="A35"/>
      <c r="B35" s="1"/>
      <c r="C35" s="296"/>
      <c r="D35" s="297"/>
      <c r="E35" s="297"/>
      <c r="F35" s="297"/>
      <c r="G35" s="297"/>
      <c r="H35" s="297"/>
      <c r="I35" s="297"/>
      <c r="J35" s="297"/>
      <c r="K35" s="297"/>
      <c r="L35" s="297"/>
      <c r="M35" s="298"/>
      <c r="N35" s="58"/>
      <c r="O35" s="58"/>
      <c r="R35" s="27" t="b">
        <v>0</v>
      </c>
      <c r="S35" s="27"/>
      <c r="T35" s="27"/>
      <c r="U35" s="27"/>
      <c r="V35" s="27"/>
      <c r="W35" s="27"/>
      <c r="X35" s="27"/>
      <c r="Y35" s="27"/>
      <c r="Z35" s="27"/>
    </row>
    <row r="36" spans="1:26" s="26" customFormat="1" ht="18.75" customHeight="1" x14ac:dyDescent="0.15">
      <c r="A36"/>
      <c r="B36" s="1"/>
      <c r="C36" s="3"/>
      <c r="D36" s="3"/>
      <c r="E36" s="3"/>
      <c r="F36" s="3"/>
      <c r="G36" s="3"/>
      <c r="H36" s="3"/>
      <c r="I36" s="3"/>
      <c r="J36" s="3"/>
      <c r="K36" s="3"/>
      <c r="L36" s="3"/>
      <c r="M36" s="3"/>
      <c r="N36" s="58"/>
      <c r="O36" s="58"/>
      <c r="R36" s="27"/>
      <c r="S36" s="27"/>
      <c r="T36" s="27"/>
      <c r="U36" s="27"/>
      <c r="V36" s="27"/>
      <c r="W36" s="27"/>
      <c r="X36" s="27"/>
      <c r="Y36" s="27"/>
      <c r="Z36" s="27"/>
    </row>
    <row r="37" spans="1:26" s="26" customFormat="1" ht="18" customHeight="1" x14ac:dyDescent="0.15">
      <c r="A37"/>
      <c r="B37" s="1" t="s">
        <v>148</v>
      </c>
      <c r="C37" s="3" t="s">
        <v>106</v>
      </c>
      <c r="D37" s="2" t="s">
        <v>107</v>
      </c>
      <c r="E37" s="3" t="s">
        <v>108</v>
      </c>
      <c r="F37" s="3" t="s">
        <v>0</v>
      </c>
      <c r="G37" s="294" t="s">
        <v>109</v>
      </c>
      <c r="H37" s="294"/>
      <c r="I37" s="3"/>
      <c r="J37" s="3"/>
      <c r="K37" s="3"/>
      <c r="L37" s="3"/>
      <c r="M37" s="3"/>
      <c r="N37" s="58"/>
      <c r="O37" s="58"/>
      <c r="R37" s="27"/>
      <c r="S37" s="27"/>
      <c r="T37" s="27"/>
      <c r="U37" s="27"/>
      <c r="V37" s="27"/>
      <c r="W37" s="27"/>
      <c r="X37" s="27"/>
      <c r="Y37" s="27"/>
      <c r="Z37" s="27"/>
    </row>
    <row r="38" spans="1:26" s="26" customFormat="1" ht="18" customHeight="1" x14ac:dyDescent="0.15">
      <c r="A38"/>
      <c r="B38" s="1"/>
      <c r="C38" s="2" t="s">
        <v>149</v>
      </c>
      <c r="D38" s="2"/>
      <c r="E38" s="3"/>
      <c r="F38" s="3"/>
      <c r="G38" s="3"/>
      <c r="H38" s="3"/>
      <c r="I38" s="3"/>
      <c r="J38" s="3"/>
      <c r="K38" s="3"/>
      <c r="L38" s="3"/>
      <c r="M38" s="3"/>
      <c r="N38" s="58"/>
      <c r="O38" s="58"/>
      <c r="R38" s="27"/>
      <c r="S38" s="27"/>
      <c r="T38" s="27"/>
      <c r="U38" s="27"/>
      <c r="V38" s="27"/>
      <c r="W38" s="27"/>
      <c r="X38" s="27"/>
      <c r="Y38" s="27"/>
      <c r="Z38" s="27"/>
    </row>
    <row r="39" spans="1:26" s="26" customFormat="1" ht="18" customHeight="1" x14ac:dyDescent="0.15">
      <c r="A39"/>
      <c r="B39" s="1"/>
      <c r="C39" s="2" t="s">
        <v>150</v>
      </c>
      <c r="D39" s="2"/>
      <c r="E39" s="3"/>
      <c r="F39" s="3"/>
      <c r="G39" s="3"/>
      <c r="H39" s="3"/>
      <c r="I39" s="3"/>
      <c r="J39" s="3"/>
      <c r="K39" s="3"/>
      <c r="L39" s="3"/>
      <c r="M39" s="3"/>
      <c r="N39" s="58"/>
      <c r="O39" s="58"/>
      <c r="R39" s="27"/>
      <c r="S39" s="27"/>
      <c r="T39" s="27"/>
      <c r="U39" s="27"/>
      <c r="V39" s="27"/>
      <c r="W39" s="27"/>
      <c r="X39" s="27"/>
      <c r="Y39" s="27"/>
      <c r="Z39" s="27"/>
    </row>
    <row r="40" spans="1:26" s="26" customFormat="1" ht="18" customHeight="1" x14ac:dyDescent="0.15">
      <c r="A40"/>
      <c r="B40" s="1"/>
      <c r="C40" s="2" t="s">
        <v>151</v>
      </c>
      <c r="D40" s="2"/>
      <c r="E40" s="3"/>
      <c r="F40" s="3"/>
      <c r="G40" s="3"/>
      <c r="H40" s="3"/>
      <c r="I40" s="3"/>
      <c r="J40" s="3"/>
      <c r="K40" s="3"/>
      <c r="L40" s="3"/>
      <c r="M40" s="3"/>
      <c r="N40" s="58"/>
      <c r="O40" s="58"/>
      <c r="R40" s="27"/>
      <c r="S40" s="27"/>
      <c r="T40" s="27"/>
      <c r="U40" s="27"/>
      <c r="V40" s="27"/>
      <c r="W40" s="27"/>
      <c r="X40" s="27"/>
      <c r="Y40" s="27"/>
      <c r="Z40" s="27"/>
    </row>
    <row r="41" spans="1:26" s="26" customFormat="1" ht="12" customHeight="1" x14ac:dyDescent="0.15">
      <c r="A41"/>
      <c r="B41" s="1"/>
      <c r="C41" s="3"/>
      <c r="D41" s="2"/>
      <c r="E41" s="3"/>
      <c r="F41" s="3"/>
      <c r="G41" s="3"/>
      <c r="H41" s="3"/>
      <c r="I41" s="3"/>
      <c r="J41" s="3"/>
      <c r="K41" s="3"/>
      <c r="L41" s="3"/>
      <c r="M41" s="3"/>
      <c r="N41" s="58"/>
      <c r="O41" s="58"/>
      <c r="R41" s="27"/>
      <c r="S41" s="27"/>
      <c r="T41" s="27"/>
      <c r="U41" s="27"/>
      <c r="V41" s="27"/>
      <c r="W41" s="27"/>
      <c r="X41" s="27"/>
      <c r="Y41" s="27"/>
      <c r="Z41" s="27"/>
    </row>
    <row r="42" spans="1:26" s="26" customFormat="1" ht="18" customHeight="1" x14ac:dyDescent="0.15">
      <c r="A42"/>
      <c r="B42" s="1"/>
      <c r="C42" s="58" t="s">
        <v>152</v>
      </c>
      <c r="D42" s="3"/>
      <c r="E42" s="3"/>
      <c r="F42" s="3"/>
      <c r="G42" s="3"/>
      <c r="H42" s="3"/>
      <c r="I42" s="3"/>
      <c r="J42" s="3"/>
      <c r="K42" s="3"/>
      <c r="L42" s="3"/>
      <c r="M42" s="3"/>
      <c r="N42" s="58"/>
      <c r="O42" s="58"/>
      <c r="R42" s="27"/>
      <c r="S42" s="27"/>
      <c r="T42" s="27"/>
      <c r="U42" s="27"/>
      <c r="V42" s="27"/>
      <c r="W42" s="27"/>
      <c r="X42" s="27"/>
      <c r="Y42" s="27"/>
      <c r="Z42" s="27"/>
    </row>
    <row r="43" spans="1:26" s="26" customFormat="1" ht="18" customHeight="1" x14ac:dyDescent="0.15">
      <c r="A43"/>
      <c r="B43" s="1"/>
      <c r="C43" s="58" t="s">
        <v>153</v>
      </c>
      <c r="D43" s="3"/>
      <c r="E43" s="3"/>
      <c r="F43" s="3"/>
      <c r="G43" s="3"/>
      <c r="H43" s="3"/>
      <c r="I43" s="3"/>
      <c r="J43" s="3"/>
      <c r="K43" s="3"/>
      <c r="L43" s="3"/>
      <c r="M43" s="3"/>
      <c r="N43" s="58"/>
      <c r="O43" s="58"/>
      <c r="R43" s="27"/>
      <c r="S43" s="27"/>
      <c r="T43" s="27"/>
      <c r="U43" s="27"/>
      <c r="V43" s="27"/>
      <c r="W43" s="27"/>
      <c r="X43" s="27"/>
      <c r="Y43" s="27"/>
      <c r="Z43" s="27"/>
    </row>
    <row r="44" spans="1:26" s="26" customFormat="1" ht="9.75" customHeight="1" x14ac:dyDescent="0.15">
      <c r="A44"/>
      <c r="B44" s="1"/>
      <c r="C44" s="2"/>
      <c r="D44" s="3"/>
      <c r="E44" s="3"/>
      <c r="F44" s="3"/>
      <c r="G44" s="3"/>
      <c r="H44" s="3"/>
      <c r="I44" s="3"/>
      <c r="J44" s="3"/>
      <c r="K44" s="3"/>
      <c r="L44" s="3"/>
      <c r="M44" s="3"/>
      <c r="N44" s="58"/>
      <c r="O44" s="58"/>
      <c r="R44" s="27"/>
      <c r="S44" s="27"/>
      <c r="T44" s="27"/>
      <c r="U44" s="27"/>
      <c r="V44" s="27"/>
      <c r="W44" s="27"/>
      <c r="X44" s="27"/>
      <c r="Y44" s="27"/>
      <c r="Z44" s="27"/>
    </row>
    <row r="45" spans="1:26" s="26" customFormat="1" ht="18" customHeight="1" x14ac:dyDescent="0.15">
      <c r="A45"/>
      <c r="B45" s="1"/>
      <c r="C45" s="2" t="s">
        <v>154</v>
      </c>
      <c r="D45" s="3"/>
      <c r="E45" s="3"/>
      <c r="F45" s="3"/>
      <c r="G45" s="3"/>
      <c r="H45" s="3"/>
      <c r="I45" s="3"/>
      <c r="J45" s="3"/>
      <c r="K45" s="3"/>
      <c r="L45" s="3"/>
      <c r="M45" s="3"/>
      <c r="N45" s="58"/>
      <c r="O45" s="58"/>
      <c r="R45" s="27"/>
      <c r="S45" s="27"/>
      <c r="T45" s="27"/>
      <c r="U45" s="27"/>
      <c r="V45" s="27"/>
      <c r="W45" s="27"/>
      <c r="X45" s="27"/>
      <c r="Y45" s="27"/>
      <c r="Z45" s="27"/>
    </row>
    <row r="46" spans="1:26" s="26" customFormat="1" ht="18.75" customHeight="1" x14ac:dyDescent="0.15">
      <c r="A46"/>
      <c r="B46" s="1"/>
      <c r="C46" s="3"/>
      <c r="D46" s="3"/>
      <c r="E46" s="3"/>
      <c r="F46" s="3"/>
      <c r="G46" s="3"/>
      <c r="H46" s="3"/>
      <c r="I46" s="3"/>
      <c r="J46" s="3"/>
      <c r="K46" s="3"/>
      <c r="L46" s="3"/>
      <c r="M46" s="3"/>
      <c r="N46" s="58"/>
      <c r="O46" s="58"/>
      <c r="R46" s="27"/>
      <c r="S46" s="27"/>
      <c r="T46" s="27"/>
      <c r="U46" s="27"/>
      <c r="V46" s="27"/>
      <c r="W46" s="27"/>
      <c r="X46" s="27"/>
      <c r="Y46" s="27"/>
      <c r="Z46" s="27"/>
    </row>
    <row r="47" spans="1:26" ht="14.25" x14ac:dyDescent="0.15">
      <c r="B47" s="130" t="s">
        <v>63</v>
      </c>
      <c r="C47" s="130"/>
      <c r="D47" s="1"/>
      <c r="E47" s="1"/>
      <c r="F47" s="1"/>
      <c r="G47" s="1"/>
      <c r="H47" s="1"/>
      <c r="I47" s="1"/>
      <c r="J47" s="1"/>
      <c r="K47" s="1"/>
      <c r="L47" s="1"/>
      <c r="M47" s="1"/>
      <c r="Q47" s="17"/>
      <c r="R47" t="b">
        <v>0</v>
      </c>
    </row>
    <row r="48" spans="1:26" ht="18.75" customHeight="1" x14ac:dyDescent="0.15">
      <c r="B48" s="299" t="s">
        <v>64</v>
      </c>
      <c r="C48" s="300"/>
      <c r="D48" s="300"/>
      <c r="E48" s="300"/>
      <c r="F48" s="172"/>
      <c r="G48" s="299" t="s">
        <v>65</v>
      </c>
      <c r="H48" s="300"/>
      <c r="I48" s="300"/>
      <c r="J48" s="300"/>
      <c r="K48" s="300"/>
      <c r="L48" s="300"/>
      <c r="M48" s="301"/>
      <c r="Q48" s="17"/>
      <c r="R48" t="b">
        <v>0</v>
      </c>
    </row>
    <row r="49" spans="2:26" ht="18.75" customHeight="1" x14ac:dyDescent="0.15">
      <c r="B49" s="173"/>
      <c r="C49" s="174"/>
      <c r="D49" s="175"/>
      <c r="E49" s="174"/>
      <c r="F49" s="172"/>
      <c r="G49" s="173"/>
      <c r="H49" s="174"/>
      <c r="I49" s="174"/>
      <c r="J49" s="174"/>
      <c r="K49" s="174"/>
      <c r="L49" s="174"/>
      <c r="M49" s="176"/>
      <c r="Q49" s="17"/>
      <c r="R49" t="b">
        <v>0</v>
      </c>
    </row>
    <row r="50" spans="2:26" ht="18.75" customHeight="1" x14ac:dyDescent="0.15">
      <c r="B50" s="172"/>
      <c r="C50" s="1"/>
      <c r="D50" s="1"/>
      <c r="E50" s="1"/>
      <c r="F50" s="172"/>
      <c r="G50" s="172"/>
      <c r="H50" s="1"/>
      <c r="I50" s="1"/>
      <c r="J50" s="1"/>
      <c r="K50" s="1"/>
      <c r="L50" s="1"/>
      <c r="M50" s="177"/>
      <c r="Q50" s="17"/>
      <c r="R50" t="b">
        <v>0</v>
      </c>
    </row>
    <row r="51" spans="2:26" ht="14.25" x14ac:dyDescent="0.15">
      <c r="B51" s="172"/>
      <c r="C51" s="1"/>
      <c r="D51" s="1"/>
      <c r="E51" s="1"/>
      <c r="F51" s="172"/>
      <c r="G51" s="172"/>
      <c r="H51" s="1"/>
      <c r="I51" s="1"/>
      <c r="J51" s="1"/>
      <c r="K51" s="1"/>
      <c r="L51" s="1"/>
      <c r="M51" s="177"/>
      <c r="Q51" s="17"/>
      <c r="R51" s="219"/>
      <c r="S51" s="219"/>
      <c r="T51" s="219"/>
      <c r="U51" s="219"/>
      <c r="V51" s="219"/>
      <c r="W51" s="219"/>
      <c r="X51" s="219"/>
      <c r="Y51" s="219"/>
      <c r="Z51" s="219"/>
    </row>
    <row r="52" spans="2:26" ht="18.75" customHeight="1" x14ac:dyDescent="0.15">
      <c r="B52" s="172"/>
      <c r="C52" s="1"/>
      <c r="D52" s="130"/>
      <c r="E52" s="1"/>
      <c r="F52" s="172"/>
      <c r="G52" s="172"/>
      <c r="H52" s="1"/>
      <c r="I52" s="1"/>
      <c r="J52" s="1"/>
      <c r="K52" s="1"/>
      <c r="L52" s="1"/>
      <c r="M52" s="177"/>
      <c r="Q52" s="17"/>
    </row>
    <row r="53" spans="2:26" ht="18.75" customHeight="1" x14ac:dyDescent="0.15">
      <c r="B53" s="264" t="s">
        <v>66</v>
      </c>
      <c r="C53" s="265"/>
      <c r="D53" s="265"/>
      <c r="E53" s="265"/>
      <c r="F53" s="172"/>
      <c r="G53" s="264" t="s">
        <v>67</v>
      </c>
      <c r="H53" s="265"/>
      <c r="I53" s="265"/>
      <c r="J53" s="265"/>
      <c r="K53" s="265"/>
      <c r="L53" s="265"/>
      <c r="M53" s="302"/>
      <c r="Q53" s="17"/>
    </row>
    <row r="54" spans="2:26" ht="14.25" customHeight="1" x14ac:dyDescent="0.15">
      <c r="B54" s="1"/>
      <c r="C54" s="1"/>
      <c r="D54" s="1"/>
      <c r="E54" s="165"/>
      <c r="F54" s="165"/>
      <c r="G54" s="165"/>
      <c r="H54" s="165"/>
      <c r="I54" s="165"/>
      <c r="J54" s="165"/>
      <c r="K54" s="165"/>
      <c r="L54" s="1"/>
      <c r="M54" s="1"/>
      <c r="Q54" s="17"/>
    </row>
    <row r="55" spans="2:26" ht="14.25" x14ac:dyDescent="0.15">
      <c r="B55" s="131" t="s">
        <v>68</v>
      </c>
      <c r="C55" s="131"/>
      <c r="D55" s="1"/>
      <c r="E55" s="1"/>
      <c r="F55" s="1"/>
      <c r="G55" s="1"/>
      <c r="H55" s="1"/>
      <c r="I55" s="1"/>
      <c r="J55" s="1"/>
      <c r="K55" s="1"/>
      <c r="L55" s="1"/>
      <c r="M55" s="1"/>
      <c r="Q55" s="17"/>
    </row>
    <row r="56" spans="2:26" ht="80.099999999999994" customHeight="1" x14ac:dyDescent="0.15">
      <c r="B56" s="220"/>
      <c r="C56" s="220"/>
      <c r="D56" s="220"/>
      <c r="E56" s="220"/>
      <c r="F56" s="220"/>
      <c r="G56" s="220"/>
      <c r="H56" s="220"/>
      <c r="I56" s="220"/>
      <c r="J56" s="220"/>
      <c r="K56" s="220"/>
      <c r="L56" s="220"/>
      <c r="M56" s="220"/>
      <c r="Q56" s="17"/>
    </row>
    <row r="57" spans="2:26" ht="6" customHeight="1" x14ac:dyDescent="0.15">
      <c r="B57" s="1"/>
      <c r="C57" s="1"/>
      <c r="D57" s="1"/>
      <c r="E57" s="165"/>
      <c r="F57" s="165"/>
      <c r="G57" s="165"/>
      <c r="H57" s="165"/>
      <c r="I57" s="165"/>
      <c r="J57" s="165"/>
      <c r="K57" s="165"/>
      <c r="L57" s="1"/>
      <c r="M57" s="1"/>
      <c r="Q57" s="17"/>
    </row>
    <row r="58" spans="2:26" ht="14.25" x14ac:dyDescent="0.15">
      <c r="B58" s="130" t="s">
        <v>155</v>
      </c>
      <c r="C58" s="130"/>
      <c r="D58" s="1"/>
      <c r="E58" s="1"/>
      <c r="F58" s="1"/>
      <c r="G58" s="1"/>
      <c r="H58" s="1"/>
      <c r="I58" s="1"/>
      <c r="J58" s="1"/>
      <c r="K58" s="1"/>
      <c r="L58" s="1"/>
      <c r="M58" s="1"/>
      <c r="Q58" s="17"/>
      <c r="R58" s="219"/>
      <c r="S58" s="219"/>
      <c r="T58" s="219"/>
      <c r="U58" s="219"/>
      <c r="V58" s="219"/>
      <c r="W58" s="219"/>
      <c r="X58" s="219"/>
      <c r="Y58" s="219"/>
      <c r="Z58" s="219"/>
    </row>
    <row r="59" spans="2:26" ht="80.099999999999994" customHeight="1" x14ac:dyDescent="0.15">
      <c r="B59" s="220"/>
      <c r="C59" s="220"/>
      <c r="D59" s="220"/>
      <c r="E59" s="220"/>
      <c r="F59" s="220"/>
      <c r="G59" s="220"/>
      <c r="H59" s="220"/>
      <c r="I59" s="220"/>
      <c r="J59" s="220"/>
      <c r="K59" s="220"/>
      <c r="L59" s="220"/>
      <c r="M59" s="220"/>
    </row>
    <row r="60" spans="2:26" ht="6" customHeight="1" x14ac:dyDescent="0.15">
      <c r="B60" s="1"/>
      <c r="C60" s="1"/>
      <c r="D60" s="1"/>
      <c r="E60" s="165"/>
      <c r="F60" s="165"/>
      <c r="G60" s="165"/>
      <c r="H60" s="165"/>
      <c r="I60" s="165"/>
      <c r="J60" s="165"/>
      <c r="K60" s="165"/>
      <c r="L60" s="1"/>
      <c r="M60" s="1"/>
    </row>
    <row r="61" spans="2:26" ht="14.25" x14ac:dyDescent="0.15">
      <c r="B61" s="130" t="s">
        <v>156</v>
      </c>
      <c r="C61" s="130"/>
      <c r="D61" s="1"/>
      <c r="E61" s="1"/>
      <c r="F61" s="1"/>
      <c r="G61" s="1"/>
      <c r="H61" s="1"/>
      <c r="I61" s="1"/>
      <c r="J61" s="1"/>
      <c r="K61" s="1"/>
      <c r="L61" s="1"/>
      <c r="M61" s="1"/>
      <c r="Q61" s="17"/>
      <c r="R61" s="219"/>
      <c r="S61" s="219"/>
      <c r="T61" s="219"/>
      <c r="U61" s="219"/>
      <c r="V61" s="219"/>
      <c r="W61" s="219"/>
      <c r="X61" s="219"/>
      <c r="Y61" s="219"/>
      <c r="Z61" s="219"/>
    </row>
    <row r="62" spans="2:26" ht="80.099999999999994" customHeight="1" x14ac:dyDescent="0.15">
      <c r="B62" s="220"/>
      <c r="C62" s="220"/>
      <c r="D62" s="220"/>
      <c r="E62" s="220"/>
      <c r="F62" s="220"/>
      <c r="G62" s="220"/>
      <c r="H62" s="220"/>
      <c r="I62" s="220"/>
      <c r="J62" s="220"/>
      <c r="K62" s="220"/>
      <c r="L62" s="220"/>
      <c r="M62" s="220"/>
    </row>
    <row r="63" spans="2:26" ht="6" customHeight="1" x14ac:dyDescent="0.15">
      <c r="E63" s="59"/>
      <c r="F63" s="59"/>
      <c r="G63" s="59"/>
      <c r="H63" s="59"/>
      <c r="I63" s="59"/>
      <c r="J63" s="59"/>
      <c r="K63" s="59"/>
    </row>
    <row r="64" spans="2:26" s="28" customFormat="1" ht="18.75" customHeight="1" x14ac:dyDescent="0.15">
      <c r="B64" s="1" t="s">
        <v>157</v>
      </c>
      <c r="C64" s="1"/>
      <c r="D64" s="129"/>
      <c r="E64" s="129"/>
      <c r="F64" s="129"/>
      <c r="G64" s="129"/>
      <c r="H64" s="129"/>
      <c r="I64" s="129"/>
      <c r="J64" s="129"/>
      <c r="K64" s="129"/>
      <c r="L64" s="129"/>
      <c r="M64" s="129"/>
    </row>
    <row r="65" spans="2:13" s="28" customFormat="1" ht="9.75" customHeight="1" x14ac:dyDescent="0.15">
      <c r="B65" s="1"/>
      <c r="C65" s="1"/>
      <c r="D65" s="129"/>
      <c r="E65" s="129"/>
      <c r="F65" s="129"/>
      <c r="G65" s="129"/>
      <c r="H65" s="129"/>
      <c r="I65" s="129"/>
      <c r="J65" s="129"/>
      <c r="K65" s="129"/>
      <c r="L65" s="129"/>
      <c r="M65" s="129"/>
    </row>
    <row r="66" spans="2:13" s="28" customFormat="1" ht="14.25" x14ac:dyDescent="0.15">
      <c r="B66" s="130" t="s">
        <v>158</v>
      </c>
      <c r="C66" s="130"/>
      <c r="D66" s="70"/>
      <c r="E66" s="129"/>
      <c r="F66" s="129"/>
      <c r="G66" s="129"/>
      <c r="H66" s="129"/>
      <c r="I66" s="129"/>
      <c r="J66" s="129"/>
      <c r="K66" s="129"/>
      <c r="L66" s="129"/>
      <c r="M66" s="129"/>
    </row>
    <row r="67" spans="2:13" s="28" customFormat="1" ht="18.75" customHeight="1" x14ac:dyDescent="0.15">
      <c r="B67" s="238" t="s">
        <v>69</v>
      </c>
      <c r="C67" s="239"/>
      <c r="D67" s="239" t="s">
        <v>70</v>
      </c>
      <c r="E67" s="308" t="s">
        <v>71</v>
      </c>
      <c r="F67" s="309"/>
      <c r="G67" s="309"/>
      <c r="H67" s="309"/>
      <c r="I67" s="310"/>
      <c r="J67" s="311" t="s">
        <v>72</v>
      </c>
      <c r="K67" s="313" t="s">
        <v>73</v>
      </c>
      <c r="L67" s="221" t="s">
        <v>74</v>
      </c>
      <c r="M67" s="129"/>
    </row>
    <row r="68" spans="2:13" s="28" customFormat="1" ht="20.100000000000001" customHeight="1" x14ac:dyDescent="0.15">
      <c r="B68" s="240"/>
      <c r="C68" s="241"/>
      <c r="D68" s="241"/>
      <c r="E68" s="181" t="s">
        <v>75</v>
      </c>
      <c r="F68" s="223" t="s">
        <v>76</v>
      </c>
      <c r="G68" s="224"/>
      <c r="H68" s="224"/>
      <c r="I68" s="225"/>
      <c r="J68" s="312"/>
      <c r="K68" s="314"/>
      <c r="L68" s="222"/>
      <c r="M68" s="129"/>
    </row>
    <row r="69" spans="2:13" s="28" customFormat="1" ht="20.100000000000001" customHeight="1" x14ac:dyDescent="0.15">
      <c r="B69" s="226" t="s">
        <v>77</v>
      </c>
      <c r="C69" s="134" t="s">
        <v>78</v>
      </c>
      <c r="D69" s="135"/>
      <c r="E69" s="136"/>
      <c r="F69" s="229">
        <f>E69*12</f>
        <v>0</v>
      </c>
      <c r="G69" s="230"/>
      <c r="H69" s="230"/>
      <c r="I69" s="231"/>
      <c r="J69" s="137"/>
      <c r="K69" s="138">
        <f>$D$69*$F$69*$J$69/60</f>
        <v>0</v>
      </c>
      <c r="L69" s="139" t="e">
        <f>($F$69*$J$69/60)/$D$69</f>
        <v>#DIV/0!</v>
      </c>
      <c r="M69" s="129"/>
    </row>
    <row r="70" spans="2:13" s="28" customFormat="1" ht="20.100000000000001" customHeight="1" x14ac:dyDescent="0.15">
      <c r="B70" s="227"/>
      <c r="C70" s="140" t="s">
        <v>79</v>
      </c>
      <c r="D70" s="141"/>
      <c r="E70" s="142"/>
      <c r="F70" s="232">
        <f t="shared" ref="F70:F79" si="0">E70*12</f>
        <v>0</v>
      </c>
      <c r="G70" s="233"/>
      <c r="H70" s="233"/>
      <c r="I70" s="234"/>
      <c r="J70" s="143"/>
      <c r="K70" s="144">
        <f>$D$70*$F$70*$J$70/60</f>
        <v>0</v>
      </c>
      <c r="L70" s="145" t="e">
        <f>($F$70*$J$70/60)/$D$70</f>
        <v>#DIV/0!</v>
      </c>
      <c r="M70" s="129"/>
    </row>
    <row r="71" spans="2:13" s="28" customFormat="1" ht="20.100000000000001" customHeight="1" x14ac:dyDescent="0.15">
      <c r="B71" s="227"/>
      <c r="C71" s="140" t="s">
        <v>80</v>
      </c>
      <c r="D71" s="141"/>
      <c r="E71" s="142"/>
      <c r="F71" s="232">
        <f t="shared" si="0"/>
        <v>0</v>
      </c>
      <c r="G71" s="233"/>
      <c r="H71" s="233"/>
      <c r="I71" s="234"/>
      <c r="J71" s="143"/>
      <c r="K71" s="144">
        <f>$D$71*$F$71*$J$71/60</f>
        <v>0</v>
      </c>
      <c r="L71" s="145" t="e">
        <f>($F$71*$J$71/60)/$D$71</f>
        <v>#DIV/0!</v>
      </c>
      <c r="M71" s="129"/>
    </row>
    <row r="72" spans="2:13" s="28" customFormat="1" ht="20.100000000000001" customHeight="1" x14ac:dyDescent="0.15">
      <c r="B72" s="227"/>
      <c r="C72" s="140" t="s">
        <v>81</v>
      </c>
      <c r="D72" s="141"/>
      <c r="E72" s="142"/>
      <c r="F72" s="216">
        <f t="shared" si="0"/>
        <v>0</v>
      </c>
      <c r="G72" s="217"/>
      <c r="H72" s="217"/>
      <c r="I72" s="218"/>
      <c r="J72" s="143"/>
      <c r="K72" s="144">
        <f>$D$72*$F$72*$J$72/60</f>
        <v>0</v>
      </c>
      <c r="L72" s="145" t="e">
        <f>($F$72*$J$72/60)/$D$72</f>
        <v>#DIV/0!</v>
      </c>
      <c r="M72" s="129"/>
    </row>
    <row r="73" spans="2:13" s="28" customFormat="1" ht="20.100000000000001" customHeight="1" x14ac:dyDescent="0.15">
      <c r="B73" s="228"/>
      <c r="C73" s="146" t="s">
        <v>82</v>
      </c>
      <c r="D73" s="147"/>
      <c r="E73" s="148"/>
      <c r="F73" s="235">
        <f t="shared" si="0"/>
        <v>0</v>
      </c>
      <c r="G73" s="236"/>
      <c r="H73" s="236"/>
      <c r="I73" s="237"/>
      <c r="J73" s="149"/>
      <c r="K73" s="150">
        <f>$D$73*$F$73*$J$73/60</f>
        <v>0</v>
      </c>
      <c r="L73" s="151" t="e">
        <f>($F$73*$J$73/60)/$D$73</f>
        <v>#DIV/0!</v>
      </c>
      <c r="M73" s="129"/>
    </row>
    <row r="74" spans="2:13" s="28" customFormat="1" ht="20.100000000000001" customHeight="1" x14ac:dyDescent="0.15">
      <c r="B74" s="227" t="s">
        <v>83</v>
      </c>
      <c r="C74" s="152" t="s">
        <v>84</v>
      </c>
      <c r="D74" s="153"/>
      <c r="E74" s="154"/>
      <c r="F74" s="216">
        <f t="shared" si="0"/>
        <v>0</v>
      </c>
      <c r="G74" s="217"/>
      <c r="H74" s="217"/>
      <c r="I74" s="218"/>
      <c r="J74" s="155"/>
      <c r="K74" s="156">
        <f>$D$74*$F$74*$J$74/60</f>
        <v>0</v>
      </c>
      <c r="L74" s="157" t="e">
        <f>($F$74*$J$74/60)/$D$74</f>
        <v>#DIV/0!</v>
      </c>
      <c r="M74" s="129"/>
    </row>
    <row r="75" spans="2:13" s="28" customFormat="1" ht="20.100000000000001" customHeight="1" x14ac:dyDescent="0.15">
      <c r="B75" s="227"/>
      <c r="C75" s="152" t="s">
        <v>159</v>
      </c>
      <c r="D75" s="153"/>
      <c r="E75" s="154"/>
      <c r="F75" s="216">
        <f t="shared" ref="F75:F76" si="1">E75*12</f>
        <v>0</v>
      </c>
      <c r="G75" s="217"/>
      <c r="H75" s="217"/>
      <c r="I75" s="218"/>
      <c r="J75" s="155"/>
      <c r="K75" s="156">
        <f>$D$75*$F$75*$J$75/60</f>
        <v>0</v>
      </c>
      <c r="L75" s="157" t="e">
        <f>($F$75*$J$75/60)/$D$75</f>
        <v>#DIV/0!</v>
      </c>
      <c r="M75" s="129"/>
    </row>
    <row r="76" spans="2:13" s="28" customFormat="1" ht="20.100000000000001" customHeight="1" x14ac:dyDescent="0.15">
      <c r="B76" s="227"/>
      <c r="C76" s="152" t="s">
        <v>160</v>
      </c>
      <c r="D76" s="153"/>
      <c r="E76" s="154"/>
      <c r="F76" s="216">
        <f t="shared" si="1"/>
        <v>0</v>
      </c>
      <c r="G76" s="217"/>
      <c r="H76" s="217"/>
      <c r="I76" s="218"/>
      <c r="J76" s="155"/>
      <c r="K76" s="156">
        <f>$D$76*$F$76*$J$76/60</f>
        <v>0</v>
      </c>
      <c r="L76" s="157" t="e">
        <f>($F$76*$J$76/60)/$D$76</f>
        <v>#DIV/0!</v>
      </c>
      <c r="M76" s="129"/>
    </row>
    <row r="77" spans="2:13" s="28" customFormat="1" ht="20.100000000000001" customHeight="1" x14ac:dyDescent="0.15">
      <c r="B77" s="227"/>
      <c r="C77" s="140" t="s">
        <v>161</v>
      </c>
      <c r="D77" s="141"/>
      <c r="E77" s="142"/>
      <c r="F77" s="216">
        <f t="shared" si="0"/>
        <v>0</v>
      </c>
      <c r="G77" s="217"/>
      <c r="H77" s="217"/>
      <c r="I77" s="218"/>
      <c r="J77" s="143"/>
      <c r="K77" s="144">
        <f>$D$77*$F$77*$J$77/60</f>
        <v>0</v>
      </c>
      <c r="L77" s="145" t="e">
        <f>($F$77*$J$77/60)/$D$77</f>
        <v>#DIV/0!</v>
      </c>
      <c r="M77" s="129"/>
    </row>
    <row r="78" spans="2:13" s="28" customFormat="1" ht="20.100000000000001" customHeight="1" x14ac:dyDescent="0.15">
      <c r="B78" s="227"/>
      <c r="C78" s="140" t="s">
        <v>162</v>
      </c>
      <c r="D78" s="141"/>
      <c r="E78" s="142"/>
      <c r="F78" s="232">
        <f t="shared" si="0"/>
        <v>0</v>
      </c>
      <c r="G78" s="233"/>
      <c r="H78" s="233"/>
      <c r="I78" s="234"/>
      <c r="J78" s="143"/>
      <c r="K78" s="144">
        <f>$D$78*$F$78*$J$78/60</f>
        <v>0</v>
      </c>
      <c r="L78" s="145" t="e">
        <f>($F$78*$J$78/60)/$D$78</f>
        <v>#DIV/0!</v>
      </c>
      <c r="M78" s="129"/>
    </row>
    <row r="79" spans="2:13" s="28" customFormat="1" ht="20.100000000000001" customHeight="1" x14ac:dyDescent="0.15">
      <c r="B79" s="228"/>
      <c r="C79" s="140" t="s">
        <v>163</v>
      </c>
      <c r="D79" s="141"/>
      <c r="E79" s="142"/>
      <c r="F79" s="216">
        <f t="shared" si="0"/>
        <v>0</v>
      </c>
      <c r="G79" s="217"/>
      <c r="H79" s="217"/>
      <c r="I79" s="218"/>
      <c r="J79" s="143"/>
      <c r="K79" s="158">
        <f>$D$79*$F$79*$J$79/60</f>
        <v>0</v>
      </c>
      <c r="L79" s="159" t="e">
        <f>($F$79*$J$79/60)/$D$79</f>
        <v>#DIV/0!</v>
      </c>
      <c r="M79" s="129"/>
    </row>
    <row r="80" spans="2:13" s="28" customFormat="1" ht="20.100000000000001" customHeight="1" x14ac:dyDescent="0.15">
      <c r="B80" s="303"/>
      <c r="C80" s="304"/>
      <c r="D80" s="304"/>
      <c r="E80" s="160">
        <f>SUM(E69:E79)</f>
        <v>0</v>
      </c>
      <c r="F80" s="305">
        <f>SUM(F69:I79)</f>
        <v>0</v>
      </c>
      <c r="G80" s="306"/>
      <c r="H80" s="306"/>
      <c r="I80" s="307"/>
      <c r="J80" s="161">
        <f>SUM(J69:J79)</f>
        <v>0</v>
      </c>
      <c r="K80" s="179">
        <f>SUM(K69:K79)</f>
        <v>0</v>
      </c>
      <c r="L80" s="163" t="e">
        <f>SUM(L69:L79)</f>
        <v>#DIV/0!</v>
      </c>
      <c r="M80" s="129"/>
    </row>
    <row r="81" spans="2:13" s="28" customFormat="1" ht="20.100000000000001" customHeight="1" x14ac:dyDescent="0.15">
      <c r="B81" s="166"/>
      <c r="C81" s="166"/>
      <c r="D81" s="166"/>
      <c r="E81" s="167"/>
      <c r="F81" s="180"/>
      <c r="G81" s="180"/>
      <c r="H81" s="180"/>
      <c r="I81" s="180"/>
      <c r="J81" s="168"/>
      <c r="K81" s="133"/>
      <c r="L81" s="169"/>
      <c r="M81" s="129"/>
    </row>
    <row r="82" spans="2:13" s="28" customFormat="1" ht="20.100000000000001" customHeight="1" x14ac:dyDescent="0.15">
      <c r="B82" s="130" t="s">
        <v>164</v>
      </c>
      <c r="C82" s="130"/>
      <c r="D82" s="129"/>
      <c r="E82" s="129"/>
      <c r="F82" s="129"/>
      <c r="G82" s="129"/>
      <c r="H82" s="129"/>
      <c r="I82" s="129"/>
      <c r="J82" s="129"/>
      <c r="K82" s="129"/>
      <c r="L82" s="129"/>
      <c r="M82" s="129"/>
    </row>
    <row r="83" spans="2:13" s="28" customFormat="1" ht="20.100000000000001" customHeight="1" x14ac:dyDescent="0.15">
      <c r="B83" s="238" t="s">
        <v>69</v>
      </c>
      <c r="C83" s="239"/>
      <c r="D83" s="239" t="s">
        <v>85</v>
      </c>
      <c r="E83" s="308" t="s">
        <v>71</v>
      </c>
      <c r="F83" s="309"/>
      <c r="G83" s="309"/>
      <c r="H83" s="309"/>
      <c r="I83" s="310"/>
      <c r="J83" s="221" t="s">
        <v>86</v>
      </c>
      <c r="K83" s="313" t="s">
        <v>87</v>
      </c>
      <c r="L83" s="221" t="s">
        <v>74</v>
      </c>
      <c r="M83" s="129"/>
    </row>
    <row r="84" spans="2:13" s="28" customFormat="1" ht="20.100000000000001" customHeight="1" x14ac:dyDescent="0.15">
      <c r="B84" s="240"/>
      <c r="C84" s="241"/>
      <c r="D84" s="241"/>
      <c r="E84" s="181" t="s">
        <v>75</v>
      </c>
      <c r="F84" s="223" t="s">
        <v>76</v>
      </c>
      <c r="G84" s="224"/>
      <c r="H84" s="224"/>
      <c r="I84" s="225"/>
      <c r="J84" s="222"/>
      <c r="K84" s="314"/>
      <c r="L84" s="222"/>
      <c r="M84" s="129"/>
    </row>
    <row r="85" spans="2:13" s="28" customFormat="1" ht="20.100000000000001" customHeight="1" x14ac:dyDescent="0.15">
      <c r="B85" s="226" t="s">
        <v>77</v>
      </c>
      <c r="C85" s="134" t="s">
        <v>78</v>
      </c>
      <c r="D85" s="135"/>
      <c r="E85" s="136"/>
      <c r="F85" s="229">
        <f>E85*12</f>
        <v>0</v>
      </c>
      <c r="G85" s="230"/>
      <c r="H85" s="230"/>
      <c r="I85" s="231"/>
      <c r="J85" s="137"/>
      <c r="K85" s="138">
        <f>$D$85*$F$85*$J$85/60</f>
        <v>0</v>
      </c>
      <c r="L85" s="139" t="e">
        <f>($F$85*$J$85/60)/$D$85</f>
        <v>#DIV/0!</v>
      </c>
      <c r="M85" s="129"/>
    </row>
    <row r="86" spans="2:13" s="28" customFormat="1" ht="20.100000000000001" customHeight="1" x14ac:dyDescent="0.15">
      <c r="B86" s="227"/>
      <c r="C86" s="140" t="s">
        <v>79</v>
      </c>
      <c r="D86" s="141"/>
      <c r="E86" s="142"/>
      <c r="F86" s="232">
        <f t="shared" ref="F86:F95" si="2">E86*12</f>
        <v>0</v>
      </c>
      <c r="G86" s="233"/>
      <c r="H86" s="233"/>
      <c r="I86" s="234"/>
      <c r="J86" s="143"/>
      <c r="K86" s="144">
        <f>$D$86*$F$86*$J$86/60</f>
        <v>0</v>
      </c>
      <c r="L86" s="145" t="e">
        <f>($F$86*$J$86/60)/$D$86</f>
        <v>#DIV/0!</v>
      </c>
      <c r="M86" s="129"/>
    </row>
    <row r="87" spans="2:13" s="28" customFormat="1" ht="20.100000000000001" customHeight="1" x14ac:dyDescent="0.15">
      <c r="B87" s="227"/>
      <c r="C87" s="140" t="s">
        <v>80</v>
      </c>
      <c r="D87" s="141"/>
      <c r="E87" s="142"/>
      <c r="F87" s="232">
        <f t="shared" si="2"/>
        <v>0</v>
      </c>
      <c r="G87" s="233"/>
      <c r="H87" s="233"/>
      <c r="I87" s="234"/>
      <c r="J87" s="143"/>
      <c r="K87" s="144">
        <f>$D$87*$F$87*$J$87/60</f>
        <v>0</v>
      </c>
      <c r="L87" s="145" t="e">
        <f>($F$87*$J$87/60)/$D$87</f>
        <v>#DIV/0!</v>
      </c>
      <c r="M87" s="129"/>
    </row>
    <row r="88" spans="2:13" s="28" customFormat="1" ht="20.100000000000001" customHeight="1" x14ac:dyDescent="0.15">
      <c r="B88" s="227"/>
      <c r="C88" s="140" t="s">
        <v>81</v>
      </c>
      <c r="D88" s="141"/>
      <c r="E88" s="142"/>
      <c r="F88" s="216">
        <f t="shared" si="2"/>
        <v>0</v>
      </c>
      <c r="G88" s="217"/>
      <c r="H88" s="217"/>
      <c r="I88" s="218"/>
      <c r="J88" s="143"/>
      <c r="K88" s="144">
        <f>$D$88*$F$88*$J$88/60</f>
        <v>0</v>
      </c>
      <c r="L88" s="145" t="e">
        <f>($F$88*$J$88/60)/$D$88</f>
        <v>#DIV/0!</v>
      </c>
      <c r="M88" s="129"/>
    </row>
    <row r="89" spans="2:13" s="28" customFormat="1" ht="20.100000000000001" customHeight="1" x14ac:dyDescent="0.15">
      <c r="B89" s="228"/>
      <c r="C89" s="146" t="s">
        <v>82</v>
      </c>
      <c r="D89" s="147"/>
      <c r="E89" s="148"/>
      <c r="F89" s="235">
        <f t="shared" si="2"/>
        <v>0</v>
      </c>
      <c r="G89" s="236"/>
      <c r="H89" s="236"/>
      <c r="I89" s="237"/>
      <c r="J89" s="149"/>
      <c r="K89" s="150">
        <f>$D$89*$F$89*$J$89/60</f>
        <v>0</v>
      </c>
      <c r="L89" s="151" t="e">
        <f>($F$89*$J$89/60)/$D$89</f>
        <v>#DIV/0!</v>
      </c>
      <c r="M89" s="129"/>
    </row>
    <row r="90" spans="2:13" s="28" customFormat="1" ht="20.100000000000001" customHeight="1" x14ac:dyDescent="0.15">
      <c r="B90" s="227" t="s">
        <v>83</v>
      </c>
      <c r="C90" s="152" t="s">
        <v>84</v>
      </c>
      <c r="D90" s="153"/>
      <c r="E90" s="154"/>
      <c r="F90" s="216">
        <f t="shared" si="2"/>
        <v>0</v>
      </c>
      <c r="G90" s="217"/>
      <c r="H90" s="217"/>
      <c r="I90" s="218"/>
      <c r="J90" s="155"/>
      <c r="K90" s="156">
        <f>$D$90*$F$90*$J$90/60</f>
        <v>0</v>
      </c>
      <c r="L90" s="157" t="e">
        <f>($F$90*$J$90/60)/$D$90</f>
        <v>#DIV/0!</v>
      </c>
      <c r="M90" s="129"/>
    </row>
    <row r="91" spans="2:13" s="28" customFormat="1" ht="20.100000000000001" customHeight="1" x14ac:dyDescent="0.15">
      <c r="B91" s="227"/>
      <c r="C91" s="152" t="s">
        <v>159</v>
      </c>
      <c r="D91" s="153"/>
      <c r="E91" s="154"/>
      <c r="F91" s="216">
        <f t="shared" ref="F91:F92" si="3">E91*12</f>
        <v>0</v>
      </c>
      <c r="G91" s="217"/>
      <c r="H91" s="217"/>
      <c r="I91" s="218"/>
      <c r="J91" s="155"/>
      <c r="K91" s="156">
        <f>$D$91*$F$91*$J$91/60</f>
        <v>0</v>
      </c>
      <c r="L91" s="157" t="e">
        <f>($F$91*$J$91/60)/$D$91</f>
        <v>#DIV/0!</v>
      </c>
      <c r="M91" s="129"/>
    </row>
    <row r="92" spans="2:13" s="28" customFormat="1" ht="20.100000000000001" customHeight="1" x14ac:dyDescent="0.15">
      <c r="B92" s="227"/>
      <c r="C92" s="152" t="s">
        <v>160</v>
      </c>
      <c r="D92" s="153"/>
      <c r="E92" s="154"/>
      <c r="F92" s="216">
        <f t="shared" si="3"/>
        <v>0</v>
      </c>
      <c r="G92" s="217"/>
      <c r="H92" s="217"/>
      <c r="I92" s="218"/>
      <c r="J92" s="155"/>
      <c r="K92" s="156">
        <f>$D$92*$F$92*$J$92/60</f>
        <v>0</v>
      </c>
      <c r="L92" s="157" t="e">
        <f>($F$92*$J$92/60)/$D$92</f>
        <v>#DIV/0!</v>
      </c>
      <c r="M92" s="129"/>
    </row>
    <row r="93" spans="2:13" s="28" customFormat="1" ht="20.100000000000001" customHeight="1" x14ac:dyDescent="0.15">
      <c r="B93" s="227"/>
      <c r="C93" s="140" t="s">
        <v>161</v>
      </c>
      <c r="D93" s="141"/>
      <c r="E93" s="142"/>
      <c r="F93" s="216">
        <f t="shared" si="2"/>
        <v>0</v>
      </c>
      <c r="G93" s="217"/>
      <c r="H93" s="217"/>
      <c r="I93" s="218"/>
      <c r="J93" s="143"/>
      <c r="K93" s="144">
        <f>$D$93*$F$93*$J$93/60</f>
        <v>0</v>
      </c>
      <c r="L93" s="145" t="e">
        <f>($F$93*$J$93/60)/$D$93</f>
        <v>#DIV/0!</v>
      </c>
      <c r="M93" s="129"/>
    </row>
    <row r="94" spans="2:13" s="28" customFormat="1" ht="20.100000000000001" customHeight="1" x14ac:dyDescent="0.15">
      <c r="B94" s="227"/>
      <c r="C94" s="140" t="s">
        <v>162</v>
      </c>
      <c r="D94" s="141"/>
      <c r="E94" s="142"/>
      <c r="F94" s="232">
        <f t="shared" si="2"/>
        <v>0</v>
      </c>
      <c r="G94" s="233"/>
      <c r="H94" s="233"/>
      <c r="I94" s="234"/>
      <c r="J94" s="143"/>
      <c r="K94" s="144">
        <f>$D$94*$F$94*$J$94/60</f>
        <v>0</v>
      </c>
      <c r="L94" s="145" t="e">
        <f>($F$94*$J$94/60)/$D$94</f>
        <v>#DIV/0!</v>
      </c>
      <c r="M94" s="129"/>
    </row>
    <row r="95" spans="2:13" s="28" customFormat="1" ht="20.100000000000001" customHeight="1" x14ac:dyDescent="0.15">
      <c r="B95" s="228"/>
      <c r="C95" s="140" t="s">
        <v>163</v>
      </c>
      <c r="D95" s="141"/>
      <c r="E95" s="142"/>
      <c r="F95" s="216">
        <f t="shared" si="2"/>
        <v>0</v>
      </c>
      <c r="G95" s="217"/>
      <c r="H95" s="217"/>
      <c r="I95" s="218"/>
      <c r="J95" s="143"/>
      <c r="K95" s="158">
        <f>$D$95*$F$95*$J$95/60</f>
        <v>0</v>
      </c>
      <c r="L95" s="159" t="e">
        <f>($F$95*$J$95/60)/$D$95</f>
        <v>#DIV/0!</v>
      </c>
      <c r="M95" s="129"/>
    </row>
    <row r="96" spans="2:13" s="28" customFormat="1" ht="20.100000000000001" customHeight="1" x14ac:dyDescent="0.15">
      <c r="B96" s="303"/>
      <c r="C96" s="304"/>
      <c r="D96" s="304"/>
      <c r="E96" s="160">
        <f>SUM(E85:E95)</f>
        <v>0</v>
      </c>
      <c r="F96" s="305">
        <f>SUM(F85:I95)</f>
        <v>0</v>
      </c>
      <c r="G96" s="306"/>
      <c r="H96" s="306"/>
      <c r="I96" s="307"/>
      <c r="J96" s="161">
        <f>SUM(J85:J95)</f>
        <v>0</v>
      </c>
      <c r="K96" s="162">
        <f>SUM(K85:K95)</f>
        <v>0</v>
      </c>
      <c r="L96" s="163" t="e">
        <f>SUM(L85:L95)</f>
        <v>#DIV/0!</v>
      </c>
      <c r="M96" s="129"/>
    </row>
    <row r="97" spans="2:13" s="28" customFormat="1" ht="20.100000000000001" customHeight="1" x14ac:dyDescent="0.15">
      <c r="B97" s="129"/>
      <c r="C97" s="129"/>
      <c r="D97" s="129"/>
      <c r="E97" s="129"/>
      <c r="F97" s="129"/>
      <c r="G97" s="129"/>
      <c r="H97" s="129"/>
      <c r="I97" s="129"/>
      <c r="J97" s="129"/>
      <c r="K97" s="129"/>
      <c r="L97" s="129"/>
      <c r="M97" s="129"/>
    </row>
    <row r="98" spans="2:13" s="28" customFormat="1" ht="20.100000000000001" customHeight="1" x14ac:dyDescent="0.15">
      <c r="B98" s="129"/>
      <c r="C98" s="129"/>
      <c r="D98" s="129"/>
      <c r="E98" s="129"/>
      <c r="F98" s="129"/>
      <c r="G98" s="129"/>
      <c r="H98" s="129"/>
      <c r="I98" s="129"/>
      <c r="J98" s="24" t="s">
        <v>88</v>
      </c>
      <c r="K98" s="129"/>
      <c r="L98" s="129"/>
      <c r="M98" s="129"/>
    </row>
    <row r="99" spans="2:13" s="28" customFormat="1" ht="20.100000000000001" customHeight="1" x14ac:dyDescent="0.15">
      <c r="B99" s="129"/>
      <c r="C99" s="129"/>
      <c r="D99" s="178"/>
      <c r="E99" s="129"/>
      <c r="F99" s="129"/>
      <c r="G99" s="129"/>
      <c r="H99" s="129"/>
      <c r="I99" s="129"/>
      <c r="J99" s="129"/>
      <c r="K99" s="129"/>
      <c r="L99" s="164" t="e">
        <f>($K$80-$K$96)/$K$80</f>
        <v>#DIV/0!</v>
      </c>
      <c r="M99" s="129"/>
    </row>
    <row r="100" spans="2:13" s="28" customFormat="1" ht="14.25" x14ac:dyDescent="0.15">
      <c r="B100" s="130"/>
      <c r="C100" s="130"/>
      <c r="D100" s="178"/>
      <c r="E100" s="129"/>
      <c r="F100" s="129"/>
      <c r="G100" s="129"/>
      <c r="H100" s="129"/>
      <c r="I100" s="129"/>
      <c r="J100" s="129"/>
      <c r="K100" s="129"/>
      <c r="L100" s="129"/>
      <c r="M100" s="129"/>
    </row>
    <row r="101" spans="2:13" s="28" customFormat="1" ht="9" customHeight="1" x14ac:dyDescent="0.15">
      <c r="B101" s="129"/>
      <c r="C101" s="129"/>
      <c r="D101" s="178"/>
      <c r="E101" s="129"/>
      <c r="F101" s="129"/>
      <c r="G101" s="129"/>
      <c r="H101" s="129"/>
      <c r="I101" s="129"/>
      <c r="J101" s="129"/>
      <c r="K101" s="129"/>
      <c r="L101" s="129"/>
      <c r="M101" s="129"/>
    </row>
    <row r="102" spans="2:13" s="28" customFormat="1" ht="14.25" x14ac:dyDescent="0.15">
      <c r="B102" s="130"/>
      <c r="C102" s="130"/>
      <c r="D102" s="129"/>
      <c r="E102" s="129"/>
      <c r="F102" s="129"/>
      <c r="G102" s="129"/>
      <c r="H102" s="129"/>
      <c r="I102" s="129"/>
      <c r="J102" s="129"/>
      <c r="K102" s="129"/>
      <c r="L102" s="129"/>
      <c r="M102" s="129"/>
    </row>
    <row r="103" spans="2:13" s="28" customFormat="1" ht="14.25" x14ac:dyDescent="0.15">
      <c r="B103" s="130"/>
      <c r="C103" s="130"/>
      <c r="D103" s="129"/>
      <c r="E103" s="129"/>
      <c r="F103" s="129"/>
      <c r="G103" s="129"/>
      <c r="H103" s="129"/>
      <c r="I103" s="129"/>
      <c r="J103" s="129"/>
      <c r="K103" s="129"/>
      <c r="L103" s="129"/>
      <c r="M103" s="129"/>
    </row>
    <row r="104" spans="2:13" s="28" customFormat="1" ht="18.75" customHeight="1" x14ac:dyDescent="0.15">
      <c r="B104" s="130" t="s">
        <v>110</v>
      </c>
      <c r="C104" s="130"/>
      <c r="D104" s="1"/>
      <c r="E104" s="1"/>
      <c r="F104" s="1"/>
      <c r="G104" s="1"/>
      <c r="H104" s="1"/>
      <c r="I104" s="1"/>
      <c r="J104" s="1"/>
      <c r="K104" s="1"/>
      <c r="L104" s="1"/>
      <c r="M104" s="1"/>
    </row>
    <row r="105" spans="2:13" s="28" customFormat="1" ht="150" customHeight="1" x14ac:dyDescent="0.15">
      <c r="B105" s="220"/>
      <c r="C105" s="220"/>
      <c r="D105" s="220"/>
      <c r="E105" s="220"/>
      <c r="F105" s="220"/>
      <c r="G105" s="220"/>
      <c r="H105" s="220"/>
      <c r="I105" s="220"/>
      <c r="J105" s="220"/>
      <c r="K105" s="220"/>
      <c r="L105" s="220"/>
      <c r="M105" s="220"/>
    </row>
    <row r="106" spans="2:13" s="28" customFormat="1" x14ac:dyDescent="0.15">
      <c r="B106" s="71"/>
      <c r="C106" s="71"/>
      <c r="D106" s="72"/>
      <c r="E106" s="72"/>
      <c r="F106" s="72"/>
      <c r="G106" s="72"/>
    </row>
    <row r="107" spans="2:13" s="28" customFormat="1" x14ac:dyDescent="0.15">
      <c r="B107" s="71"/>
      <c r="C107" s="71"/>
      <c r="D107" s="72"/>
      <c r="E107" s="72"/>
      <c r="F107" s="72"/>
      <c r="G107" s="72"/>
    </row>
    <row r="108" spans="2:13" s="28" customFormat="1" x14ac:dyDescent="0.15">
      <c r="B108" s="71"/>
      <c r="C108" s="71"/>
      <c r="D108" s="72"/>
      <c r="E108" s="72"/>
      <c r="F108" s="72"/>
      <c r="G108" s="72"/>
    </row>
    <row r="109" spans="2:13" s="28" customFormat="1" x14ac:dyDescent="0.15">
      <c r="B109" s="73"/>
      <c r="C109" s="73"/>
      <c r="D109" s="72"/>
      <c r="E109" s="72"/>
      <c r="F109" s="72"/>
      <c r="G109" s="72"/>
    </row>
    <row r="110" spans="2:13" s="28" customFormat="1" x14ac:dyDescent="0.15">
      <c r="B110" s="25"/>
      <c r="C110" s="25"/>
    </row>
    <row r="111" spans="2:13" s="28" customFormat="1" ht="18.75" customHeight="1" x14ac:dyDescent="0.15">
      <c r="B111" s="315"/>
      <c r="C111" s="74"/>
      <c r="D111" s="315"/>
      <c r="E111" s="315"/>
      <c r="F111" s="74"/>
      <c r="G111" s="74"/>
    </row>
    <row r="112" spans="2:13" s="28" customFormat="1" x14ac:dyDescent="0.15">
      <c r="B112" s="315"/>
      <c r="C112" s="74"/>
      <c r="D112" s="74"/>
      <c r="E112" s="75"/>
      <c r="F112" s="75"/>
      <c r="G112" s="75"/>
    </row>
    <row r="113" spans="2:7" s="28" customFormat="1" x14ac:dyDescent="0.15">
      <c r="B113" s="71"/>
      <c r="C113" s="71"/>
      <c r="D113" s="72"/>
      <c r="E113" s="72"/>
      <c r="F113" s="72"/>
      <c r="G113" s="72"/>
    </row>
    <row r="114" spans="2:7" s="28" customFormat="1" x14ac:dyDescent="0.15">
      <c r="B114" s="71"/>
      <c r="C114" s="71"/>
      <c r="D114" s="72"/>
      <c r="E114" s="72"/>
      <c r="F114" s="72"/>
      <c r="G114" s="72"/>
    </row>
    <row r="115" spans="2:7" s="28" customFormat="1" x14ac:dyDescent="0.15">
      <c r="B115" s="71"/>
      <c r="C115" s="71"/>
      <c r="D115" s="72"/>
      <c r="E115" s="72"/>
      <c r="F115" s="72"/>
      <c r="G115" s="72"/>
    </row>
    <row r="116" spans="2:7" s="28" customFormat="1" x14ac:dyDescent="0.15">
      <c r="B116" s="73"/>
      <c r="C116" s="73"/>
      <c r="D116" s="72"/>
      <c r="E116" s="72"/>
      <c r="F116" s="72"/>
      <c r="G116" s="72"/>
    </row>
    <row r="117" spans="2:7" s="28" customFormat="1" x14ac:dyDescent="0.15">
      <c r="B117" s="29"/>
      <c r="C117" s="29"/>
    </row>
    <row r="118" spans="2:7" s="28" customFormat="1" x14ac:dyDescent="0.15">
      <c r="D118" s="76"/>
    </row>
    <row r="119" spans="2:7" s="28" customFormat="1" x14ac:dyDescent="0.15"/>
    <row r="121" spans="2:7" ht="14.25" customHeight="1" x14ac:dyDescent="0.15"/>
  </sheetData>
  <sheetProtection selectLockedCells="1" selectUnlockedCells="1"/>
  <dataConsolidate/>
  <mergeCells count="79">
    <mergeCell ref="B105:M105"/>
    <mergeCell ref="B111:B112"/>
    <mergeCell ref="D111:E111"/>
    <mergeCell ref="G37:H37"/>
    <mergeCell ref="B90:B95"/>
    <mergeCell ref="F90:I90"/>
    <mergeCell ref="F93:I93"/>
    <mergeCell ref="F94:I94"/>
    <mergeCell ref="F95:I95"/>
    <mergeCell ref="B96:D96"/>
    <mergeCell ref="F96:I96"/>
    <mergeCell ref="B85:B89"/>
    <mergeCell ref="F85:I85"/>
    <mergeCell ref="F86:I86"/>
    <mergeCell ref="F87:I87"/>
    <mergeCell ref="F88:I88"/>
    <mergeCell ref="F89:I89"/>
    <mergeCell ref="B83:C84"/>
    <mergeCell ref="D83:D84"/>
    <mergeCell ref="E83:I83"/>
    <mergeCell ref="L83:L84"/>
    <mergeCell ref="F84:I84"/>
    <mergeCell ref="J83:J84"/>
    <mergeCell ref="K83:K84"/>
    <mergeCell ref="B80:D80"/>
    <mergeCell ref="F80:I80"/>
    <mergeCell ref="E67:I67"/>
    <mergeCell ref="J67:J68"/>
    <mergeCell ref="K67:K68"/>
    <mergeCell ref="B74:B79"/>
    <mergeCell ref="F74:I74"/>
    <mergeCell ref="F77:I77"/>
    <mergeCell ref="F78:I78"/>
    <mergeCell ref="F79:I79"/>
    <mergeCell ref="B53:E53"/>
    <mergeCell ref="G53:M53"/>
    <mergeCell ref="B56:M56"/>
    <mergeCell ref="R58:Z58"/>
    <mergeCell ref="B59:M59"/>
    <mergeCell ref="R51:Z51"/>
    <mergeCell ref="B12:M12"/>
    <mergeCell ref="B13:M13"/>
    <mergeCell ref="B14:M14"/>
    <mergeCell ref="C15:D15"/>
    <mergeCell ref="E15:H15"/>
    <mergeCell ref="I15:M15"/>
    <mergeCell ref="B20:M20"/>
    <mergeCell ref="C31:J31"/>
    <mergeCell ref="C33:M35"/>
    <mergeCell ref="B48:E48"/>
    <mergeCell ref="G48:M48"/>
    <mergeCell ref="B11:M11"/>
    <mergeCell ref="B2:M2"/>
    <mergeCell ref="L4:M4"/>
    <mergeCell ref="B6:C6"/>
    <mergeCell ref="D6:M6"/>
    <mergeCell ref="B7:C7"/>
    <mergeCell ref="D7:M7"/>
    <mergeCell ref="B8:C8"/>
    <mergeCell ref="D8:M8"/>
    <mergeCell ref="B9:C9"/>
    <mergeCell ref="D9:M9"/>
    <mergeCell ref="B10:M10"/>
    <mergeCell ref="F92:I92"/>
    <mergeCell ref="R61:Z61"/>
    <mergeCell ref="B62:M62"/>
    <mergeCell ref="F75:I75"/>
    <mergeCell ref="F76:I76"/>
    <mergeCell ref="F91:I91"/>
    <mergeCell ref="L67:L68"/>
    <mergeCell ref="F68:I68"/>
    <mergeCell ref="B69:B73"/>
    <mergeCell ref="F69:I69"/>
    <mergeCell ref="F70:I70"/>
    <mergeCell ref="F71:I71"/>
    <mergeCell ref="F72:I72"/>
    <mergeCell ref="F73:I73"/>
    <mergeCell ref="B67:C68"/>
    <mergeCell ref="D67:D68"/>
  </mergeCells>
  <phoneticPr fontId="13"/>
  <conditionalFormatting sqref="D16">
    <cfRule type="containsText" dxfId="2" priority="1" operator="containsText" text="あり">
      <formula>NOT(ISERROR(SEARCH("あり",D16)))</formula>
    </cfRule>
    <cfRule type="containsText" dxfId="1" priority="2" operator="containsText" text="なし">
      <formula>NOT(ISERROR(SEARCH("なし",D16)))</formula>
    </cfRule>
    <cfRule type="containsText" dxfId="0" priority="3" operator="containsText" text="あり">
      <formula>NOT(ISERROR(SEARCH("あり",D16)))</formula>
    </cfRule>
  </conditionalFormatting>
  <dataValidations count="6">
    <dataValidation type="list" allowBlank="1" showInputMessage="1" showErrorMessage="1" sqref="I15:M15" xr:uid="{84BA9627-97F4-43D0-A697-0CC476AC3287}">
      <formula1>"令和元年度,令和２年度,令和３年度,令和４年度,令和５年度,令和６年度,令和７年度"</formula1>
    </dataValidation>
    <dataValidation imeMode="halfKatakana" allowBlank="1" showInputMessage="1" showErrorMessage="1" sqref="D8:K8 D6" xr:uid="{A0F2A809-A522-4A52-ADF7-7DC903EDD19B}"/>
    <dataValidation type="list" allowBlank="1" showInputMessage="1" showErrorMessage="1" sqref="D16 C15:D15" xr:uid="{88B70DBA-D38E-4859-B56A-E28056354C96}">
      <formula1>"あり,なし"</formula1>
    </dataValidation>
    <dataValidation type="list" allowBlank="1" showInputMessage="1" showErrorMessage="1" sqref="I16" xr:uid="{297FE2CB-E9D0-46E3-B990-AFE4E669F680}">
      <formula1>"令和元年度,令和２年度,令和３年度"</formula1>
    </dataValidation>
    <dataValidation imeMode="halfAlpha" allowBlank="1" showInputMessage="1" showErrorMessage="1" sqref="B13:M13" xr:uid="{72254C57-B6CA-4BB1-A4A3-11D9AAC95A99}"/>
    <dataValidation type="list" allowBlank="1" showInputMessage="1" showErrorMessage="1" sqref="B11:M11" xr:uid="{4A1C4CAD-D643-44D3-87E1-E0A43604664E}">
      <formula1>#REF!</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r:id="rId1"/>
  <rowBreaks count="1" manualBreakCount="1">
    <brk id="5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2</xdr:col>
                    <xdr:colOff>19050</xdr:colOff>
                    <xdr:row>25</xdr:row>
                    <xdr:rowOff>161925</xdr:rowOff>
                  </from>
                  <to>
                    <xdr:col>2</xdr:col>
                    <xdr:colOff>266700</xdr:colOff>
                    <xdr:row>28</xdr:row>
                    <xdr:rowOff>104775</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from>
                    <xdr:col>2</xdr:col>
                    <xdr:colOff>1743075</xdr:colOff>
                    <xdr:row>28</xdr:row>
                    <xdr:rowOff>0</xdr:rowOff>
                  </from>
                  <to>
                    <xdr:col>3</xdr:col>
                    <xdr:colOff>0</xdr:colOff>
                    <xdr:row>29</xdr:row>
                    <xdr:rowOff>47625</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from>
                    <xdr:col>2</xdr:col>
                    <xdr:colOff>1743075</xdr:colOff>
                    <xdr:row>26</xdr:row>
                    <xdr:rowOff>0</xdr:rowOff>
                  </from>
                  <to>
                    <xdr:col>3</xdr:col>
                    <xdr:colOff>0</xdr:colOff>
                    <xdr:row>28</xdr:row>
                    <xdr:rowOff>38100</xdr:rowOff>
                  </to>
                </anchor>
              </controlPr>
            </control>
          </mc:Choice>
        </mc:AlternateContent>
        <mc:AlternateContent xmlns:mc="http://schemas.openxmlformats.org/markup-compatibility/2006">
          <mc:Choice Requires="x14">
            <control shapeId="108548" r:id="rId7" name="Check Box 4">
              <controlPr defaultSize="0" autoFill="0" autoLine="0" autoPict="0">
                <anchor moveWithCells="1">
                  <from>
                    <xdr:col>0</xdr:col>
                    <xdr:colOff>95250</xdr:colOff>
                    <xdr:row>18</xdr:row>
                    <xdr:rowOff>0</xdr:rowOff>
                  </from>
                  <to>
                    <xdr:col>1</xdr:col>
                    <xdr:colOff>247650</xdr:colOff>
                    <xdr:row>19</xdr:row>
                    <xdr:rowOff>57150</xdr:rowOff>
                  </to>
                </anchor>
              </controlPr>
            </control>
          </mc:Choice>
        </mc:AlternateContent>
        <mc:AlternateContent xmlns:mc="http://schemas.openxmlformats.org/markup-compatibility/2006">
          <mc:Choice Requires="x14">
            <control shapeId="108549" r:id="rId8" name="Check Box 5">
              <controlPr defaultSize="0" autoFill="0" autoLine="0" autoPict="0">
                <anchor moveWithCells="1">
                  <from>
                    <xdr:col>0</xdr:col>
                    <xdr:colOff>95250</xdr:colOff>
                    <xdr:row>18</xdr:row>
                    <xdr:rowOff>371475</xdr:rowOff>
                  </from>
                  <to>
                    <xdr:col>1</xdr:col>
                    <xdr:colOff>257175</xdr:colOff>
                    <xdr:row>20</xdr:row>
                    <xdr:rowOff>19050</xdr:rowOff>
                  </to>
                </anchor>
              </controlPr>
            </control>
          </mc:Choice>
        </mc:AlternateContent>
        <mc:AlternateContent xmlns:mc="http://schemas.openxmlformats.org/markup-compatibility/2006">
          <mc:Choice Requires="x14">
            <control shapeId="108550" r:id="rId9" name="Check Box 6">
              <controlPr defaultSize="0" autoFill="0" autoLine="0" autoPict="0">
                <anchor moveWithCells="1">
                  <from>
                    <xdr:col>0</xdr:col>
                    <xdr:colOff>95250</xdr:colOff>
                    <xdr:row>19</xdr:row>
                    <xdr:rowOff>381000</xdr:rowOff>
                  </from>
                  <to>
                    <xdr:col>1</xdr:col>
                    <xdr:colOff>247650</xdr:colOff>
                    <xdr:row>21</xdr:row>
                    <xdr:rowOff>0</xdr:rowOff>
                  </to>
                </anchor>
              </controlPr>
            </control>
          </mc:Choice>
        </mc:AlternateContent>
        <mc:AlternateContent xmlns:mc="http://schemas.openxmlformats.org/markup-compatibility/2006">
          <mc:Choice Requires="x14">
            <control shapeId="108551" r:id="rId10" name="Check Box 7">
              <controlPr defaultSize="0" autoFill="0" autoLine="0" autoPict="0">
                <anchor moveWithCells="1">
                  <from>
                    <xdr:col>2</xdr:col>
                    <xdr:colOff>19050</xdr:colOff>
                    <xdr:row>27</xdr:row>
                    <xdr:rowOff>219075</xdr:rowOff>
                  </from>
                  <to>
                    <xdr:col>2</xdr:col>
                    <xdr:colOff>257175</xdr:colOff>
                    <xdr:row>29</xdr:row>
                    <xdr:rowOff>38100</xdr:rowOff>
                  </to>
                </anchor>
              </controlPr>
            </control>
          </mc:Choice>
        </mc:AlternateContent>
        <mc:AlternateContent xmlns:mc="http://schemas.openxmlformats.org/markup-compatibility/2006">
          <mc:Choice Requires="x14">
            <control shapeId="108552" r:id="rId11" name="Check Box 8">
              <controlPr defaultSize="0" autoFill="0" autoLine="0" autoPict="0">
                <anchor moveWithCells="1">
                  <from>
                    <xdr:col>4</xdr:col>
                    <xdr:colOff>857250</xdr:colOff>
                    <xdr:row>25</xdr:row>
                    <xdr:rowOff>142875</xdr:rowOff>
                  </from>
                  <to>
                    <xdr:col>5</xdr:col>
                    <xdr:colOff>0</xdr:colOff>
                    <xdr:row>28</xdr:row>
                    <xdr:rowOff>114300</xdr:rowOff>
                  </to>
                </anchor>
              </controlPr>
            </control>
          </mc:Choice>
        </mc:AlternateContent>
        <mc:AlternateContent xmlns:mc="http://schemas.openxmlformats.org/markup-compatibility/2006">
          <mc:Choice Requires="x14">
            <control shapeId="108553" r:id="rId12" name="Check Box 9">
              <controlPr defaultSize="0" autoFill="0" autoLine="0" autoPict="0">
                <anchor moveWithCells="1">
                  <from>
                    <xdr:col>1</xdr:col>
                    <xdr:colOff>9525</xdr:colOff>
                    <xdr:row>48</xdr:row>
                    <xdr:rowOff>0</xdr:rowOff>
                  </from>
                  <to>
                    <xdr:col>2</xdr:col>
                    <xdr:colOff>1209675</xdr:colOff>
                    <xdr:row>49</xdr:row>
                    <xdr:rowOff>9525</xdr:rowOff>
                  </to>
                </anchor>
              </controlPr>
            </control>
          </mc:Choice>
        </mc:AlternateContent>
        <mc:AlternateContent xmlns:mc="http://schemas.openxmlformats.org/markup-compatibility/2006">
          <mc:Choice Requires="x14">
            <control shapeId="108554" r:id="rId13" name="Check Box 10">
              <controlPr defaultSize="0" autoFill="0" autoLine="0" autoPict="0">
                <anchor moveWithCells="1">
                  <from>
                    <xdr:col>1</xdr:col>
                    <xdr:colOff>9525</xdr:colOff>
                    <xdr:row>48</xdr:row>
                    <xdr:rowOff>219075</xdr:rowOff>
                  </from>
                  <to>
                    <xdr:col>2</xdr:col>
                    <xdr:colOff>1438275</xdr:colOff>
                    <xdr:row>49</xdr:row>
                    <xdr:rowOff>228600</xdr:rowOff>
                  </to>
                </anchor>
              </controlPr>
            </control>
          </mc:Choice>
        </mc:AlternateContent>
        <mc:AlternateContent xmlns:mc="http://schemas.openxmlformats.org/markup-compatibility/2006">
          <mc:Choice Requires="x14">
            <control shapeId="108555" r:id="rId14" name="Check Box 11">
              <controlPr defaultSize="0" autoFill="0" autoLine="0" autoPict="0">
                <anchor moveWithCells="1">
                  <from>
                    <xdr:col>1</xdr:col>
                    <xdr:colOff>9525</xdr:colOff>
                    <xdr:row>49</xdr:row>
                    <xdr:rowOff>209550</xdr:rowOff>
                  </from>
                  <to>
                    <xdr:col>2</xdr:col>
                    <xdr:colOff>1247775</xdr:colOff>
                    <xdr:row>51</xdr:row>
                    <xdr:rowOff>47625</xdr:rowOff>
                  </to>
                </anchor>
              </controlPr>
            </control>
          </mc:Choice>
        </mc:AlternateContent>
        <mc:AlternateContent xmlns:mc="http://schemas.openxmlformats.org/markup-compatibility/2006">
          <mc:Choice Requires="x14">
            <control shapeId="108556" r:id="rId15" name="Check Box 12">
              <controlPr defaultSize="0" autoFill="0" autoLine="0" autoPict="0">
                <anchor moveWithCells="1">
                  <from>
                    <xdr:col>2</xdr:col>
                    <xdr:colOff>1790700</xdr:colOff>
                    <xdr:row>48</xdr:row>
                    <xdr:rowOff>9525</xdr:rowOff>
                  </from>
                  <to>
                    <xdr:col>4</xdr:col>
                    <xdr:colOff>885825</xdr:colOff>
                    <xdr:row>49</xdr:row>
                    <xdr:rowOff>9525</xdr:rowOff>
                  </to>
                </anchor>
              </controlPr>
            </control>
          </mc:Choice>
        </mc:AlternateContent>
        <mc:AlternateContent xmlns:mc="http://schemas.openxmlformats.org/markup-compatibility/2006">
          <mc:Choice Requires="x14">
            <control shapeId="108557" r:id="rId16" name="Check Box 13">
              <controlPr defaultSize="0" autoFill="0" autoLine="0" autoPict="0">
                <anchor moveWithCells="1">
                  <from>
                    <xdr:col>2</xdr:col>
                    <xdr:colOff>1790700</xdr:colOff>
                    <xdr:row>48</xdr:row>
                    <xdr:rowOff>228600</xdr:rowOff>
                  </from>
                  <to>
                    <xdr:col>4</xdr:col>
                    <xdr:colOff>885825</xdr:colOff>
                    <xdr:row>50</xdr:row>
                    <xdr:rowOff>0</xdr:rowOff>
                  </to>
                </anchor>
              </controlPr>
            </control>
          </mc:Choice>
        </mc:AlternateContent>
        <mc:AlternateContent xmlns:mc="http://schemas.openxmlformats.org/markup-compatibility/2006">
          <mc:Choice Requires="x14">
            <control shapeId="108558" r:id="rId17" name="Check Box 14">
              <controlPr defaultSize="0" autoFill="0" autoLine="0" autoPict="0">
                <anchor moveWithCells="1">
                  <from>
                    <xdr:col>2</xdr:col>
                    <xdr:colOff>1790700</xdr:colOff>
                    <xdr:row>49</xdr:row>
                    <xdr:rowOff>228600</xdr:rowOff>
                  </from>
                  <to>
                    <xdr:col>4</xdr:col>
                    <xdr:colOff>885825</xdr:colOff>
                    <xdr:row>51</xdr:row>
                    <xdr:rowOff>57150</xdr:rowOff>
                  </to>
                </anchor>
              </controlPr>
            </control>
          </mc:Choice>
        </mc:AlternateContent>
        <mc:AlternateContent xmlns:mc="http://schemas.openxmlformats.org/markup-compatibility/2006">
          <mc:Choice Requires="x14">
            <control shapeId="108559" r:id="rId18" name="Check Box 15">
              <controlPr defaultSize="0" autoFill="0" autoLine="0" autoPict="0">
                <anchor moveWithCells="1">
                  <from>
                    <xdr:col>1</xdr:col>
                    <xdr:colOff>9525</xdr:colOff>
                    <xdr:row>51</xdr:row>
                    <xdr:rowOff>19050</xdr:rowOff>
                  </from>
                  <to>
                    <xdr:col>2</xdr:col>
                    <xdr:colOff>85725</xdr:colOff>
                    <xdr:row>52</xdr:row>
                    <xdr:rowOff>38100</xdr:rowOff>
                  </to>
                </anchor>
              </controlPr>
            </control>
          </mc:Choice>
        </mc:AlternateContent>
        <mc:AlternateContent xmlns:mc="http://schemas.openxmlformats.org/markup-compatibility/2006">
          <mc:Choice Requires="x14">
            <control shapeId="108560" r:id="rId19" name="Check Box 16">
              <controlPr defaultSize="0" autoFill="0" autoLine="0" autoPict="0">
                <anchor moveWithCells="1">
                  <from>
                    <xdr:col>6</xdr:col>
                    <xdr:colOff>76200</xdr:colOff>
                    <xdr:row>48</xdr:row>
                    <xdr:rowOff>38100</xdr:rowOff>
                  </from>
                  <to>
                    <xdr:col>8</xdr:col>
                    <xdr:colOff>533400</xdr:colOff>
                    <xdr:row>48</xdr:row>
                    <xdr:rowOff>228600</xdr:rowOff>
                  </to>
                </anchor>
              </controlPr>
            </control>
          </mc:Choice>
        </mc:AlternateContent>
        <mc:AlternateContent xmlns:mc="http://schemas.openxmlformats.org/markup-compatibility/2006">
          <mc:Choice Requires="x14">
            <control shapeId="108563" r:id="rId20" name="Check Box 19">
              <controlPr defaultSize="0" autoFill="0" autoLine="0" autoPict="0">
                <anchor moveWithCells="1">
                  <from>
                    <xdr:col>9</xdr:col>
                    <xdr:colOff>914400</xdr:colOff>
                    <xdr:row>49</xdr:row>
                    <xdr:rowOff>123825</xdr:rowOff>
                  </from>
                  <to>
                    <xdr:col>13</xdr:col>
                    <xdr:colOff>0</xdr:colOff>
                    <xdr:row>50</xdr:row>
                    <xdr:rowOff>133350</xdr:rowOff>
                  </to>
                </anchor>
              </controlPr>
            </control>
          </mc:Choice>
        </mc:AlternateContent>
        <mc:AlternateContent xmlns:mc="http://schemas.openxmlformats.org/markup-compatibility/2006">
          <mc:Choice Requires="x14">
            <control shapeId="108564" r:id="rId21" name="Check Box 20">
              <controlPr defaultSize="0" autoFill="0" autoLine="0" autoPict="0">
                <anchor moveWithCells="1">
                  <from>
                    <xdr:col>9</xdr:col>
                    <xdr:colOff>914400</xdr:colOff>
                    <xdr:row>50</xdr:row>
                    <xdr:rowOff>57150</xdr:rowOff>
                  </from>
                  <to>
                    <xdr:col>12</xdr:col>
                    <xdr:colOff>733425</xdr:colOff>
                    <xdr:row>51</xdr:row>
                    <xdr:rowOff>142875</xdr:rowOff>
                  </to>
                </anchor>
              </controlPr>
            </control>
          </mc:Choice>
        </mc:AlternateContent>
        <mc:AlternateContent xmlns:mc="http://schemas.openxmlformats.org/markup-compatibility/2006">
          <mc:Choice Requires="x14">
            <control shapeId="108565" r:id="rId22" name="Check Box 21">
              <controlPr defaultSize="0" autoFill="0" autoLine="0" autoPict="0">
                <anchor moveWithCells="1">
                  <from>
                    <xdr:col>10</xdr:col>
                    <xdr:colOff>152400</xdr:colOff>
                    <xdr:row>51</xdr:row>
                    <xdr:rowOff>76200</xdr:rowOff>
                  </from>
                  <to>
                    <xdr:col>11</xdr:col>
                    <xdr:colOff>247650</xdr:colOff>
                    <xdr:row>52</xdr:row>
                    <xdr:rowOff>104775</xdr:rowOff>
                  </to>
                </anchor>
              </controlPr>
            </control>
          </mc:Choice>
        </mc:AlternateContent>
        <mc:AlternateContent xmlns:mc="http://schemas.openxmlformats.org/markup-compatibility/2006">
          <mc:Choice Requires="x14">
            <control shapeId="108566" r:id="rId23" name="Check Box 22">
              <controlPr defaultSize="0" autoFill="0" autoLine="0" autoPict="0">
                <anchor moveWithCells="1">
                  <from>
                    <xdr:col>6</xdr:col>
                    <xdr:colOff>76200</xdr:colOff>
                    <xdr:row>51</xdr:row>
                    <xdr:rowOff>57150</xdr:rowOff>
                  </from>
                  <to>
                    <xdr:col>10</xdr:col>
                    <xdr:colOff>57150</xdr:colOff>
                    <xdr:row>52</xdr:row>
                    <xdr:rowOff>19050</xdr:rowOff>
                  </to>
                </anchor>
              </controlPr>
            </control>
          </mc:Choice>
        </mc:AlternateContent>
        <mc:AlternateContent xmlns:mc="http://schemas.openxmlformats.org/markup-compatibility/2006">
          <mc:Choice Requires="x14">
            <control shapeId="108567" r:id="rId24" name="Check Box 23">
              <controlPr defaultSize="0" autoFill="0" autoLine="0" autoPict="0">
                <anchor moveWithCells="1">
                  <from>
                    <xdr:col>0</xdr:col>
                    <xdr:colOff>95250</xdr:colOff>
                    <xdr:row>20</xdr:row>
                    <xdr:rowOff>381000</xdr:rowOff>
                  </from>
                  <to>
                    <xdr:col>1</xdr:col>
                    <xdr:colOff>133350</xdr:colOff>
                    <xdr:row>22</xdr:row>
                    <xdr:rowOff>9525</xdr:rowOff>
                  </to>
                </anchor>
              </controlPr>
            </control>
          </mc:Choice>
        </mc:AlternateContent>
        <mc:AlternateContent xmlns:mc="http://schemas.openxmlformats.org/markup-compatibility/2006">
          <mc:Choice Requires="x14">
            <control shapeId="108568" r:id="rId25" name="Check Box 24">
              <controlPr defaultSize="0" autoFill="0" autoLine="0" autoPict="0">
                <anchor moveWithCells="1">
                  <from>
                    <xdr:col>4</xdr:col>
                    <xdr:colOff>857250</xdr:colOff>
                    <xdr:row>27</xdr:row>
                    <xdr:rowOff>219075</xdr:rowOff>
                  </from>
                  <to>
                    <xdr:col>5</xdr:col>
                    <xdr:colOff>0</xdr:colOff>
                    <xdr:row>29</xdr:row>
                    <xdr:rowOff>38100</xdr:rowOff>
                  </to>
                </anchor>
              </controlPr>
            </control>
          </mc:Choice>
        </mc:AlternateContent>
        <mc:AlternateContent xmlns:mc="http://schemas.openxmlformats.org/markup-compatibility/2006">
          <mc:Choice Requires="x14">
            <control shapeId="108569" r:id="rId26" name="Check Box 25">
              <controlPr defaultSize="0" autoFill="0" autoLine="0" autoPict="0">
                <anchor moveWithCells="1">
                  <from>
                    <xdr:col>7</xdr:col>
                    <xdr:colOff>352425</xdr:colOff>
                    <xdr:row>27</xdr:row>
                    <xdr:rowOff>200025</xdr:rowOff>
                  </from>
                  <to>
                    <xdr:col>8</xdr:col>
                    <xdr:colOff>28575</xdr:colOff>
                    <xdr:row>29</xdr:row>
                    <xdr:rowOff>28575</xdr:rowOff>
                  </to>
                </anchor>
              </controlPr>
            </control>
          </mc:Choice>
        </mc:AlternateContent>
        <mc:AlternateContent xmlns:mc="http://schemas.openxmlformats.org/markup-compatibility/2006">
          <mc:Choice Requires="x14">
            <control shapeId="108573" r:id="rId27" name="Check Box 29">
              <controlPr defaultSize="0" autoFill="0" autoLine="0" autoPict="0">
                <anchor moveWithCells="1">
                  <from>
                    <xdr:col>2</xdr:col>
                    <xdr:colOff>1781175</xdr:colOff>
                    <xdr:row>35</xdr:row>
                    <xdr:rowOff>152400</xdr:rowOff>
                  </from>
                  <to>
                    <xdr:col>3</xdr:col>
                    <xdr:colOff>0</xdr:colOff>
                    <xdr:row>37</xdr:row>
                    <xdr:rowOff>114300</xdr:rowOff>
                  </to>
                </anchor>
              </controlPr>
            </control>
          </mc:Choice>
        </mc:AlternateContent>
        <mc:AlternateContent xmlns:mc="http://schemas.openxmlformats.org/markup-compatibility/2006">
          <mc:Choice Requires="x14">
            <control shapeId="108574" r:id="rId28" name="Check Box 30">
              <controlPr defaultSize="0" autoFill="0" autoLine="0" autoPict="0">
                <anchor moveWithCells="1">
                  <from>
                    <xdr:col>5</xdr:col>
                    <xdr:colOff>352425</xdr:colOff>
                    <xdr:row>35</xdr:row>
                    <xdr:rowOff>152400</xdr:rowOff>
                  </from>
                  <to>
                    <xdr:col>6</xdr:col>
                    <xdr:colOff>190500</xdr:colOff>
                    <xdr:row>37</xdr:row>
                    <xdr:rowOff>114300</xdr:rowOff>
                  </to>
                </anchor>
              </controlPr>
            </control>
          </mc:Choice>
        </mc:AlternateContent>
        <mc:AlternateContent xmlns:mc="http://schemas.openxmlformats.org/markup-compatibility/2006">
          <mc:Choice Requires="x14">
            <control shapeId="108575" r:id="rId29" name="Check Box 31">
              <controlPr defaultSize="0" autoFill="0" autoLine="0" autoPict="0">
                <anchor moveWithCells="1">
                  <from>
                    <xdr:col>2</xdr:col>
                    <xdr:colOff>514350</xdr:colOff>
                    <xdr:row>35</xdr:row>
                    <xdr:rowOff>123825</xdr:rowOff>
                  </from>
                  <to>
                    <xdr:col>2</xdr:col>
                    <xdr:colOff>762000</xdr:colOff>
                    <xdr:row>37</xdr:row>
                    <xdr:rowOff>95250</xdr:rowOff>
                  </to>
                </anchor>
              </controlPr>
            </control>
          </mc:Choice>
        </mc:AlternateContent>
        <mc:AlternateContent xmlns:mc="http://schemas.openxmlformats.org/markup-compatibility/2006">
          <mc:Choice Requires="x14">
            <control shapeId="108576" r:id="rId30" name="Check Box 32">
              <controlPr defaultSize="0" autoFill="0" autoLine="0" autoPict="0">
                <anchor moveWithCells="1">
                  <from>
                    <xdr:col>4</xdr:col>
                    <xdr:colOff>38100</xdr:colOff>
                    <xdr:row>35</xdr:row>
                    <xdr:rowOff>152400</xdr:rowOff>
                  </from>
                  <to>
                    <xdr:col>4</xdr:col>
                    <xdr:colOff>285750</xdr:colOff>
                    <xdr:row>37</xdr:row>
                    <xdr:rowOff>114300</xdr:rowOff>
                  </to>
                </anchor>
              </controlPr>
            </control>
          </mc:Choice>
        </mc:AlternateContent>
        <mc:AlternateContent xmlns:mc="http://schemas.openxmlformats.org/markup-compatibility/2006">
          <mc:Choice Requires="x14">
            <control shapeId="108577" r:id="rId31" name="Check Box 33">
              <controlPr defaultSize="0" autoFill="0" autoLine="0" autoPict="0">
                <anchor moveWithCells="1">
                  <from>
                    <xdr:col>2</xdr:col>
                    <xdr:colOff>523875</xdr:colOff>
                    <xdr:row>43</xdr:row>
                    <xdr:rowOff>28575</xdr:rowOff>
                  </from>
                  <to>
                    <xdr:col>2</xdr:col>
                    <xdr:colOff>771525</xdr:colOff>
                    <xdr:row>45</xdr:row>
                    <xdr:rowOff>114300</xdr:rowOff>
                  </to>
                </anchor>
              </controlPr>
            </control>
          </mc:Choice>
        </mc:AlternateContent>
        <mc:AlternateContent xmlns:mc="http://schemas.openxmlformats.org/markup-compatibility/2006">
          <mc:Choice Requires="x14">
            <control shapeId="108578" r:id="rId32" name="Check Box 34">
              <controlPr defaultSize="0" autoFill="0" autoLine="0" autoPict="0">
                <anchor moveWithCells="1">
                  <from>
                    <xdr:col>2</xdr:col>
                    <xdr:colOff>514350</xdr:colOff>
                    <xdr:row>38</xdr:row>
                    <xdr:rowOff>142875</xdr:rowOff>
                  </from>
                  <to>
                    <xdr:col>2</xdr:col>
                    <xdr:colOff>762000</xdr:colOff>
                    <xdr:row>40</xdr:row>
                    <xdr:rowOff>133350</xdr:rowOff>
                  </to>
                </anchor>
              </controlPr>
            </control>
          </mc:Choice>
        </mc:AlternateContent>
        <mc:AlternateContent xmlns:mc="http://schemas.openxmlformats.org/markup-compatibility/2006">
          <mc:Choice Requires="x14">
            <control shapeId="108579" r:id="rId33" name="Check Box 35">
              <controlPr defaultSize="0" autoFill="0" autoLine="0" autoPict="0">
                <anchor moveWithCells="1">
                  <from>
                    <xdr:col>2</xdr:col>
                    <xdr:colOff>523875</xdr:colOff>
                    <xdr:row>37</xdr:row>
                    <xdr:rowOff>133350</xdr:rowOff>
                  </from>
                  <to>
                    <xdr:col>2</xdr:col>
                    <xdr:colOff>771525</xdr:colOff>
                    <xdr:row>39</xdr:row>
                    <xdr:rowOff>114300</xdr:rowOff>
                  </to>
                </anchor>
              </controlPr>
            </control>
          </mc:Choice>
        </mc:AlternateContent>
        <mc:AlternateContent xmlns:mc="http://schemas.openxmlformats.org/markup-compatibility/2006">
          <mc:Choice Requires="x14">
            <control shapeId="108580" r:id="rId34" name="Check Box 36">
              <controlPr defaultSize="0" autoFill="0" autoLine="0" autoPict="0">
                <anchor moveWithCells="1">
                  <from>
                    <xdr:col>2</xdr:col>
                    <xdr:colOff>523875</xdr:colOff>
                    <xdr:row>36</xdr:row>
                    <xdr:rowOff>152400</xdr:rowOff>
                  </from>
                  <to>
                    <xdr:col>2</xdr:col>
                    <xdr:colOff>771525</xdr:colOff>
                    <xdr:row>38</xdr:row>
                    <xdr:rowOff>133350</xdr:rowOff>
                  </to>
                </anchor>
              </controlPr>
            </control>
          </mc:Choice>
        </mc:AlternateContent>
        <mc:AlternateContent xmlns:mc="http://schemas.openxmlformats.org/markup-compatibility/2006">
          <mc:Choice Requires="x14">
            <control shapeId="108581" r:id="rId35" name="Check Box 37">
              <controlPr defaultSize="0" autoFill="0" autoLine="0" autoPict="0">
                <anchor moveWithCells="1">
                  <from>
                    <xdr:col>6</xdr:col>
                    <xdr:colOff>76200</xdr:colOff>
                    <xdr:row>49</xdr:row>
                    <xdr:rowOff>85725</xdr:rowOff>
                  </from>
                  <to>
                    <xdr:col>9</xdr:col>
                    <xdr:colOff>400050</xdr:colOff>
                    <xdr:row>50</xdr:row>
                    <xdr:rowOff>85725</xdr:rowOff>
                  </to>
                </anchor>
              </controlPr>
            </control>
          </mc:Choice>
        </mc:AlternateContent>
        <mc:AlternateContent xmlns:mc="http://schemas.openxmlformats.org/markup-compatibility/2006">
          <mc:Choice Requires="x14">
            <control shapeId="108582" r:id="rId36" name="Check Box 38">
              <controlPr defaultSize="0" autoFill="0" autoLine="0" autoPict="0">
                <anchor moveWithCells="1">
                  <from>
                    <xdr:col>6</xdr:col>
                    <xdr:colOff>76200</xdr:colOff>
                    <xdr:row>50</xdr:row>
                    <xdr:rowOff>66675</xdr:rowOff>
                  </from>
                  <to>
                    <xdr:col>9</xdr:col>
                    <xdr:colOff>152400</xdr:colOff>
                    <xdr:row>51</xdr:row>
                    <xdr:rowOff>85725</xdr:rowOff>
                  </to>
                </anchor>
              </controlPr>
            </control>
          </mc:Choice>
        </mc:AlternateContent>
        <mc:AlternateContent xmlns:mc="http://schemas.openxmlformats.org/markup-compatibility/2006">
          <mc:Choice Requires="x14">
            <control shapeId="108583" r:id="rId37" name="Check Box 39">
              <controlPr defaultSize="0" autoFill="0" autoLine="0" autoPict="0">
                <anchor moveWithCells="1">
                  <from>
                    <xdr:col>0</xdr:col>
                    <xdr:colOff>95250</xdr:colOff>
                    <xdr:row>17</xdr:row>
                    <xdr:rowOff>0</xdr:rowOff>
                  </from>
                  <to>
                    <xdr:col>1</xdr:col>
                    <xdr:colOff>247650</xdr:colOff>
                    <xdr:row>18</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7987A-4784-4A03-AC5E-8A1AD535FB50}">
  <sheetPr>
    <tabColor rgb="FF00B050"/>
    <pageSetUpPr fitToPage="1"/>
  </sheetPr>
  <dimension ref="A1:W70"/>
  <sheetViews>
    <sheetView showGridLines="0" view="pageBreakPreview" topLeftCell="A47" zoomScale="85" zoomScaleNormal="70" zoomScaleSheetLayoutView="85" workbookViewId="0">
      <selection activeCell="G65" sqref="G65"/>
    </sheetView>
  </sheetViews>
  <sheetFormatPr defaultColWidth="5.625" defaultRowHeight="14.25" x14ac:dyDescent="0.15"/>
  <cols>
    <col min="1" max="1" width="3.875" style="65" customWidth="1"/>
    <col min="2" max="2" width="5.625" style="65"/>
    <col min="3" max="3" width="12.875" style="65" customWidth="1"/>
    <col min="4" max="4" width="5.625" style="65"/>
    <col min="5" max="5" width="18" style="65" customWidth="1"/>
    <col min="6" max="21" width="5.625" style="65"/>
    <col min="22" max="22" width="3.875" style="65" customWidth="1"/>
    <col min="23" max="23" width="2.75" style="65" customWidth="1"/>
    <col min="24" max="16384" width="5.625" style="65"/>
  </cols>
  <sheetData>
    <row r="1" spans="1:23" ht="17.25" x14ac:dyDescent="0.15">
      <c r="A1" s="4" t="s">
        <v>165</v>
      </c>
      <c r="B1" s="5"/>
      <c r="C1" s="5"/>
      <c r="D1" s="5"/>
      <c r="E1" s="5"/>
      <c r="F1" s="5"/>
      <c r="G1" s="5"/>
      <c r="H1" s="5"/>
      <c r="I1" s="5"/>
      <c r="J1" s="5"/>
    </row>
    <row r="2" spans="1:23" ht="38.25" customHeight="1" x14ac:dyDescent="0.15">
      <c r="A2" s="369" t="s">
        <v>166</v>
      </c>
      <c r="B2" s="370"/>
      <c r="C2" s="370"/>
      <c r="D2" s="370"/>
      <c r="E2" s="370"/>
      <c r="F2" s="370"/>
      <c r="G2" s="370"/>
      <c r="H2" s="370"/>
      <c r="I2" s="370"/>
      <c r="J2" s="370"/>
      <c r="K2" s="370"/>
      <c r="L2" s="370"/>
      <c r="M2" s="370"/>
      <c r="N2" s="370"/>
      <c r="O2" s="370"/>
      <c r="P2" s="370"/>
      <c r="Q2" s="370"/>
      <c r="R2" s="370"/>
      <c r="S2" s="370"/>
      <c r="T2" s="370"/>
      <c r="U2" s="370"/>
      <c r="V2" s="370"/>
      <c r="W2" s="370"/>
    </row>
    <row r="3" spans="1:23" ht="21.75" customHeight="1" x14ac:dyDescent="0.15">
      <c r="A3" s="370"/>
      <c r="B3" s="370"/>
      <c r="C3" s="370"/>
      <c r="D3" s="370"/>
      <c r="E3" s="370"/>
      <c r="F3" s="370"/>
      <c r="G3" s="370"/>
      <c r="H3" s="370"/>
      <c r="I3" s="370"/>
      <c r="J3" s="370"/>
      <c r="K3" s="370"/>
      <c r="L3" s="370"/>
      <c r="M3" s="370"/>
      <c r="N3" s="370"/>
      <c r="O3" s="370"/>
      <c r="P3" s="370"/>
      <c r="Q3" s="370"/>
      <c r="R3" s="370"/>
      <c r="S3" s="370"/>
      <c r="T3" s="370"/>
      <c r="U3" s="370"/>
      <c r="V3" s="370"/>
      <c r="W3" s="370"/>
    </row>
    <row r="4" spans="1:23" s="79" customFormat="1" ht="9.75" customHeight="1" x14ac:dyDescent="0.15">
      <c r="A4" s="77"/>
      <c r="B4" s="78"/>
      <c r="C4" s="78"/>
      <c r="D4" s="78"/>
      <c r="E4" s="78"/>
      <c r="F4" s="78"/>
      <c r="G4" s="78"/>
      <c r="H4" s="78"/>
      <c r="I4" s="78"/>
      <c r="J4" s="78"/>
    </row>
    <row r="5" spans="1:23" s="82" customFormat="1" ht="18.75" x14ac:dyDescent="0.15">
      <c r="A5" s="80"/>
      <c r="B5" s="81"/>
      <c r="C5" s="81"/>
      <c r="D5" s="81"/>
      <c r="E5" s="81"/>
      <c r="F5" s="81"/>
      <c r="G5" s="81"/>
      <c r="H5" s="80"/>
      <c r="I5" s="80"/>
      <c r="J5" s="80"/>
      <c r="P5" s="371" t="s">
        <v>2</v>
      </c>
      <c r="Q5" s="371"/>
      <c r="R5" s="371"/>
      <c r="S5" s="372"/>
      <c r="T5" s="372"/>
      <c r="U5" s="372"/>
      <c r="V5" s="372"/>
    </row>
    <row r="6" spans="1:23" s="82" customFormat="1" ht="18.75" x14ac:dyDescent="0.15">
      <c r="A6" s="80"/>
      <c r="B6" s="81"/>
      <c r="C6" s="81"/>
      <c r="D6" s="81"/>
      <c r="E6" s="81"/>
      <c r="F6" s="81"/>
      <c r="G6" s="81"/>
      <c r="H6" s="80"/>
      <c r="I6" s="80"/>
      <c r="J6" s="80"/>
      <c r="P6" s="83"/>
      <c r="Q6" s="83"/>
      <c r="R6" s="83"/>
      <c r="S6" s="84"/>
      <c r="T6" s="84"/>
      <c r="U6" s="84"/>
      <c r="V6" s="84"/>
    </row>
    <row r="7" spans="1:23" s="60" customFormat="1" ht="15" thickBot="1" x14ac:dyDescent="0.2">
      <c r="A7" s="12"/>
      <c r="B7" s="12"/>
      <c r="C7" s="16" t="s">
        <v>45</v>
      </c>
      <c r="D7" s="12"/>
      <c r="E7" s="12"/>
      <c r="F7" s="12"/>
      <c r="G7" s="12"/>
      <c r="H7" s="12"/>
      <c r="I7" s="12"/>
      <c r="J7" s="12"/>
    </row>
    <row r="8" spans="1:23" s="60" customFormat="1" ht="23.1" customHeight="1" x14ac:dyDescent="0.15">
      <c r="A8" s="12"/>
      <c r="B8" s="12"/>
      <c r="C8" s="15" t="s">
        <v>5</v>
      </c>
      <c r="D8" s="373"/>
      <c r="E8" s="374"/>
      <c r="F8" s="374"/>
      <c r="G8" s="374"/>
      <c r="H8" s="374"/>
      <c r="I8" s="374"/>
      <c r="J8" s="374"/>
      <c r="K8" s="375"/>
    </row>
    <row r="9" spans="1:23" s="60" customFormat="1" ht="23.1" customHeight="1" x14ac:dyDescent="0.15">
      <c r="A9" s="12"/>
      <c r="B9" s="12"/>
      <c r="C9" s="14" t="s">
        <v>47</v>
      </c>
      <c r="D9" s="376"/>
      <c r="E9" s="377"/>
      <c r="F9" s="377"/>
      <c r="G9" s="377"/>
      <c r="H9" s="377"/>
      <c r="I9" s="377"/>
      <c r="J9" s="377"/>
      <c r="K9" s="378"/>
    </row>
    <row r="10" spans="1:23" s="60" customFormat="1" ht="23.1" customHeight="1" x14ac:dyDescent="0.15">
      <c r="A10" s="12"/>
      <c r="B10" s="12"/>
      <c r="C10" s="13" t="s">
        <v>89</v>
      </c>
      <c r="D10" s="379"/>
      <c r="E10" s="380"/>
      <c r="F10" s="381" t="s">
        <v>90</v>
      </c>
      <c r="G10" s="381"/>
      <c r="H10" s="381"/>
      <c r="I10" s="381"/>
      <c r="J10" s="381"/>
      <c r="K10" s="382"/>
    </row>
    <row r="11" spans="1:23" s="60" customFormat="1" ht="23.1" customHeight="1" thickBot="1" x14ac:dyDescent="0.2">
      <c r="A11" s="12"/>
      <c r="B11" s="12"/>
      <c r="C11" s="11" t="s">
        <v>91</v>
      </c>
      <c r="D11" s="358"/>
      <c r="E11" s="359"/>
      <c r="F11" s="360" t="s">
        <v>90</v>
      </c>
      <c r="G11" s="360"/>
      <c r="H11" s="360"/>
      <c r="I11" s="360"/>
      <c r="J11" s="360"/>
      <c r="K11" s="361"/>
    </row>
    <row r="12" spans="1:23" ht="9.9499999999999993" customHeight="1" x14ac:dyDescent="0.15">
      <c r="A12" s="5"/>
      <c r="B12" s="5"/>
      <c r="C12" s="5"/>
      <c r="D12" s="5"/>
      <c r="E12" s="5"/>
      <c r="F12" s="5"/>
      <c r="G12" s="5"/>
      <c r="H12" s="5"/>
      <c r="I12" s="5"/>
      <c r="J12" s="5"/>
    </row>
    <row r="13" spans="1:23" ht="20.100000000000001" customHeight="1" x14ac:dyDescent="0.15">
      <c r="A13" s="5"/>
      <c r="B13" s="362" t="s">
        <v>92</v>
      </c>
      <c r="C13" s="362"/>
      <c r="D13" s="362"/>
      <c r="E13" s="363">
        <f>$C$17+$E$17-$G$17+B43</f>
        <v>0</v>
      </c>
      <c r="F13" s="364"/>
      <c r="G13" s="364"/>
      <c r="H13" s="364"/>
      <c r="I13" s="364"/>
      <c r="J13" s="366" t="s">
        <v>93</v>
      </c>
      <c r="K13" s="367"/>
      <c r="M13" s="368"/>
      <c r="N13" s="368"/>
      <c r="O13" s="368"/>
      <c r="P13" s="368"/>
      <c r="Q13" s="368"/>
      <c r="R13" s="368"/>
      <c r="T13" s="61"/>
      <c r="U13" s="61"/>
    </row>
    <row r="14" spans="1:23" ht="20.100000000000001" customHeight="1" thickBot="1" x14ac:dyDescent="0.2">
      <c r="A14" s="5"/>
      <c r="B14" s="362"/>
      <c r="C14" s="362"/>
      <c r="D14" s="362"/>
      <c r="E14" s="365"/>
      <c r="F14" s="365"/>
      <c r="G14" s="365"/>
      <c r="H14" s="365"/>
      <c r="I14" s="365"/>
      <c r="J14" s="366"/>
      <c r="K14" s="367"/>
      <c r="M14" s="368"/>
      <c r="N14" s="368"/>
      <c r="O14" s="368"/>
      <c r="P14" s="368"/>
      <c r="Q14" s="368"/>
      <c r="R14" s="368"/>
      <c r="T14" s="61"/>
      <c r="U14" s="61"/>
    </row>
    <row r="15" spans="1:23" ht="9.9499999999999993" customHeight="1" x14ac:dyDescent="0.15">
      <c r="A15" s="5"/>
      <c r="B15" s="5"/>
      <c r="C15" s="5"/>
      <c r="D15" s="5"/>
      <c r="E15" s="5"/>
      <c r="F15" s="5"/>
      <c r="G15" s="5"/>
      <c r="H15" s="5"/>
      <c r="I15" s="5"/>
      <c r="J15" s="5"/>
    </row>
    <row r="16" spans="1:23" ht="39.950000000000003" customHeight="1" x14ac:dyDescent="0.15">
      <c r="A16" s="5"/>
      <c r="B16" s="5"/>
      <c r="C16" s="351" t="s">
        <v>94</v>
      </c>
      <c r="D16" s="344"/>
      <c r="E16" s="352" t="s">
        <v>95</v>
      </c>
      <c r="F16" s="353"/>
      <c r="G16" s="352" t="s">
        <v>96</v>
      </c>
      <c r="H16" s="353"/>
      <c r="I16" s="9"/>
      <c r="J16" s="9"/>
    </row>
    <row r="17" spans="1:21" ht="24.95" customHeight="1" x14ac:dyDescent="0.15">
      <c r="A17" s="5"/>
      <c r="B17" s="5"/>
      <c r="C17" s="345">
        <f>$P$26+$P$39</f>
        <v>0</v>
      </c>
      <c r="D17" s="346"/>
      <c r="E17" s="354">
        <f>$S$26+$S$39</f>
        <v>0</v>
      </c>
      <c r="F17" s="355"/>
      <c r="G17" s="356"/>
      <c r="H17" s="357"/>
      <c r="I17" s="10"/>
      <c r="J17" s="10"/>
    </row>
    <row r="18" spans="1:21" ht="9.9499999999999993" customHeight="1" x14ac:dyDescent="0.15">
      <c r="A18" s="5"/>
      <c r="B18" s="5"/>
      <c r="C18" s="5"/>
      <c r="D18" s="5"/>
      <c r="E18" s="5"/>
      <c r="F18" s="5"/>
      <c r="G18" s="5"/>
      <c r="H18" s="5"/>
      <c r="I18" s="5"/>
      <c r="J18" s="5"/>
    </row>
    <row r="19" spans="1:21" ht="18" customHeight="1" x14ac:dyDescent="0.15">
      <c r="A19" s="5"/>
      <c r="B19" s="5" t="s">
        <v>167</v>
      </c>
      <c r="C19" s="5"/>
      <c r="D19" s="5"/>
      <c r="E19" s="5"/>
      <c r="F19" s="5"/>
      <c r="G19" s="5"/>
      <c r="H19" s="5"/>
      <c r="I19" s="5"/>
      <c r="J19" s="5"/>
    </row>
    <row r="20" spans="1:21" s="8" customFormat="1" ht="24.95" customHeight="1" x14ac:dyDescent="0.15">
      <c r="A20" s="9"/>
      <c r="B20" s="64" t="s">
        <v>97</v>
      </c>
      <c r="C20" s="317" t="s">
        <v>98</v>
      </c>
      <c r="D20" s="317"/>
      <c r="E20" s="317"/>
      <c r="F20" s="317"/>
      <c r="G20" s="317"/>
      <c r="H20" s="317"/>
      <c r="I20" s="317"/>
      <c r="J20" s="317"/>
      <c r="K20" s="340" t="s">
        <v>99</v>
      </c>
      <c r="L20" s="340"/>
      <c r="M20" s="340" t="s">
        <v>100</v>
      </c>
      <c r="N20" s="340"/>
      <c r="O20" s="340"/>
      <c r="P20" s="340" t="s">
        <v>101</v>
      </c>
      <c r="Q20" s="340"/>
      <c r="R20" s="340"/>
      <c r="S20" s="350" t="s">
        <v>102</v>
      </c>
      <c r="T20" s="350"/>
      <c r="U20" s="350"/>
    </row>
    <row r="21" spans="1:21" ht="24.95" customHeight="1" x14ac:dyDescent="0.15">
      <c r="A21" s="5"/>
      <c r="B21" s="7">
        <v>1</v>
      </c>
      <c r="C21" s="337"/>
      <c r="D21" s="337"/>
      <c r="E21" s="337"/>
      <c r="F21" s="337"/>
      <c r="G21" s="337"/>
      <c r="H21" s="337"/>
      <c r="I21" s="337"/>
      <c r="J21" s="337"/>
      <c r="K21" s="6"/>
      <c r="L21" s="85" t="s">
        <v>103</v>
      </c>
      <c r="M21" s="338"/>
      <c r="N21" s="338"/>
      <c r="O21" s="338"/>
      <c r="P21" s="339">
        <f>K21*M21</f>
        <v>0</v>
      </c>
      <c r="Q21" s="339"/>
      <c r="R21" s="339"/>
      <c r="S21" s="338"/>
      <c r="T21" s="338"/>
      <c r="U21" s="338"/>
    </row>
    <row r="22" spans="1:21" ht="24.95" customHeight="1" x14ac:dyDescent="0.15">
      <c r="A22" s="5"/>
      <c r="B22" s="7">
        <v>2</v>
      </c>
      <c r="C22" s="332"/>
      <c r="D22" s="333"/>
      <c r="E22" s="333"/>
      <c r="F22" s="333"/>
      <c r="G22" s="333"/>
      <c r="H22" s="333"/>
      <c r="I22" s="333"/>
      <c r="J22" s="334"/>
      <c r="K22" s="6"/>
      <c r="L22" s="85" t="s">
        <v>103</v>
      </c>
      <c r="M22" s="347"/>
      <c r="N22" s="348"/>
      <c r="O22" s="349"/>
      <c r="P22" s="339">
        <f t="shared" ref="P22:P25" si="0">K22*M22</f>
        <v>0</v>
      </c>
      <c r="Q22" s="339"/>
      <c r="R22" s="339"/>
      <c r="S22" s="347"/>
      <c r="T22" s="348"/>
      <c r="U22" s="349"/>
    </row>
    <row r="23" spans="1:21" ht="24.95" customHeight="1" x14ac:dyDescent="0.15">
      <c r="A23" s="5"/>
      <c r="B23" s="7">
        <v>3</v>
      </c>
      <c r="C23" s="332"/>
      <c r="D23" s="333"/>
      <c r="E23" s="333"/>
      <c r="F23" s="333"/>
      <c r="G23" s="333"/>
      <c r="H23" s="333"/>
      <c r="I23" s="333"/>
      <c r="J23" s="334"/>
      <c r="K23" s="6"/>
      <c r="L23" s="85" t="s">
        <v>103</v>
      </c>
      <c r="M23" s="347"/>
      <c r="N23" s="348"/>
      <c r="O23" s="349"/>
      <c r="P23" s="339">
        <f t="shared" si="0"/>
        <v>0</v>
      </c>
      <c r="Q23" s="339"/>
      <c r="R23" s="339"/>
      <c r="S23" s="347"/>
      <c r="T23" s="348"/>
      <c r="U23" s="349"/>
    </row>
    <row r="24" spans="1:21" ht="24.95" customHeight="1" x14ac:dyDescent="0.15">
      <c r="A24" s="5"/>
      <c r="B24" s="7">
        <v>4</v>
      </c>
      <c r="C24" s="332"/>
      <c r="D24" s="333"/>
      <c r="E24" s="333"/>
      <c r="F24" s="333"/>
      <c r="G24" s="333"/>
      <c r="H24" s="333"/>
      <c r="I24" s="333"/>
      <c r="J24" s="334"/>
      <c r="K24" s="6"/>
      <c r="L24" s="85" t="s">
        <v>103</v>
      </c>
      <c r="M24" s="347"/>
      <c r="N24" s="348"/>
      <c r="O24" s="349"/>
      <c r="P24" s="339">
        <f t="shared" si="0"/>
        <v>0</v>
      </c>
      <c r="Q24" s="339"/>
      <c r="R24" s="339"/>
      <c r="S24" s="347"/>
      <c r="T24" s="348"/>
      <c r="U24" s="349"/>
    </row>
    <row r="25" spans="1:21" ht="24.95" customHeight="1" x14ac:dyDescent="0.15">
      <c r="A25" s="5"/>
      <c r="B25" s="7">
        <v>5</v>
      </c>
      <c r="C25" s="332"/>
      <c r="D25" s="333"/>
      <c r="E25" s="333"/>
      <c r="F25" s="333"/>
      <c r="G25" s="333"/>
      <c r="H25" s="333"/>
      <c r="I25" s="333"/>
      <c r="J25" s="334"/>
      <c r="K25" s="6"/>
      <c r="L25" s="85" t="s">
        <v>103</v>
      </c>
      <c r="M25" s="347"/>
      <c r="N25" s="348"/>
      <c r="O25" s="349"/>
      <c r="P25" s="339">
        <f t="shared" si="0"/>
        <v>0</v>
      </c>
      <c r="Q25" s="339"/>
      <c r="R25" s="339"/>
      <c r="S25" s="347"/>
      <c r="T25" s="348"/>
      <c r="U25" s="349"/>
    </row>
    <row r="26" spans="1:21" ht="24.95" customHeight="1" x14ac:dyDescent="0.15">
      <c r="A26" s="5"/>
      <c r="B26" s="5"/>
      <c r="C26" s="5"/>
      <c r="D26" s="5"/>
      <c r="E26" s="5"/>
      <c r="F26" s="5"/>
      <c r="G26" s="5"/>
      <c r="H26" s="5"/>
      <c r="I26" s="5"/>
      <c r="J26" s="5"/>
      <c r="M26" s="340" t="s">
        <v>104</v>
      </c>
      <c r="N26" s="340"/>
      <c r="O26" s="340"/>
      <c r="P26" s="341">
        <f>SUM(P21:R25)</f>
        <v>0</v>
      </c>
      <c r="Q26" s="342"/>
      <c r="R26" s="343"/>
      <c r="S26" s="341">
        <f>SUM(S21:U25)</f>
        <v>0</v>
      </c>
      <c r="T26" s="342"/>
      <c r="U26" s="343"/>
    </row>
    <row r="27" spans="1:21" ht="20.100000000000001" customHeight="1" x14ac:dyDescent="0.15">
      <c r="A27" s="5"/>
      <c r="B27" s="5" t="s">
        <v>168</v>
      </c>
      <c r="C27" s="5"/>
      <c r="D27" s="5"/>
      <c r="E27" s="5"/>
      <c r="F27" s="5"/>
      <c r="G27" s="5"/>
      <c r="H27" s="5"/>
      <c r="I27" s="5"/>
      <c r="J27" s="5"/>
      <c r="M27" s="31"/>
      <c r="N27" s="31"/>
      <c r="O27" s="31"/>
      <c r="P27" s="19"/>
      <c r="Q27" s="19"/>
      <c r="R27" s="19"/>
      <c r="S27" s="19"/>
      <c r="T27" s="19"/>
      <c r="U27" s="19"/>
    </row>
    <row r="28" spans="1:21" s="8" customFormat="1" ht="24.95" customHeight="1" x14ac:dyDescent="0.15">
      <c r="A28" s="9"/>
      <c r="B28" s="64" t="s">
        <v>97</v>
      </c>
      <c r="C28" s="317" t="s">
        <v>98</v>
      </c>
      <c r="D28" s="317"/>
      <c r="E28" s="317"/>
      <c r="F28" s="317"/>
      <c r="G28" s="317"/>
      <c r="H28" s="317"/>
      <c r="I28" s="317"/>
      <c r="J28" s="317"/>
      <c r="K28" s="340" t="s">
        <v>99</v>
      </c>
      <c r="L28" s="340"/>
      <c r="M28" s="340" t="s">
        <v>100</v>
      </c>
      <c r="N28" s="340"/>
      <c r="O28" s="340"/>
      <c r="P28" s="340" t="s">
        <v>101</v>
      </c>
      <c r="Q28" s="340"/>
      <c r="R28" s="340"/>
      <c r="S28" s="350" t="s">
        <v>102</v>
      </c>
      <c r="T28" s="350"/>
      <c r="U28" s="350"/>
    </row>
    <row r="29" spans="1:21" ht="24.95" customHeight="1" x14ac:dyDescent="0.15">
      <c r="A29" s="5"/>
      <c r="B29" s="7">
        <v>1</v>
      </c>
      <c r="C29" s="337"/>
      <c r="D29" s="337"/>
      <c r="E29" s="337"/>
      <c r="F29" s="337"/>
      <c r="G29" s="337"/>
      <c r="H29" s="337"/>
      <c r="I29" s="337"/>
      <c r="J29" s="337"/>
      <c r="K29" s="6"/>
      <c r="L29" s="62"/>
      <c r="M29" s="338"/>
      <c r="N29" s="338"/>
      <c r="O29" s="338"/>
      <c r="P29" s="339">
        <f t="shared" ref="P29:P38" si="1">K29*M29</f>
        <v>0</v>
      </c>
      <c r="Q29" s="339"/>
      <c r="R29" s="339"/>
      <c r="S29" s="338"/>
      <c r="T29" s="338"/>
      <c r="U29" s="338"/>
    </row>
    <row r="30" spans="1:21" ht="24.95" customHeight="1" x14ac:dyDescent="0.15">
      <c r="A30" s="5"/>
      <c r="B30" s="7">
        <v>2</v>
      </c>
      <c r="C30" s="337"/>
      <c r="D30" s="337"/>
      <c r="E30" s="337"/>
      <c r="F30" s="337"/>
      <c r="G30" s="337"/>
      <c r="H30" s="337"/>
      <c r="I30" s="337"/>
      <c r="J30" s="337"/>
      <c r="K30" s="6"/>
      <c r="L30" s="62"/>
      <c r="M30" s="338"/>
      <c r="N30" s="338"/>
      <c r="O30" s="338"/>
      <c r="P30" s="339">
        <f t="shared" si="1"/>
        <v>0</v>
      </c>
      <c r="Q30" s="339"/>
      <c r="R30" s="339"/>
      <c r="S30" s="338"/>
      <c r="T30" s="338"/>
      <c r="U30" s="338"/>
    </row>
    <row r="31" spans="1:21" ht="24.95" customHeight="1" x14ac:dyDescent="0.15">
      <c r="A31" s="5"/>
      <c r="B31" s="7">
        <v>3</v>
      </c>
      <c r="C31" s="337"/>
      <c r="D31" s="337"/>
      <c r="E31" s="337"/>
      <c r="F31" s="337"/>
      <c r="G31" s="337"/>
      <c r="H31" s="337"/>
      <c r="I31" s="337"/>
      <c r="J31" s="337"/>
      <c r="K31" s="6"/>
      <c r="L31" s="62"/>
      <c r="M31" s="338"/>
      <c r="N31" s="338"/>
      <c r="O31" s="338"/>
      <c r="P31" s="339">
        <f t="shared" si="1"/>
        <v>0</v>
      </c>
      <c r="Q31" s="339"/>
      <c r="R31" s="339"/>
      <c r="S31" s="338"/>
      <c r="T31" s="338"/>
      <c r="U31" s="338"/>
    </row>
    <row r="32" spans="1:21" ht="24.95" customHeight="1" x14ac:dyDescent="0.15">
      <c r="A32" s="5"/>
      <c r="B32" s="7">
        <v>4</v>
      </c>
      <c r="C32" s="337"/>
      <c r="D32" s="337"/>
      <c r="E32" s="337"/>
      <c r="F32" s="337"/>
      <c r="G32" s="337"/>
      <c r="H32" s="337"/>
      <c r="I32" s="337"/>
      <c r="J32" s="337"/>
      <c r="K32" s="6"/>
      <c r="L32" s="62"/>
      <c r="M32" s="338"/>
      <c r="N32" s="338"/>
      <c r="O32" s="338"/>
      <c r="P32" s="339">
        <f t="shared" si="1"/>
        <v>0</v>
      </c>
      <c r="Q32" s="339"/>
      <c r="R32" s="339"/>
      <c r="S32" s="338"/>
      <c r="T32" s="338"/>
      <c r="U32" s="338"/>
    </row>
    <row r="33" spans="1:21" ht="24.95" customHeight="1" x14ac:dyDescent="0.15">
      <c r="A33" s="5"/>
      <c r="B33" s="7">
        <v>5</v>
      </c>
      <c r="C33" s="337"/>
      <c r="D33" s="337"/>
      <c r="E33" s="337"/>
      <c r="F33" s="337"/>
      <c r="G33" s="337"/>
      <c r="H33" s="337"/>
      <c r="I33" s="337"/>
      <c r="J33" s="337"/>
      <c r="K33" s="6"/>
      <c r="L33" s="62"/>
      <c r="M33" s="338"/>
      <c r="N33" s="338"/>
      <c r="O33" s="338"/>
      <c r="P33" s="339">
        <f t="shared" si="1"/>
        <v>0</v>
      </c>
      <c r="Q33" s="339"/>
      <c r="R33" s="339"/>
      <c r="S33" s="338"/>
      <c r="T33" s="338"/>
      <c r="U33" s="338"/>
    </row>
    <row r="34" spans="1:21" ht="24.95" customHeight="1" x14ac:dyDescent="0.15">
      <c r="A34" s="5"/>
      <c r="B34" s="7">
        <v>6</v>
      </c>
      <c r="C34" s="337"/>
      <c r="D34" s="337"/>
      <c r="E34" s="337"/>
      <c r="F34" s="337"/>
      <c r="G34" s="337"/>
      <c r="H34" s="337"/>
      <c r="I34" s="337"/>
      <c r="J34" s="337"/>
      <c r="K34" s="6"/>
      <c r="L34" s="62"/>
      <c r="M34" s="338"/>
      <c r="N34" s="338"/>
      <c r="O34" s="338"/>
      <c r="P34" s="339">
        <f t="shared" si="1"/>
        <v>0</v>
      </c>
      <c r="Q34" s="339"/>
      <c r="R34" s="339"/>
      <c r="S34" s="338"/>
      <c r="T34" s="338"/>
      <c r="U34" s="338"/>
    </row>
    <row r="35" spans="1:21" ht="24.95" customHeight="1" x14ac:dyDescent="0.15">
      <c r="A35" s="5"/>
      <c r="B35" s="7">
        <v>7</v>
      </c>
      <c r="C35" s="337"/>
      <c r="D35" s="337"/>
      <c r="E35" s="337"/>
      <c r="F35" s="337"/>
      <c r="G35" s="337"/>
      <c r="H35" s="337"/>
      <c r="I35" s="337"/>
      <c r="J35" s="337"/>
      <c r="K35" s="6"/>
      <c r="L35" s="62"/>
      <c r="M35" s="338"/>
      <c r="N35" s="338"/>
      <c r="O35" s="338"/>
      <c r="P35" s="339">
        <f t="shared" si="1"/>
        <v>0</v>
      </c>
      <c r="Q35" s="339"/>
      <c r="R35" s="339"/>
      <c r="S35" s="338"/>
      <c r="T35" s="338"/>
      <c r="U35" s="338"/>
    </row>
    <row r="36" spans="1:21" ht="24.95" customHeight="1" x14ac:dyDescent="0.15">
      <c r="A36" s="5"/>
      <c r="B36" s="7">
        <v>8</v>
      </c>
      <c r="C36" s="337"/>
      <c r="D36" s="337"/>
      <c r="E36" s="337"/>
      <c r="F36" s="337"/>
      <c r="G36" s="337"/>
      <c r="H36" s="337"/>
      <c r="I36" s="337"/>
      <c r="J36" s="337"/>
      <c r="K36" s="6"/>
      <c r="L36" s="62"/>
      <c r="M36" s="338"/>
      <c r="N36" s="338"/>
      <c r="O36" s="338"/>
      <c r="P36" s="339">
        <f t="shared" si="1"/>
        <v>0</v>
      </c>
      <c r="Q36" s="339"/>
      <c r="R36" s="339"/>
      <c r="S36" s="338"/>
      <c r="T36" s="338"/>
      <c r="U36" s="338"/>
    </row>
    <row r="37" spans="1:21" ht="24.95" customHeight="1" x14ac:dyDescent="0.15">
      <c r="A37" s="5"/>
      <c r="B37" s="7">
        <v>9</v>
      </c>
      <c r="C37" s="337"/>
      <c r="D37" s="337"/>
      <c r="E37" s="337"/>
      <c r="F37" s="337"/>
      <c r="G37" s="337"/>
      <c r="H37" s="337"/>
      <c r="I37" s="337"/>
      <c r="J37" s="337"/>
      <c r="K37" s="6"/>
      <c r="L37" s="62"/>
      <c r="M37" s="338"/>
      <c r="N37" s="338"/>
      <c r="O37" s="338"/>
      <c r="P37" s="339">
        <f t="shared" si="1"/>
        <v>0</v>
      </c>
      <c r="Q37" s="339"/>
      <c r="R37" s="339"/>
      <c r="S37" s="338"/>
      <c r="T37" s="338"/>
      <c r="U37" s="338"/>
    </row>
    <row r="38" spans="1:21" ht="24.95" customHeight="1" x14ac:dyDescent="0.15">
      <c r="A38" s="5"/>
      <c r="B38" s="7">
        <v>10</v>
      </c>
      <c r="C38" s="337"/>
      <c r="D38" s="337"/>
      <c r="E38" s="337"/>
      <c r="F38" s="337"/>
      <c r="G38" s="337"/>
      <c r="H38" s="337"/>
      <c r="I38" s="337"/>
      <c r="J38" s="337"/>
      <c r="K38" s="6"/>
      <c r="L38" s="62"/>
      <c r="M38" s="338"/>
      <c r="N38" s="338"/>
      <c r="O38" s="338"/>
      <c r="P38" s="339">
        <f t="shared" si="1"/>
        <v>0</v>
      </c>
      <c r="Q38" s="339"/>
      <c r="R38" s="339"/>
      <c r="S38" s="338"/>
      <c r="T38" s="338"/>
      <c r="U38" s="338"/>
    </row>
    <row r="39" spans="1:21" ht="24.95" customHeight="1" x14ac:dyDescent="0.15">
      <c r="A39" s="5"/>
      <c r="B39" s="5"/>
      <c r="C39" s="5"/>
      <c r="D39" s="5"/>
      <c r="E39" s="5"/>
      <c r="F39" s="5"/>
      <c r="G39" s="5"/>
      <c r="H39" s="5"/>
      <c r="I39" s="5"/>
      <c r="J39" s="5"/>
      <c r="M39" s="340" t="s">
        <v>104</v>
      </c>
      <c r="N39" s="340"/>
      <c r="O39" s="340"/>
      <c r="P39" s="341">
        <f>SUM(P29:R38)</f>
        <v>0</v>
      </c>
      <c r="Q39" s="342"/>
      <c r="R39" s="343"/>
      <c r="S39" s="341">
        <f>SUM(S29:U38)</f>
        <v>0</v>
      </c>
      <c r="T39" s="342"/>
      <c r="U39" s="343"/>
    </row>
    <row r="40" spans="1:21" ht="29.25" customHeight="1" x14ac:dyDescent="0.15">
      <c r="A40" s="5"/>
      <c r="B40" s="5"/>
      <c r="C40" s="5"/>
      <c r="D40" s="5"/>
      <c r="E40" s="5"/>
      <c r="F40" s="5"/>
      <c r="G40" s="5"/>
      <c r="H40" s="5"/>
      <c r="I40" s="5"/>
      <c r="J40" s="5"/>
    </row>
    <row r="41" spans="1:21" ht="24.95" customHeight="1" x14ac:dyDescent="0.15">
      <c r="A41" s="5"/>
      <c r="B41" s="30" t="s">
        <v>169</v>
      </c>
      <c r="C41" s="5"/>
      <c r="D41" s="5"/>
      <c r="E41" s="5"/>
      <c r="F41" s="5"/>
      <c r="G41" s="5"/>
      <c r="H41" s="5"/>
      <c r="I41" s="5"/>
      <c r="J41" s="5"/>
      <c r="M41" s="31"/>
      <c r="N41" s="31"/>
      <c r="O41" s="31"/>
      <c r="P41" s="19"/>
      <c r="Q41" s="19"/>
      <c r="R41" s="19"/>
      <c r="S41" s="19"/>
      <c r="T41" s="19"/>
      <c r="U41" s="19"/>
    </row>
    <row r="42" spans="1:21" ht="24.95" customHeight="1" x14ac:dyDescent="0.15">
      <c r="A42" s="5"/>
      <c r="B42" s="344" t="s">
        <v>170</v>
      </c>
      <c r="C42" s="344"/>
      <c r="D42" s="5"/>
      <c r="E42" s="5"/>
      <c r="F42" s="5"/>
      <c r="G42" s="5"/>
      <c r="H42" s="5"/>
      <c r="I42" s="5"/>
      <c r="J42" s="5"/>
      <c r="M42" s="31"/>
      <c r="N42" s="31"/>
      <c r="O42" s="31"/>
      <c r="P42" s="19"/>
      <c r="Q42" s="19"/>
      <c r="R42" s="19"/>
      <c r="S42" s="19"/>
      <c r="T42" s="19"/>
      <c r="U42" s="19"/>
    </row>
    <row r="43" spans="1:21" ht="24.95" customHeight="1" x14ac:dyDescent="0.15">
      <c r="A43" s="5"/>
      <c r="B43" s="345">
        <f>H49</f>
        <v>0</v>
      </c>
      <c r="C43" s="346"/>
      <c r="D43" s="5"/>
      <c r="E43" s="5"/>
      <c r="F43" s="5"/>
      <c r="G43" s="5"/>
      <c r="H43" s="5"/>
      <c r="I43" s="5"/>
      <c r="J43" s="5"/>
      <c r="M43" s="31"/>
      <c r="N43" s="31"/>
      <c r="O43" s="31"/>
      <c r="P43" s="19"/>
      <c r="Q43" s="19"/>
      <c r="R43" s="19"/>
      <c r="S43" s="19"/>
      <c r="T43" s="19"/>
      <c r="U43" s="19"/>
    </row>
    <row r="44" spans="1:21" ht="26.25" customHeight="1" x14ac:dyDescent="0.15">
      <c r="A44" s="5"/>
      <c r="B44" s="5"/>
      <c r="C44" s="5"/>
      <c r="D44" s="5"/>
      <c r="E44" s="5"/>
      <c r="F44" s="5"/>
      <c r="G44" s="5"/>
      <c r="H44" s="5"/>
      <c r="I44" s="5"/>
      <c r="J44" s="5"/>
      <c r="M44" s="31"/>
      <c r="N44" s="31"/>
      <c r="O44" s="31"/>
      <c r="P44" s="19"/>
      <c r="Q44" s="19"/>
      <c r="R44" s="19"/>
      <c r="S44" s="19"/>
      <c r="T44" s="19"/>
      <c r="U44" s="19"/>
    </row>
    <row r="45" spans="1:21" ht="19.5" customHeight="1" x14ac:dyDescent="0.15">
      <c r="A45" s="5"/>
      <c r="B45" s="329" t="s">
        <v>171</v>
      </c>
      <c r="C45" s="330"/>
      <c r="D45" s="330"/>
      <c r="E45" s="330"/>
      <c r="F45" s="330"/>
      <c r="G45" s="330"/>
      <c r="H45" s="330"/>
      <c r="I45" s="330"/>
      <c r="J45" s="330"/>
      <c r="K45" s="331"/>
      <c r="M45" s="31"/>
      <c r="N45" s="31"/>
      <c r="O45" s="31"/>
      <c r="P45" s="19"/>
      <c r="Q45" s="19"/>
      <c r="R45" s="19"/>
      <c r="S45" s="19"/>
      <c r="T45" s="19"/>
      <c r="U45" s="19"/>
    </row>
    <row r="46" spans="1:21" ht="50.1" customHeight="1" x14ac:dyDescent="0.15">
      <c r="A46" s="5"/>
      <c r="B46" s="320"/>
      <c r="C46" s="321"/>
      <c r="D46" s="321"/>
      <c r="E46" s="321"/>
      <c r="F46" s="321"/>
      <c r="G46" s="321"/>
      <c r="H46" s="321"/>
      <c r="I46" s="321"/>
      <c r="J46" s="321"/>
      <c r="K46" s="322"/>
      <c r="M46" s="31"/>
      <c r="N46" s="31"/>
      <c r="O46" s="31"/>
      <c r="P46" s="19"/>
      <c r="Q46" s="19"/>
      <c r="R46" s="19"/>
      <c r="S46" s="19"/>
      <c r="T46" s="19"/>
      <c r="U46" s="19"/>
    </row>
    <row r="47" spans="1:21" ht="50.1" customHeight="1" x14ac:dyDescent="0.15">
      <c r="A47" s="5"/>
      <c r="B47" s="323"/>
      <c r="C47" s="324"/>
      <c r="D47" s="324"/>
      <c r="E47" s="324"/>
      <c r="F47" s="324"/>
      <c r="G47" s="324"/>
      <c r="H47" s="324"/>
      <c r="I47" s="324"/>
      <c r="J47" s="324"/>
      <c r="K47" s="325"/>
      <c r="M47" s="31"/>
      <c r="N47" s="31"/>
      <c r="O47" s="31"/>
      <c r="P47" s="19"/>
      <c r="Q47" s="19"/>
      <c r="R47" s="19"/>
      <c r="S47" s="19"/>
      <c r="T47" s="19"/>
      <c r="U47" s="19"/>
    </row>
    <row r="48" spans="1:21" ht="50.1" customHeight="1" x14ac:dyDescent="0.15">
      <c r="A48" s="5"/>
      <c r="B48" s="326"/>
      <c r="C48" s="327"/>
      <c r="D48" s="327"/>
      <c r="E48" s="327"/>
      <c r="F48" s="327"/>
      <c r="G48" s="327"/>
      <c r="H48" s="327"/>
      <c r="I48" s="327"/>
      <c r="J48" s="327"/>
      <c r="K48" s="328"/>
      <c r="M48" s="31"/>
      <c r="N48" s="31"/>
      <c r="O48" s="31"/>
      <c r="P48" s="19"/>
      <c r="Q48" s="19"/>
      <c r="R48" s="19"/>
      <c r="S48" s="19"/>
      <c r="T48" s="19"/>
      <c r="U48" s="19"/>
    </row>
    <row r="49" spans="1:21" ht="29.25" customHeight="1" x14ac:dyDescent="0.15">
      <c r="A49" s="5"/>
      <c r="B49" s="335" t="s">
        <v>172</v>
      </c>
      <c r="C49" s="336"/>
      <c r="D49" s="336"/>
      <c r="E49" s="336"/>
      <c r="F49" s="336"/>
      <c r="G49" s="336"/>
      <c r="H49" s="332"/>
      <c r="I49" s="333"/>
      <c r="J49" s="333"/>
      <c r="K49" s="334"/>
      <c r="M49" s="31"/>
      <c r="N49" s="31"/>
      <c r="O49" s="31"/>
      <c r="P49" s="19"/>
      <c r="Q49" s="19"/>
      <c r="R49" s="19"/>
      <c r="S49" s="19"/>
      <c r="T49" s="19"/>
      <c r="U49" s="19"/>
    </row>
    <row r="50" spans="1:21" ht="29.25" customHeight="1" x14ac:dyDescent="0.15">
      <c r="A50" s="5"/>
      <c r="B50" s="32"/>
      <c r="C50" s="32"/>
      <c r="D50" s="86"/>
      <c r="E50" s="86"/>
      <c r="F50" s="87"/>
      <c r="G50" s="88"/>
      <c r="H50" s="88"/>
      <c r="I50" s="88"/>
      <c r="J50" s="5"/>
      <c r="M50" s="31"/>
      <c r="N50" s="31"/>
      <c r="O50" s="31"/>
      <c r="P50" s="19"/>
      <c r="Q50" s="19"/>
      <c r="R50" s="19"/>
      <c r="S50" s="19"/>
      <c r="T50" s="19"/>
      <c r="U50" s="19"/>
    </row>
    <row r="51" spans="1:21" ht="20.100000000000001" customHeight="1" x14ac:dyDescent="0.15">
      <c r="A51" s="5"/>
      <c r="B51" s="316" t="s">
        <v>111</v>
      </c>
      <c r="C51" s="317"/>
      <c r="D51" s="318"/>
      <c r="E51" s="318"/>
      <c r="F51" s="318"/>
      <c r="G51" s="318"/>
      <c r="H51" s="318"/>
      <c r="I51" s="318"/>
      <c r="J51" s="318"/>
      <c r="K51" s="319"/>
      <c r="L51" s="319"/>
      <c r="M51" s="319"/>
      <c r="N51" s="319"/>
      <c r="O51" s="319"/>
      <c r="P51" s="319"/>
      <c r="Q51" s="319"/>
      <c r="R51" s="319"/>
      <c r="S51" s="319"/>
      <c r="T51" s="319"/>
      <c r="U51" s="319"/>
    </row>
    <row r="52" spans="1:21" ht="20.100000000000001" customHeight="1" x14ac:dyDescent="0.15">
      <c r="A52" s="5"/>
      <c r="B52" s="317"/>
      <c r="C52" s="317"/>
      <c r="D52" s="318"/>
      <c r="E52" s="318"/>
      <c r="F52" s="318"/>
      <c r="G52" s="318"/>
      <c r="H52" s="318"/>
      <c r="I52" s="318"/>
      <c r="J52" s="318"/>
      <c r="K52" s="319"/>
      <c r="L52" s="319"/>
      <c r="M52" s="319"/>
      <c r="N52" s="319"/>
      <c r="O52" s="319"/>
      <c r="P52" s="319"/>
      <c r="Q52" s="319"/>
      <c r="R52" s="319"/>
      <c r="S52" s="319"/>
      <c r="T52" s="319"/>
      <c r="U52" s="319"/>
    </row>
    <row r="53" spans="1:21" ht="20.100000000000001" customHeight="1" x14ac:dyDescent="0.15">
      <c r="A53" s="5"/>
      <c r="B53" s="317"/>
      <c r="C53" s="317"/>
      <c r="D53" s="318"/>
      <c r="E53" s="318"/>
      <c r="F53" s="318"/>
      <c r="G53" s="318"/>
      <c r="H53" s="318"/>
      <c r="I53" s="318"/>
      <c r="J53" s="318"/>
      <c r="K53" s="319"/>
      <c r="L53" s="319"/>
      <c r="M53" s="319"/>
      <c r="N53" s="319"/>
      <c r="O53" s="319"/>
      <c r="P53" s="319"/>
      <c r="Q53" s="319"/>
      <c r="R53" s="319"/>
      <c r="S53" s="319"/>
      <c r="T53" s="319"/>
      <c r="U53" s="319"/>
    </row>
    <row r="54" spans="1:21" ht="122.25" customHeight="1" x14ac:dyDescent="0.15">
      <c r="A54" s="5"/>
      <c r="B54" s="317"/>
      <c r="C54" s="317"/>
      <c r="D54" s="318"/>
      <c r="E54" s="318"/>
      <c r="F54" s="318"/>
      <c r="G54" s="318"/>
      <c r="H54" s="318"/>
      <c r="I54" s="318"/>
      <c r="J54" s="318"/>
      <c r="K54" s="319"/>
      <c r="L54" s="319"/>
      <c r="M54" s="319"/>
      <c r="N54" s="319"/>
      <c r="O54" s="319"/>
      <c r="P54" s="319"/>
      <c r="Q54" s="319"/>
      <c r="R54" s="319"/>
      <c r="S54" s="319"/>
      <c r="T54" s="319"/>
      <c r="U54" s="319"/>
    </row>
    <row r="55" spans="1:21" ht="20.100000000000001" customHeight="1" x14ac:dyDescent="0.15">
      <c r="A55" s="5"/>
      <c r="B55" s="89"/>
      <c r="C55" s="90"/>
      <c r="D55" s="63"/>
      <c r="E55" s="63"/>
      <c r="F55" s="63"/>
      <c r="G55" s="63"/>
      <c r="H55" s="63"/>
      <c r="I55" s="63"/>
      <c r="J55" s="63"/>
      <c r="K55" s="63"/>
      <c r="L55" s="63"/>
      <c r="M55" s="63"/>
      <c r="N55" s="63"/>
      <c r="O55" s="63"/>
      <c r="P55" s="63"/>
    </row>
    <row r="56" spans="1:21" ht="20.100000000000001" customHeight="1" x14ac:dyDescent="0.15">
      <c r="A56" s="5"/>
      <c r="B56" s="202"/>
      <c r="C56" s="202"/>
      <c r="D56" s="202"/>
      <c r="E56" s="202"/>
      <c r="F56" s="202"/>
      <c r="G56" s="202"/>
      <c r="H56" s="202"/>
      <c r="I56" s="202"/>
      <c r="J56" s="202"/>
      <c r="K56" s="202"/>
      <c r="L56" s="202"/>
      <c r="M56" s="202"/>
      <c r="N56" s="202"/>
      <c r="O56" s="202"/>
      <c r="P56" s="202"/>
      <c r="Q56" s="202"/>
      <c r="R56" s="202"/>
      <c r="S56" s="202"/>
      <c r="T56" s="202"/>
      <c r="U56" s="202"/>
    </row>
    <row r="57" spans="1:21" ht="20.100000000000001" customHeight="1" x14ac:dyDescent="0.15">
      <c r="A57" s="5"/>
      <c r="B57" s="202"/>
      <c r="C57" s="202"/>
      <c r="D57" s="202"/>
      <c r="E57" s="202"/>
      <c r="F57" s="202"/>
      <c r="G57" s="202"/>
      <c r="H57" s="202"/>
      <c r="I57" s="202"/>
      <c r="J57" s="202"/>
      <c r="K57" s="202"/>
      <c r="L57" s="202"/>
      <c r="M57" s="202"/>
      <c r="N57" s="202"/>
      <c r="O57" s="202"/>
      <c r="P57" s="202"/>
      <c r="Q57" s="202"/>
      <c r="R57" s="202"/>
      <c r="S57" s="202"/>
      <c r="T57" s="202"/>
      <c r="U57" s="202"/>
    </row>
    <row r="58" spans="1:21" ht="20.100000000000001" customHeight="1" x14ac:dyDescent="0.15">
      <c r="A58" s="5"/>
      <c r="B58" s="202"/>
      <c r="C58" s="202"/>
      <c r="D58" s="202"/>
      <c r="E58" s="202"/>
      <c r="F58" s="202"/>
      <c r="G58" s="202"/>
      <c r="H58" s="202"/>
      <c r="I58" s="202"/>
      <c r="J58" s="202"/>
      <c r="K58" s="202"/>
      <c r="L58" s="202"/>
      <c r="M58" s="202"/>
      <c r="N58" s="202"/>
      <c r="O58" s="202"/>
      <c r="P58" s="202"/>
      <c r="Q58" s="202"/>
      <c r="R58" s="202"/>
      <c r="S58" s="202"/>
      <c r="T58" s="202"/>
      <c r="U58" s="202"/>
    </row>
    <row r="59" spans="1:21" ht="20.100000000000001" customHeight="1" x14ac:dyDescent="0.15">
      <c r="A59" s="5"/>
      <c r="B59" s="202"/>
      <c r="C59" s="202"/>
      <c r="D59" s="202"/>
      <c r="E59" s="202"/>
      <c r="F59" s="202"/>
      <c r="G59" s="202"/>
      <c r="H59" s="202"/>
      <c r="I59" s="202"/>
      <c r="J59" s="202"/>
      <c r="K59" s="202"/>
      <c r="L59" s="202"/>
      <c r="M59" s="202"/>
      <c r="N59" s="202"/>
      <c r="O59" s="202"/>
      <c r="P59" s="202"/>
      <c r="Q59" s="202"/>
      <c r="R59" s="202"/>
      <c r="S59" s="202"/>
      <c r="T59" s="202"/>
      <c r="U59" s="202"/>
    </row>
    <row r="60" spans="1:21" ht="20.100000000000001" customHeight="1" x14ac:dyDescent="0.15">
      <c r="A60" s="5"/>
      <c r="B60" s="5"/>
      <c r="C60" s="5"/>
      <c r="D60" s="5"/>
      <c r="E60" s="5"/>
      <c r="F60" s="5"/>
      <c r="G60" s="5"/>
      <c r="H60" s="5"/>
      <c r="I60" s="5"/>
      <c r="J60" s="5"/>
    </row>
    <row r="61" spans="1:21" ht="20.100000000000001" customHeight="1" x14ac:dyDescent="0.15">
      <c r="A61" s="5"/>
      <c r="B61" s="5"/>
      <c r="C61" s="5"/>
      <c r="D61" s="5"/>
      <c r="E61" s="5"/>
      <c r="F61" s="5"/>
      <c r="G61" s="5"/>
      <c r="H61" s="5"/>
      <c r="I61" s="5"/>
      <c r="J61" s="5"/>
    </row>
    <row r="62" spans="1:21" ht="20.100000000000001" customHeight="1" x14ac:dyDescent="0.15"/>
    <row r="63" spans="1:21" ht="20.100000000000001" customHeight="1" x14ac:dyDescent="0.15"/>
    <row r="64" spans="1:21"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sheetData>
  <mergeCells count="104">
    <mergeCell ref="M13:R13"/>
    <mergeCell ref="M14:R14"/>
    <mergeCell ref="A2:W3"/>
    <mergeCell ref="P5:R5"/>
    <mergeCell ref="S5:V5"/>
    <mergeCell ref="D8:K8"/>
    <mergeCell ref="D9:K9"/>
    <mergeCell ref="D10:E10"/>
    <mergeCell ref="F10:K10"/>
    <mergeCell ref="C16:D16"/>
    <mergeCell ref="E16:F16"/>
    <mergeCell ref="G16:H16"/>
    <mergeCell ref="C17:D17"/>
    <mergeCell ref="E17:F17"/>
    <mergeCell ref="G17:H17"/>
    <mergeCell ref="D11:E11"/>
    <mergeCell ref="F11:K11"/>
    <mergeCell ref="B13:D14"/>
    <mergeCell ref="E13:I14"/>
    <mergeCell ref="J13:K14"/>
    <mergeCell ref="S23:U23"/>
    <mergeCell ref="S22:U22"/>
    <mergeCell ref="C28:J28"/>
    <mergeCell ref="K28:L28"/>
    <mergeCell ref="M28:O28"/>
    <mergeCell ref="P28:R28"/>
    <mergeCell ref="S28:U28"/>
    <mergeCell ref="C20:J20"/>
    <mergeCell ref="K20:L20"/>
    <mergeCell ref="M20:O20"/>
    <mergeCell ref="P20:R20"/>
    <mergeCell ref="S20:U20"/>
    <mergeCell ref="C21:J21"/>
    <mergeCell ref="M21:O21"/>
    <mergeCell ref="P21:R21"/>
    <mergeCell ref="S21:U21"/>
    <mergeCell ref="S26:U26"/>
    <mergeCell ref="M23:O23"/>
    <mergeCell ref="M22:O22"/>
    <mergeCell ref="P23:R23"/>
    <mergeCell ref="P22:R22"/>
    <mergeCell ref="C22:J22"/>
    <mergeCell ref="C23:J23"/>
    <mergeCell ref="C29:J29"/>
    <mergeCell ref="M29:O29"/>
    <mergeCell ref="P29:R29"/>
    <mergeCell ref="S29:U29"/>
    <mergeCell ref="S25:U25"/>
    <mergeCell ref="S24:U24"/>
    <mergeCell ref="M25:O25"/>
    <mergeCell ref="M24:O24"/>
    <mergeCell ref="P25:R25"/>
    <mergeCell ref="P24:R24"/>
    <mergeCell ref="C25:J25"/>
    <mergeCell ref="C24:J24"/>
    <mergeCell ref="M26:O26"/>
    <mergeCell ref="P26:R26"/>
    <mergeCell ref="C30:J30"/>
    <mergeCell ref="M30:O30"/>
    <mergeCell ref="P30:R30"/>
    <mergeCell ref="S30:U30"/>
    <mergeCell ref="C31:J31"/>
    <mergeCell ref="M31:O31"/>
    <mergeCell ref="P31:R31"/>
    <mergeCell ref="S31:U31"/>
    <mergeCell ref="C36:J36"/>
    <mergeCell ref="M36:O36"/>
    <mergeCell ref="P36:R36"/>
    <mergeCell ref="S36:U36"/>
    <mergeCell ref="C32:J32"/>
    <mergeCell ref="M32:O32"/>
    <mergeCell ref="P32:R32"/>
    <mergeCell ref="S32:U32"/>
    <mergeCell ref="C33:J33"/>
    <mergeCell ref="M33:O33"/>
    <mergeCell ref="P33:R33"/>
    <mergeCell ref="S33:U33"/>
    <mergeCell ref="C37:J37"/>
    <mergeCell ref="M37:O37"/>
    <mergeCell ref="P37:R37"/>
    <mergeCell ref="S37:U37"/>
    <mergeCell ref="C34:J34"/>
    <mergeCell ref="M34:O34"/>
    <mergeCell ref="P34:R34"/>
    <mergeCell ref="S34:U34"/>
    <mergeCell ref="C35:J35"/>
    <mergeCell ref="M35:O35"/>
    <mergeCell ref="P35:R35"/>
    <mergeCell ref="S35:U35"/>
    <mergeCell ref="B51:C54"/>
    <mergeCell ref="D51:U54"/>
    <mergeCell ref="B46:K48"/>
    <mergeCell ref="B45:K45"/>
    <mergeCell ref="H49:K49"/>
    <mergeCell ref="B49:G49"/>
    <mergeCell ref="C38:J38"/>
    <mergeCell ref="M38:O38"/>
    <mergeCell ref="P38:R38"/>
    <mergeCell ref="S38:U38"/>
    <mergeCell ref="M39:O39"/>
    <mergeCell ref="P39:R39"/>
    <mergeCell ref="S39:U39"/>
    <mergeCell ref="B42:C42"/>
    <mergeCell ref="B43:C43"/>
  </mergeCells>
  <phoneticPr fontId="13"/>
  <dataValidations count="5">
    <dataValidation type="whole" allowBlank="1" showInputMessage="1" showErrorMessage="1" sqref="D10:D11" xr:uid="{3DDD114E-0575-4A00-8C61-389C09D591B4}">
      <formula1>0</formula1>
      <formula2>9999</formula2>
    </dataValidation>
    <dataValidation imeMode="halfAlpha" allowBlank="1" showInputMessage="1" showErrorMessage="1" sqref="M21:M25 N21:O21 P21:R25 M29:R38" xr:uid="{6B8A1ADC-5CD5-4C84-82EB-ABEA9BE19273}"/>
    <dataValidation type="whole" allowBlank="1" showInputMessage="1" showErrorMessage="1" sqref="K21:K25 K29:K38" xr:uid="{A8718D88-CEE2-4113-8118-88528D2DAC08}">
      <formula1>1</formula1>
      <formula2>100</formula2>
    </dataValidation>
    <dataValidation type="list" showDropDown="1" showInputMessage="1" showErrorMessage="1" sqref="L21:L25" xr:uid="{B6F06A30-ABF2-4B2D-AABF-FE76A9C5727D}">
      <formula1>"式,台"</formula1>
    </dataValidation>
    <dataValidation type="list" allowBlank="1" showInputMessage="1" showErrorMessage="1" sqref="L29:L38" xr:uid="{077D2A42-C939-4398-9768-22138AB5658A}">
      <formula1>"式,台"</formula1>
    </dataValidation>
  </dataValidations>
  <printOptions horizontalCentered="1"/>
  <pageMargins left="0.23622047244094491" right="0.23622047244094491" top="0.74803149606299213" bottom="0.74803149606299213" header="0.31496062992125984" footer="0.31496062992125984"/>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2.xml><?xml version="1.0" encoding="utf-8"?>
<ds:datastoreItem xmlns:ds="http://schemas.openxmlformats.org/officeDocument/2006/customXml" ds:itemID="{BB15C439-FF31-4934-B9F1-2582580C52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20C8F5-B162-4CF1-A83B-94B08B40DCEB}">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Sheet1</vt:lpstr>
      <vt:lpstr>別紙2-１-４(2)　パッケージ型導入支援　総表（間接補助）</vt:lpstr>
      <vt:lpstr>別紙2-１-４(3)　パッケージ型導入支援 事業計画 </vt:lpstr>
      <vt:lpstr>別紙2-１-４(4)　パッケージ型導入支援 積算内訳</vt:lpstr>
      <vt:lpstr>'別紙2-１-４(2)　パッケージ型導入支援　総表（間接補助）'!Print_Area</vt:lpstr>
      <vt:lpstr>'別紙2-１-４(3)　パッケージ型導入支援 事業計画 '!Print_Area</vt:lpstr>
      <vt:lpstr>'別紙2-１-４(4)　パッケージ型導入支援 積算内訳'!Print_Area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熊谷　麻鈴</cp:lastModifiedBy>
  <cp:revision/>
  <dcterms:created xsi:type="dcterms:W3CDTF">2006-04-10T04:26:56Z</dcterms:created>
  <dcterms:modified xsi:type="dcterms:W3CDTF">2026-05-11T00:15:33Z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