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10.18.11.7\home\06senkyo2\●R07.07参院選\A16--_会議一般\【佐藤作成中（R7用）】立候補予定者説明会\999_HP掲載用資料一式\"/>
    </mc:Choice>
  </mc:AlternateContent>
  <xr:revisionPtr revIDLastSave="0" documentId="13_ncr:1_{800313A8-73E7-4A85-87B4-01E6FF8DBDF7}" xr6:coauthVersionLast="47" xr6:coauthVersionMax="47" xr10:uidLastSave="{00000000-0000-0000-0000-000000000000}"/>
  <bookViews>
    <workbookView xWindow="-120" yWindow="-120" windowWidth="29040" windowHeight="15720" tabRatio="815" activeTab="1" xr2:uid="{00000000-000D-0000-FFFF-FFFF00000000}"/>
  </bookViews>
  <sheets>
    <sheet name="設定シート" sheetId="113" r:id="rId1"/>
    <sheet name="入力シート" sheetId="2" r:id="rId2"/>
    <sheet name="Sheet1" sheetId="131" state="hidden" r:id="rId3"/>
    <sheet name="目次" sheetId="4" r:id="rId4"/>
    <sheet name="様式1" sheetId="138" r:id="rId5"/>
    <sheet name="様式2" sheetId="126" r:id="rId6"/>
    <sheet name="様式3" sheetId="127" r:id="rId7"/>
    <sheet name="様式4" sheetId="128" r:id="rId8"/>
    <sheet name="様式5" sheetId="129" r:id="rId9"/>
    <sheet name="様式6" sheetId="130" r:id="rId10"/>
  </sheets>
  <definedNames>
    <definedName name="_xlnm._FilterDatabase" localSheetId="0" hidden="1">設定シート!$A$1:$Y$1</definedName>
    <definedName name="_xlnm.Print_Area" localSheetId="2">Sheet1!$C$1:$G$29</definedName>
    <definedName name="_xlnm.Print_Area" localSheetId="0">設定シート!$B$1:$P$31,設定シート!$R$1:$V$31</definedName>
    <definedName name="_xlnm.Print_Area" localSheetId="1">入力シート!$A$1:$E$34</definedName>
    <definedName name="_xlnm.Print_Area" localSheetId="3">目次!$A$1:$C$20</definedName>
    <definedName name="_xlnm.Print_Area" localSheetId="4">様式1!$A$1:$N$36</definedName>
    <definedName name="_xlnm.Print_Area" localSheetId="5">様式2!$A$1:$N$42</definedName>
    <definedName name="_xlnm.Print_Area" localSheetId="6">様式3!$A$1:$N$28</definedName>
    <definedName name="_xlnm.Print_Area" localSheetId="7">様式4!$A$1:$N$40</definedName>
    <definedName name="_xlnm.Print_Area" localSheetId="8">様式5!$A$1:$N$33</definedName>
    <definedName name="_xlnm.Print_Area" localSheetId="9">様式6!$A$1:$N$25</definedName>
    <definedName name="秋田県第１区">様式2!$AC$4</definedName>
    <definedName name="秋田県第２区">様式2!$AD$4:$AD$18</definedName>
    <definedName name="秋田県第３区">様式2!$AE$4:$AE$12</definedName>
    <definedName name="選挙区名" localSheetId="9">#REF!</definedName>
    <definedName name="選挙区名">様式2!$AC$3:$AE$3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1" i="138" l="1" a="1"/>
  <c r="M21" i="138" s="1"/>
  <c r="V5" i="126" l="1"/>
  <c r="V6" i="126"/>
  <c r="V7" i="126"/>
  <c r="V8" i="126"/>
  <c r="V9" i="126"/>
  <c r="V10" i="126"/>
  <c r="V11" i="126"/>
  <c r="V12" i="126"/>
  <c r="V13" i="126"/>
  <c r="F17" i="126"/>
  <c r="B30" i="126"/>
  <c r="V4" i="126"/>
  <c r="H30" i="126" s="1"/>
  <c r="C6" i="113" l="1"/>
  <c r="C2" i="113"/>
  <c r="C5" i="113" s="1"/>
  <c r="H13" i="128"/>
  <c r="F12" i="128"/>
  <c r="H6" i="138"/>
  <c r="B31" i="128"/>
  <c r="H28" i="129"/>
  <c r="I28" i="128"/>
  <c r="H24" i="127"/>
  <c r="A14" i="138"/>
  <c r="B26" i="138"/>
  <c r="H26" i="138" s="1"/>
  <c r="A10" i="129" l="1"/>
  <c r="A8" i="127"/>
  <c r="I10" i="138"/>
  <c r="D9" i="138"/>
  <c r="D6" i="138"/>
  <c r="D7" i="138"/>
  <c r="H15" i="127"/>
  <c r="G26" i="126"/>
  <c r="G21" i="138"/>
  <c r="G23" i="138"/>
  <c r="H26" i="129" l="1"/>
  <c r="H22" i="127"/>
  <c r="F8" i="126"/>
  <c r="H11" i="126" l="1"/>
  <c r="F10" i="126"/>
  <c r="N28" i="128" l="1" a="1"/>
  <c r="N28" i="128" s="1"/>
  <c r="M17" i="127" a="1"/>
  <c r="M17" i="127" s="1"/>
  <c r="M26" i="126" a="1"/>
  <c r="M26" i="126" s="1"/>
  <c r="E16" i="2"/>
  <c r="G19" i="138" l="1"/>
  <c r="D8" i="138"/>
  <c r="I26" i="128"/>
  <c r="H20" i="129"/>
  <c r="H22" i="129"/>
  <c r="F10" i="128"/>
  <c r="H17" i="127"/>
  <c r="G24" i="126"/>
  <c r="N22" i="129" a="1"/>
  <c r="N22" i="129" s="1"/>
  <c r="D12" i="2" l="1"/>
  <c r="C8" i="2"/>
  <c r="C7" i="2"/>
  <c r="C6" i="2"/>
  <c r="J5" i="2"/>
  <c r="H5" i="2"/>
  <c r="C5" i="2"/>
  <c r="J4" i="2"/>
  <c r="H4" i="2"/>
  <c r="J3" i="2"/>
  <c r="H3" i="2"/>
  <c r="K26" i="113"/>
  <c r="K25" i="113"/>
  <c r="K24" i="113"/>
  <c r="K23" i="113"/>
  <c r="K22" i="113"/>
  <c r="K21" i="113"/>
  <c r="K20" i="113"/>
  <c r="K19" i="113"/>
  <c r="K18" i="113"/>
  <c r="K17" i="113"/>
  <c r="K16" i="113"/>
  <c r="K15" i="113"/>
  <c r="K14" i="113"/>
  <c r="K13" i="113"/>
  <c r="K12" i="113"/>
  <c r="K11" i="113"/>
  <c r="K10" i="113"/>
  <c r="K9" i="113"/>
  <c r="K8" i="113"/>
  <c r="K7" i="113"/>
  <c r="K6" i="113"/>
  <c r="K5" i="113"/>
  <c r="C4" i="2"/>
  <c r="K4" i="113"/>
  <c r="K3" i="113"/>
  <c r="K2" i="113"/>
  <c r="K31" i="128" l="1"/>
  <c r="E8" i="2"/>
  <c r="E19" i="2" s="1"/>
  <c r="C1" i="2"/>
  <c r="D16" i="128" l="1"/>
  <c r="C14" i="1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HP Customer</author>
  </authors>
  <commentList>
    <comment ref="C1" authorId="0" shapeId="0" xr:uid="{00000000-0006-0000-0200-000001000000}">
      <text>
        <r>
          <rPr>
            <b/>
            <sz val="9"/>
            <rFont val="ＭＳ Ｐゴシック"/>
            <family val="3"/>
            <charset val="128"/>
          </rPr>
          <t>このセルは、修正しないでください。</t>
        </r>
      </text>
    </comment>
    <comment ref="E2" authorId="0" shapeId="0" xr:uid="{00000000-0006-0000-0200-000003000000}">
      <text>
        <r>
          <rPr>
            <b/>
            <sz val="9"/>
            <rFont val="ＭＳ Ｐゴシック"/>
            <family val="3"/>
            <charset val="128"/>
          </rPr>
          <t xml:space="preserve">・このセルは修正しないでください。
</t>
        </r>
      </text>
    </comment>
    <comment ref="E3" authorId="0" shapeId="0" xr:uid="{00000000-0006-0000-0200-000004000000}">
      <text>
        <r>
          <rPr>
            <b/>
            <sz val="9"/>
            <rFont val="ＭＳ Ｐゴシック"/>
            <family val="3"/>
            <charset val="128"/>
          </rPr>
          <t>・このセルは修正しないでください。</t>
        </r>
      </text>
    </comment>
    <comment ref="C4" authorId="0" shapeId="0" xr:uid="{00000000-0006-0000-0200-000005000000}">
      <text>
        <r>
          <rPr>
            <b/>
            <sz val="9"/>
            <rFont val="ＭＳ Ｐゴシック"/>
            <family val="3"/>
            <charset val="128"/>
          </rPr>
          <t>このシートは修正しないでください。</t>
        </r>
      </text>
    </comment>
    <comment ref="E4" authorId="0" shapeId="0" xr:uid="{00000000-0006-0000-0200-000006000000}">
      <text>
        <r>
          <rPr>
            <b/>
            <sz val="9"/>
            <rFont val="ＭＳ Ｐゴシック"/>
            <family val="3"/>
            <charset val="128"/>
          </rPr>
          <t>このセルは修正しないでください。</t>
        </r>
      </text>
    </comment>
    <comment ref="C5" authorId="0" shapeId="0" xr:uid="{00000000-0006-0000-0200-000007000000}">
      <text>
        <r>
          <rPr>
            <b/>
            <sz val="9"/>
            <rFont val="ＭＳ Ｐゴシック"/>
            <family val="3"/>
            <charset val="128"/>
          </rPr>
          <t>このセルは修正しないでください。</t>
        </r>
      </text>
    </comment>
    <comment ref="E5" authorId="0" shapeId="0" xr:uid="{00000000-0006-0000-0200-000008000000}">
      <text>
        <r>
          <rPr>
            <b/>
            <sz val="9"/>
            <rFont val="ＭＳ Ｐゴシック"/>
            <family val="3"/>
            <charset val="128"/>
          </rPr>
          <t>このセルは修正しないでください。</t>
        </r>
      </text>
    </comment>
    <comment ref="C6" authorId="0" shapeId="0" xr:uid="{00000000-0006-0000-0200-000009000000}">
      <text>
        <r>
          <rPr>
            <b/>
            <sz val="9"/>
            <rFont val="ＭＳ Ｐゴシック"/>
            <family val="3"/>
            <charset val="128"/>
          </rPr>
          <t>このセルは修正しないでください。</t>
        </r>
      </text>
    </comment>
    <comment ref="C7" authorId="0" shapeId="0" xr:uid="{00000000-0006-0000-0200-00000A000000}">
      <text>
        <r>
          <rPr>
            <b/>
            <sz val="9"/>
            <rFont val="ＭＳ Ｐゴシック"/>
            <family val="3"/>
            <charset val="128"/>
          </rPr>
          <t>このセルは修正しないでください。</t>
        </r>
      </text>
    </comment>
    <comment ref="C8" authorId="0" shapeId="0" xr:uid="{00000000-0006-0000-0200-00000B000000}">
      <text>
        <r>
          <rPr>
            <b/>
            <sz val="9"/>
            <rFont val="ＭＳ Ｐゴシック"/>
            <family val="3"/>
            <charset val="128"/>
          </rPr>
          <t>このセルは修正しないでください。</t>
        </r>
      </text>
    </comment>
    <comment ref="E8" authorId="0" shapeId="0" xr:uid="{00000000-0006-0000-0200-00000C000000}">
      <text>
        <r>
          <rPr>
            <b/>
            <sz val="9"/>
            <rFont val="ＭＳ Ｐゴシック"/>
            <family val="3"/>
            <charset val="128"/>
          </rPr>
          <t>このセルは修正しないでください。</t>
        </r>
      </text>
    </comment>
    <comment ref="C18" authorId="1" shapeId="0" xr:uid="{00000000-0006-0000-0200-00000D000000}">
      <text>
        <r>
          <rPr>
            <b/>
            <sz val="9"/>
            <rFont val="ＭＳ Ｐゴシック"/>
            <family val="3"/>
            <charset val="128"/>
          </rPr>
          <t>男か女を選択</t>
        </r>
      </text>
    </comment>
    <comment ref="C27" authorId="1" shapeId="0" xr:uid="{00000000-0006-0000-0200-000013000000}">
      <text>
        <r>
          <rPr>
            <b/>
            <sz val="9"/>
            <rFont val="ＭＳ Ｐゴシック"/>
            <family val="3"/>
            <charset val="128"/>
          </rPr>
          <t>市町村名を選択。</t>
        </r>
      </text>
    </comment>
    <comment ref="C29" authorId="1" shapeId="0" xr:uid="{18629EEA-46DB-49F2-A0CE-7A414C4DC579}">
      <text>
        <r>
          <rPr>
            <b/>
            <sz val="9"/>
            <rFont val="ＭＳ Ｐゴシック"/>
            <family val="3"/>
            <charset val="128"/>
          </rPr>
          <t>市町村名を選択。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201user</author>
  </authors>
  <commentList>
    <comment ref="B30" authorId="0" shapeId="0" xr:uid="{A616782B-23B1-4C2F-B60C-9EE7906FA000}">
      <text>
        <r>
          <rPr>
            <b/>
            <sz val="9"/>
            <rFont val="ＭＳ Ｐゴシック"/>
            <family val="3"/>
            <charset val="1"/>
          </rPr>
          <t>自動表示されます。</t>
        </r>
        <r>
          <rPr>
            <sz val="9"/>
            <rFont val="ＭＳ Ｐゴシック"/>
            <family val="3"/>
            <charset val="1"/>
          </rPr>
          <t xml:space="preserve">
</t>
        </r>
      </text>
    </comment>
    <comment ref="B44" authorId="0" shapeId="0" xr:uid="{3EF8E32D-03E1-42E3-AA00-D6163FD28456}">
      <text>
        <r>
          <rPr>
            <b/>
            <sz val="9"/>
            <rFont val="ＭＳ Ｐゴシック"/>
            <family val="3"/>
            <charset val="1"/>
          </rPr>
          <t>自動表示されます。</t>
        </r>
        <r>
          <rPr>
            <sz val="9"/>
            <rFont val="ＭＳ Ｐゴシック"/>
            <family val="3"/>
            <charset val="1"/>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<sst xmlns="http://schemas.openxmlformats.org/spreadsheetml/2006/main" count="500" uniqueCount="326">
  <si>
    <t>項目</t>
    <rPh sb="0" eb="2">
      <t>コウモク</t>
    </rPh>
    <phoneticPr fontId="4"/>
  </si>
  <si>
    <t>目　　次　　一　　覧</t>
    <rPh sb="0" eb="1">
      <t>メ</t>
    </rPh>
    <rPh sb="3" eb="4">
      <t>ツギ</t>
    </rPh>
    <rPh sb="6" eb="7">
      <t>イチ</t>
    </rPh>
    <rPh sb="9" eb="10">
      <t>ラン</t>
    </rPh>
    <phoneticPr fontId="8"/>
  </si>
  <si>
    <t>選挙区</t>
    <rPh sb="0" eb="3">
      <t>センキョク</t>
    </rPh>
    <phoneticPr fontId="4"/>
  </si>
  <si>
    <t>⇒西暦へ自動変換</t>
    <rPh sb="1" eb="3">
      <t>セイレキ</t>
    </rPh>
    <rPh sb="4" eb="6">
      <t>ジドウ</t>
    </rPh>
    <rPh sb="6" eb="8">
      <t>ヘンカン</t>
    </rPh>
    <phoneticPr fontId="4"/>
  </si>
  <si>
    <t>元号</t>
    <rPh sb="0" eb="2">
      <t>ゲンゴウ</t>
    </rPh>
    <phoneticPr fontId="4"/>
  </si>
  <si>
    <t>年</t>
    <rPh sb="0" eb="1">
      <t>ネン</t>
    </rPh>
    <phoneticPr fontId="4"/>
  </si>
  <si>
    <t>月</t>
    <rPh sb="0" eb="1">
      <t>ツキ</t>
    </rPh>
    <phoneticPr fontId="4"/>
  </si>
  <si>
    <t>日</t>
    <rPh sb="0" eb="1">
      <t>ニチ</t>
    </rPh>
    <phoneticPr fontId="4"/>
  </si>
  <si>
    <t>黄色のセルのみ入力してください。（以下、同じ）</t>
    <rPh sb="0" eb="2">
      <t>キイロ</t>
    </rPh>
    <rPh sb="7" eb="9">
      <t>ニュウリョク</t>
    </rPh>
    <rPh sb="17" eb="19">
      <t>イカ</t>
    </rPh>
    <rPh sb="20" eb="21">
      <t>オナ</t>
    </rPh>
    <phoneticPr fontId="4"/>
  </si>
  <si>
    <t>（和暦で入力してください。）</t>
    <rPh sb="1" eb="2">
      <t>ワ</t>
    </rPh>
    <rPh sb="2" eb="3">
      <t>レキ</t>
    </rPh>
    <rPh sb="4" eb="6">
      <t>ニュウリョク</t>
    </rPh>
    <phoneticPr fontId="4"/>
  </si>
  <si>
    <t>開票区名</t>
    <rPh sb="0" eb="2">
      <t>カイヒョウ</t>
    </rPh>
    <rPh sb="2" eb="3">
      <t>ク</t>
    </rPh>
    <rPh sb="3" eb="4">
      <t>ナ</t>
    </rPh>
    <phoneticPr fontId="4"/>
  </si>
  <si>
    <t>選挙長</t>
    <rPh sb="0" eb="2">
      <t>センキョ</t>
    </rPh>
    <rPh sb="2" eb="3">
      <t>チョウ</t>
    </rPh>
    <phoneticPr fontId="4"/>
  </si>
  <si>
    <t>候補者生年月日</t>
    <rPh sb="0" eb="3">
      <t>コウホシャ</t>
    </rPh>
    <rPh sb="3" eb="5">
      <t>セイネン</t>
    </rPh>
    <rPh sb="5" eb="7">
      <t>ガッピ</t>
    </rPh>
    <phoneticPr fontId="4"/>
  </si>
  <si>
    <t>選挙の期日</t>
    <rPh sb="0" eb="2">
      <t>センキョ</t>
    </rPh>
    <rPh sb="3" eb="5">
      <t>キジツ</t>
    </rPh>
    <phoneticPr fontId="4"/>
  </si>
  <si>
    <t>候補者氏</t>
    <rPh sb="0" eb="3">
      <t>コウホシャ</t>
    </rPh>
    <rPh sb="3" eb="4">
      <t>シ</t>
    </rPh>
    <phoneticPr fontId="4"/>
  </si>
  <si>
    <t>候補者氏ふりがな</t>
    <rPh sb="0" eb="3">
      <t>コウホシャ</t>
    </rPh>
    <rPh sb="3" eb="4">
      <t>シ</t>
    </rPh>
    <phoneticPr fontId="4"/>
  </si>
  <si>
    <t>候補者名</t>
    <rPh sb="0" eb="3">
      <t>コウホシャ</t>
    </rPh>
    <rPh sb="3" eb="4">
      <t>ナ</t>
    </rPh>
    <phoneticPr fontId="4"/>
  </si>
  <si>
    <t>候補者名ふりがな</t>
    <rPh sb="0" eb="3">
      <t>コウホシャ</t>
    </rPh>
    <rPh sb="3" eb="4">
      <t>メイ</t>
    </rPh>
    <phoneticPr fontId="4"/>
  </si>
  <si>
    <t>候補者性別</t>
    <rPh sb="0" eb="3">
      <t>コウホシャ</t>
    </rPh>
    <rPh sb="3" eb="5">
      <t>セイベツ</t>
    </rPh>
    <phoneticPr fontId="4"/>
  </si>
  <si>
    <t>（選択）</t>
    <rPh sb="1" eb="3">
      <t>センタク</t>
    </rPh>
    <phoneticPr fontId="4"/>
  </si>
  <si>
    <t>（手入力）</t>
    <rPh sb="1" eb="2">
      <t>テ</t>
    </rPh>
    <rPh sb="2" eb="4">
      <t>ニュウリョク</t>
    </rPh>
    <phoneticPr fontId="4"/>
  </si>
  <si>
    <t>氏名</t>
    <rPh sb="0" eb="2">
      <t>シメイ</t>
    </rPh>
    <phoneticPr fontId="4"/>
  </si>
  <si>
    <t>選挙立会人生年月日</t>
    <rPh sb="0" eb="2">
      <t>センキョ</t>
    </rPh>
    <rPh sb="2" eb="4">
      <t>タチアイ</t>
    </rPh>
    <rPh sb="4" eb="5">
      <t>ニン</t>
    </rPh>
    <rPh sb="5" eb="7">
      <t>セイネン</t>
    </rPh>
    <rPh sb="7" eb="9">
      <t>ガッピ</t>
    </rPh>
    <phoneticPr fontId="4"/>
  </si>
  <si>
    <t>開票立会人となるべき者の届出書</t>
    <rPh sb="0" eb="2">
      <t>カイヒョウ</t>
    </rPh>
    <rPh sb="2" eb="4">
      <t>タチアイ</t>
    </rPh>
    <rPh sb="4" eb="5">
      <t>ニン</t>
    </rPh>
    <rPh sb="10" eb="11">
      <t>シャ</t>
    </rPh>
    <rPh sb="12" eb="15">
      <t>トドケデショ</t>
    </rPh>
    <phoneticPr fontId="4"/>
  </si>
  <si>
    <t>選挙立会人居住市町村</t>
    <rPh sb="0" eb="2">
      <t>センキョ</t>
    </rPh>
    <rPh sb="2" eb="4">
      <t>タチアイ</t>
    </rPh>
    <rPh sb="4" eb="5">
      <t>ニン</t>
    </rPh>
    <rPh sb="5" eb="7">
      <t>キョジュウ</t>
    </rPh>
    <rPh sb="7" eb="10">
      <t>シチョウソン</t>
    </rPh>
    <phoneticPr fontId="4"/>
  </si>
  <si>
    <t>個人演説会開催市町村名</t>
    <rPh sb="0" eb="2">
      <t>コジン</t>
    </rPh>
    <rPh sb="2" eb="4">
      <t>エンゼツ</t>
    </rPh>
    <rPh sb="4" eb="5">
      <t>カイ</t>
    </rPh>
    <rPh sb="5" eb="7">
      <t>カイサイ</t>
    </rPh>
    <rPh sb="7" eb="10">
      <t>シチョウソン</t>
    </rPh>
    <rPh sb="10" eb="11">
      <t>メイ</t>
    </rPh>
    <phoneticPr fontId="4"/>
  </si>
  <si>
    <t>個人演説会開催申出書</t>
    <rPh sb="0" eb="2">
      <t>コジン</t>
    </rPh>
    <rPh sb="2" eb="4">
      <t>エンゼツ</t>
    </rPh>
    <rPh sb="4" eb="5">
      <t>カイ</t>
    </rPh>
    <rPh sb="5" eb="7">
      <t>カイサイ</t>
    </rPh>
    <rPh sb="7" eb="10">
      <t>モウシデショ</t>
    </rPh>
    <phoneticPr fontId="4"/>
  </si>
  <si>
    <t>住　所</t>
    <rPh sb="0" eb="1">
      <t>ジュウ</t>
    </rPh>
    <rPh sb="2" eb="3">
      <t>ショ</t>
    </rPh>
    <phoneticPr fontId="4"/>
  </si>
  <si>
    <t>備考</t>
    <rPh sb="0" eb="2">
      <t>ビコウ</t>
    </rPh>
    <phoneticPr fontId="4"/>
  </si>
  <si>
    <t>（数字を半角）</t>
    <rPh sb="1" eb="3">
      <t>スウジ</t>
    </rPh>
    <rPh sb="4" eb="6">
      <t>ハンカク</t>
    </rPh>
    <phoneticPr fontId="4"/>
  </si>
  <si>
    <t>（漢数字へその１）</t>
    <rPh sb="1" eb="4">
      <t>カンスウジ</t>
    </rPh>
    <phoneticPr fontId="4"/>
  </si>
  <si>
    <t>（漢数字へその２）</t>
    <rPh sb="1" eb="4">
      <t>カンスウジ</t>
    </rPh>
    <phoneticPr fontId="4"/>
  </si>
  <si>
    <t>選挙の公示日</t>
    <rPh sb="0" eb="2">
      <t>センキョ</t>
    </rPh>
    <rPh sb="3" eb="5">
      <t>コウジ</t>
    </rPh>
    <rPh sb="5" eb="6">
      <t>ビ</t>
    </rPh>
    <phoneticPr fontId="4"/>
  </si>
  <si>
    <t>代表者の氏名</t>
    <rPh sb="0" eb="3">
      <t>ダイヒョウシャ</t>
    </rPh>
    <rPh sb="4" eb="6">
      <t>シメイ</t>
    </rPh>
    <phoneticPr fontId="4"/>
  </si>
  <si>
    <t>届出先選管名</t>
    <rPh sb="0" eb="2">
      <t>トドケデ</t>
    </rPh>
    <rPh sb="2" eb="3">
      <t>サキ</t>
    </rPh>
    <rPh sb="3" eb="5">
      <t>センカン</t>
    </rPh>
    <rPh sb="5" eb="6">
      <t>メイ</t>
    </rPh>
    <phoneticPr fontId="4"/>
  </si>
  <si>
    <t>選挙の名称</t>
    <rPh sb="0" eb="2">
      <t>センキョ</t>
    </rPh>
    <rPh sb="3" eb="5">
      <t>メイショウ</t>
    </rPh>
    <phoneticPr fontId="4"/>
  </si>
  <si>
    <t>（開票立会人となるべき者の）承諾書</t>
    <rPh sb="1" eb="3">
      <t>カイヒョウ</t>
    </rPh>
    <rPh sb="3" eb="5">
      <t>タチアイ</t>
    </rPh>
    <rPh sb="5" eb="6">
      <t>ニン</t>
    </rPh>
    <rPh sb="11" eb="12">
      <t>シャ</t>
    </rPh>
    <rPh sb="14" eb="17">
      <t>ショウダクショ</t>
    </rPh>
    <phoneticPr fontId="4"/>
  </si>
  <si>
    <t>立候補する選挙区名</t>
    <rPh sb="0" eb="3">
      <t>リッコウホ</t>
    </rPh>
    <rPh sb="5" eb="7">
      <t>センキョ</t>
    </rPh>
    <rPh sb="7" eb="8">
      <t>ク</t>
    </rPh>
    <rPh sb="8" eb="9">
      <t>メイ</t>
    </rPh>
    <phoneticPr fontId="4"/>
  </si>
  <si>
    <t>本部の郵便番号（半角数字で入力してください。）</t>
    <rPh sb="0" eb="2">
      <t>ホンブ</t>
    </rPh>
    <rPh sb="3" eb="5">
      <t>ユウビン</t>
    </rPh>
    <rPh sb="5" eb="7">
      <t>バンゴウ</t>
    </rPh>
    <rPh sb="8" eb="10">
      <t>ハンカク</t>
    </rPh>
    <rPh sb="10" eb="12">
      <t>スウジ</t>
    </rPh>
    <rPh sb="13" eb="15">
      <t>ニュウリョク</t>
    </rPh>
    <phoneticPr fontId="4"/>
  </si>
  <si>
    <t>ポスター掲示場数</t>
    <rPh sb="4" eb="6">
      <t>ケイジ</t>
    </rPh>
    <rPh sb="6" eb="7">
      <t>バ</t>
    </rPh>
    <rPh sb="7" eb="8">
      <t>スウ</t>
    </rPh>
    <phoneticPr fontId="4"/>
  </si>
  <si>
    <t>漢数字表記</t>
    <rPh sb="0" eb="3">
      <t>カンスウジ</t>
    </rPh>
    <rPh sb="3" eb="5">
      <t>ヒョウキ</t>
    </rPh>
    <phoneticPr fontId="4"/>
  </si>
  <si>
    <t>⇒漢数字表記</t>
    <rPh sb="1" eb="4">
      <t>カンスウジ</t>
    </rPh>
    <rPh sb="4" eb="6">
      <t>ヒョウキ</t>
    </rPh>
    <phoneticPr fontId="4"/>
  </si>
  <si>
    <t>候補者電話番号（半角数字で入力してください。）</t>
    <rPh sb="0" eb="3">
      <t>コウホシャ</t>
    </rPh>
    <rPh sb="3" eb="5">
      <t>デンワ</t>
    </rPh>
    <rPh sb="5" eb="7">
      <t>バンゴウ</t>
    </rPh>
    <rPh sb="8" eb="10">
      <t>ハンカク</t>
    </rPh>
    <rPh sb="10" eb="12">
      <t>スウジ</t>
    </rPh>
    <rPh sb="13" eb="15">
      <t>ニュウリョク</t>
    </rPh>
    <phoneticPr fontId="4"/>
  </si>
  <si>
    <t>秋田県第１区</t>
    <rPh sb="0" eb="2">
      <t>アキタ</t>
    </rPh>
    <rPh sb="2" eb="3">
      <t>ケン</t>
    </rPh>
    <rPh sb="3" eb="4">
      <t>ダイ</t>
    </rPh>
    <rPh sb="5" eb="6">
      <t>ク</t>
    </rPh>
    <phoneticPr fontId="4"/>
  </si>
  <si>
    <t>秋田県第２区</t>
    <rPh sb="0" eb="2">
      <t>アキタ</t>
    </rPh>
    <rPh sb="2" eb="3">
      <t>ケン</t>
    </rPh>
    <rPh sb="3" eb="4">
      <t>ダイ</t>
    </rPh>
    <rPh sb="5" eb="6">
      <t>ク</t>
    </rPh>
    <phoneticPr fontId="4"/>
  </si>
  <si>
    <t>秋田県第３区</t>
    <rPh sb="0" eb="2">
      <t>アキタ</t>
    </rPh>
    <rPh sb="2" eb="3">
      <t>ケン</t>
    </rPh>
    <rPh sb="3" eb="4">
      <t>ダイ</t>
    </rPh>
    <rPh sb="5" eb="6">
      <t>ク</t>
    </rPh>
    <phoneticPr fontId="4"/>
  </si>
  <si>
    <t>秋田市</t>
    <rPh sb="0" eb="3">
      <t>アキタシ</t>
    </rPh>
    <phoneticPr fontId="7"/>
  </si>
  <si>
    <t>能代市</t>
    <rPh sb="0" eb="3">
      <t>ノシロシ</t>
    </rPh>
    <phoneticPr fontId="7"/>
  </si>
  <si>
    <t>横手市</t>
    <rPh sb="0" eb="3">
      <t>ヨコテシ</t>
    </rPh>
    <phoneticPr fontId="7"/>
  </si>
  <si>
    <t>大館市</t>
    <rPh sb="0" eb="3">
      <t>オオダテシ</t>
    </rPh>
    <phoneticPr fontId="7"/>
  </si>
  <si>
    <t>男鹿市</t>
    <rPh sb="0" eb="3">
      <t>オガシ</t>
    </rPh>
    <phoneticPr fontId="7"/>
  </si>
  <si>
    <t>湯沢市</t>
    <rPh sb="0" eb="3">
      <t>ユザワシ</t>
    </rPh>
    <phoneticPr fontId="7"/>
  </si>
  <si>
    <t>鹿角市</t>
    <rPh sb="0" eb="1">
      <t>シカ</t>
    </rPh>
    <rPh sb="1" eb="2">
      <t>ツノ</t>
    </rPh>
    <rPh sb="2" eb="3">
      <t>シ</t>
    </rPh>
    <phoneticPr fontId="7"/>
  </si>
  <si>
    <t>由利本荘市</t>
    <rPh sb="0" eb="5">
      <t>ユリホンジョウシ</t>
    </rPh>
    <phoneticPr fontId="7"/>
  </si>
  <si>
    <t>潟上市</t>
    <rPh sb="0" eb="3">
      <t>カタガミシ</t>
    </rPh>
    <phoneticPr fontId="7"/>
  </si>
  <si>
    <t>大仙市</t>
    <rPh sb="0" eb="3">
      <t>ダイセンシ</t>
    </rPh>
    <phoneticPr fontId="7"/>
  </si>
  <si>
    <t>北秋田市</t>
    <rPh sb="0" eb="3">
      <t>キタアキタ</t>
    </rPh>
    <rPh sb="3" eb="4">
      <t>シ</t>
    </rPh>
    <phoneticPr fontId="7"/>
  </si>
  <si>
    <t>にかほ市</t>
    <rPh sb="3" eb="4">
      <t>シ</t>
    </rPh>
    <phoneticPr fontId="7"/>
  </si>
  <si>
    <t>仙北市</t>
    <rPh sb="0" eb="2">
      <t>センボク</t>
    </rPh>
    <rPh sb="2" eb="3">
      <t>シ</t>
    </rPh>
    <phoneticPr fontId="7"/>
  </si>
  <si>
    <t>小坂町</t>
    <rPh sb="0" eb="2">
      <t>コサカ</t>
    </rPh>
    <rPh sb="2" eb="3">
      <t>マチ</t>
    </rPh>
    <phoneticPr fontId="7"/>
  </si>
  <si>
    <t>上小阿仁村</t>
    <rPh sb="0" eb="4">
      <t>カミコアニ</t>
    </rPh>
    <rPh sb="4" eb="5">
      <t>ムラ</t>
    </rPh>
    <phoneticPr fontId="7"/>
  </si>
  <si>
    <t>藤里町</t>
    <rPh sb="0" eb="2">
      <t>フジサト</t>
    </rPh>
    <rPh sb="2" eb="3">
      <t>マチ</t>
    </rPh>
    <phoneticPr fontId="7"/>
  </si>
  <si>
    <t>三種町</t>
    <rPh sb="0" eb="3">
      <t>ミタネチョウ</t>
    </rPh>
    <phoneticPr fontId="7"/>
  </si>
  <si>
    <t>八峰町</t>
    <rPh sb="0" eb="2">
      <t>ハッポウ</t>
    </rPh>
    <rPh sb="2" eb="3">
      <t>マチ</t>
    </rPh>
    <phoneticPr fontId="7"/>
  </si>
  <si>
    <t>五城目町</t>
    <rPh sb="0" eb="3">
      <t>ゴジョウメ</t>
    </rPh>
    <rPh sb="3" eb="4">
      <t>マチ</t>
    </rPh>
    <phoneticPr fontId="7"/>
  </si>
  <si>
    <t>八郎潟町</t>
    <rPh sb="0" eb="4">
      <t>ハチロウガタマチ</t>
    </rPh>
    <phoneticPr fontId="7"/>
  </si>
  <si>
    <t>井川町</t>
    <rPh sb="0" eb="2">
      <t>イカワ</t>
    </rPh>
    <rPh sb="2" eb="3">
      <t>マチ</t>
    </rPh>
    <phoneticPr fontId="7"/>
  </si>
  <si>
    <t>大潟村</t>
    <rPh sb="0" eb="3">
      <t>オオガタムラ</t>
    </rPh>
    <phoneticPr fontId="7"/>
  </si>
  <si>
    <t>美郷町</t>
    <rPh sb="0" eb="2">
      <t>ミサト</t>
    </rPh>
    <rPh sb="2" eb="3">
      <t>マチ</t>
    </rPh>
    <phoneticPr fontId="7"/>
  </si>
  <si>
    <t>羽後町</t>
    <rPh sb="0" eb="3">
      <t>ウゴマチ</t>
    </rPh>
    <phoneticPr fontId="7"/>
  </si>
  <si>
    <t>東成瀬村</t>
    <rPh sb="0" eb="1">
      <t>ヒガシ</t>
    </rPh>
    <rPh sb="1" eb="3">
      <t>ナルセ</t>
    </rPh>
    <rPh sb="3" eb="4">
      <t>ムラ</t>
    </rPh>
    <phoneticPr fontId="7"/>
  </si>
  <si>
    <t>№</t>
    <phoneticPr fontId="4"/>
  </si>
  <si>
    <t>市町村コード</t>
    <rPh sb="0" eb="3">
      <t>シチョウソン</t>
    </rPh>
    <phoneticPr fontId="4"/>
  </si>
  <si>
    <t>市町村名</t>
    <rPh sb="0" eb="4">
      <t>シチョウソンメイ</t>
    </rPh>
    <phoneticPr fontId="4"/>
  </si>
  <si>
    <t>選挙の名称（日入り）</t>
    <rPh sb="0" eb="2">
      <t>センキョ</t>
    </rPh>
    <rPh sb="3" eb="5">
      <t>メイショウ</t>
    </rPh>
    <rPh sb="6" eb="7">
      <t>ヒ</t>
    </rPh>
    <rPh sb="7" eb="8">
      <t>イ</t>
    </rPh>
    <phoneticPr fontId="4"/>
  </si>
  <si>
    <t>入力（数字は全角で）</t>
    <rPh sb="0" eb="2">
      <t>ニュウリョク</t>
    </rPh>
    <rPh sb="3" eb="5">
      <t>スウジ</t>
    </rPh>
    <rPh sb="6" eb="8">
      <t>ゼンカク</t>
    </rPh>
    <phoneticPr fontId="4"/>
  </si>
  <si>
    <t>秋田県選挙管理委員会委員長氏名</t>
    <rPh sb="13" eb="15">
      <t>シメイ</t>
    </rPh>
    <phoneticPr fontId="4"/>
  </si>
  <si>
    <t>選挙長氏名</t>
    <rPh sb="0" eb="2">
      <t>センキョ</t>
    </rPh>
    <rPh sb="2" eb="3">
      <t>チョウ</t>
    </rPh>
    <rPh sb="3" eb="5">
      <t>シメイ</t>
    </rPh>
    <phoneticPr fontId="4"/>
  </si>
  <si>
    <t>選挙の期日  「元号」</t>
    <phoneticPr fontId="4"/>
  </si>
  <si>
    <t>選挙の期日  「年」</t>
    <phoneticPr fontId="4"/>
  </si>
  <si>
    <t>選挙の期日  「月」</t>
    <phoneticPr fontId="4"/>
  </si>
  <si>
    <t>選挙の期日  「日」</t>
    <phoneticPr fontId="4"/>
  </si>
  <si>
    <t>竹　田　勝　美</t>
    <phoneticPr fontId="4"/>
  </si>
  <si>
    <t>選挙区内№</t>
    <rPh sb="0" eb="3">
      <t>センキョク</t>
    </rPh>
    <rPh sb="3" eb="4">
      <t>ナイ</t>
    </rPh>
    <phoneticPr fontId="4"/>
  </si>
  <si>
    <t>竹田　勝美</t>
    <rPh sb="0" eb="2">
      <t>タケダ</t>
    </rPh>
    <rPh sb="3" eb="5">
      <t>カツミ</t>
    </rPh>
    <phoneticPr fontId="34"/>
  </si>
  <si>
    <t>選挙の執行日(シリアル値で入れない）</t>
    <rPh sb="0" eb="2">
      <t>センキョ</t>
    </rPh>
    <rPh sb="3" eb="5">
      <t>シッコウ</t>
    </rPh>
    <rPh sb="5" eb="6">
      <t>ビ</t>
    </rPh>
    <rPh sb="11" eb="12">
      <t>チ</t>
    </rPh>
    <rPh sb="13" eb="14">
      <t>イ</t>
    </rPh>
    <phoneticPr fontId="4"/>
  </si>
  <si>
    <t>選挙の公示日(シリアル値で入れない）</t>
    <rPh sb="0" eb="2">
      <t>センキョ</t>
    </rPh>
    <rPh sb="3" eb="5">
      <t>コウジ</t>
    </rPh>
    <rPh sb="5" eb="6">
      <t>ビ</t>
    </rPh>
    <phoneticPr fontId="4"/>
  </si>
  <si>
    <t>様式1</t>
  </si>
  <si>
    <t>様式2</t>
  </si>
  <si>
    <t>様式3</t>
  </si>
  <si>
    <t>様式4</t>
  </si>
  <si>
    <t>様式5</t>
  </si>
  <si>
    <t>様式6</t>
  </si>
  <si>
    <t>様式名称</t>
    <rPh sb="0" eb="2">
      <t>ヨウシキ</t>
    </rPh>
    <rPh sb="2" eb="4">
      <t>メイショウ</t>
    </rPh>
    <phoneticPr fontId="4"/>
  </si>
  <si>
    <t>内容</t>
    <rPh sb="0" eb="2">
      <t>ナイヨウ</t>
    </rPh>
    <phoneticPr fontId="4"/>
  </si>
  <si>
    <t>シート№</t>
    <phoneticPr fontId="4"/>
  </si>
  <si>
    <t>目次</t>
    <rPh sb="0" eb="2">
      <t>モクジ</t>
    </rPh>
    <phoneticPr fontId="4"/>
  </si>
  <si>
    <t>入力シート</t>
    <rPh sb="0" eb="2">
      <t>ニュウリョク</t>
    </rPh>
    <phoneticPr fontId="4"/>
  </si>
  <si>
    <t>開票立合人入力シート</t>
    <rPh sb="0" eb="2">
      <t>カイヒョウ</t>
    </rPh>
    <rPh sb="2" eb="3">
      <t>タ</t>
    </rPh>
    <rPh sb="3" eb="4">
      <t>ア</t>
    </rPh>
    <rPh sb="4" eb="5">
      <t>ニン</t>
    </rPh>
    <rPh sb="5" eb="7">
      <t>ニュウリョク</t>
    </rPh>
    <phoneticPr fontId="4"/>
  </si>
  <si>
    <t>目次</t>
  </si>
  <si>
    <t>入力シート</t>
  </si>
  <si>
    <t>開票立会人入力シート</t>
  </si>
  <si>
    <t>stampflag</t>
    <phoneticPr fontId="4"/>
  </si>
  <si>
    <t>届出種別</t>
    <rPh sb="0" eb="2">
      <t>トドケデ</t>
    </rPh>
    <rPh sb="2" eb="4">
      <t>シュベツ</t>
    </rPh>
    <phoneticPr fontId="4"/>
  </si>
  <si>
    <t>様</t>
    <rPh sb="0" eb="1">
      <t>サマ</t>
    </rPh>
    <phoneticPr fontId="4"/>
  </si>
  <si>
    <t>sheetName</t>
    <phoneticPr fontId="4"/>
  </si>
  <si>
    <t>様式1</t>
    <rPh sb="0" eb="2">
      <t>ヨウシキ</t>
    </rPh>
    <phoneticPr fontId="4"/>
  </si>
  <si>
    <t>様式3</t>
    <rPh sb="0" eb="2">
      <t>ヨウシキ</t>
    </rPh>
    <phoneticPr fontId="4"/>
  </si>
  <si>
    <t>様式5</t>
    <rPh sb="0" eb="2">
      <t>ヨウシキ</t>
    </rPh>
    <phoneticPr fontId="4"/>
  </si>
  <si>
    <t>様式6</t>
    <rPh sb="0" eb="2">
      <t>ヨウシキ</t>
    </rPh>
    <phoneticPr fontId="4"/>
  </si>
  <si>
    <t>-</t>
  </si>
  <si>
    <t>表示しない</t>
  </si>
  <si>
    <t>令和　　年　　月　　日</t>
    <phoneticPr fontId="4"/>
  </si>
  <si>
    <t>開票立会人となるべき者の届出書</t>
    <rPh sb="0" eb="2">
      <t>カイヒョウ</t>
    </rPh>
    <rPh sb="2" eb="4">
      <t>タチアイ</t>
    </rPh>
    <rPh sb="4" eb="5">
      <t>ニン</t>
    </rPh>
    <rPh sb="10" eb="11">
      <t>シャ</t>
    </rPh>
    <rPh sb="12" eb="15">
      <t>トドケデショ</t>
    </rPh>
    <phoneticPr fontId="34"/>
  </si>
  <si>
    <t>←このボタンで下記に入力した開票立会人情報の表示を切り替えることができます。</t>
    <rPh sb="7" eb="9">
      <t>カキ</t>
    </rPh>
    <rPh sb="10" eb="12">
      <t>ニュウリョク</t>
    </rPh>
    <rPh sb="14" eb="16">
      <t>カイヒョウ</t>
    </rPh>
    <rPh sb="16" eb="18">
      <t>タチアイ</t>
    </rPh>
    <rPh sb="18" eb="19">
      <t>ニン</t>
    </rPh>
    <rPh sb="19" eb="21">
      <t>ジョウホウ</t>
    </rPh>
    <rPh sb="22" eb="24">
      <t>ヒョウジ</t>
    </rPh>
    <rPh sb="25" eb="26">
      <t>キ</t>
    </rPh>
    <rPh sb="27" eb="28">
      <t>カ</t>
    </rPh>
    <phoneticPr fontId="8"/>
  </si>
  <si>
    <t>↓消さないでください↓</t>
    <rPh sb="1" eb="2">
      <t>ケ</t>
    </rPh>
    <phoneticPr fontId="8"/>
  </si>
  <si>
    <t>番号</t>
    <rPh sb="0" eb="2">
      <t>バンゴウ</t>
    </rPh>
    <phoneticPr fontId="34"/>
  </si>
  <si>
    <t>開票立会人
住所</t>
    <rPh sb="0" eb="2">
      <t>カイヒョウ</t>
    </rPh>
    <rPh sb="2" eb="4">
      <t>タチアイ</t>
    </rPh>
    <rPh sb="4" eb="5">
      <t>ニン</t>
    </rPh>
    <rPh sb="6" eb="8">
      <t>ジュウショ</t>
    </rPh>
    <phoneticPr fontId="34"/>
  </si>
  <si>
    <t>開票立会人の
氏名</t>
    <rPh sb="0" eb="2">
      <t>カイヒョウ</t>
    </rPh>
    <rPh sb="2" eb="4">
      <t>タチアイ</t>
    </rPh>
    <rPh sb="4" eb="5">
      <t>ニン</t>
    </rPh>
    <rPh sb="7" eb="8">
      <t>ウジ</t>
    </rPh>
    <rPh sb="8" eb="9">
      <t>メイ</t>
    </rPh>
    <phoneticPr fontId="34"/>
  </si>
  <si>
    <t>開票立会人
生年月日</t>
    <rPh sb="0" eb="5">
      <t>カイヒョウタチアイニン</t>
    </rPh>
    <rPh sb="6" eb="10">
      <t>セイネンガッピ</t>
    </rPh>
    <phoneticPr fontId="8"/>
  </si>
  <si>
    <t>立会人となるべき者</t>
    <rPh sb="0" eb="2">
      <t>タチアイ</t>
    </rPh>
    <rPh sb="2" eb="3">
      <t>ニン</t>
    </rPh>
    <rPh sb="8" eb="9">
      <t>シャ</t>
    </rPh>
    <phoneticPr fontId="34"/>
  </si>
  <si>
    <t>住　　所</t>
    <rPh sb="0" eb="1">
      <t>ジュウ</t>
    </rPh>
    <rPh sb="3" eb="4">
      <t>トコロ</t>
    </rPh>
    <phoneticPr fontId="34"/>
  </si>
  <si>
    <t>氏　　名</t>
    <rPh sb="0" eb="1">
      <t>シ</t>
    </rPh>
    <rPh sb="3" eb="4">
      <t>ナ</t>
    </rPh>
    <phoneticPr fontId="34"/>
  </si>
  <si>
    <t>生</t>
    <rPh sb="0" eb="1">
      <t>ナマ</t>
    </rPh>
    <phoneticPr fontId="34"/>
  </si>
  <si>
    <t>　選　　挙</t>
    <rPh sb="1" eb="2">
      <t>セン</t>
    </rPh>
    <rPh sb="4" eb="5">
      <t>キョ</t>
    </rPh>
    <phoneticPr fontId="34"/>
  </si>
  <si>
    <t>開票区</t>
    <rPh sb="0" eb="3">
      <t>かいひょうく</t>
    </rPh>
    <phoneticPr fontId="36" type="Hiragana"/>
  </si>
  <si>
    <t>　上記のとおり本人の承諾を得て届出をします。</t>
    <rPh sb="1" eb="3">
      <t>ジョウキ</t>
    </rPh>
    <rPh sb="7" eb="9">
      <t>ホンニン</t>
    </rPh>
    <rPh sb="10" eb="12">
      <t>ショウダク</t>
    </rPh>
    <rPh sb="13" eb="14">
      <t>エ</t>
    </rPh>
    <rPh sb="15" eb="17">
      <t>トドケデ</t>
    </rPh>
    <phoneticPr fontId="34"/>
  </si>
  <si>
    <t>様</t>
    <rPh sb="0" eb="1">
      <t>さま</t>
    </rPh>
    <phoneticPr fontId="36" type="Hiragana"/>
  </si>
  <si>
    <t>備　考</t>
    <rPh sb="0" eb="1">
      <t>び</t>
    </rPh>
    <rPh sb="2" eb="3">
      <t>こう</t>
    </rPh>
    <phoneticPr fontId="36" type="Hiragana"/>
  </si>
  <si>
    <t>住　所</t>
    <rPh sb="0" eb="1">
      <t>ジュウ</t>
    </rPh>
    <rPh sb="2" eb="3">
      <t>トコロ</t>
    </rPh>
    <phoneticPr fontId="34"/>
  </si>
  <si>
    <t>氏　名</t>
    <rPh sb="0" eb="1">
      <t>シ</t>
    </rPh>
    <rPh sb="2" eb="3">
      <t>ナ</t>
    </rPh>
    <phoneticPr fontId="34"/>
  </si>
  <si>
    <t>選挙立会人となるべき者の届出書</t>
    <rPh sb="0" eb="2">
      <t>センキョ</t>
    </rPh>
    <rPh sb="2" eb="4">
      <t>タチアイ</t>
    </rPh>
    <rPh sb="4" eb="5">
      <t>ニン</t>
    </rPh>
    <rPh sb="10" eb="11">
      <t>シャ</t>
    </rPh>
    <rPh sb="12" eb="15">
      <t>トドケデショ</t>
    </rPh>
    <phoneticPr fontId="34"/>
  </si>
  <si>
    <t>令和　　年　　月　　日</t>
    <rPh sb="0" eb="2">
      <t>れいわ</t>
    </rPh>
    <rPh sb="4" eb="5">
      <t>ねん</t>
    </rPh>
    <rPh sb="7" eb="8">
      <t>がつ</t>
    </rPh>
    <rPh sb="10" eb="11">
      <t>にち</t>
    </rPh>
    <phoneticPr fontId="36" type="Hiragana"/>
  </si>
  <si>
    <t>様</t>
    <rPh sb="0" eb="1">
      <t>サマ</t>
    </rPh>
    <phoneticPr fontId="34"/>
  </si>
  <si>
    <t>選挙立会人住所</t>
    <rPh sb="0" eb="2">
      <t>センキョ</t>
    </rPh>
    <rPh sb="2" eb="4">
      <t>タチアイ</t>
    </rPh>
    <rPh sb="4" eb="5">
      <t>ニン</t>
    </rPh>
    <rPh sb="5" eb="7">
      <t>ジュウショ</t>
    </rPh>
    <phoneticPr fontId="4"/>
  </si>
  <si>
    <t>選挙立会人の氏名</t>
    <rPh sb="0" eb="2">
      <t>センキョ</t>
    </rPh>
    <rPh sb="2" eb="4">
      <t>タチアイ</t>
    </rPh>
    <rPh sb="4" eb="5">
      <t>ニン</t>
    </rPh>
    <rPh sb="6" eb="7">
      <t>ウジ</t>
    </rPh>
    <rPh sb="7" eb="8">
      <t>メイ</t>
    </rPh>
    <phoneticPr fontId="4"/>
  </si>
  <si>
    <t>印</t>
    <rPh sb="0" eb="1">
      <t>イン</t>
    </rPh>
    <phoneticPr fontId="8"/>
  </si>
  <si>
    <t>選挙管理委員会委員長　</t>
    <rPh sb="0" eb="2">
      <t>センキョ</t>
    </rPh>
    <rPh sb="2" eb="4">
      <t>カンリ</t>
    </rPh>
    <rPh sb="4" eb="7">
      <t>イインカイ</t>
    </rPh>
    <rPh sb="7" eb="10">
      <t>イインチョウ</t>
    </rPh>
    <phoneticPr fontId="8"/>
  </si>
  <si>
    <t>名簿に登録されていることを証明する。</t>
    <rPh sb="13" eb="15">
      <t>ショウメイ</t>
    </rPh>
    <phoneticPr fontId="8"/>
  </si>
  <si>
    <t>氏　名</t>
    <rPh sb="0" eb="1">
      <t>シ</t>
    </rPh>
    <rPh sb="2" eb="3">
      <t>ナ</t>
    </rPh>
    <phoneticPr fontId="8"/>
  </si>
  <si>
    <t>住　所</t>
    <rPh sb="0" eb="1">
      <t>ジュウ</t>
    </rPh>
    <rPh sb="2" eb="3">
      <t>ショ</t>
    </rPh>
    <phoneticPr fontId="8"/>
  </si>
  <si>
    <t>選挙人名簿登録証明書</t>
    <rPh sb="0" eb="2">
      <t>センキョ</t>
    </rPh>
    <rPh sb="2" eb="3">
      <t>ニン</t>
    </rPh>
    <rPh sb="3" eb="5">
      <t>メイボ</t>
    </rPh>
    <rPh sb="5" eb="7">
      <t>トウロク</t>
    </rPh>
    <rPh sb="7" eb="9">
      <t>ショウメイ</t>
    </rPh>
    <rPh sb="9" eb="10">
      <t>ショ</t>
    </rPh>
    <phoneticPr fontId="34"/>
  </si>
  <si>
    <t/>
  </si>
  <si>
    <t>　上記の者は、本　　　　　において令和　　年　　月　　日現在における選挙人</t>
    <rPh sb="1" eb="3">
      <t>ジョウキ</t>
    </rPh>
    <rPh sb="4" eb="5">
      <t>モノ</t>
    </rPh>
    <rPh sb="7" eb="8">
      <t>ホン</t>
    </rPh>
    <rPh sb="17" eb="19">
      <t>レイワ</t>
    </rPh>
    <rPh sb="21" eb="22">
      <t>ネン</t>
    </rPh>
    <rPh sb="24" eb="25">
      <t>ガツ</t>
    </rPh>
    <rPh sb="27" eb="28">
      <t>ニチ</t>
    </rPh>
    <rPh sb="28" eb="30">
      <t>ゲンザイ</t>
    </rPh>
    <rPh sb="34" eb="37">
      <t>センキョニン</t>
    </rPh>
    <phoneticPr fontId="8"/>
  </si>
  <si>
    <t>選挙期日の満年齢</t>
    <rPh sb="0" eb="2">
      <t>センキョ</t>
    </rPh>
    <rPh sb="2" eb="4">
      <t>キジツ</t>
    </rPh>
    <rPh sb="5" eb="6">
      <t>マン</t>
    </rPh>
    <rPh sb="6" eb="8">
      <t>ネンレイ</t>
    </rPh>
    <phoneticPr fontId="4"/>
  </si>
  <si>
    <t>本部の所在地（都道府県から入力してください。）</t>
    <rPh sb="0" eb="2">
      <t>ホンブ</t>
    </rPh>
    <rPh sb="3" eb="6">
      <t>ショザイチ</t>
    </rPh>
    <rPh sb="7" eb="11">
      <t>トドウフケン</t>
    </rPh>
    <rPh sb="13" eb="15">
      <t>ニュウリョク</t>
    </rPh>
    <phoneticPr fontId="4"/>
  </si>
  <si>
    <t>候補者住所（住民票に記載された住所を転記してください。）</t>
    <rPh sb="0" eb="3">
      <t>コウホシャ</t>
    </rPh>
    <rPh sb="3" eb="5">
      <t>ジュウショ</t>
    </rPh>
    <rPh sb="6" eb="9">
      <t>ジュウミンヒョウ</t>
    </rPh>
    <rPh sb="10" eb="12">
      <t>キサイ</t>
    </rPh>
    <rPh sb="15" eb="17">
      <t>ジュウショ</t>
    </rPh>
    <rPh sb="18" eb="20">
      <t>テンキ</t>
    </rPh>
    <phoneticPr fontId="4"/>
  </si>
  <si>
    <t>様式1</t>
    <rPh sb="0" eb="2">
      <t>ヨウシキ</t>
    </rPh>
    <phoneticPr fontId="62"/>
  </si>
  <si>
    <t>様式2</t>
    <rPh sb="0" eb="2">
      <t>ヨウシキ</t>
    </rPh>
    <phoneticPr fontId="62"/>
  </si>
  <si>
    <t>宣誓書</t>
    <rPh sb="0" eb="1">
      <t>ヨロシ</t>
    </rPh>
    <rPh sb="1" eb="2">
      <t>チカイ</t>
    </rPh>
    <rPh sb="2" eb="3">
      <t>ショ</t>
    </rPh>
    <phoneticPr fontId="63"/>
  </si>
  <si>
    <t>様式3</t>
    <rPh sb="0" eb="2">
      <t>ヨウシキ</t>
    </rPh>
    <phoneticPr fontId="62"/>
  </si>
  <si>
    <t>所属する政党（政治団体）に関する文書</t>
    <rPh sb="0" eb="2">
      <t>ショゾク</t>
    </rPh>
    <rPh sb="4" eb="6">
      <t>セイトウ</t>
    </rPh>
    <rPh sb="7" eb="9">
      <t>セイジ</t>
    </rPh>
    <rPh sb="9" eb="11">
      <t>ダンタイ</t>
    </rPh>
    <rPh sb="13" eb="14">
      <t>カン</t>
    </rPh>
    <rPh sb="16" eb="18">
      <t>ブンショ</t>
    </rPh>
    <phoneticPr fontId="63"/>
  </si>
  <si>
    <t>様式4</t>
    <rPh sb="0" eb="2">
      <t>ヨウシキ</t>
    </rPh>
    <phoneticPr fontId="62"/>
  </si>
  <si>
    <t>団体所属証明書</t>
    <rPh sb="0" eb="2">
      <t>ダンタイ</t>
    </rPh>
    <rPh sb="2" eb="4">
      <t>ショゾク</t>
    </rPh>
    <rPh sb="4" eb="7">
      <t>ショウメイショ</t>
    </rPh>
    <phoneticPr fontId="63"/>
  </si>
  <si>
    <t>様式5</t>
    <rPh sb="0" eb="2">
      <t>ヨウシキ</t>
    </rPh>
    <phoneticPr fontId="62"/>
  </si>
  <si>
    <t>通称認定申請書</t>
    <rPh sb="0" eb="2">
      <t>ツウショウ</t>
    </rPh>
    <rPh sb="2" eb="4">
      <t>ニンテイ</t>
    </rPh>
    <rPh sb="4" eb="7">
      <t>シンセイショ</t>
    </rPh>
    <phoneticPr fontId="63"/>
  </si>
  <si>
    <t>様式6</t>
    <rPh sb="0" eb="2">
      <t>ヨウシキ</t>
    </rPh>
    <phoneticPr fontId="62"/>
  </si>
  <si>
    <t>選挙事務所設置届</t>
    <rPh sb="0" eb="2">
      <t>センキョ</t>
    </rPh>
    <rPh sb="2" eb="4">
      <t>ジム</t>
    </rPh>
    <rPh sb="4" eb="5">
      <t>ショ</t>
    </rPh>
    <rPh sb="5" eb="7">
      <t>セッチ</t>
    </rPh>
    <rPh sb="7" eb="8">
      <t>トドケ</t>
    </rPh>
    <phoneticPr fontId="2"/>
  </si>
  <si>
    <t>様式7</t>
    <rPh sb="0" eb="2">
      <t>ヨウシキ</t>
    </rPh>
    <phoneticPr fontId="62"/>
  </si>
  <si>
    <t>選挙事務所異動届</t>
    <rPh sb="0" eb="2">
      <t>センキョ</t>
    </rPh>
    <rPh sb="2" eb="4">
      <t>ジム</t>
    </rPh>
    <rPh sb="4" eb="5">
      <t>ショ</t>
    </rPh>
    <rPh sb="5" eb="7">
      <t>イドウ</t>
    </rPh>
    <rPh sb="7" eb="8">
      <t>トドケ</t>
    </rPh>
    <phoneticPr fontId="2"/>
  </si>
  <si>
    <t>様式8</t>
    <rPh sb="0" eb="2">
      <t>ヨウシキ</t>
    </rPh>
    <phoneticPr fontId="62"/>
  </si>
  <si>
    <t>出納責任者選任届</t>
  </si>
  <si>
    <t>様式9</t>
    <rPh sb="0" eb="2">
      <t>ヨウシキ</t>
    </rPh>
    <phoneticPr fontId="62"/>
  </si>
  <si>
    <t>出納責任者異動届</t>
    <rPh sb="0" eb="2">
      <t>スイトウ</t>
    </rPh>
    <rPh sb="2" eb="5">
      <t>セキニンシャ</t>
    </rPh>
    <rPh sb="5" eb="7">
      <t>イドウ</t>
    </rPh>
    <rPh sb="7" eb="8">
      <t>トドケ</t>
    </rPh>
    <phoneticPr fontId="63"/>
  </si>
  <si>
    <t>様式10</t>
    <rPh sb="0" eb="2">
      <t>ヨウシキ</t>
    </rPh>
    <phoneticPr fontId="62"/>
  </si>
  <si>
    <t>ビラ届出書（候補者用）</t>
    <rPh sb="2" eb="4">
      <t>とどけで</t>
    </rPh>
    <rPh sb="4" eb="5">
      <t>しょ</t>
    </rPh>
    <rPh sb="6" eb="9">
      <t>こうほしゃ</t>
    </rPh>
    <rPh sb="9" eb="10">
      <t>よう</t>
    </rPh>
    <phoneticPr fontId="2" type="Hiragana"/>
  </si>
  <si>
    <t>様式11</t>
    <rPh sb="0" eb="2">
      <t>ヨウシキ</t>
    </rPh>
    <phoneticPr fontId="62"/>
  </si>
  <si>
    <t>選挙運動事務員等届出書</t>
    <rPh sb="0" eb="2">
      <t>センキョ</t>
    </rPh>
    <rPh sb="2" eb="4">
      <t>ウンドウ</t>
    </rPh>
    <rPh sb="4" eb="6">
      <t>ジム</t>
    </rPh>
    <rPh sb="6" eb="7">
      <t>イン</t>
    </rPh>
    <rPh sb="7" eb="8">
      <t>トウ</t>
    </rPh>
    <rPh sb="8" eb="9">
      <t>トド</t>
    </rPh>
    <rPh sb="9" eb="10">
      <t>デ</t>
    </rPh>
    <rPh sb="10" eb="11">
      <t>ショ</t>
    </rPh>
    <phoneticPr fontId="63"/>
  </si>
  <si>
    <t>様式12</t>
    <rPh sb="0" eb="2">
      <t>ヨウシキ</t>
    </rPh>
    <phoneticPr fontId="62"/>
  </si>
  <si>
    <t>個人演説会開催申出書</t>
    <rPh sb="0" eb="2">
      <t>コジン</t>
    </rPh>
    <rPh sb="2" eb="4">
      <t>エンゼツ</t>
    </rPh>
    <rPh sb="4" eb="5">
      <t>カイ</t>
    </rPh>
    <rPh sb="5" eb="7">
      <t>カイサイ</t>
    </rPh>
    <rPh sb="7" eb="10">
      <t>モウシデショ</t>
    </rPh>
    <phoneticPr fontId="63"/>
  </si>
  <si>
    <t>様式13</t>
    <rPh sb="0" eb="2">
      <t>ヨウシキ</t>
    </rPh>
    <phoneticPr fontId="62"/>
  </si>
  <si>
    <t>選挙公報掲載文掲載申請書</t>
    <rPh sb="0" eb="2">
      <t>センキョ</t>
    </rPh>
    <rPh sb="2" eb="4">
      <t>コウホウ</t>
    </rPh>
    <rPh sb="4" eb="6">
      <t>ケイサイ</t>
    </rPh>
    <rPh sb="6" eb="7">
      <t>ブン</t>
    </rPh>
    <rPh sb="7" eb="9">
      <t>ケイサイ</t>
    </rPh>
    <rPh sb="9" eb="11">
      <t>シンセイ</t>
    </rPh>
    <rPh sb="11" eb="12">
      <t>ショ</t>
    </rPh>
    <phoneticPr fontId="63"/>
  </si>
  <si>
    <t>様式14</t>
    <rPh sb="0" eb="2">
      <t>ヨウシキ</t>
    </rPh>
    <phoneticPr fontId="62"/>
  </si>
  <si>
    <t>選挙公報掲載文撤回申請書</t>
    <rPh sb="0" eb="2">
      <t>センキョ</t>
    </rPh>
    <rPh sb="2" eb="4">
      <t>コウホウ</t>
    </rPh>
    <rPh sb="4" eb="6">
      <t>ケイサイ</t>
    </rPh>
    <rPh sb="6" eb="7">
      <t>ブン</t>
    </rPh>
    <rPh sb="7" eb="9">
      <t>テッカイ</t>
    </rPh>
    <rPh sb="9" eb="11">
      <t>シンセイ</t>
    </rPh>
    <rPh sb="11" eb="12">
      <t>ショ</t>
    </rPh>
    <phoneticPr fontId="63"/>
  </si>
  <si>
    <t>様式15</t>
    <rPh sb="0" eb="2">
      <t>ヨウシキ</t>
    </rPh>
    <phoneticPr fontId="62"/>
  </si>
  <si>
    <t>選挙公報掲載文修正申請書</t>
    <rPh sb="0" eb="2">
      <t>センキョ</t>
    </rPh>
    <rPh sb="2" eb="4">
      <t>コウホウ</t>
    </rPh>
    <rPh sb="4" eb="6">
      <t>ケイサイ</t>
    </rPh>
    <rPh sb="6" eb="7">
      <t>ブン</t>
    </rPh>
    <rPh sb="7" eb="9">
      <t>シュウセイ</t>
    </rPh>
    <rPh sb="9" eb="11">
      <t>シンセイ</t>
    </rPh>
    <rPh sb="11" eb="12">
      <t>ショ</t>
    </rPh>
    <phoneticPr fontId="2"/>
  </si>
  <si>
    <t>様式16</t>
    <rPh sb="0" eb="2">
      <t>ヨウシキ</t>
    </rPh>
    <phoneticPr fontId="62"/>
  </si>
  <si>
    <t>様式17</t>
    <rPh sb="0" eb="2">
      <t>ヨウシキ</t>
    </rPh>
    <phoneticPr fontId="62"/>
  </si>
  <si>
    <t>開票立会人となるべき者の届出書</t>
    <rPh sb="0" eb="2">
      <t>カイヒョウ</t>
    </rPh>
    <rPh sb="2" eb="4">
      <t>タチアイ</t>
    </rPh>
    <rPh sb="4" eb="5">
      <t>ニン</t>
    </rPh>
    <rPh sb="10" eb="11">
      <t>シャ</t>
    </rPh>
    <rPh sb="12" eb="15">
      <t>トドケデショ</t>
    </rPh>
    <phoneticPr fontId="2"/>
  </si>
  <si>
    <t>様式18</t>
    <rPh sb="0" eb="2">
      <t>ヨウシキ</t>
    </rPh>
    <phoneticPr fontId="62"/>
  </si>
  <si>
    <t>開票立会人承諾書</t>
    <rPh sb="0" eb="5">
      <t>カイヒョウタチアイニン</t>
    </rPh>
    <rPh sb="5" eb="6">
      <t>ウケタマワ</t>
    </rPh>
    <rPh sb="6" eb="7">
      <t>ダク</t>
    </rPh>
    <rPh sb="7" eb="8">
      <t>ショ</t>
    </rPh>
    <phoneticPr fontId="2"/>
  </si>
  <si>
    <t>様式19</t>
    <rPh sb="0" eb="2">
      <t>ヨウシキ</t>
    </rPh>
    <phoneticPr fontId="62"/>
  </si>
  <si>
    <t>選挙立会人となるべき者の届出書</t>
    <rPh sb="0" eb="2">
      <t>センキョ</t>
    </rPh>
    <rPh sb="2" eb="4">
      <t>タチアイ</t>
    </rPh>
    <rPh sb="4" eb="5">
      <t>ニン</t>
    </rPh>
    <rPh sb="10" eb="11">
      <t>シャ</t>
    </rPh>
    <rPh sb="12" eb="15">
      <t>トドケデショ</t>
    </rPh>
    <phoneticPr fontId="2"/>
  </si>
  <si>
    <t>様式20</t>
    <rPh sb="0" eb="2">
      <t>ヨウシキ</t>
    </rPh>
    <phoneticPr fontId="62"/>
  </si>
  <si>
    <t>選挙立会人承諾書</t>
    <rPh sb="0" eb="2">
      <t>センキョ</t>
    </rPh>
    <rPh sb="2" eb="5">
      <t>タチアイニン</t>
    </rPh>
    <rPh sb="5" eb="6">
      <t>ウケタマワ</t>
    </rPh>
    <rPh sb="6" eb="7">
      <t>ダク</t>
    </rPh>
    <rPh sb="7" eb="8">
      <t>ショ</t>
    </rPh>
    <phoneticPr fontId="2"/>
  </si>
  <si>
    <t>様式21</t>
    <rPh sb="0" eb="2">
      <t>ヨウシキ</t>
    </rPh>
    <phoneticPr fontId="62"/>
  </si>
  <si>
    <t>選挙人名簿登録証明書</t>
    <rPh sb="0" eb="2">
      <t>センキョ</t>
    </rPh>
    <rPh sb="2" eb="3">
      <t>ニン</t>
    </rPh>
    <rPh sb="3" eb="5">
      <t>メイボ</t>
    </rPh>
    <rPh sb="5" eb="7">
      <t>トウロク</t>
    </rPh>
    <rPh sb="7" eb="9">
      <t>ショウメイ</t>
    </rPh>
    <rPh sb="9" eb="10">
      <t>ショ</t>
    </rPh>
    <phoneticPr fontId="2"/>
  </si>
  <si>
    <t>推薦1</t>
    <rPh sb="0" eb="2">
      <t>スイセン</t>
    </rPh>
    <phoneticPr fontId="62"/>
  </si>
  <si>
    <t>候補者推薦届出承諾書</t>
    <rPh sb="0" eb="3">
      <t>コウホシャ</t>
    </rPh>
    <rPh sb="3" eb="5">
      <t>スイセン</t>
    </rPh>
    <rPh sb="5" eb="7">
      <t>トドケデ</t>
    </rPh>
    <rPh sb="7" eb="10">
      <t>ショウダクショ</t>
    </rPh>
    <phoneticPr fontId="63"/>
  </si>
  <si>
    <t>推薦2</t>
    <rPh sb="0" eb="2">
      <t>スイセン</t>
    </rPh>
    <phoneticPr fontId="62"/>
  </si>
  <si>
    <t>推薦届出代表者証明書</t>
    <rPh sb="0" eb="2">
      <t>スイセン</t>
    </rPh>
    <rPh sb="2" eb="4">
      <t>トドケデ</t>
    </rPh>
    <rPh sb="4" eb="7">
      <t>ダイヒョウシャ</t>
    </rPh>
    <rPh sb="7" eb="10">
      <t>ショウメイショ</t>
    </rPh>
    <phoneticPr fontId="63"/>
  </si>
  <si>
    <t>推薦3</t>
    <rPh sb="0" eb="2">
      <t>スイセン</t>
    </rPh>
    <phoneticPr fontId="62"/>
  </si>
  <si>
    <t>選挙事務所設置承諾書（推薦届出）</t>
    <rPh sb="0" eb="2">
      <t>センキョ</t>
    </rPh>
    <rPh sb="2" eb="5">
      <t>ジムショ</t>
    </rPh>
    <rPh sb="5" eb="7">
      <t>セッチ</t>
    </rPh>
    <rPh sb="7" eb="10">
      <t>ショウダクショ</t>
    </rPh>
    <rPh sb="11" eb="13">
      <t>スイセン</t>
    </rPh>
    <rPh sb="13" eb="14">
      <t>トドケ</t>
    </rPh>
    <rPh sb="14" eb="15">
      <t>デ</t>
    </rPh>
    <phoneticPr fontId="63"/>
  </si>
  <si>
    <t>推薦4</t>
    <rPh sb="0" eb="2">
      <t>スイセン</t>
    </rPh>
    <phoneticPr fontId="62"/>
  </si>
  <si>
    <t>選挙事務所異動承諾書（推薦届出）</t>
    <rPh sb="0" eb="5">
      <t>センキョジムショ</t>
    </rPh>
    <rPh sb="5" eb="7">
      <t>イドウ</t>
    </rPh>
    <rPh sb="7" eb="10">
      <t>ショウダクショ</t>
    </rPh>
    <rPh sb="11" eb="13">
      <t>スイセン</t>
    </rPh>
    <rPh sb="13" eb="14">
      <t>トドケ</t>
    </rPh>
    <rPh sb="14" eb="15">
      <t>デ</t>
    </rPh>
    <phoneticPr fontId="63"/>
  </si>
  <si>
    <t>推薦5</t>
    <rPh sb="0" eb="2">
      <t>スイセン</t>
    </rPh>
    <phoneticPr fontId="62"/>
  </si>
  <si>
    <t>出納責任者選任承諾書（推薦届出)</t>
    <rPh sb="0" eb="5">
      <t>スイトウセキニンシャ</t>
    </rPh>
    <rPh sb="5" eb="7">
      <t>センニン</t>
    </rPh>
    <rPh sb="7" eb="10">
      <t>ショウダクショ</t>
    </rPh>
    <rPh sb="11" eb="13">
      <t>スイセン</t>
    </rPh>
    <rPh sb="13" eb="15">
      <t>トドケデ</t>
    </rPh>
    <phoneticPr fontId="63"/>
  </si>
  <si>
    <t>推薦6</t>
    <rPh sb="0" eb="2">
      <t>スイセン</t>
    </rPh>
    <phoneticPr fontId="62"/>
  </si>
  <si>
    <t>出納責任者解任承諾書（推薦届出)</t>
    <rPh sb="0" eb="5">
      <t>スイトウセキニンシャ</t>
    </rPh>
    <rPh sb="5" eb="7">
      <t>カイニン</t>
    </rPh>
    <rPh sb="7" eb="10">
      <t>ショウダクショ</t>
    </rPh>
    <rPh sb="11" eb="13">
      <t>スイセン</t>
    </rPh>
    <rPh sb="13" eb="15">
      <t>トドケデ</t>
    </rPh>
    <phoneticPr fontId="63"/>
  </si>
  <si>
    <t>秋田県　公職選挙法執行規程第１号様式の２８（第４条の１０関係）</t>
    <rPh sb="0" eb="3">
      <t>アキタケン</t>
    </rPh>
    <rPh sb="4" eb="6">
      <t>コウショク</t>
    </rPh>
    <rPh sb="6" eb="9">
      <t>センキョホウ</t>
    </rPh>
    <rPh sb="9" eb="11">
      <t>シッコウ</t>
    </rPh>
    <rPh sb="11" eb="13">
      <t>キテイ</t>
    </rPh>
    <rPh sb="13" eb="14">
      <t>ダイ</t>
    </rPh>
    <rPh sb="15" eb="16">
      <t>ゴウ</t>
    </rPh>
    <rPh sb="16" eb="18">
      <t>ヨウシキ</t>
    </rPh>
    <rPh sb="22" eb="23">
      <t>ダイ</t>
    </rPh>
    <rPh sb="24" eb="25">
      <t>ジョウ</t>
    </rPh>
    <rPh sb="28" eb="30">
      <t>カンケイ</t>
    </rPh>
    <phoneticPr fontId="3"/>
  </si>
  <si>
    <t>秋田県　公職選挙法執行規程第２５号様式の２（第６４条の２関係）</t>
    <rPh sb="0" eb="3">
      <t>アキタケン</t>
    </rPh>
    <rPh sb="4" eb="6">
      <t>コウショク</t>
    </rPh>
    <rPh sb="6" eb="9">
      <t>センキョホウ</t>
    </rPh>
    <rPh sb="9" eb="11">
      <t>シッコウ</t>
    </rPh>
    <rPh sb="11" eb="13">
      <t>キテイ</t>
    </rPh>
    <rPh sb="13" eb="14">
      <t>ダイ</t>
    </rPh>
    <rPh sb="16" eb="17">
      <t>ゴウ</t>
    </rPh>
    <rPh sb="17" eb="19">
      <t>ヨウシキ</t>
    </rPh>
    <rPh sb="22" eb="23">
      <t>ダイ</t>
    </rPh>
    <rPh sb="25" eb="26">
      <t>ジョウ</t>
    </rPh>
    <rPh sb="28" eb="30">
      <t>カンケイ</t>
    </rPh>
    <phoneticPr fontId="3"/>
  </si>
  <si>
    <t>秋田県　公職選挙法執行規程第２５号様式の３（第６４条の２関係）</t>
    <rPh sb="0" eb="3">
      <t>アキタケン</t>
    </rPh>
    <rPh sb="4" eb="6">
      <t>コウショク</t>
    </rPh>
    <rPh sb="6" eb="9">
      <t>センキョホウ</t>
    </rPh>
    <rPh sb="9" eb="11">
      <t>シッコウ</t>
    </rPh>
    <rPh sb="11" eb="13">
      <t>キテイ</t>
    </rPh>
    <rPh sb="13" eb="14">
      <t>ダイ</t>
    </rPh>
    <rPh sb="16" eb="17">
      <t>ゴウ</t>
    </rPh>
    <rPh sb="17" eb="19">
      <t>ヨウシキ</t>
    </rPh>
    <rPh sb="22" eb="23">
      <t>ダイ</t>
    </rPh>
    <rPh sb="25" eb="26">
      <t>ジョウ</t>
    </rPh>
    <rPh sb="28" eb="30">
      <t>カンケイ</t>
    </rPh>
    <phoneticPr fontId="3"/>
  </si>
  <si>
    <t>秋田県　公職選挙法執行規程第３号様式の２（第１０条の２関係）</t>
    <rPh sb="0" eb="3">
      <t>アキタケン</t>
    </rPh>
    <rPh sb="4" eb="6">
      <t>コウショク</t>
    </rPh>
    <rPh sb="6" eb="9">
      <t>センキョホウ</t>
    </rPh>
    <rPh sb="9" eb="11">
      <t>シッコウ</t>
    </rPh>
    <rPh sb="11" eb="13">
      <t>キテイ</t>
    </rPh>
    <rPh sb="13" eb="14">
      <t>ダイ</t>
    </rPh>
    <rPh sb="15" eb="16">
      <t>ゴウ</t>
    </rPh>
    <rPh sb="16" eb="18">
      <t>ヨウシキ</t>
    </rPh>
    <rPh sb="21" eb="22">
      <t>ダイ</t>
    </rPh>
    <rPh sb="24" eb="25">
      <t>ジョウ</t>
    </rPh>
    <rPh sb="27" eb="29">
      <t>カンケイ</t>
    </rPh>
    <phoneticPr fontId="3"/>
  </si>
  <si>
    <t>公職選挙法施規則第３２号様式の２（２９条の２関係）</t>
    <rPh sb="0" eb="2">
      <t>コウショク</t>
    </rPh>
    <rPh sb="2" eb="4">
      <t>センキョ</t>
    </rPh>
    <rPh sb="4" eb="5">
      <t>ホウ</t>
    </rPh>
    <rPh sb="5" eb="6">
      <t>セ</t>
    </rPh>
    <rPh sb="6" eb="8">
      <t>キソク</t>
    </rPh>
    <rPh sb="8" eb="9">
      <t>ダイ</t>
    </rPh>
    <rPh sb="11" eb="12">
      <t>ゴウ</t>
    </rPh>
    <rPh sb="12" eb="14">
      <t>ヨウシキ</t>
    </rPh>
    <rPh sb="19" eb="20">
      <t>ジョウ</t>
    </rPh>
    <rPh sb="22" eb="24">
      <t>カンケイ</t>
    </rPh>
    <phoneticPr fontId="3"/>
  </si>
  <si>
    <t>秋田県　公職選挙法執行規程第１２号様式その１（第３５条関係）</t>
    <rPh sb="0" eb="3">
      <t>アキタケン</t>
    </rPh>
    <rPh sb="4" eb="6">
      <t>コウショク</t>
    </rPh>
    <rPh sb="6" eb="9">
      <t>センキョホウ</t>
    </rPh>
    <rPh sb="9" eb="11">
      <t>シッコウ</t>
    </rPh>
    <rPh sb="11" eb="13">
      <t>キテイ</t>
    </rPh>
    <rPh sb="13" eb="14">
      <t>ダイ</t>
    </rPh>
    <rPh sb="16" eb="17">
      <t>ゴウ</t>
    </rPh>
    <rPh sb="17" eb="19">
      <t>ヨウシキ</t>
    </rPh>
    <rPh sb="23" eb="24">
      <t>ダイ</t>
    </rPh>
    <rPh sb="26" eb="27">
      <t>ジョウ</t>
    </rPh>
    <rPh sb="27" eb="29">
      <t>カンケイ</t>
    </rPh>
    <phoneticPr fontId="3"/>
  </si>
  <si>
    <t>秋田県　公職選挙法執行規程第２０号様式（第４６条関係）</t>
    <rPh sb="0" eb="3">
      <t>アキタケン</t>
    </rPh>
    <rPh sb="4" eb="6">
      <t>コウショク</t>
    </rPh>
    <rPh sb="6" eb="9">
      <t>センキョホウ</t>
    </rPh>
    <rPh sb="9" eb="11">
      <t>シッコウ</t>
    </rPh>
    <rPh sb="11" eb="13">
      <t>キテイ</t>
    </rPh>
    <rPh sb="13" eb="14">
      <t>ダイ</t>
    </rPh>
    <rPh sb="16" eb="17">
      <t>ゴウ</t>
    </rPh>
    <rPh sb="17" eb="19">
      <t>ヨウシキ</t>
    </rPh>
    <rPh sb="20" eb="21">
      <t>ダイ</t>
    </rPh>
    <rPh sb="23" eb="24">
      <t>ジョウ</t>
    </rPh>
    <rPh sb="24" eb="26">
      <t>カンケイ</t>
    </rPh>
    <phoneticPr fontId="3"/>
  </si>
  <si>
    <t>秋田県　公職選挙法執行規程第２１号様式（第４９条の３関係）</t>
    <rPh sb="0" eb="3">
      <t>アキタケン</t>
    </rPh>
    <rPh sb="4" eb="6">
      <t>コウショク</t>
    </rPh>
    <rPh sb="6" eb="9">
      <t>センキョホウ</t>
    </rPh>
    <rPh sb="9" eb="11">
      <t>シッコウ</t>
    </rPh>
    <rPh sb="11" eb="13">
      <t>キテイ</t>
    </rPh>
    <rPh sb="13" eb="14">
      <t>ダイ</t>
    </rPh>
    <rPh sb="16" eb="17">
      <t>ゴウ</t>
    </rPh>
    <rPh sb="17" eb="19">
      <t>ヨウシキ</t>
    </rPh>
    <rPh sb="20" eb="21">
      <t>ダイ</t>
    </rPh>
    <rPh sb="23" eb="24">
      <t>ジョウ</t>
    </rPh>
    <rPh sb="26" eb="28">
      <t>カンケイ</t>
    </rPh>
    <phoneticPr fontId="3"/>
  </si>
  <si>
    <t>秋田県　公職選挙法執行規程第２２号様式（第４９条の３関係）</t>
    <rPh sb="0" eb="3">
      <t>アキタケン</t>
    </rPh>
    <rPh sb="4" eb="6">
      <t>コウショク</t>
    </rPh>
    <rPh sb="6" eb="9">
      <t>センキョホウ</t>
    </rPh>
    <rPh sb="9" eb="11">
      <t>シッコウ</t>
    </rPh>
    <rPh sb="11" eb="13">
      <t>キテイ</t>
    </rPh>
    <rPh sb="13" eb="14">
      <t>ダイ</t>
    </rPh>
    <rPh sb="16" eb="17">
      <t>ゴウ</t>
    </rPh>
    <rPh sb="17" eb="19">
      <t>ヨウシキ</t>
    </rPh>
    <rPh sb="20" eb="21">
      <t>ダイ</t>
    </rPh>
    <rPh sb="23" eb="24">
      <t>ジョウ</t>
    </rPh>
    <rPh sb="26" eb="28">
      <t>カンケイ</t>
    </rPh>
    <phoneticPr fontId="3"/>
  </si>
  <si>
    <t>候補者経歴書</t>
    <rPh sb="0" eb="1">
      <t>コウ</t>
    </rPh>
    <rPh sb="1" eb="2">
      <t>タスク</t>
    </rPh>
    <rPh sb="2" eb="3">
      <t>シャ</t>
    </rPh>
    <rPh sb="3" eb="4">
      <t>キョウ</t>
    </rPh>
    <rPh sb="4" eb="5">
      <t>レキ</t>
    </rPh>
    <rPh sb="5" eb="6">
      <t>ショ</t>
    </rPh>
    <phoneticPr fontId="63"/>
  </si>
  <si>
    <t>公職選挙法施規則第１４号様式（１１条関係）</t>
    <rPh sb="0" eb="2">
      <t>コウショク</t>
    </rPh>
    <rPh sb="2" eb="4">
      <t>センキョ</t>
    </rPh>
    <rPh sb="4" eb="5">
      <t>ホウ</t>
    </rPh>
    <rPh sb="5" eb="6">
      <t>セ</t>
    </rPh>
    <rPh sb="6" eb="8">
      <t>キソク</t>
    </rPh>
    <rPh sb="8" eb="9">
      <t>ダイ</t>
    </rPh>
    <rPh sb="11" eb="12">
      <t>ゴウ</t>
    </rPh>
    <rPh sb="12" eb="14">
      <t>ヨウシキ</t>
    </rPh>
    <rPh sb="17" eb="18">
      <t>ジョウ</t>
    </rPh>
    <rPh sb="18" eb="20">
      <t>カンケイ</t>
    </rPh>
    <phoneticPr fontId="3"/>
  </si>
  <si>
    <t>公職選挙法施規則第１５号様式（１１条関係）</t>
    <rPh sb="0" eb="2">
      <t>コウショク</t>
    </rPh>
    <rPh sb="2" eb="4">
      <t>センキョ</t>
    </rPh>
    <rPh sb="4" eb="5">
      <t>ホウ</t>
    </rPh>
    <rPh sb="5" eb="6">
      <t>セ</t>
    </rPh>
    <rPh sb="6" eb="8">
      <t>キソク</t>
    </rPh>
    <rPh sb="8" eb="9">
      <t>ダイ</t>
    </rPh>
    <rPh sb="11" eb="12">
      <t>ゴウ</t>
    </rPh>
    <rPh sb="12" eb="14">
      <t>ヨウシキ</t>
    </rPh>
    <rPh sb="17" eb="18">
      <t>ジョウ</t>
    </rPh>
    <rPh sb="18" eb="20">
      <t>カンケイ</t>
    </rPh>
    <phoneticPr fontId="3"/>
  </si>
  <si>
    <t>秋田県　公職選挙法執行規程第２５号様式の２（第６４条の２関係）別紙</t>
    <rPh sb="0" eb="3">
      <t>アキタケン</t>
    </rPh>
    <rPh sb="4" eb="6">
      <t>コウショク</t>
    </rPh>
    <rPh sb="6" eb="9">
      <t>センキョホウ</t>
    </rPh>
    <rPh sb="9" eb="11">
      <t>シッコウ</t>
    </rPh>
    <rPh sb="11" eb="13">
      <t>キテイ</t>
    </rPh>
    <rPh sb="13" eb="14">
      <t>ダイ</t>
    </rPh>
    <rPh sb="16" eb="17">
      <t>ゴウ</t>
    </rPh>
    <rPh sb="17" eb="19">
      <t>ヨウシキ</t>
    </rPh>
    <rPh sb="22" eb="23">
      <t>ダイ</t>
    </rPh>
    <rPh sb="25" eb="26">
      <t>ジョウ</t>
    </rPh>
    <rPh sb="28" eb="30">
      <t>カンケイ</t>
    </rPh>
    <rPh sb="31" eb="33">
      <t>ベッシ</t>
    </rPh>
    <phoneticPr fontId="3"/>
  </si>
  <si>
    <t>秋田県　公職選挙法執行規程第１号様式の２８（第４条の１０関係）別紙</t>
    <rPh sb="0" eb="3">
      <t>アキタケン</t>
    </rPh>
    <rPh sb="4" eb="6">
      <t>コウショク</t>
    </rPh>
    <rPh sb="6" eb="9">
      <t>センキョホウ</t>
    </rPh>
    <rPh sb="9" eb="11">
      <t>シッコウ</t>
    </rPh>
    <rPh sb="11" eb="13">
      <t>キテイ</t>
    </rPh>
    <rPh sb="13" eb="14">
      <t>ダイ</t>
    </rPh>
    <rPh sb="15" eb="16">
      <t>ゴウ</t>
    </rPh>
    <rPh sb="16" eb="18">
      <t>ヨウシキ</t>
    </rPh>
    <rPh sb="22" eb="23">
      <t>ダイ</t>
    </rPh>
    <rPh sb="24" eb="25">
      <t>ジョウ</t>
    </rPh>
    <rPh sb="28" eb="30">
      <t>カンケイ</t>
    </rPh>
    <rPh sb="31" eb="33">
      <t>ベッシ</t>
    </rPh>
    <phoneticPr fontId="3"/>
  </si>
  <si>
    <t>？？？</t>
    <phoneticPr fontId="4"/>
  </si>
  <si>
    <t>公職選挙法施規則第１６号様式の１２（１２条、１７条の７関係）</t>
    <rPh sb="0" eb="2">
      <t>コウショク</t>
    </rPh>
    <rPh sb="2" eb="4">
      <t>センキョ</t>
    </rPh>
    <rPh sb="4" eb="5">
      <t>ホウ</t>
    </rPh>
    <rPh sb="5" eb="6">
      <t>セ</t>
    </rPh>
    <rPh sb="6" eb="8">
      <t>キソク</t>
    </rPh>
    <rPh sb="8" eb="9">
      <t>ダイ</t>
    </rPh>
    <rPh sb="11" eb="12">
      <t>ゴウ</t>
    </rPh>
    <rPh sb="12" eb="14">
      <t>ヨウシキ</t>
    </rPh>
    <rPh sb="20" eb="21">
      <t>ジョウ</t>
    </rPh>
    <rPh sb="24" eb="25">
      <t>ジョウ</t>
    </rPh>
    <rPh sb="27" eb="29">
      <t>カンケイ</t>
    </rPh>
    <phoneticPr fontId="3"/>
  </si>
  <si>
    <t>公職選挙法施規則第１６号様式の８・公職選挙法施規則第１６号様式の９（推薦）</t>
    <rPh sb="0" eb="2">
      <t>コウショク</t>
    </rPh>
    <rPh sb="2" eb="4">
      <t>センキョ</t>
    </rPh>
    <rPh sb="4" eb="5">
      <t>ホウ</t>
    </rPh>
    <rPh sb="5" eb="6">
      <t>セ</t>
    </rPh>
    <rPh sb="6" eb="8">
      <t>キソク</t>
    </rPh>
    <rPh sb="8" eb="9">
      <t>ダイ</t>
    </rPh>
    <rPh sb="11" eb="12">
      <t>ゴウ</t>
    </rPh>
    <rPh sb="12" eb="14">
      <t>ヨウシキ</t>
    </rPh>
    <phoneticPr fontId="3"/>
  </si>
  <si>
    <t>公職選挙法施規則第１６号様式の１１</t>
    <rPh sb="0" eb="2">
      <t>コウショク</t>
    </rPh>
    <rPh sb="2" eb="4">
      <t>センキョ</t>
    </rPh>
    <rPh sb="4" eb="5">
      <t>ホウ</t>
    </rPh>
    <rPh sb="5" eb="6">
      <t>セ</t>
    </rPh>
    <rPh sb="6" eb="8">
      <t>キソク</t>
    </rPh>
    <rPh sb="8" eb="9">
      <t>ダイ</t>
    </rPh>
    <rPh sb="11" eb="12">
      <t>ゴウ</t>
    </rPh>
    <rPh sb="12" eb="14">
      <t>ヨウシキ</t>
    </rPh>
    <phoneticPr fontId="3"/>
  </si>
  <si>
    <t>公職選挙法施規則第１６号様式の１０</t>
    <rPh sb="0" eb="2">
      <t>コウショク</t>
    </rPh>
    <rPh sb="2" eb="4">
      <t>センキョ</t>
    </rPh>
    <rPh sb="4" eb="5">
      <t>ホウ</t>
    </rPh>
    <rPh sb="5" eb="6">
      <t>セ</t>
    </rPh>
    <rPh sb="6" eb="8">
      <t>キソク</t>
    </rPh>
    <rPh sb="8" eb="9">
      <t>ダイ</t>
    </rPh>
    <rPh sb="11" eb="12">
      <t>ゴウ</t>
    </rPh>
    <rPh sb="12" eb="14">
      <t>ヨウシキ</t>
    </rPh>
    <phoneticPr fontId="3"/>
  </si>
  <si>
    <t>公職選挙法施規則第１６号様式の６</t>
    <rPh sb="0" eb="2">
      <t>コウショク</t>
    </rPh>
    <rPh sb="2" eb="4">
      <t>センキョ</t>
    </rPh>
    <rPh sb="4" eb="5">
      <t>ホウ</t>
    </rPh>
    <rPh sb="5" eb="6">
      <t>セ</t>
    </rPh>
    <rPh sb="6" eb="8">
      <t>キソク</t>
    </rPh>
    <rPh sb="8" eb="9">
      <t>ダイ</t>
    </rPh>
    <rPh sb="11" eb="12">
      <t>ゴウ</t>
    </rPh>
    <rPh sb="12" eb="14">
      <t>ヨウシキ</t>
    </rPh>
    <phoneticPr fontId="3"/>
  </si>
  <si>
    <t>公職選挙法施規則第１６号様式の１３（１２条、１７条の６関係）</t>
    <rPh sb="0" eb="2">
      <t>コウショク</t>
    </rPh>
    <rPh sb="2" eb="4">
      <t>センキョ</t>
    </rPh>
    <rPh sb="4" eb="5">
      <t>ホウ</t>
    </rPh>
    <rPh sb="5" eb="6">
      <t>セ</t>
    </rPh>
    <rPh sb="6" eb="8">
      <t>キソク</t>
    </rPh>
    <rPh sb="8" eb="9">
      <t>ダイ</t>
    </rPh>
    <rPh sb="11" eb="12">
      <t>ゴウ</t>
    </rPh>
    <rPh sb="12" eb="14">
      <t>ヨウシキ</t>
    </rPh>
    <rPh sb="20" eb="21">
      <t>ジョウ</t>
    </rPh>
    <rPh sb="24" eb="25">
      <t>ジョウ</t>
    </rPh>
    <rPh sb="27" eb="29">
      <t>カンケイ</t>
    </rPh>
    <phoneticPr fontId="3"/>
  </si>
  <si>
    <t>公職選挙法施規則第１６号様式の２０</t>
    <rPh sb="0" eb="2">
      <t>コウショク</t>
    </rPh>
    <rPh sb="2" eb="4">
      <t>センキョ</t>
    </rPh>
    <rPh sb="4" eb="5">
      <t>ホウ</t>
    </rPh>
    <rPh sb="5" eb="6">
      <t>セ</t>
    </rPh>
    <rPh sb="6" eb="8">
      <t>キソク</t>
    </rPh>
    <rPh sb="8" eb="9">
      <t>ダイ</t>
    </rPh>
    <rPh sb="11" eb="12">
      <t>ゴウ</t>
    </rPh>
    <rPh sb="12" eb="14">
      <t>ヨウシキ</t>
    </rPh>
    <phoneticPr fontId="3"/>
  </si>
  <si>
    <t>様式の根拠となる法令</t>
    <rPh sb="0" eb="2">
      <t>ヨウシキ</t>
    </rPh>
    <rPh sb="3" eb="5">
      <t>コンキョ</t>
    </rPh>
    <rPh sb="8" eb="10">
      <t>ホウレイ</t>
    </rPh>
    <phoneticPr fontId="4"/>
  </si>
  <si>
    <t>様式№</t>
    <rPh sb="0" eb="2">
      <t>ヨウシキ</t>
    </rPh>
    <phoneticPr fontId="4"/>
  </si>
  <si>
    <t>タイトル</t>
    <phoneticPr fontId="4"/>
  </si>
  <si>
    <t xml:space="preserve">衆議院小選挙区選出議員選挙候補者届出書 (本人・推薦届出) </t>
    <rPh sb="24" eb="26">
      <t>スイセン</t>
    </rPh>
    <phoneticPr fontId="4"/>
  </si>
  <si>
    <t>推薦</t>
    <rPh sb="0" eb="2">
      <t>スイセン</t>
    </rPh>
    <phoneticPr fontId="4"/>
  </si>
  <si>
    <t>◎　入力シート中、黄色で塗りつぶしているセルに候補者の氏名、住所等のデータを入力</t>
    <rPh sb="2" eb="4">
      <t>ニュウリョク</t>
    </rPh>
    <rPh sb="7" eb="8">
      <t>チュウ</t>
    </rPh>
    <rPh sb="9" eb="11">
      <t>キイロ</t>
    </rPh>
    <rPh sb="12" eb="13">
      <t>ヌ</t>
    </rPh>
    <rPh sb="23" eb="26">
      <t>コウホシャ</t>
    </rPh>
    <rPh sb="27" eb="29">
      <t>シメイ</t>
    </rPh>
    <rPh sb="30" eb="32">
      <t>ジュウショ</t>
    </rPh>
    <rPh sb="32" eb="33">
      <t>トウ</t>
    </rPh>
    <rPh sb="38" eb="40">
      <t>ニュウリョク</t>
    </rPh>
    <phoneticPr fontId="8"/>
  </si>
  <si>
    <t>　すると、各様式に入力した事項が自動表示されます（使用は任意です。）。各候補者の</t>
    <phoneticPr fontId="4"/>
  </si>
  <si>
    <t>　届出内容により、提出する様式のみ作成・印刷し、提出してくださるようお願いします。</t>
    <rPh sb="9" eb="11">
      <t>テイシュツ</t>
    </rPh>
    <rPh sb="13" eb="15">
      <t>ヨウシキ</t>
    </rPh>
    <rPh sb="17" eb="19">
      <t>サクセイ</t>
    </rPh>
    <rPh sb="20" eb="21">
      <t>イン</t>
    </rPh>
    <rPh sb="24" eb="26">
      <t>テイシュツ</t>
    </rPh>
    <rPh sb="35" eb="36">
      <t>ネガ</t>
    </rPh>
    <phoneticPr fontId="4"/>
  </si>
  <si>
    <t>◎　様式中に黄色で塗りつぶしているセルがある場合は、当該様式に入力後刷後に手書き</t>
    <rPh sb="9" eb="10">
      <t>ヌ</t>
    </rPh>
    <rPh sb="22" eb="24">
      <t>バアイ</t>
    </rPh>
    <rPh sb="26" eb="28">
      <t>トウガイ</t>
    </rPh>
    <rPh sb="28" eb="30">
      <t>ヨウシキ</t>
    </rPh>
    <rPh sb="31" eb="34">
      <t>ニュウリョクゴ</t>
    </rPh>
    <rPh sb="34" eb="35">
      <t>サツ</t>
    </rPh>
    <rPh sb="35" eb="36">
      <t>ゴ</t>
    </rPh>
    <phoneticPr fontId="4"/>
  </si>
  <si>
    <t>　等により必要事項を御記入ください。</t>
    <phoneticPr fontId="4"/>
  </si>
  <si>
    <t>◎　様式に住所等がすべて表示されない場合は、印刷前に、様式中の文字の大きさを小さ</t>
    <rPh sb="2" eb="4">
      <t>ヨウシキ</t>
    </rPh>
    <rPh sb="5" eb="8">
      <t>ジュウショトウ</t>
    </rPh>
    <rPh sb="12" eb="14">
      <t>ヒョウジ</t>
    </rPh>
    <rPh sb="18" eb="20">
      <t>バアイ</t>
    </rPh>
    <rPh sb="22" eb="23">
      <t>イン</t>
    </rPh>
    <rPh sb="24" eb="25">
      <t>マエ</t>
    </rPh>
    <rPh sb="27" eb="29">
      <t>ヨウシキ</t>
    </rPh>
    <rPh sb="29" eb="30">
      <t>チュウ</t>
    </rPh>
    <rPh sb="31" eb="33">
      <t>モジ</t>
    </rPh>
    <rPh sb="34" eb="35">
      <t>オオ</t>
    </rPh>
    <rPh sb="38" eb="39">
      <t>チイ</t>
    </rPh>
    <phoneticPr fontId="4"/>
  </si>
  <si>
    <t>　くするなどして対応くださるようお願いします。</t>
    <phoneticPr fontId="4"/>
  </si>
  <si>
    <t>R</t>
    <phoneticPr fontId="4"/>
  </si>
  <si>
    <t>秋田県選挙区</t>
    <rPh sb="0" eb="3">
      <t>アキタケン</t>
    </rPh>
    <rPh sb="3" eb="6">
      <t>センキョク</t>
    </rPh>
    <phoneticPr fontId="4"/>
  </si>
  <si>
    <t>秋田県</t>
    <rPh sb="0" eb="2">
      <t>アキタ</t>
    </rPh>
    <rPh sb="2" eb="3">
      <t>ケン</t>
    </rPh>
    <phoneticPr fontId="4"/>
  </si>
  <si>
    <t>秋田県</t>
    <rPh sb="0" eb="3">
      <t>アキタケン</t>
    </rPh>
    <phoneticPr fontId="4"/>
  </si>
  <si>
    <t>べきことを承諾します。</t>
    <phoneticPr fontId="34"/>
  </si>
  <si>
    <t>選択しないでください→</t>
    <rPh sb="0" eb="2">
      <t>センタク</t>
    </rPh>
    <phoneticPr fontId="4"/>
  </si>
  <si>
    <t>承　　諾　　書</t>
    <rPh sb="0" eb="1">
      <t>ウケタマワ</t>
    </rPh>
    <rPh sb="3" eb="4">
      <t>ダク</t>
    </rPh>
    <rPh sb="6" eb="7">
      <t>ショ</t>
    </rPh>
    <phoneticPr fontId="34"/>
  </si>
  <si>
    <t>令和　　年　　月　　日</t>
    <phoneticPr fontId="36" type="Hiragana"/>
  </si>
  <si>
    <t>本人届出</t>
  </si>
  <si>
    <t>政党その他の政治団体の名称</t>
    <rPh sb="0" eb="2">
      <t>セイトウ</t>
    </rPh>
    <rPh sb="4" eb="5">
      <t>タ</t>
    </rPh>
    <rPh sb="6" eb="8">
      <t>セイジ</t>
    </rPh>
    <rPh sb="8" eb="10">
      <t>ダンタイ</t>
    </rPh>
    <rPh sb="11" eb="13">
      <t>メイショウ</t>
    </rPh>
    <phoneticPr fontId="4"/>
  </si>
  <si>
    <t>立会すべき選挙分会</t>
    <rPh sb="0" eb="1">
      <t>タ</t>
    </rPh>
    <rPh sb="1" eb="2">
      <t>ア</t>
    </rPh>
    <rPh sb="5" eb="7">
      <t>センキョ</t>
    </rPh>
    <rPh sb="7" eb="9">
      <t>ブンカイ</t>
    </rPh>
    <phoneticPr fontId="4"/>
  </si>
  <si>
    <t>参議院名簿届出政党等の名称</t>
    <rPh sb="0" eb="3">
      <t>サンギイン</t>
    </rPh>
    <rPh sb="3" eb="5">
      <t>メイボ</t>
    </rPh>
    <rPh sb="5" eb="7">
      <t>トドケデ</t>
    </rPh>
    <rPh sb="7" eb="9">
      <t>セイトウ</t>
    </rPh>
    <rPh sb="9" eb="10">
      <t>トウ</t>
    </rPh>
    <rPh sb="11" eb="13">
      <t>メイショウ</t>
    </rPh>
    <phoneticPr fontId="4"/>
  </si>
  <si>
    <t>電話</t>
    <rPh sb="0" eb="2">
      <t>でんわ</t>
    </rPh>
    <phoneticPr fontId="36" type="Hiragana"/>
  </si>
  <si>
    <t>したいから、公職選挙法第１６３条の規定により申し出ます。</t>
    <rPh sb="6" eb="11">
      <t>こうしょくせんきょほう</t>
    </rPh>
    <rPh sb="11" eb="12">
      <t>だい</t>
    </rPh>
    <rPh sb="15" eb="16">
      <t>じょう</t>
    </rPh>
    <rPh sb="17" eb="19">
      <t>きてい</t>
    </rPh>
    <rPh sb="22" eb="23">
      <t>もう</t>
    </rPh>
    <rPh sb="24" eb="25">
      <t>で</t>
    </rPh>
    <phoneticPr fontId="68" type="Hiragana"/>
  </si>
  <si>
    <t>令和　 年 　月　 日</t>
    <rPh sb="0" eb="2">
      <t>レイワ</t>
    </rPh>
    <rPh sb="4" eb="5">
      <t>ネン</t>
    </rPh>
    <rPh sb="7" eb="8">
      <t>ツキ</t>
    </rPh>
    <rPh sb="10" eb="11">
      <t>ヒ</t>
    </rPh>
    <phoneticPr fontId="4"/>
  </si>
  <si>
    <t>個人演説会開催申出書</t>
    <rPh sb="0" eb="2">
      <t>コジン</t>
    </rPh>
    <rPh sb="2" eb="5">
      <t>エンゼツカイ</t>
    </rPh>
    <rPh sb="5" eb="7">
      <t>カイサイ</t>
    </rPh>
    <rPh sb="7" eb="10">
      <t>モウシデショ</t>
    </rPh>
    <phoneticPr fontId="4"/>
  </si>
  <si>
    <t>選挙立会人となるべき者の届出書</t>
    <rPh sb="0" eb="2">
      <t>センキョ</t>
    </rPh>
    <rPh sb="2" eb="5">
      <t>タチアイニン</t>
    </rPh>
    <rPh sb="10" eb="11">
      <t>モノ</t>
    </rPh>
    <rPh sb="12" eb="14">
      <t>トドケデ</t>
    </rPh>
    <rPh sb="14" eb="15">
      <t>カ</t>
    </rPh>
    <phoneticPr fontId="4"/>
  </si>
  <si>
    <t>（選挙立会人となるべき者の）承諾書</t>
    <rPh sb="1" eb="3">
      <t>センキョ</t>
    </rPh>
    <rPh sb="3" eb="6">
      <t>タチアイニン</t>
    </rPh>
    <rPh sb="11" eb="12">
      <t>モノ</t>
    </rPh>
    <rPh sb="14" eb="17">
      <t>ショウダクショ</t>
    </rPh>
    <phoneticPr fontId="4"/>
  </si>
  <si>
    <t>選挙人名簿登録証明書</t>
    <rPh sb="0" eb="3">
      <t>センキョニン</t>
    </rPh>
    <rPh sb="3" eb="5">
      <t>メイボ</t>
    </rPh>
    <rPh sb="5" eb="7">
      <t>トウロク</t>
    </rPh>
    <rPh sb="7" eb="10">
      <t>ショウメイショ</t>
    </rPh>
    <phoneticPr fontId="4"/>
  </si>
  <si>
    <t>名 簿 届 出 政 党 等</t>
    <rPh sb="0" eb="1">
      <t>な</t>
    </rPh>
    <rPh sb="2" eb="3">
      <t>ぼ</t>
    </rPh>
    <rPh sb="4" eb="5">
      <t>とどけ</t>
    </rPh>
    <rPh sb="6" eb="7">
      <t>で</t>
    </rPh>
    <rPh sb="8" eb="9">
      <t>せい</t>
    </rPh>
    <rPh sb="10" eb="11">
      <t>とう</t>
    </rPh>
    <rPh sb="12" eb="13">
      <t>とう</t>
    </rPh>
    <phoneticPr fontId="36" type="Hiragana"/>
  </si>
  <si>
    <t>名 簿 登 載 者 氏 名</t>
    <rPh sb="0" eb="1">
      <t>な</t>
    </rPh>
    <rPh sb="2" eb="3">
      <t>ぼ</t>
    </rPh>
    <rPh sb="4" eb="5">
      <t>のぼる</t>
    </rPh>
    <rPh sb="6" eb="7">
      <t>さい</t>
    </rPh>
    <rPh sb="8" eb="9">
      <t>もの</t>
    </rPh>
    <rPh sb="10" eb="11">
      <t>し</t>
    </rPh>
    <rPh sb="12" eb="13">
      <t>な</t>
    </rPh>
    <phoneticPr fontId="36" type="Hiragana"/>
  </si>
  <si>
    <t>住 所</t>
    <rPh sb="0" eb="1">
      <t>ジュウ</t>
    </rPh>
    <rPh sb="2" eb="3">
      <t>ショ</t>
    </rPh>
    <phoneticPr fontId="4"/>
  </si>
  <si>
    <t>個人演説会に使用する施設の名称</t>
    <rPh sb="0" eb="2">
      <t>コジン</t>
    </rPh>
    <rPh sb="2" eb="5">
      <t>エンゼツカイ</t>
    </rPh>
    <rPh sb="6" eb="8">
      <t>シヨウ</t>
    </rPh>
    <rPh sb="10" eb="12">
      <t>シセツ</t>
    </rPh>
    <rPh sb="13" eb="15">
      <t>メイショウ</t>
    </rPh>
    <phoneticPr fontId="4"/>
  </si>
  <si>
    <t>個人演説会開催日</t>
    <rPh sb="0" eb="2">
      <t>コジン</t>
    </rPh>
    <rPh sb="2" eb="5">
      <t>エンゼツカイ</t>
    </rPh>
    <rPh sb="5" eb="7">
      <t>カイサイ</t>
    </rPh>
    <rPh sb="7" eb="8">
      <t>ヒ</t>
    </rPh>
    <phoneticPr fontId="4"/>
  </si>
  <si>
    <t>個人演説会開催時間</t>
    <rPh sb="0" eb="2">
      <t>コジン</t>
    </rPh>
    <rPh sb="2" eb="5">
      <t>エンゼツカイ</t>
    </rPh>
    <rPh sb="5" eb="7">
      <t>カイサイ</t>
    </rPh>
    <rPh sb="7" eb="9">
      <t>ジカン</t>
    </rPh>
    <phoneticPr fontId="4"/>
  </si>
  <si>
    <t>使用可否の通知の連絡場所</t>
    <rPh sb="0" eb="2">
      <t>シヨウ</t>
    </rPh>
    <rPh sb="2" eb="4">
      <t>カヒ</t>
    </rPh>
    <rPh sb="5" eb="7">
      <t>ツウチ</t>
    </rPh>
    <rPh sb="8" eb="10">
      <t>レンラク</t>
    </rPh>
    <rPh sb="10" eb="12">
      <t>バショ</t>
    </rPh>
    <phoneticPr fontId="4"/>
  </si>
  <si>
    <t>使用可否の通知の連絡場所（電話番号）　</t>
    <phoneticPr fontId="4"/>
  </si>
  <si>
    <t>開票立会人承諾書</t>
    <rPh sb="0" eb="2">
      <t>カイヒョウ</t>
    </rPh>
    <rPh sb="2" eb="5">
      <t>タチアイニン</t>
    </rPh>
    <rPh sb="5" eb="8">
      <t>ショウダクショ</t>
    </rPh>
    <phoneticPr fontId="4"/>
  </si>
  <si>
    <t>選挙立会人承諾書</t>
    <rPh sb="0" eb="2">
      <t>せんきょ</t>
    </rPh>
    <rPh sb="2" eb="5">
      <t>たちあいにん</t>
    </rPh>
    <rPh sb="5" eb="8">
      <t>しょうだくしょ</t>
    </rPh>
    <phoneticPr fontId="2" type="Hiragana"/>
  </si>
  <si>
    <t>選挙名簿人登録証明書</t>
    <rPh sb="0" eb="2">
      <t>センキョ</t>
    </rPh>
    <rPh sb="2" eb="4">
      <t>メイボ</t>
    </rPh>
    <rPh sb="4" eb="5">
      <t>ニン</t>
    </rPh>
    <rPh sb="5" eb="7">
      <t>トウロク</t>
    </rPh>
    <rPh sb="7" eb="10">
      <t>ショウメイショ</t>
    </rPh>
    <phoneticPr fontId="63"/>
  </si>
  <si>
    <t>参議院比例代表選出議員選挙届出に係る
提出書類作成支援ファイル</t>
    <rPh sb="0" eb="3">
      <t>サンギイン</t>
    </rPh>
    <rPh sb="3" eb="5">
      <t>ヒレイ</t>
    </rPh>
    <rPh sb="5" eb="7">
      <t>ダイヒョウ</t>
    </rPh>
    <rPh sb="7" eb="9">
      <t>センシュツ</t>
    </rPh>
    <rPh sb="9" eb="11">
      <t>ギイン</t>
    </rPh>
    <rPh sb="11" eb="13">
      <t>センキョ</t>
    </rPh>
    <rPh sb="13" eb="15">
      <t>トドケデ</t>
    </rPh>
    <rPh sb="16" eb="17">
      <t>カカ</t>
    </rPh>
    <rPh sb="19" eb="21">
      <t>テイシュツ</t>
    </rPh>
    <rPh sb="21" eb="23">
      <t>ショルイ</t>
    </rPh>
    <rPh sb="23" eb="25">
      <t>サクセイ</t>
    </rPh>
    <rPh sb="25" eb="27">
      <t>シエン</t>
    </rPh>
    <phoneticPr fontId="8"/>
  </si>
  <si>
    <t>参議院名簿届出政党等の名称（ふりがな）</t>
    <rPh sb="0" eb="3">
      <t>サンギイン</t>
    </rPh>
    <rPh sb="3" eb="5">
      <t>メイボ</t>
    </rPh>
    <rPh sb="5" eb="7">
      <t>トドケデ</t>
    </rPh>
    <rPh sb="7" eb="9">
      <t>セイトウ</t>
    </rPh>
    <rPh sb="9" eb="10">
      <t>トウ</t>
    </rPh>
    <rPh sb="11" eb="13">
      <t>メイショウ</t>
    </rPh>
    <phoneticPr fontId="4"/>
  </si>
  <si>
    <t>⇒選挙分会長名（自動表示）</t>
    <rPh sb="1" eb="3">
      <t>センキョ</t>
    </rPh>
    <rPh sb="3" eb="5">
      <t>ブンカイ</t>
    </rPh>
    <rPh sb="5" eb="6">
      <t>カイチョウ</t>
    </rPh>
    <rPh sb="6" eb="7">
      <t>ナ</t>
    </rPh>
    <rPh sb="8" eb="10">
      <t>ジドウ</t>
    </rPh>
    <rPh sb="10" eb="12">
      <t>ヒョウジ</t>
    </rPh>
    <phoneticPr fontId="4"/>
  </si>
  <si>
    <t>参議院比例代表選出議員</t>
    <rPh sb="0" eb="3">
      <t>サンギイン</t>
    </rPh>
    <rPh sb="3" eb="5">
      <t>ヒレイ</t>
    </rPh>
    <rPh sb="5" eb="7">
      <t>ダイヒョウ</t>
    </rPh>
    <rPh sb="7" eb="9">
      <t>センシュツ</t>
    </rPh>
    <rPh sb="9" eb="11">
      <t>ギイン</t>
    </rPh>
    <phoneticPr fontId="4"/>
  </si>
  <si>
    <t>　　届出等の名義人本人が届け出る場合にあつては本人確認書類の提示又は提出を、</t>
    <rPh sb="2" eb="4">
      <t>トドケデ</t>
    </rPh>
    <rPh sb="4" eb="5">
      <t>トウ</t>
    </rPh>
    <rPh sb="6" eb="9">
      <t>メイギニン</t>
    </rPh>
    <rPh sb="9" eb="11">
      <t>ホンニン</t>
    </rPh>
    <phoneticPr fontId="4"/>
  </si>
  <si>
    <t>　その代理人が届け出る場合にあつては委任状の提示又は提出及び当該代理人の本人</t>
  </si>
  <si>
    <t>　その代理人が届け出る場合にあつては委任状の提示又は提出及び当該代理人の本人</t>
    <phoneticPr fontId="4"/>
  </si>
  <si>
    <t>　確認書類の提示又は提出を行ってください。ただし、届出等の名義人本人の署名そ</t>
    <rPh sb="25" eb="27">
      <t>トドケデ</t>
    </rPh>
    <rPh sb="27" eb="28">
      <t>トウ</t>
    </rPh>
    <rPh sb="29" eb="32">
      <t>メイギニン</t>
    </rPh>
    <rPh sb="32" eb="34">
      <t>ホンニン</t>
    </rPh>
    <phoneticPr fontId="4"/>
  </si>
  <si>
    <t>　の他の措置がある場合はこの限りではありません。</t>
  </si>
  <si>
    <t>　の他の措置がある場合はこの限りではありません。</t>
    <phoneticPr fontId="4"/>
  </si>
  <si>
    <t>承諾します。</t>
    <rPh sb="0" eb="2">
      <t>ショウダク</t>
    </rPh>
    <phoneticPr fontId="34"/>
  </si>
  <si>
    <t>選挙</t>
    <rPh sb="0" eb="1">
      <t>セン</t>
    </rPh>
    <rPh sb="1" eb="2">
      <t>キョ</t>
    </rPh>
    <phoneticPr fontId="34"/>
  </si>
  <si>
    <t>様式2</t>
    <phoneticPr fontId="34"/>
  </si>
  <si>
    <t>様式3</t>
    <rPh sb="0" eb="2">
      <t>ようしき</t>
    </rPh>
    <phoneticPr fontId="36" type="Hiragana"/>
  </si>
  <si>
    <t>様式4</t>
    <rPh sb="0" eb="2">
      <t>ようしき</t>
    </rPh>
    <phoneticPr fontId="36" type="Hiragana"/>
  </si>
  <si>
    <t>様式5</t>
    <rPh sb="0" eb="2">
      <t>ようしき</t>
    </rPh>
    <phoneticPr fontId="36" type="Hiragana"/>
  </si>
  <si>
    <t>様式6</t>
    <rPh sb="0" eb="2">
      <t>ようしき</t>
    </rPh>
    <phoneticPr fontId="36" type="Hiragana"/>
  </si>
  <si>
    <t>様式1</t>
    <phoneticPr fontId="4"/>
  </si>
  <si>
    <t>様式2</t>
    <phoneticPr fontId="4"/>
  </si>
  <si>
    <t>様式4</t>
    <phoneticPr fontId="4"/>
  </si>
  <si>
    <t>　立会すべき開票区</t>
    <rPh sb="1" eb="3">
      <t>タチア</t>
    </rPh>
    <rPh sb="6" eb="8">
      <t>カイヒョウ</t>
    </rPh>
    <rPh sb="8" eb="9">
      <t>ク</t>
    </rPh>
    <phoneticPr fontId="34"/>
  </si>
  <si>
    <t>　参議院比例代表選出議員選挙秋田県選挙分会</t>
    <rPh sb="1" eb="4">
      <t>サンギイン</t>
    </rPh>
    <rPh sb="4" eb="6">
      <t>ヒレイ</t>
    </rPh>
    <rPh sb="6" eb="8">
      <t>ダイヒョウ</t>
    </rPh>
    <rPh sb="8" eb="10">
      <t>センシュツ</t>
    </rPh>
    <rPh sb="10" eb="12">
      <t>ギイン</t>
    </rPh>
    <rPh sb="12" eb="14">
      <t>センキョ</t>
    </rPh>
    <rPh sb="14" eb="17">
      <t>アキタケン</t>
    </rPh>
    <rPh sb="17" eb="19">
      <t>センキョ</t>
    </rPh>
    <rPh sb="19" eb="21">
      <t>ブンカイ</t>
    </rPh>
    <phoneticPr fontId="4"/>
  </si>
  <si>
    <t>（午前・午後○○時○○分から午前・午後○○時○○分と入力してください。）</t>
    <rPh sb="1" eb="3">
      <t>ゴゼン</t>
    </rPh>
    <rPh sb="4" eb="6">
      <t>ゴゴ</t>
    </rPh>
    <rPh sb="8" eb="9">
      <t>ジ</t>
    </rPh>
    <rPh sb="11" eb="12">
      <t>フン</t>
    </rPh>
    <rPh sb="14" eb="16">
      <t>ゴゼン</t>
    </rPh>
    <rPh sb="17" eb="19">
      <t>ゴゴ</t>
    </rPh>
    <rPh sb="21" eb="22">
      <t>ジ</t>
    </rPh>
    <rPh sb="24" eb="25">
      <t>フン</t>
    </rPh>
    <rPh sb="26" eb="28">
      <t>ニュウリョク</t>
    </rPh>
    <phoneticPr fontId="4"/>
  </si>
  <si>
    <t>小柳　公成</t>
    <rPh sb="0" eb="2">
      <t>オヤナギ</t>
    </rPh>
    <rPh sb="3" eb="5">
      <t>キミナリ</t>
    </rPh>
    <phoneticPr fontId="4"/>
  </si>
  <si>
    <t>開票区名</t>
    <rPh sb="0" eb="3">
      <t>カイヒョウク</t>
    </rPh>
    <rPh sb="3" eb="4">
      <t>メイ</t>
    </rPh>
    <phoneticPr fontId="4"/>
  </si>
  <si>
    <t>委員長名</t>
    <rPh sb="0" eb="3">
      <t>イインチョウ</t>
    </rPh>
    <rPh sb="3" eb="4">
      <t>メイ</t>
    </rPh>
    <phoneticPr fontId="4"/>
  </si>
  <si>
    <t>古谷　薫</t>
  </si>
  <si>
    <t>山田　進</t>
    <rPh sb="0" eb="1">
      <t>ヤマ</t>
    </rPh>
    <rPh sb="1" eb="2">
      <t>タ</t>
    </rPh>
    <rPh sb="3" eb="4">
      <t>スス</t>
    </rPh>
    <phoneticPr fontId="1"/>
  </si>
  <si>
    <t>柴田　潤</t>
  </si>
  <si>
    <t>畠澤　良一</t>
  </si>
  <si>
    <t>浅野　光男</t>
    <rPh sb="0" eb="1">
      <t>セン</t>
    </rPh>
    <rPh sb="1" eb="2">
      <t>ノ</t>
    </rPh>
    <rPh sb="3" eb="4">
      <t>ヒカリ</t>
    </rPh>
    <rPh sb="4" eb="5">
      <t>オトコ</t>
    </rPh>
    <phoneticPr fontId="1"/>
  </si>
  <si>
    <t>佐藤　新一</t>
    <rPh sb="0" eb="1">
      <t>タスク</t>
    </rPh>
    <rPh sb="1" eb="2">
      <t>フジ</t>
    </rPh>
    <rPh sb="3" eb="4">
      <t>シン</t>
    </rPh>
    <rPh sb="4" eb="5">
      <t>ハジメ</t>
    </rPh>
    <phoneticPr fontId="1"/>
  </si>
  <si>
    <t>木村　正</t>
  </si>
  <si>
    <t>齋藤　悟</t>
    <rPh sb="0" eb="1">
      <t>イツ</t>
    </rPh>
    <rPh sb="1" eb="2">
      <t>フジ</t>
    </rPh>
    <rPh sb="3" eb="4">
      <t>サトル</t>
    </rPh>
    <phoneticPr fontId="1"/>
  </si>
  <si>
    <t>柏﨑　重嗣</t>
    <rPh sb="0" eb="1">
      <t>カシワ</t>
    </rPh>
    <rPh sb="1" eb="2">
      <t>サキ</t>
    </rPh>
    <rPh sb="3" eb="4">
      <t>ジュウ</t>
    </rPh>
    <rPh sb="4" eb="5">
      <t>シ</t>
    </rPh>
    <phoneticPr fontId="1"/>
  </si>
  <si>
    <t>佐々木　優</t>
  </si>
  <si>
    <t>佐藤　正</t>
  </si>
  <si>
    <t>佐藤　透</t>
  </si>
  <si>
    <t>秋本　貞行</t>
  </si>
  <si>
    <t>田中　實</t>
  </si>
  <si>
    <t>淡路　和春</t>
  </si>
  <si>
    <t>木村　信悦</t>
  </si>
  <si>
    <t>小林　金則</t>
  </si>
  <si>
    <t>新谷　研逸</t>
  </si>
  <si>
    <t>渡邉　滋</t>
  </si>
  <si>
    <t>三浦　美智男</t>
    <rPh sb="0" eb="1">
      <t>ミ</t>
    </rPh>
    <rPh sb="1" eb="2">
      <t>ウラ</t>
    </rPh>
    <rPh sb="3" eb="6">
      <t>ミチオ</t>
    </rPh>
    <phoneticPr fontId="1"/>
  </si>
  <si>
    <t>柏　雄子</t>
    <rPh sb="0" eb="1">
      <t>カシワ</t>
    </rPh>
    <rPh sb="2" eb="4">
      <t>ユウコ</t>
    </rPh>
    <phoneticPr fontId="1"/>
  </si>
  <si>
    <t>鈴木　喜美夫</t>
  </si>
  <si>
    <t>菅原　信太郎</t>
  </si>
  <si>
    <t>鈴木　秋一</t>
  </si>
  <si>
    <t>石田　一男</t>
    <rPh sb="0" eb="2">
      <t>イシダ</t>
    </rPh>
    <rPh sb="3" eb="5">
      <t>カズオ</t>
    </rPh>
    <phoneticPr fontId="1"/>
  </si>
  <si>
    <t>開票区名</t>
    <phoneticPr fontId="4"/>
  </si>
  <si>
    <t>選挙管理委員会委員長</t>
    <rPh sb="0" eb="2">
      <t>せんきょ</t>
    </rPh>
    <rPh sb="2" eb="4">
      <t>かんり</t>
    </rPh>
    <rPh sb="4" eb="7">
      <t>いいんかい</t>
    </rPh>
    <rPh sb="7" eb="10">
      <t>いいんちょう</t>
    </rPh>
    <phoneticPr fontId="36" type="Hiragana"/>
  </si>
  <si>
    <t>←このボタンで様式2欄外に入力した開票立会人情報の表示を切り替えることができます。</t>
    <rPh sb="7" eb="9">
      <t>ヨウシキ</t>
    </rPh>
    <rPh sb="10" eb="12">
      <t>ランガイ</t>
    </rPh>
    <rPh sb="13" eb="15">
      <t>ニュウリョク</t>
    </rPh>
    <rPh sb="17" eb="19">
      <t>カイヒョウ</t>
    </rPh>
    <rPh sb="19" eb="21">
      <t>タチアイ</t>
    </rPh>
    <rPh sb="21" eb="22">
      <t>ニン</t>
    </rPh>
    <rPh sb="22" eb="24">
      <t>ジョウホウ</t>
    </rPh>
    <rPh sb="25" eb="27">
      <t>ヒョウジ</t>
    </rPh>
    <rPh sb="28" eb="29">
      <t>キ</t>
    </rPh>
    <rPh sb="30" eb="31">
      <t>カ</t>
    </rPh>
    <phoneticPr fontId="8"/>
  </si>
  <si>
    <t>選挙管理委員会委員長</t>
    <rPh sb="9" eb="10">
      <t>チョウ</t>
    </rPh>
    <phoneticPr fontId="4"/>
  </si>
  <si>
    <t>開催日時</t>
    <phoneticPr fontId="4"/>
  </si>
  <si>
    <t>一</t>
    <rPh sb="0" eb="1">
      <t>イチ</t>
    </rPh>
    <phoneticPr fontId="4"/>
  </si>
  <si>
    <t>使用する施設の名称</t>
    <phoneticPr fontId="4"/>
  </si>
  <si>
    <t>二</t>
    <rPh sb="0" eb="1">
      <t>ニ</t>
    </rPh>
    <phoneticPr fontId="4"/>
  </si>
  <si>
    <t>名簿登載者の氏名</t>
    <phoneticPr fontId="4"/>
  </si>
  <si>
    <t>使用可否の通知の連絡場所</t>
    <phoneticPr fontId="4"/>
  </si>
  <si>
    <t>三</t>
    <rPh sb="0" eb="1">
      <t>サン</t>
    </rPh>
    <phoneticPr fontId="4"/>
  </si>
  <si>
    <t>四</t>
    <rPh sb="0" eb="1">
      <t>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</si>
</sst>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yyyy/m/d;@"/>
    <numFmt numFmtId="178" formatCode="#,##0_ "/>
    <numFmt numFmtId="179" formatCode="[DBNum3]ggge&quot;年&quot;m&quot;月&quot;d&quot;日&quot;"/>
  </numFmts>
  <fonts count="71" x14ac:knownFonts="1">
    <font>
      <sz val="11"/>
      <name val="ＭＳ ゴシック"/>
      <family val="3"/>
      <charset val="128"/>
    </font>
    <font>
      <sz val="12"/>
      <color theme="1"/>
      <name val="ＭＳ 明朝"/>
      <family val="2"/>
      <charset val="128"/>
    </font>
    <font>
      <sz val="12"/>
      <color theme="1"/>
      <name val="ＭＳ 明朝"/>
      <family val="2"/>
      <charset val="128"/>
    </font>
    <font>
      <sz val="11"/>
      <name val="ＭＳ ゴシック"/>
      <family val="3"/>
      <charset val="128"/>
    </font>
    <font>
      <sz val="6"/>
      <name val="ＭＳ ゴシック"/>
      <family val="3"/>
      <charset val="128"/>
    </font>
    <font>
      <b/>
      <sz val="11"/>
      <color indexed="18"/>
      <name val="ＭＳ ゴシック"/>
      <family val="3"/>
      <charset val="128"/>
    </font>
    <font>
      <b/>
      <sz val="11"/>
      <name val="ＭＳ ゴシック"/>
      <family val="3"/>
      <charset val="128"/>
    </font>
    <font>
      <b/>
      <sz val="11"/>
      <color indexed="8"/>
      <name val="ＭＳ ゴシック"/>
      <family val="3"/>
      <charset val="128"/>
    </font>
    <font>
      <sz val="6"/>
      <name val="ＭＳ Ｐゴシック"/>
      <family val="3"/>
      <charset val="128"/>
    </font>
    <font>
      <b/>
      <sz val="14"/>
      <color indexed="10"/>
      <name val="ＭＳ Ｐゴシック"/>
      <family val="3"/>
      <charset val="128"/>
    </font>
    <font>
      <b/>
      <sz val="9"/>
      <name val="ＭＳ Ｐゴシック"/>
      <family val="3"/>
      <charset val="128"/>
    </font>
    <font>
      <b/>
      <sz val="14"/>
      <color indexed="10"/>
      <name val="ＭＳ ゴシック"/>
      <family val="3"/>
      <charset val="128"/>
    </font>
    <font>
      <b/>
      <u val="double"/>
      <sz val="14"/>
      <color indexed="10"/>
      <name val="ＭＳ ゴシック"/>
      <family val="3"/>
      <charset val="128"/>
    </font>
    <font>
      <b/>
      <sz val="11"/>
      <color indexed="10"/>
      <name val="ＭＳ ゴシック"/>
      <family val="3"/>
      <charset val="128"/>
    </font>
    <font>
      <sz val="28"/>
      <color indexed="48"/>
      <name val="HG創英角ﾎﾟｯﾌﾟ体"/>
      <family val="3"/>
      <charset val="128"/>
    </font>
    <font>
      <b/>
      <sz val="18"/>
      <color indexed="9"/>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ゴシック"/>
      <family val="3"/>
      <charset val="128"/>
    </font>
    <font>
      <sz val="6"/>
      <name val="ＭＳ ゴシック"/>
      <family val="3"/>
      <charset val="1"/>
    </font>
    <font>
      <b/>
      <sz val="24"/>
      <color indexed="8"/>
      <name val="HGｺﾞｼｯｸM"/>
      <family val="3"/>
      <charset val="128"/>
    </font>
    <font>
      <sz val="6"/>
      <name val="游ゴシック"/>
      <family val="3"/>
      <charset val="1"/>
    </font>
    <font>
      <sz val="12"/>
      <color indexed="8"/>
      <name val="HGｺﾞｼｯｸM"/>
      <family val="3"/>
      <charset val="128"/>
    </font>
    <font>
      <sz val="11"/>
      <name val="HGｺﾞｼｯｸM"/>
      <family val="3"/>
      <charset val="128"/>
    </font>
    <font>
      <b/>
      <sz val="16"/>
      <color indexed="8"/>
      <name val="HGｺﾞｼｯｸM"/>
      <family val="3"/>
      <charset val="128"/>
    </font>
    <font>
      <sz val="18"/>
      <color indexed="8"/>
      <name val="HGｺﾞｼｯｸM"/>
      <family val="3"/>
      <charset val="128"/>
    </font>
    <font>
      <b/>
      <sz val="12"/>
      <color indexed="8"/>
      <name val="HGｺﾞｼｯｸM"/>
      <family val="3"/>
      <charset val="128"/>
    </font>
    <font>
      <sz val="11"/>
      <color indexed="8"/>
      <name val="HGｺﾞｼｯｸM"/>
      <family val="3"/>
      <charset val="128"/>
    </font>
    <font>
      <sz val="16"/>
      <color indexed="8"/>
      <name val="HGｺﾞｼｯｸM"/>
      <family val="3"/>
      <charset val="128"/>
    </font>
    <font>
      <sz val="12"/>
      <name val="HGｺﾞｼｯｸM"/>
      <family val="3"/>
      <charset val="128"/>
    </font>
    <font>
      <sz val="12"/>
      <color indexed="8"/>
      <name val="HGｺﾞｼｯｸM"/>
      <family val="3"/>
      <charset val="1"/>
    </font>
    <font>
      <sz val="11"/>
      <name val="ＭＳ ゴシック"/>
      <family val="3"/>
      <charset val="1"/>
    </font>
    <font>
      <sz val="11"/>
      <name val="HGｺﾞｼｯｸE"/>
      <family val="3"/>
      <charset val="128"/>
    </font>
    <font>
      <b/>
      <sz val="9"/>
      <name val="ＭＳ Ｐゴシック"/>
      <family val="3"/>
      <charset val="1"/>
    </font>
    <font>
      <sz val="9"/>
      <name val="ＭＳ Ｐゴシック"/>
      <family val="3"/>
      <charset val="1"/>
    </font>
    <font>
      <sz val="12"/>
      <color theme="0"/>
      <name val="HGｺﾞｼｯｸM"/>
      <family val="3"/>
      <charset val="1"/>
    </font>
    <font>
      <sz val="12"/>
      <color rgb="FFFFFF00"/>
      <name val="HGｺﾞｼｯｸM"/>
      <family val="3"/>
      <charset val="1"/>
    </font>
    <font>
      <sz val="12"/>
      <color theme="1"/>
      <name val="HGｺﾞｼｯｸM"/>
      <family val="3"/>
    </font>
    <font>
      <sz val="12"/>
      <color theme="1"/>
      <name val="HGｺﾞｼｯｸM"/>
      <family val="3"/>
      <charset val="128"/>
    </font>
    <font>
      <sz val="12"/>
      <color indexed="8"/>
      <name val="HGｺﾞｼｯｸE"/>
      <family val="3"/>
      <charset val="1"/>
    </font>
    <font>
      <b/>
      <sz val="16"/>
      <color indexed="8"/>
      <name val="HGｺﾞｼｯｸM"/>
      <family val="3"/>
      <charset val="1"/>
    </font>
    <font>
      <b/>
      <sz val="12"/>
      <color indexed="8"/>
      <name val="HGｺﾞｼｯｸM"/>
      <family val="3"/>
      <charset val="1"/>
    </font>
    <font>
      <sz val="12"/>
      <color indexed="8"/>
      <name val="ＭＳ ゴシック"/>
      <family val="3"/>
      <charset val="1"/>
    </font>
    <font>
      <sz val="11"/>
      <color indexed="8"/>
      <name val="HGｺﾞｼｯｸM"/>
      <family val="3"/>
      <charset val="1"/>
    </font>
    <font>
      <sz val="11"/>
      <color indexed="8"/>
      <name val="ＭＳ ゴシック"/>
      <family val="3"/>
      <charset val="1"/>
    </font>
    <font>
      <b/>
      <sz val="12"/>
      <color rgb="FFFFFF00"/>
      <name val="HGｺﾞｼｯｸM"/>
      <family val="3"/>
      <charset val="128"/>
    </font>
    <font>
      <b/>
      <sz val="24"/>
      <color indexed="8"/>
      <name val="HGSｺﾞｼｯｸM"/>
      <family val="3"/>
      <charset val="128"/>
    </font>
    <font>
      <sz val="6"/>
      <name val="ＭＳ 明朝"/>
      <family val="2"/>
      <charset val="128"/>
    </font>
    <font>
      <sz val="18"/>
      <color theme="3"/>
      <name val="ＭＳ Ｐゴシック"/>
      <family val="2"/>
      <charset val="128"/>
      <scheme val="major"/>
    </font>
    <font>
      <sz val="18"/>
      <color rgb="FF002060"/>
      <name val="HG創英角ﾎﾟｯﾌﾟ体"/>
      <family val="3"/>
      <charset val="128"/>
    </font>
    <font>
      <sz val="12"/>
      <color rgb="FFFF0000"/>
      <name val="HGｺﾞｼｯｸM"/>
      <family val="3"/>
      <charset val="1"/>
    </font>
    <font>
      <b/>
      <sz val="11"/>
      <color indexed="8"/>
      <name val="HGｺﾞｼｯｸM"/>
      <family val="3"/>
      <charset val="128"/>
    </font>
    <font>
      <b/>
      <sz val="11"/>
      <name val="ＭＳ ゴシック"/>
      <family val="3"/>
      <charset val="1"/>
    </font>
    <font>
      <sz val="24"/>
      <color indexed="8"/>
      <name val="HGｺﾞｼｯｸM"/>
      <family val="3"/>
      <charset val="128"/>
    </font>
    <font>
      <b/>
      <sz val="11"/>
      <color theme="1"/>
      <name val="ＭＳ ゴシック"/>
      <family val="3"/>
      <charset val="128"/>
    </font>
    <font>
      <sz val="12"/>
      <color indexed="8"/>
      <name val="HGPｺﾞｼｯｸM"/>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indexed="40"/>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00B0F0"/>
        <bgColor indexed="64"/>
      </patternFill>
    </fill>
    <fill>
      <patternFill patternType="solid">
        <fgColor rgb="FF002060"/>
        <bgColor indexed="64"/>
      </patternFill>
    </fill>
    <fill>
      <patternFill patternType="solid">
        <fgColor rgb="FF92D050"/>
        <bgColor indexed="64"/>
      </patternFill>
    </fill>
    <fill>
      <patternFill patternType="solid">
        <fgColor rgb="FFFFFF00"/>
        <bgColor indexed="64"/>
      </patternFill>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48"/>
      </left>
      <right/>
      <top style="medium">
        <color indexed="48"/>
      </top>
      <bottom/>
      <diagonal/>
    </border>
    <border>
      <left/>
      <right/>
      <top style="medium">
        <color indexed="48"/>
      </top>
      <bottom/>
      <diagonal/>
    </border>
    <border>
      <left style="hair">
        <color indexed="64"/>
      </left>
      <right style="hair">
        <color indexed="64"/>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45">
    <xf numFmtId="0" fontId="0" fillId="0" borderId="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8" fillId="0" borderId="0" applyNumberFormat="0" applyFill="0" applyBorder="0" applyAlignment="0" applyProtection="0">
      <alignment vertical="center"/>
    </xf>
    <xf numFmtId="0" fontId="19" fillId="30" borderId="16" applyNumberFormat="0" applyAlignment="0" applyProtection="0">
      <alignment vertical="center"/>
    </xf>
    <xf numFmtId="0" fontId="20" fillId="31" borderId="0" applyNumberFormat="0" applyBorder="0" applyAlignment="0" applyProtection="0">
      <alignment vertical="center"/>
    </xf>
    <xf numFmtId="0" fontId="3" fillId="3" borderId="17" applyNumberFormat="0" applyFont="0" applyAlignment="0" applyProtection="0">
      <alignment vertical="center"/>
    </xf>
    <xf numFmtId="0" fontId="21" fillId="0" borderId="18" applyNumberFormat="0" applyFill="0" applyAlignment="0" applyProtection="0">
      <alignment vertical="center"/>
    </xf>
    <xf numFmtId="0" fontId="22" fillId="32" borderId="0" applyNumberFormat="0" applyBorder="0" applyAlignment="0" applyProtection="0">
      <alignment vertical="center"/>
    </xf>
    <xf numFmtId="0" fontId="23" fillId="33" borderId="19" applyNumberFormat="0" applyAlignment="0" applyProtection="0">
      <alignment vertical="center"/>
    </xf>
    <xf numFmtId="0" fontId="24" fillId="0" borderId="0" applyNumberFormat="0" applyFill="0" applyBorder="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7" fillId="0" borderId="22" applyNumberFormat="0" applyFill="0" applyAlignment="0" applyProtection="0">
      <alignment vertical="center"/>
    </xf>
    <xf numFmtId="0" fontId="27" fillId="0" borderId="0" applyNumberFormat="0" applyFill="0" applyBorder="0" applyAlignment="0" applyProtection="0">
      <alignment vertical="center"/>
    </xf>
    <xf numFmtId="0" fontId="28" fillId="0" borderId="23" applyNumberFormat="0" applyFill="0" applyAlignment="0" applyProtection="0">
      <alignment vertical="center"/>
    </xf>
    <xf numFmtId="0" fontId="29" fillId="33" borderId="24" applyNumberFormat="0" applyAlignment="0" applyProtection="0">
      <alignment vertical="center"/>
    </xf>
    <xf numFmtId="0" fontId="30" fillId="0" borderId="0" applyNumberFormat="0" applyFill="0" applyBorder="0" applyAlignment="0" applyProtection="0">
      <alignment vertical="center"/>
    </xf>
    <xf numFmtId="0" fontId="31" fillId="2" borderId="19" applyNumberFormat="0" applyAlignment="0" applyProtection="0">
      <alignment vertical="center"/>
    </xf>
    <xf numFmtId="0" fontId="32" fillId="34" borderId="0" applyNumberFormat="0" applyBorder="0" applyAlignment="0" applyProtection="0">
      <alignment vertical="center"/>
    </xf>
    <xf numFmtId="0" fontId="3" fillId="0" borderId="0">
      <alignment vertical="center"/>
    </xf>
    <xf numFmtId="0" fontId="46" fillId="0" borderId="0">
      <alignment vertical="center"/>
    </xf>
    <xf numFmtId="0" fontId="2" fillId="0" borderId="0">
      <alignment vertical="center"/>
    </xf>
  </cellStyleXfs>
  <cellXfs count="261">
    <xf numFmtId="0" fontId="0" fillId="0" borderId="0" xfId="0" applyAlignment="1">
      <alignment vertical="center"/>
    </xf>
    <xf numFmtId="0" fontId="6" fillId="0" borderId="0" xfId="0" applyFont="1" applyBorder="1" applyAlignment="1">
      <alignment vertical="center"/>
    </xf>
    <xf numFmtId="0" fontId="9" fillId="0" borderId="0" xfId="0" applyFont="1" applyAlignment="1">
      <alignment horizontal="left" vertical="center"/>
    </xf>
    <xf numFmtId="0" fontId="11" fillId="0" borderId="0" xfId="0" applyFont="1" applyAlignment="1">
      <alignment vertical="center"/>
    </xf>
    <xf numFmtId="0" fontId="14" fillId="0" borderId="0" xfId="0" applyFont="1" applyFill="1" applyBorder="1" applyAlignment="1">
      <alignment vertical="center" wrapText="1"/>
    </xf>
    <xf numFmtId="0" fontId="6" fillId="0" borderId="0" xfId="0" applyNumberFormat="1" applyFont="1" applyFill="1" applyBorder="1" applyAlignment="1">
      <alignment vertical="center"/>
    </xf>
    <xf numFmtId="0" fontId="0" fillId="37" borderId="0" xfId="0" applyFill="1" applyAlignment="1">
      <alignment vertical="center"/>
    </xf>
    <xf numFmtId="0" fontId="0" fillId="38" borderId="0" xfId="0" applyFill="1" applyAlignment="1">
      <alignment vertical="center"/>
    </xf>
    <xf numFmtId="0" fontId="0" fillId="0" borderId="15" xfId="0" applyBorder="1" applyAlignment="1">
      <alignment vertical="center"/>
    </xf>
    <xf numFmtId="0" fontId="6" fillId="0" borderId="15" xfId="0" applyFont="1" applyFill="1" applyBorder="1" applyAlignment="1">
      <alignment vertical="center" shrinkToFit="1"/>
    </xf>
    <xf numFmtId="0" fontId="6" fillId="0" borderId="15" xfId="0" applyFont="1" applyFill="1" applyBorder="1" applyAlignment="1">
      <alignment vertical="center"/>
    </xf>
    <xf numFmtId="0" fontId="6" fillId="0" borderId="15" xfId="0" applyFont="1" applyBorder="1" applyAlignment="1">
      <alignment vertical="center"/>
    </xf>
    <xf numFmtId="0" fontId="0" fillId="0" borderId="0" xfId="0" applyAlignment="1">
      <alignment vertical="center"/>
    </xf>
    <xf numFmtId="0" fontId="33" fillId="0" borderId="0" xfId="0" applyFont="1" applyAlignment="1">
      <alignment vertical="center"/>
    </xf>
    <xf numFmtId="0" fontId="6" fillId="4" borderId="0" xfId="0" applyNumberFormat="1" applyFont="1" applyFill="1" applyBorder="1" applyAlignment="1" applyProtection="1">
      <alignment horizontal="left" vertical="center"/>
      <protection locked="0"/>
    </xf>
    <xf numFmtId="49" fontId="6" fillId="4" borderId="0" xfId="0" applyNumberFormat="1" applyFont="1" applyFill="1" applyBorder="1" applyAlignment="1" applyProtection="1">
      <alignment horizontal="left" vertical="center"/>
      <protection locked="0"/>
    </xf>
    <xf numFmtId="0" fontId="13" fillId="4" borderId="4" xfId="0" applyNumberFormat="1" applyFont="1" applyFill="1" applyBorder="1" applyAlignment="1" applyProtection="1">
      <alignment vertical="center"/>
      <protection locked="0"/>
    </xf>
    <xf numFmtId="0" fontId="13" fillId="4" borderId="10" xfId="0" applyNumberFormat="1" applyFont="1" applyFill="1" applyBorder="1" applyAlignment="1" applyProtection="1">
      <alignment vertical="center"/>
      <protection locked="0"/>
    </xf>
    <xf numFmtId="0" fontId="13" fillId="4" borderId="11" xfId="0" applyNumberFormat="1" applyFont="1" applyFill="1" applyBorder="1" applyAlignment="1" applyProtection="1">
      <alignment vertical="center"/>
      <protection locked="0"/>
    </xf>
    <xf numFmtId="58" fontId="13" fillId="4" borderId="11" xfId="0" applyNumberFormat="1" applyFont="1" applyFill="1" applyBorder="1" applyAlignment="1" applyProtection="1">
      <alignment horizontal="left" vertical="center"/>
      <protection locked="0"/>
    </xf>
    <xf numFmtId="0" fontId="13" fillId="4" borderId="11" xfId="0" applyFont="1" applyFill="1" applyBorder="1" applyAlignment="1" applyProtection="1">
      <alignment vertical="center"/>
      <protection locked="0"/>
    </xf>
    <xf numFmtId="0" fontId="13" fillId="4" borderId="0" xfId="0" applyFont="1" applyFill="1" applyBorder="1" applyAlignment="1" applyProtection="1">
      <alignment vertical="center"/>
      <protection locked="0"/>
    </xf>
    <xf numFmtId="0" fontId="13" fillId="4" borderId="10" xfId="0" applyFont="1" applyFill="1" applyBorder="1" applyAlignment="1" applyProtection="1">
      <alignment vertical="center"/>
      <protection locked="0"/>
    </xf>
    <xf numFmtId="0" fontId="0" fillId="35" borderId="0" xfId="0" applyFill="1" applyAlignment="1">
      <alignment vertical="center"/>
    </xf>
    <xf numFmtId="0" fontId="0" fillId="0" borderId="15" xfId="0" applyFill="1" applyBorder="1" applyAlignment="1">
      <alignment vertical="center"/>
    </xf>
    <xf numFmtId="0" fontId="6" fillId="0" borderId="15" xfId="42" applyFont="1" applyBorder="1">
      <alignment vertical="center"/>
    </xf>
    <xf numFmtId="0" fontId="37" fillId="0" borderId="0" xfId="0" quotePrefix="1" applyFont="1" applyAlignment="1">
      <alignment vertical="center"/>
    </xf>
    <xf numFmtId="0" fontId="6" fillId="0" borderId="0" xfId="0" applyFont="1" applyAlignment="1" applyProtection="1">
      <alignment vertical="center"/>
    </xf>
    <xf numFmtId="0" fontId="6" fillId="0" borderId="12" xfId="0" applyFont="1" applyBorder="1" applyAlignment="1" applyProtection="1">
      <alignment vertical="center"/>
    </xf>
    <xf numFmtId="0" fontId="6" fillId="0" borderId="0" xfId="0" applyFont="1" applyFill="1" applyBorder="1" applyAlignment="1" applyProtection="1">
      <alignment horizontal="right" vertical="center"/>
    </xf>
    <xf numFmtId="0" fontId="7" fillId="35" borderId="12" xfId="0" applyFont="1" applyFill="1" applyBorder="1" applyAlignment="1" applyProtection="1">
      <alignment vertical="center"/>
    </xf>
    <xf numFmtId="0" fontId="6" fillId="35" borderId="7" xfId="0" applyFont="1" applyFill="1" applyBorder="1" applyAlignment="1" applyProtection="1">
      <alignment vertical="center"/>
    </xf>
    <xf numFmtId="0" fontId="6" fillId="0" borderId="7" xfId="0" applyFont="1" applyBorder="1" applyAlignment="1" applyProtection="1">
      <alignment vertical="center"/>
    </xf>
    <xf numFmtId="0" fontId="6" fillId="0" borderId="6" xfId="0" applyFont="1" applyBorder="1" applyAlignment="1" applyProtection="1">
      <alignment vertical="center"/>
    </xf>
    <xf numFmtId="0" fontId="6" fillId="0" borderId="5" xfId="0" applyNumberFormat="1" applyFont="1" applyFill="1" applyBorder="1" applyAlignment="1" applyProtection="1">
      <alignment vertical="center"/>
    </xf>
    <xf numFmtId="0" fontId="6" fillId="0" borderId="5" xfId="0" applyFont="1" applyFill="1" applyBorder="1" applyAlignment="1" applyProtection="1">
      <alignment horizontal="right" vertical="center"/>
    </xf>
    <xf numFmtId="0" fontId="7" fillId="35" borderId="6" xfId="0" applyFont="1" applyFill="1" applyBorder="1" applyAlignment="1" applyProtection="1">
      <alignment vertical="center"/>
    </xf>
    <xf numFmtId="176" fontId="6" fillId="5" borderId="5" xfId="0" applyNumberFormat="1" applyFont="1" applyFill="1" applyBorder="1" applyAlignment="1" applyProtection="1">
      <alignment horizontal="left" vertical="center"/>
    </xf>
    <xf numFmtId="0" fontId="6" fillId="0" borderId="0" xfId="0" applyFont="1" applyBorder="1" applyAlignment="1" applyProtection="1">
      <alignment horizontal="right" vertical="center" shrinkToFit="1"/>
    </xf>
    <xf numFmtId="0" fontId="6" fillId="0" borderId="0" xfId="0" applyFont="1" applyAlignment="1" applyProtection="1">
      <alignment vertical="center" shrinkToFit="1"/>
    </xf>
    <xf numFmtId="0" fontId="6" fillId="0" borderId="8" xfId="0" applyFont="1" applyBorder="1" applyAlignment="1" applyProtection="1">
      <alignment vertical="center"/>
    </xf>
    <xf numFmtId="0" fontId="6" fillId="5" borderId="0" xfId="0" applyNumberFormat="1" applyFont="1" applyFill="1" applyBorder="1" applyAlignment="1" applyProtection="1">
      <alignment horizontal="left" vertical="center"/>
    </xf>
    <xf numFmtId="0" fontId="6" fillId="0" borderId="0" xfId="0" applyFont="1" applyBorder="1" applyAlignment="1" applyProtection="1">
      <alignment horizontal="right" vertical="center"/>
    </xf>
    <xf numFmtId="177" fontId="6" fillId="0" borderId="0" xfId="0" applyNumberFormat="1" applyFont="1" applyAlignment="1" applyProtection="1">
      <alignment vertical="center"/>
    </xf>
    <xf numFmtId="0" fontId="6" fillId="0" borderId="0" xfId="0" applyFont="1" applyBorder="1" applyAlignment="1" applyProtection="1">
      <alignment vertical="center"/>
    </xf>
    <xf numFmtId="49" fontId="6" fillId="0" borderId="12" xfId="0" applyNumberFormat="1" applyFont="1" applyBorder="1" applyAlignment="1" applyProtection="1">
      <alignment vertical="center"/>
    </xf>
    <xf numFmtId="0" fontId="6" fillId="35" borderId="9" xfId="0" applyFont="1" applyFill="1" applyBorder="1" applyAlignment="1" applyProtection="1">
      <alignment vertical="center"/>
    </xf>
    <xf numFmtId="0" fontId="6" fillId="0" borderId="9" xfId="0" applyFont="1" applyBorder="1" applyAlignment="1" applyProtection="1">
      <alignment vertical="center"/>
    </xf>
    <xf numFmtId="0" fontId="6" fillId="35" borderId="0" xfId="0" applyFont="1" applyFill="1" applyBorder="1" applyAlignment="1" applyProtection="1">
      <alignment vertical="center"/>
    </xf>
    <xf numFmtId="0" fontId="6" fillId="5" borderId="6" xfId="0" applyFont="1" applyFill="1" applyBorder="1" applyAlignment="1" applyProtection="1">
      <alignment vertical="center"/>
    </xf>
    <xf numFmtId="0" fontId="12" fillId="0" borderId="9" xfId="0" applyFont="1" applyBorder="1" applyAlignment="1" applyProtection="1">
      <alignment vertical="center"/>
    </xf>
    <xf numFmtId="0" fontId="6" fillId="0" borderId="12" xfId="0" applyFont="1" applyFill="1" applyBorder="1" applyAlignment="1" applyProtection="1">
      <alignment vertical="center"/>
    </xf>
    <xf numFmtId="0" fontId="6" fillId="35" borderId="0" xfId="0" applyFont="1" applyFill="1" applyBorder="1" applyAlignment="1" applyProtection="1">
      <alignment horizontal="right" vertical="center"/>
    </xf>
    <xf numFmtId="0" fontId="13" fillId="35" borderId="11" xfId="0" applyNumberFormat="1" applyFont="1" applyFill="1" applyBorder="1" applyAlignment="1" applyProtection="1">
      <alignment vertical="center"/>
    </xf>
    <xf numFmtId="178" fontId="6" fillId="35" borderId="0" xfId="0" applyNumberFormat="1" applyFont="1" applyFill="1" applyBorder="1" applyAlignment="1" applyProtection="1">
      <alignment vertical="center"/>
    </xf>
    <xf numFmtId="3" fontId="6" fillId="0" borderId="0" xfId="0" applyNumberFormat="1" applyFont="1" applyBorder="1" applyAlignment="1" applyProtection="1">
      <alignment vertical="center"/>
    </xf>
    <xf numFmtId="0" fontId="6" fillId="0" borderId="0" xfId="0" applyNumberFormat="1" applyFont="1" applyFill="1" applyBorder="1" applyAlignment="1" applyProtection="1">
      <alignment vertical="center"/>
    </xf>
    <xf numFmtId="0" fontId="6" fillId="0" borderId="5" xfId="0" applyFont="1" applyBorder="1" applyAlignment="1" applyProtection="1">
      <alignment vertical="center"/>
    </xf>
    <xf numFmtId="0" fontId="6" fillId="5" borderId="0" xfId="0" applyFont="1" applyFill="1" applyBorder="1" applyAlignment="1" applyProtection="1">
      <alignment vertical="center"/>
    </xf>
    <xf numFmtId="0" fontId="13"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vertical="center"/>
    </xf>
    <xf numFmtId="0" fontId="13" fillId="0" borderId="0" xfId="0" applyFont="1" applyFill="1" applyBorder="1" applyAlignment="1" applyProtection="1">
      <alignment vertical="center"/>
    </xf>
    <xf numFmtId="0" fontId="7" fillId="0" borderId="12" xfId="0" applyFont="1" applyFill="1" applyBorder="1" applyAlignment="1" applyProtection="1">
      <alignment vertical="center"/>
    </xf>
    <xf numFmtId="0" fontId="13" fillId="0" borderId="0" xfId="0" applyFont="1" applyBorder="1" applyAlignment="1" applyProtection="1">
      <alignment vertical="center"/>
    </xf>
    <xf numFmtId="0" fontId="5" fillId="0" borderId="12" xfId="0" applyFont="1" applyBorder="1" applyAlignment="1" applyProtection="1">
      <alignment vertical="center"/>
    </xf>
    <xf numFmtId="0" fontId="6" fillId="0" borderId="0" xfId="0" applyFont="1" applyFill="1" applyBorder="1" applyAlignment="1" applyProtection="1">
      <alignment vertical="center"/>
    </xf>
    <xf numFmtId="178" fontId="6" fillId="5" borderId="0" xfId="0" applyNumberFormat="1" applyFont="1" applyFill="1" applyBorder="1" applyAlignment="1" applyProtection="1">
      <alignment vertical="center"/>
    </xf>
    <xf numFmtId="0" fontId="6" fillId="0" borderId="0" xfId="0" applyNumberFormat="1" applyFont="1" applyAlignment="1" applyProtection="1">
      <alignment vertical="center"/>
    </xf>
    <xf numFmtId="0" fontId="0" fillId="38" borderId="15" xfId="0" applyFill="1" applyBorder="1" applyAlignment="1" applyProtection="1">
      <alignment vertical="center"/>
      <protection locked="0"/>
    </xf>
    <xf numFmtId="0" fontId="6" fillId="38" borderId="15" xfId="0" applyFont="1" applyFill="1" applyBorder="1" applyAlignment="1" applyProtection="1">
      <alignment vertical="center"/>
      <protection locked="0"/>
    </xf>
    <xf numFmtId="0" fontId="6" fillId="38" borderId="15" xfId="0" applyFont="1" applyFill="1" applyBorder="1" applyAlignment="1" applyProtection="1">
      <alignment horizontal="left" vertical="center"/>
      <protection locked="0"/>
    </xf>
    <xf numFmtId="0" fontId="3" fillId="38" borderId="15" xfId="42" applyFont="1" applyFill="1" applyBorder="1" applyAlignment="1" applyProtection="1">
      <alignment horizontal="left" vertical="center"/>
      <protection locked="0"/>
    </xf>
    <xf numFmtId="178" fontId="0" fillId="38" borderId="15" xfId="0" applyNumberFormat="1" applyFont="1" applyFill="1" applyBorder="1" applyAlignment="1" applyProtection="1">
      <alignment horizontal="center" vertical="center"/>
      <protection locked="0"/>
    </xf>
    <xf numFmtId="0" fontId="6" fillId="35" borderId="0" xfId="0" applyFont="1" applyFill="1" applyBorder="1" applyAlignment="1" applyProtection="1">
      <alignment vertical="center" shrinkToFit="1"/>
    </xf>
    <xf numFmtId="178" fontId="7" fillId="0" borderId="12" xfId="0" applyNumberFormat="1" applyFont="1" applyFill="1" applyBorder="1" applyAlignment="1" applyProtection="1">
      <alignment vertical="center"/>
    </xf>
    <xf numFmtId="0" fontId="47" fillId="0" borderId="1" xfId="0" applyFont="1" applyBorder="1" applyAlignment="1" applyProtection="1">
      <alignment vertical="center"/>
    </xf>
    <xf numFmtId="0" fontId="47" fillId="0" borderId="11" xfId="0" applyFont="1" applyBorder="1" applyAlignment="1" applyProtection="1">
      <alignment vertical="center"/>
    </xf>
    <xf numFmtId="0" fontId="47" fillId="0" borderId="4" xfId="0" applyFont="1" applyBorder="1" applyAlignment="1" applyProtection="1">
      <alignment vertical="center"/>
    </xf>
    <xf numFmtId="0" fontId="47" fillId="0" borderId="10" xfId="0" applyFont="1" applyBorder="1" applyAlignment="1" applyProtection="1">
      <alignment vertical="center"/>
    </xf>
    <xf numFmtId="0" fontId="47" fillId="0" borderId="0" xfId="0" applyFont="1" applyAlignment="1" applyProtection="1">
      <alignment vertical="center"/>
    </xf>
    <xf numFmtId="0" fontId="47" fillId="0" borderId="2" xfId="0" applyFont="1" applyBorder="1" applyAlignment="1" applyProtection="1">
      <alignment vertical="center"/>
    </xf>
    <xf numFmtId="0" fontId="47" fillId="0" borderId="12" xfId="0" applyFont="1" applyBorder="1" applyAlignment="1" applyProtection="1">
      <alignment vertical="center"/>
    </xf>
    <xf numFmtId="0" fontId="47" fillId="0" borderId="6" xfId="0" applyFont="1" applyBorder="1" applyAlignment="1" applyProtection="1">
      <alignment vertical="center"/>
    </xf>
    <xf numFmtId="0" fontId="47" fillId="0" borderId="8" xfId="0" applyFont="1" applyBorder="1" applyAlignment="1" applyProtection="1">
      <alignment vertical="center"/>
    </xf>
    <xf numFmtId="0" fontId="37" fillId="0" borderId="0" xfId="43" applyFont="1">
      <alignment vertical="center"/>
    </xf>
    <xf numFmtId="0" fontId="42" fillId="0" borderId="0" xfId="43" applyFont="1" applyAlignment="1">
      <alignment horizontal="left" vertical="center"/>
    </xf>
    <xf numFmtId="176" fontId="37" fillId="0" borderId="0" xfId="43" applyNumberFormat="1" applyFont="1" applyAlignment="1">
      <alignment horizontal="left" vertical="center"/>
    </xf>
    <xf numFmtId="0" fontId="41" fillId="0" borderId="0" xfId="43" applyFont="1">
      <alignment vertical="center"/>
    </xf>
    <xf numFmtId="176" fontId="37" fillId="0" borderId="0" xfId="43" applyNumberFormat="1" applyFont="1">
      <alignment vertical="center"/>
    </xf>
    <xf numFmtId="0" fontId="39" fillId="0" borderId="0" xfId="43" applyFont="1">
      <alignment vertical="center"/>
    </xf>
    <xf numFmtId="0" fontId="37" fillId="0" borderId="0" xfId="43" applyFont="1" applyAlignment="1">
      <alignment horizontal="right" vertical="center"/>
    </xf>
    <xf numFmtId="58" fontId="37" fillId="0" borderId="0" xfId="43" applyNumberFormat="1" applyFont="1">
      <alignment vertical="center"/>
    </xf>
    <xf numFmtId="0" fontId="37" fillId="0" borderId="0" xfId="43" applyFont="1" applyAlignment="1">
      <alignment horizontal="left" vertical="center"/>
    </xf>
    <xf numFmtId="176" fontId="37" fillId="0" borderId="0" xfId="43" applyNumberFormat="1" applyFont="1" applyAlignment="1">
      <alignment horizontal="right" vertical="center"/>
    </xf>
    <xf numFmtId="176" fontId="37" fillId="0" borderId="0" xfId="43" applyNumberFormat="1" applyFont="1" applyAlignment="1">
      <alignment horizontal="center" vertical="center"/>
    </xf>
    <xf numFmtId="0" fontId="41" fillId="0" borderId="0" xfId="43" applyFont="1" applyAlignment="1">
      <alignment horizontal="left" vertical="center"/>
    </xf>
    <xf numFmtId="0" fontId="45" fillId="0" borderId="0" xfId="43" applyFont="1">
      <alignment vertical="center"/>
    </xf>
    <xf numFmtId="0" fontId="50" fillId="0" borderId="0" xfId="43" applyFont="1" applyAlignment="1">
      <alignment horizontal="left" vertical="center"/>
    </xf>
    <xf numFmtId="0" fontId="45" fillId="0" borderId="0" xfId="43" applyFont="1" applyAlignment="1">
      <alignment horizontal="right" vertical="center" shrinkToFit="1"/>
    </xf>
    <xf numFmtId="0" fontId="51" fillId="0" borderId="25" xfId="43" applyFont="1" applyBorder="1">
      <alignment vertical="center"/>
    </xf>
    <xf numFmtId="0" fontId="52" fillId="0" borderId="7" xfId="43" applyFont="1" applyBorder="1">
      <alignment vertical="center"/>
    </xf>
    <xf numFmtId="0" fontId="53" fillId="0" borderId="7" xfId="43" applyFont="1" applyBorder="1" applyAlignment="1">
      <alignment vertical="center" wrapText="1"/>
    </xf>
    <xf numFmtId="0" fontId="45" fillId="0" borderId="7" xfId="43" applyFont="1" applyBorder="1">
      <alignment vertical="center"/>
    </xf>
    <xf numFmtId="0" fontId="38" fillId="37" borderId="0" xfId="42" applyFont="1" applyFill="1">
      <alignment vertical="center"/>
    </xf>
    <xf numFmtId="0" fontId="38" fillId="35" borderId="0" xfId="42" applyFont="1" applyFill="1">
      <alignment vertical="center"/>
    </xf>
    <xf numFmtId="0" fontId="45" fillId="0" borderId="0" xfId="43" applyFont="1" applyAlignment="1">
      <alignment horizontal="right" vertical="center"/>
    </xf>
    <xf numFmtId="0" fontId="55" fillId="0" borderId="0" xfId="43" applyFont="1">
      <alignment vertical="center"/>
    </xf>
    <xf numFmtId="0" fontId="56" fillId="0" borderId="0" xfId="43" applyFont="1" applyAlignment="1">
      <alignment horizontal="left" vertical="center"/>
    </xf>
    <xf numFmtId="0" fontId="54" fillId="0" borderId="0" xfId="43" applyFont="1">
      <alignment vertical="center"/>
    </xf>
    <xf numFmtId="0" fontId="45" fillId="0" borderId="0" xfId="43" applyFont="1" applyAlignment="1">
      <alignment horizontal="left" vertical="center"/>
    </xf>
    <xf numFmtId="0" fontId="56" fillId="0" borderId="0" xfId="43" applyFont="1">
      <alignment vertical="center"/>
    </xf>
    <xf numFmtId="0" fontId="54" fillId="0" borderId="0" xfId="43" applyFont="1" applyAlignment="1">
      <alignment horizontal="left" vertical="center"/>
    </xf>
    <xf numFmtId="0" fontId="57" fillId="0" borderId="0" xfId="43" applyFont="1">
      <alignment vertical="center"/>
    </xf>
    <xf numFmtId="176" fontId="45" fillId="0" borderId="0" xfId="43" applyNumberFormat="1" applyFont="1" applyAlignment="1">
      <alignment horizontal="left" vertical="center"/>
    </xf>
    <xf numFmtId="0" fontId="58" fillId="0" borderId="0" xfId="43" applyFont="1">
      <alignment vertical="center"/>
    </xf>
    <xf numFmtId="176" fontId="45" fillId="0" borderId="0" xfId="43" applyNumberFormat="1" applyFont="1" applyAlignment="1">
      <alignment horizontal="center" vertical="center"/>
    </xf>
    <xf numFmtId="176" fontId="45" fillId="0" borderId="0" xfId="43" applyNumberFormat="1" applyFont="1" applyAlignment="1">
      <alignment horizontal="right" vertical="center"/>
    </xf>
    <xf numFmtId="58" fontId="45" fillId="0" borderId="0" xfId="43" applyNumberFormat="1" applyFont="1">
      <alignment vertical="center"/>
    </xf>
    <xf numFmtId="0" fontId="59" fillId="0" borderId="0" xfId="43" applyFont="1">
      <alignment vertical="center"/>
    </xf>
    <xf numFmtId="0" fontId="58" fillId="0" borderId="0" xfId="43" applyFont="1" applyAlignment="1">
      <alignment horizontal="right" vertical="center" shrinkToFit="1"/>
    </xf>
    <xf numFmtId="0" fontId="58" fillId="0" borderId="0" xfId="43" applyFont="1" applyAlignment="1">
      <alignment horizontal="center" vertical="center"/>
    </xf>
    <xf numFmtId="0" fontId="58" fillId="0" borderId="0" xfId="43" applyFont="1" applyAlignment="1">
      <alignment horizontal="right" vertical="center"/>
    </xf>
    <xf numFmtId="0" fontId="57" fillId="0" borderId="0" xfId="43" applyFont="1" applyAlignment="1">
      <alignment horizontal="right" vertical="center" shrinkToFit="1"/>
    </xf>
    <xf numFmtId="0" fontId="50" fillId="0" borderId="0" xfId="43" applyFont="1">
      <alignment vertical="center"/>
    </xf>
    <xf numFmtId="0" fontId="60" fillId="38" borderId="25" xfId="43" applyFont="1" applyFill="1" applyBorder="1" applyAlignment="1">
      <alignment horizontal="center" vertical="center"/>
    </xf>
    <xf numFmtId="14" fontId="45" fillId="0" borderId="0" xfId="43" applyNumberFormat="1" applyFont="1" applyAlignment="1">
      <alignment horizontal="left" vertical="center"/>
    </xf>
    <xf numFmtId="14" fontId="46" fillId="0" borderId="0" xfId="43" applyNumberFormat="1" applyAlignment="1">
      <alignment horizontal="right" vertical="center"/>
    </xf>
    <xf numFmtId="0" fontId="54" fillId="0" borderId="0" xfId="43" applyFont="1" applyAlignment="1">
      <alignment horizontal="left" vertical="center" shrinkToFit="1"/>
    </xf>
    <xf numFmtId="0" fontId="43" fillId="0" borderId="0" xfId="43" applyFont="1">
      <alignment vertical="center"/>
    </xf>
    <xf numFmtId="0" fontId="58" fillId="0" borderId="0" xfId="43" applyFont="1" applyAlignment="1">
      <alignment horizontal="left" vertical="center"/>
    </xf>
    <xf numFmtId="0" fontId="46" fillId="0" borderId="0" xfId="43">
      <alignment vertical="center"/>
    </xf>
    <xf numFmtId="0" fontId="40" fillId="0" borderId="0" xfId="43" applyFont="1" applyAlignment="1">
      <alignment horizontal="left" vertical="center"/>
    </xf>
    <xf numFmtId="0" fontId="40" fillId="0" borderId="0" xfId="43" applyFont="1">
      <alignment vertical="center"/>
    </xf>
    <xf numFmtId="0" fontId="39" fillId="0" borderId="0" xfId="43" applyFont="1" applyAlignment="1">
      <alignment horizontal="center" vertical="center"/>
    </xf>
    <xf numFmtId="0" fontId="39" fillId="0" borderId="0" xfId="43" applyFont="1" applyAlignment="1">
      <alignment horizontal="left" vertical="center"/>
    </xf>
    <xf numFmtId="176" fontId="37" fillId="0" borderId="0" xfId="43" applyNumberFormat="1" applyFont="1" applyAlignment="1">
      <alignment horizontal="left" vertical="center"/>
    </xf>
    <xf numFmtId="0" fontId="37" fillId="0" borderId="0" xfId="43" applyFont="1" applyAlignment="1">
      <alignment horizontal="left" vertical="center"/>
    </xf>
    <xf numFmtId="0" fontId="45" fillId="0" borderId="0" xfId="43" applyFont="1" applyAlignment="1">
      <alignment horizontal="left" vertical="center"/>
    </xf>
    <xf numFmtId="0" fontId="45" fillId="0" borderId="0" xfId="43" applyFont="1">
      <alignment vertical="center"/>
    </xf>
    <xf numFmtId="0" fontId="37" fillId="0" borderId="0" xfId="43" applyFont="1" applyAlignment="1">
      <alignment horizontal="right" vertical="center"/>
    </xf>
    <xf numFmtId="0" fontId="37" fillId="0" borderId="0" xfId="43" applyNumberFormat="1" applyFont="1" applyAlignment="1">
      <alignment horizontal="right" vertical="center"/>
    </xf>
    <xf numFmtId="176" fontId="37" fillId="0" borderId="0" xfId="43" applyNumberFormat="1" applyFont="1" applyAlignment="1">
      <alignment horizontal="right" vertical="center"/>
    </xf>
    <xf numFmtId="0" fontId="45" fillId="0" borderId="0" xfId="43" applyFont="1" applyAlignment="1">
      <alignment vertical="center"/>
    </xf>
    <xf numFmtId="0" fontId="57" fillId="0" borderId="0" xfId="43" applyFont="1" applyAlignment="1">
      <alignment vertical="center"/>
    </xf>
    <xf numFmtId="0" fontId="58" fillId="0" borderId="0" xfId="43" applyFont="1" applyAlignment="1">
      <alignment vertical="center"/>
    </xf>
    <xf numFmtId="0" fontId="6" fillId="35" borderId="12" xfId="0" applyFont="1" applyFill="1" applyBorder="1" applyAlignment="1" applyProtection="1">
      <alignment vertical="center"/>
    </xf>
    <xf numFmtId="0" fontId="37" fillId="0" borderId="0" xfId="0" applyFont="1" applyAlignment="1">
      <alignment vertical="center"/>
    </xf>
    <xf numFmtId="0" fontId="47" fillId="0" borderId="0" xfId="0" applyFont="1" applyBorder="1" applyAlignment="1" applyProtection="1">
      <alignment vertical="center"/>
    </xf>
    <xf numFmtId="0" fontId="6" fillId="0" borderId="6" xfId="0" applyFont="1" applyFill="1" applyBorder="1" applyAlignment="1" applyProtection="1">
      <alignment vertical="center"/>
    </xf>
    <xf numFmtId="0" fontId="6" fillId="35" borderId="12" xfId="0" applyFont="1" applyFill="1" applyBorder="1" applyAlignment="1" applyProtection="1">
      <alignment horizontal="left" vertical="center"/>
    </xf>
    <xf numFmtId="0" fontId="0" fillId="0" borderId="0" xfId="0" applyAlignment="1">
      <alignment vertical="center"/>
    </xf>
    <xf numFmtId="0" fontId="2" fillId="0" borderId="0" xfId="44">
      <alignment vertical="center"/>
    </xf>
    <xf numFmtId="0" fontId="2" fillId="0" borderId="15" xfId="44" applyBorder="1">
      <alignment vertical="center"/>
    </xf>
    <xf numFmtId="0" fontId="13" fillId="0" borderId="0" xfId="0" applyFont="1" applyAlignment="1">
      <alignment vertical="center"/>
    </xf>
    <xf numFmtId="0" fontId="13" fillId="0" borderId="0" xfId="0" applyFont="1" applyAlignment="1">
      <alignment horizontal="left" vertical="center"/>
    </xf>
    <xf numFmtId="0" fontId="53" fillId="0" borderId="15" xfId="44" applyFont="1" applyBorder="1">
      <alignment vertical="center"/>
    </xf>
    <xf numFmtId="0" fontId="47" fillId="0" borderId="3" xfId="0" applyFont="1" applyBorder="1" applyAlignment="1" applyProtection="1">
      <alignment vertical="center"/>
    </xf>
    <xf numFmtId="0" fontId="13" fillId="4" borderId="1" xfId="0" applyNumberFormat="1" applyFont="1" applyFill="1" applyBorder="1" applyAlignment="1" applyProtection="1">
      <alignment vertical="center"/>
      <protection locked="0"/>
    </xf>
    <xf numFmtId="0" fontId="6" fillId="0" borderId="3" xfId="0" applyFont="1" applyBorder="1" applyAlignment="1" applyProtection="1">
      <alignment vertical="center"/>
    </xf>
    <xf numFmtId="0" fontId="1" fillId="0" borderId="15" xfId="44" applyFont="1" applyBorder="1">
      <alignment vertical="center"/>
    </xf>
    <xf numFmtId="0" fontId="6" fillId="35" borderId="0" xfId="0" applyNumberFormat="1" applyFont="1" applyFill="1" applyBorder="1" applyAlignment="1" applyProtection="1">
      <alignment vertical="center"/>
      <protection locked="0"/>
    </xf>
    <xf numFmtId="0" fontId="52" fillId="38" borderId="7" xfId="43" applyFont="1" applyFill="1" applyBorder="1">
      <alignment vertical="center"/>
    </xf>
    <xf numFmtId="57" fontId="52" fillId="38" borderId="7" xfId="43" applyNumberFormat="1" applyFont="1" applyFill="1" applyBorder="1">
      <alignment vertical="center"/>
    </xf>
    <xf numFmtId="0" fontId="65" fillId="0" borderId="0" xfId="43" applyFont="1" applyFill="1">
      <alignment vertical="center"/>
    </xf>
    <xf numFmtId="0" fontId="45" fillId="0" borderId="0" xfId="43" applyFont="1" applyFill="1">
      <alignment vertical="center"/>
    </xf>
    <xf numFmtId="0" fontId="45" fillId="0" borderId="0" xfId="43" applyFont="1">
      <alignment vertical="center"/>
    </xf>
    <xf numFmtId="0" fontId="37" fillId="0" borderId="0" xfId="43" applyFont="1" applyAlignment="1">
      <alignment vertical="center"/>
    </xf>
    <xf numFmtId="0" fontId="37" fillId="0" borderId="0" xfId="0" applyFont="1">
      <alignment vertical="center"/>
    </xf>
    <xf numFmtId="0" fontId="37" fillId="0" borderId="0" xfId="0" applyFont="1" applyAlignment="1">
      <alignment horizontal="right" vertical="center"/>
    </xf>
    <xf numFmtId="0" fontId="35" fillId="0" borderId="0" xfId="0" applyFont="1" applyAlignment="1">
      <alignment horizontal="center" vertical="center"/>
    </xf>
    <xf numFmtId="0" fontId="41" fillId="0" borderId="0" xfId="0" applyFont="1">
      <alignment vertical="center"/>
    </xf>
    <xf numFmtId="176" fontId="37" fillId="0" borderId="0" xfId="0" applyNumberFormat="1" applyFont="1">
      <alignment vertical="center"/>
    </xf>
    <xf numFmtId="0" fontId="42" fillId="0" borderId="0" xfId="0" applyFont="1">
      <alignment vertical="center"/>
    </xf>
    <xf numFmtId="0" fontId="39" fillId="0" borderId="0" xfId="0" applyFont="1">
      <alignment vertical="center"/>
    </xf>
    <xf numFmtId="0" fontId="41" fillId="0" borderId="0" xfId="0" applyFont="1" applyAlignment="1">
      <alignment horizontal="right" vertical="center"/>
    </xf>
    <xf numFmtId="176" fontId="37" fillId="0" borderId="0" xfId="0" applyNumberFormat="1" applyFont="1" applyAlignment="1">
      <alignment horizontal="left" vertical="center"/>
    </xf>
    <xf numFmtId="0" fontId="42" fillId="0" borderId="0" xfId="0" applyFont="1" applyAlignment="1">
      <alignment horizontal="left" vertical="center"/>
    </xf>
    <xf numFmtId="0" fontId="37" fillId="0" borderId="0" xfId="0" applyFont="1" applyAlignment="1">
      <alignment vertical="top" wrapText="1"/>
    </xf>
    <xf numFmtId="0" fontId="38" fillId="0" borderId="0" xfId="0" applyFont="1" applyAlignment="1">
      <alignment vertical="top" wrapText="1"/>
    </xf>
    <xf numFmtId="0" fontId="37" fillId="0" borderId="0" xfId="0" quotePrefix="1" applyFont="1">
      <alignment vertical="center"/>
    </xf>
    <xf numFmtId="0" fontId="13" fillId="0" borderId="9" xfId="0" applyFont="1" applyBorder="1" applyAlignment="1" applyProtection="1">
      <alignment vertical="center"/>
    </xf>
    <xf numFmtId="0" fontId="69" fillId="0" borderId="0" xfId="0" applyNumberFormat="1" applyFont="1" applyFill="1" applyBorder="1" applyAlignment="1" applyProtection="1">
      <alignment vertical="center"/>
    </xf>
    <xf numFmtId="0" fontId="13" fillId="4" borderId="11" xfId="0" applyNumberFormat="1" applyFont="1" applyFill="1" applyBorder="1" applyAlignment="1" applyProtection="1">
      <alignment horizontal="left" vertical="center"/>
      <protection locked="0"/>
    </xf>
    <xf numFmtId="0" fontId="13" fillId="4" borderId="4" xfId="0" applyNumberFormat="1" applyFont="1" applyFill="1" applyBorder="1" applyAlignment="1" applyProtection="1">
      <alignment horizontal="left" vertical="center"/>
      <protection locked="0"/>
    </xf>
    <xf numFmtId="0" fontId="41" fillId="0" borderId="5"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70" fillId="0" borderId="0" xfId="43" applyFont="1" applyAlignment="1">
      <alignment horizontal="left" vertical="center"/>
    </xf>
    <xf numFmtId="0" fontId="53" fillId="0" borderId="26" xfId="44" applyFont="1" applyBorder="1">
      <alignment vertical="center"/>
    </xf>
    <xf numFmtId="0" fontId="53" fillId="0" borderId="0" xfId="44" applyFont="1" applyBorder="1">
      <alignment vertical="center"/>
    </xf>
    <xf numFmtId="0" fontId="66" fillId="0" borderId="0" xfId="43" applyFont="1" applyAlignment="1">
      <alignment horizontal="left" vertical="center"/>
    </xf>
    <xf numFmtId="0" fontId="45" fillId="0" borderId="0" xfId="43" applyFont="1">
      <alignment vertical="center"/>
    </xf>
    <xf numFmtId="0" fontId="45" fillId="0" borderId="0" xfId="43" applyFont="1" applyAlignment="1">
      <alignment horizontal="right" vertical="center"/>
    </xf>
    <xf numFmtId="0" fontId="37" fillId="0" borderId="0" xfId="43" applyFont="1" applyAlignment="1">
      <alignment horizontal="right" vertical="center"/>
    </xf>
    <xf numFmtId="0" fontId="52" fillId="0" borderId="7" xfId="43" applyFont="1" applyBorder="1" applyAlignment="1">
      <alignment vertical="center"/>
    </xf>
    <xf numFmtId="0" fontId="45" fillId="0" borderId="27" xfId="43" applyFont="1" applyBorder="1">
      <alignment vertical="center"/>
    </xf>
    <xf numFmtId="0" fontId="37" fillId="38" borderId="0" xfId="43" applyFont="1" applyFill="1">
      <alignment vertical="center"/>
    </xf>
    <xf numFmtId="0" fontId="41" fillId="38" borderId="0" xfId="43" applyFont="1" applyFill="1">
      <alignment vertical="center"/>
    </xf>
    <xf numFmtId="0" fontId="39" fillId="38" borderId="0" xfId="43" applyFont="1" applyFill="1" applyAlignment="1">
      <alignment horizontal="left" vertical="center"/>
    </xf>
    <xf numFmtId="0" fontId="39" fillId="38" borderId="0" xfId="43" applyFont="1" applyFill="1" applyAlignment="1">
      <alignment horizontal="center" vertical="center"/>
    </xf>
    <xf numFmtId="0" fontId="40" fillId="38" borderId="0" xfId="43" applyFont="1" applyFill="1">
      <alignment vertical="center"/>
    </xf>
    <xf numFmtId="0" fontId="41" fillId="0" borderId="1" xfId="0" applyFont="1" applyBorder="1" applyAlignment="1">
      <alignment horizontal="center" vertical="center" wrapText="1"/>
    </xf>
    <xf numFmtId="0" fontId="41" fillId="0" borderId="1" xfId="0" applyFont="1" applyBorder="1" applyAlignment="1">
      <alignment horizontal="center" vertical="center"/>
    </xf>
    <xf numFmtId="0" fontId="37" fillId="38" borderId="0" xfId="0" applyFont="1" applyFill="1">
      <alignment vertical="center"/>
    </xf>
    <xf numFmtId="0" fontId="6" fillId="5" borderId="1" xfId="0" applyNumberFormat="1" applyFont="1" applyFill="1" applyBorder="1" applyAlignment="1" applyProtection="1">
      <alignment vertical="center"/>
    </xf>
    <xf numFmtId="0" fontId="6" fillId="5" borderId="3" xfId="0" applyNumberFormat="1" applyFont="1" applyFill="1" applyBorder="1" applyAlignment="1" applyProtection="1">
      <alignment vertical="center"/>
    </xf>
    <xf numFmtId="0" fontId="6" fillId="5" borderId="2" xfId="0" applyNumberFormat="1" applyFont="1" applyFill="1" applyBorder="1" applyAlignment="1" applyProtection="1">
      <alignment vertical="center"/>
    </xf>
    <xf numFmtId="0" fontId="64" fillId="0" borderId="0" xfId="0" applyFont="1" applyFill="1" applyBorder="1" applyAlignment="1">
      <alignment horizontal="center" vertical="center" wrapText="1"/>
    </xf>
    <xf numFmtId="0" fontId="15" fillId="36" borderId="13" xfId="0" applyFont="1" applyFill="1" applyBorder="1" applyAlignment="1">
      <alignment horizontal="center" vertical="center"/>
    </xf>
    <xf numFmtId="0" fontId="15" fillId="36" borderId="14" xfId="0" applyFont="1" applyFill="1" applyBorder="1" applyAlignment="1">
      <alignment horizontal="center" vertical="center"/>
    </xf>
    <xf numFmtId="0" fontId="41" fillId="0" borderId="10" xfId="0" applyFont="1" applyBorder="1" applyAlignment="1">
      <alignment horizontal="center" vertical="center"/>
    </xf>
    <xf numFmtId="0" fontId="41" fillId="0" borderId="4" xfId="0" applyFont="1" applyBorder="1" applyAlignment="1">
      <alignment horizontal="center" vertical="center"/>
    </xf>
    <xf numFmtId="0" fontId="41"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2" xfId="0" applyFont="1" applyBorder="1" applyAlignment="1">
      <alignment horizontal="left" vertical="center" wrapText="1"/>
    </xf>
    <xf numFmtId="0" fontId="41" fillId="0" borderId="3" xfId="0" applyFont="1" applyBorder="1" applyAlignment="1">
      <alignment horizontal="center" vertical="center"/>
    </xf>
    <xf numFmtId="0" fontId="41" fillId="0" borderId="2" xfId="0" applyFont="1" applyBorder="1" applyAlignment="1">
      <alignment horizontal="center" vertical="center"/>
    </xf>
    <xf numFmtId="0" fontId="41" fillId="0" borderId="3" xfId="0" applyFont="1" applyBorder="1" applyAlignment="1">
      <alignment horizontal="justify" vertical="center" wrapText="1"/>
    </xf>
    <xf numFmtId="0" fontId="41" fillId="0" borderId="2" xfId="0" applyFont="1" applyBorder="1" applyAlignment="1">
      <alignment horizontal="justify" vertical="center" wrapText="1"/>
    </xf>
    <xf numFmtId="0" fontId="37" fillId="0" borderId="0" xfId="0" applyFont="1" applyAlignment="1">
      <alignment horizontal="left" vertical="top" wrapText="1"/>
    </xf>
    <xf numFmtId="0" fontId="37" fillId="0" borderId="0" xfId="0" applyFont="1" applyAlignment="1">
      <alignment horizontal="right" vertical="center"/>
    </xf>
    <xf numFmtId="0" fontId="41" fillId="0" borderId="10" xfId="0" applyFont="1" applyFill="1" applyBorder="1" applyAlignment="1">
      <alignment horizontal="left" vertical="center" wrapText="1"/>
    </xf>
    <xf numFmtId="0" fontId="41" fillId="0" borderId="9" xfId="0" applyFont="1" applyFill="1" applyBorder="1" applyAlignment="1">
      <alignment horizontal="left" vertical="center" wrapText="1"/>
    </xf>
    <xf numFmtId="0" fontId="41" fillId="0" borderId="8"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67" fillId="0" borderId="5" xfId="0" applyFont="1" applyFill="1" applyBorder="1" applyAlignment="1">
      <alignment horizontal="left" vertical="center" wrapText="1"/>
    </xf>
    <xf numFmtId="0" fontId="67" fillId="0" borderId="6" xfId="0" applyFont="1" applyFill="1" applyBorder="1" applyAlignment="1">
      <alignment horizontal="left" vertical="center" wrapText="1"/>
    </xf>
    <xf numFmtId="176" fontId="37" fillId="38" borderId="0" xfId="0" applyNumberFormat="1" applyFont="1" applyFill="1" applyAlignment="1">
      <alignment horizontal="center" vertical="center"/>
    </xf>
    <xf numFmtId="0" fontId="41" fillId="0" borderId="9" xfId="0" applyFont="1" applyBorder="1" applyAlignment="1">
      <alignment horizontal="justify" vertical="center" wrapText="1"/>
    </xf>
    <xf numFmtId="0" fontId="41" fillId="0" borderId="8" xfId="0" applyFont="1" applyBorder="1" applyAlignment="1">
      <alignment horizontal="justify" vertical="center" wrapText="1"/>
    </xf>
    <xf numFmtId="0" fontId="41" fillId="0" borderId="5" xfId="0" applyFont="1" applyBorder="1" applyAlignment="1">
      <alignment horizontal="justify" vertical="center" wrapText="1"/>
    </xf>
    <xf numFmtId="0" fontId="41" fillId="0" borderId="6" xfId="0" applyFont="1" applyBorder="1" applyAlignment="1">
      <alignment horizontal="justify" vertical="center" wrapText="1"/>
    </xf>
    <xf numFmtId="58" fontId="41" fillId="0" borderId="1" xfId="0" applyNumberFormat="1" applyFont="1" applyFill="1" applyBorder="1" applyAlignment="1">
      <alignment horizontal="left" vertical="center"/>
    </xf>
    <xf numFmtId="58" fontId="41" fillId="0" borderId="3" xfId="0" applyNumberFormat="1" applyFont="1" applyFill="1" applyBorder="1" applyAlignment="1">
      <alignment horizontal="left" vertical="center"/>
    </xf>
    <xf numFmtId="0" fontId="66" fillId="0" borderId="3" xfId="0" applyFont="1" applyFill="1" applyBorder="1" applyAlignment="1">
      <alignment horizontal="left" vertical="center"/>
    </xf>
    <xf numFmtId="0" fontId="66" fillId="0" borderId="2" xfId="0" applyFont="1" applyFill="1" applyBorder="1" applyAlignment="1">
      <alignment horizontal="left" vertical="center"/>
    </xf>
    <xf numFmtId="0" fontId="35" fillId="0" borderId="0" xfId="0" applyFont="1" applyAlignment="1">
      <alignment horizontal="center" vertical="center"/>
    </xf>
    <xf numFmtId="0" fontId="41" fillId="0" borderId="1" xfId="0" applyFont="1" applyFill="1" applyBorder="1" applyAlignment="1">
      <alignment horizontal="left" vertical="center"/>
    </xf>
    <xf numFmtId="0" fontId="41" fillId="0" borderId="3" xfId="0" applyFont="1" applyFill="1" applyBorder="1" applyAlignment="1">
      <alignment horizontal="left" vertical="center"/>
    </xf>
    <xf numFmtId="0" fontId="41" fillId="0" borderId="2" xfId="0" applyFont="1" applyFill="1" applyBorder="1" applyAlignment="1">
      <alignment horizontal="left" vertical="center"/>
    </xf>
    <xf numFmtId="0" fontId="54" fillId="0" borderId="0" xfId="43" applyFont="1" applyAlignment="1">
      <alignment horizontal="left" vertical="center" shrinkToFit="1"/>
    </xf>
    <xf numFmtId="0" fontId="45" fillId="0" borderId="0" xfId="43" applyFont="1" applyAlignment="1">
      <alignment horizontal="left" vertical="center"/>
    </xf>
    <xf numFmtId="0" fontId="54" fillId="0" borderId="0" xfId="43" applyFont="1" applyAlignment="1">
      <alignment horizontal="center" vertical="center"/>
    </xf>
    <xf numFmtId="0" fontId="35" fillId="0" borderId="0" xfId="43" applyFont="1" applyAlignment="1">
      <alignment horizontal="center" vertical="center"/>
    </xf>
    <xf numFmtId="0" fontId="41" fillId="0" borderId="0" xfId="43" applyFont="1" applyAlignment="1">
      <alignment horizontal="left" vertical="center"/>
    </xf>
    <xf numFmtId="179" fontId="66" fillId="0" borderId="0" xfId="43" applyNumberFormat="1" applyFont="1" applyAlignment="1">
      <alignment horizontal="right" vertical="center"/>
    </xf>
    <xf numFmtId="0" fontId="54" fillId="0" borderId="0" xfId="43" applyFont="1" applyAlignment="1">
      <alignment horizontal="left" vertical="center"/>
    </xf>
    <xf numFmtId="0" fontId="45" fillId="38" borderId="0" xfId="43" applyFont="1" applyFill="1" applyAlignment="1">
      <alignment horizontal="center" vertical="center"/>
    </xf>
    <xf numFmtId="176" fontId="44" fillId="38" borderId="0" xfId="43" applyNumberFormat="1" applyFont="1" applyFill="1" applyAlignment="1">
      <alignment horizontal="center" vertical="center"/>
    </xf>
    <xf numFmtId="0" fontId="45" fillId="0" borderId="0" xfId="43" applyFont="1" applyAlignment="1">
      <alignment horizontal="center" vertical="center"/>
    </xf>
    <xf numFmtId="0" fontId="61" fillId="0" borderId="0" xfId="43" applyFont="1" applyAlignment="1">
      <alignment horizontal="center" vertical="center"/>
    </xf>
    <xf numFmtId="176" fontId="37" fillId="38" borderId="0" xfId="43" applyNumberFormat="1" applyFont="1" applyFill="1" applyAlignment="1">
      <alignment horizontal="left" vertical="center"/>
    </xf>
    <xf numFmtId="0" fontId="54" fillId="0" borderId="0" xfId="43" applyFont="1">
      <alignment vertical="center"/>
    </xf>
    <xf numFmtId="0" fontId="46" fillId="0" borderId="0" xfId="43">
      <alignment vertical="center"/>
    </xf>
    <xf numFmtId="0" fontId="45" fillId="0" borderId="0" xfId="43" applyFont="1">
      <alignment vertical="center"/>
    </xf>
    <xf numFmtId="0" fontId="45" fillId="0" borderId="0" xfId="43" applyFont="1" applyAlignment="1">
      <alignment horizontal="right" vertical="center"/>
    </xf>
    <xf numFmtId="0" fontId="37" fillId="0" borderId="0" xfId="43" applyFont="1" applyAlignment="1">
      <alignment horizontal="left" vertical="center"/>
    </xf>
    <xf numFmtId="0" fontId="45" fillId="0" borderId="0" xfId="43" applyFont="1" applyAlignment="1">
      <alignment horizontal="distributed" vertical="center"/>
    </xf>
    <xf numFmtId="0" fontId="58" fillId="0" borderId="0" xfId="43" applyFont="1" applyAlignment="1">
      <alignment horizontal="distributed" vertical="center"/>
    </xf>
    <xf numFmtId="0" fontId="42" fillId="0" borderId="0" xfId="43" applyFont="1" applyAlignment="1">
      <alignment horizontal="distributed" vertical="center"/>
    </xf>
    <xf numFmtId="179" fontId="66" fillId="0" borderId="0" xfId="43" applyNumberFormat="1" applyFont="1" applyAlignment="1">
      <alignment horizontal="center" vertical="center" shrinkToFit="1"/>
    </xf>
    <xf numFmtId="176" fontId="37" fillId="38" borderId="0" xfId="43" applyNumberFormat="1" applyFont="1" applyFill="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1108A01E-9323-4369-AA8B-F869DBB1B50E}"/>
    <cellStyle name="標準 3" xfId="43" xr:uid="{C70885AE-A18A-4537-9B85-3A2B177F8D7E}"/>
    <cellStyle name="標準 4" xfId="44" xr:uid="{A6CE3876-1147-4A01-859F-79B9C8292FC4}"/>
    <cellStyle name="良い" xfId="41" builtinId="26" customBuiltin="1"/>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Spin" dx="22" fmlaLink="$O$2" max="10" min="1" page="10"/>
</file>

<file path=xl/ctrlProps/ctrlProp2.xml><?xml version="1.0" encoding="utf-8"?>
<formControlPr xmlns="http://schemas.microsoft.com/office/spreadsheetml/2009/9/main" objectType="Spin" dx="22" fmlaLink="$P$2" max="10" min="1" page="10"/>
</file>

<file path=xl/drawings/drawing1.xml><?xml version="1.0" encoding="utf-8"?>
<xdr:wsDr xmlns:xdr="http://schemas.openxmlformats.org/drawingml/2006/spreadsheetDrawing" xmlns:a="http://schemas.openxmlformats.org/drawingml/2006/main">
  <xdr:twoCellAnchor>
    <xdr:from>
      <xdr:col>1</xdr:col>
      <xdr:colOff>695325</xdr:colOff>
      <xdr:row>17</xdr:row>
      <xdr:rowOff>85725</xdr:rowOff>
    </xdr:from>
    <xdr:to>
      <xdr:col>2</xdr:col>
      <xdr:colOff>2571750</xdr:colOff>
      <xdr:row>24</xdr:row>
      <xdr:rowOff>85725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562100" y="2828925"/>
          <a:ext cx="4819650" cy="120015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本シートは秋田県選挙管理委員会事務局で入力しますので入力不要です。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352425</xdr:colOff>
      <xdr:row>0</xdr:row>
      <xdr:rowOff>57150</xdr:rowOff>
    </xdr:from>
    <xdr:to>
      <xdr:col>15</xdr:col>
      <xdr:colOff>142875</xdr:colOff>
      <xdr:row>2</xdr:row>
      <xdr:rowOff>381000</xdr:rowOff>
    </xdr:to>
    <xdr:sp macro="" textlink="">
      <xdr:nvSpPr>
        <xdr:cNvPr id="190465" name="Spinner 1" hidden="1">
          <a:extLst>
            <a:ext uri="{63B3BB69-23CF-44E3-9099-C40C66FF867C}">
              <a14:compatExt xmlns:a14="http://schemas.microsoft.com/office/drawing/2010/main" spid="_x0000_s190465"/>
            </a:ext>
            <a:ext uri="{FF2B5EF4-FFF2-40B4-BE49-F238E27FC236}">
              <a16:creationId xmlns:a16="http://schemas.microsoft.com/office/drawing/2014/main" id="{00000000-0008-0000-0500-000001E80200}"/>
            </a:ext>
          </a:extLst>
        </xdr:cNvPr>
        <xdr:cNvSpPr/>
      </xdr:nvSpPr>
      <xdr:spPr bwMode="auto">
        <a:xfrm>
          <a:off x="0" y="0"/>
          <a:ext cx="0" cy="0"/>
        </a:xfrm>
        <a:prstGeom prst="rect">
          <a:avLst/>
        </a:prstGeom>
        <a:noFill/>
        <a:ln w="9525">
          <a:miter lim="800000"/>
          <a:headEnd/>
          <a:tailEnd/>
        </a:ln>
      </xdr:spPr>
    </xdr:sp>
    <xdr:clientData/>
  </xdr:twoCellAnchor>
  <mc:AlternateContent xmlns:mc="http://schemas.openxmlformats.org/markup-compatibility/2006">
    <mc:Choice xmlns:a14="http://schemas.microsoft.com/office/drawing/2010/main" Requires="a14">
      <xdr:twoCellAnchor>
        <xdr:from>
          <xdr:col>15</xdr:col>
          <xdr:colOff>76200</xdr:colOff>
          <xdr:row>0</xdr:row>
          <xdr:rowOff>104775</xdr:rowOff>
        </xdr:from>
        <xdr:to>
          <xdr:col>16</xdr:col>
          <xdr:colOff>304800</xdr:colOff>
          <xdr:row>3</xdr:row>
          <xdr:rowOff>38100</xdr:rowOff>
        </xdr:to>
        <xdr:sp macro="" textlink="">
          <xdr:nvSpPr>
            <xdr:cNvPr id="2" name="Spinner 1" hidden="1">
              <a:extLst>
                <a:ext uri="{63B3BB69-23CF-44E3-9099-C40C66FF867C}">
                  <a14:compatExt spid="_x0000_s190465"/>
                </a:ext>
                <a:ext uri="{FF2B5EF4-FFF2-40B4-BE49-F238E27FC236}">
                  <a16:creationId xmlns:a16="http://schemas.microsoft.com/office/drawing/2014/main" id="{00000000-0008-0000-0500-0000020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15</xdr:col>
      <xdr:colOff>419101</xdr:colOff>
      <xdr:row>3</xdr:row>
      <xdr:rowOff>123825</xdr:rowOff>
    </xdr:from>
    <xdr:to>
      <xdr:col>18</xdr:col>
      <xdr:colOff>390526</xdr:colOff>
      <xdr:row>5</xdr:row>
      <xdr:rowOff>187325</xdr:rowOff>
    </xdr:to>
    <xdr:sp macro="" textlink="">
      <xdr:nvSpPr>
        <xdr:cNvPr id="3" name="テキスト ボックス 2">
          <a:extLst>
            <a:ext uri="{FF2B5EF4-FFF2-40B4-BE49-F238E27FC236}">
              <a16:creationId xmlns:a16="http://schemas.microsoft.com/office/drawing/2014/main" id="{95748C25-A9AA-4AD2-B008-33021D744921}"/>
            </a:ext>
          </a:extLst>
        </xdr:cNvPr>
        <xdr:cNvSpPr txBox="1"/>
      </xdr:nvSpPr>
      <xdr:spPr>
        <a:xfrm>
          <a:off x="7000876" y="1190625"/>
          <a:ext cx="1285875" cy="53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手入力→</a:t>
          </a:r>
          <a:endParaRPr kumimoji="1" lang="en-US" altLang="ja-JP"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28575</xdr:colOff>
      <xdr:row>0</xdr:row>
      <xdr:rowOff>142875</xdr:rowOff>
    </xdr:from>
    <xdr:to>
      <xdr:col>17</xdr:col>
      <xdr:colOff>19050</xdr:colOff>
      <xdr:row>3</xdr:row>
      <xdr:rowOff>238125</xdr:rowOff>
    </xdr:to>
    <xdr:sp macro="" textlink="">
      <xdr:nvSpPr>
        <xdr:cNvPr id="191489" name="Spinner 1" hidden="1">
          <a:extLst>
            <a:ext uri="{63B3BB69-23CF-44E3-9099-C40C66FF867C}">
              <a14:compatExt xmlns:a14="http://schemas.microsoft.com/office/drawing/2010/main" spid="_x0000_s191489"/>
            </a:ext>
            <a:ext uri="{FF2B5EF4-FFF2-40B4-BE49-F238E27FC236}">
              <a16:creationId xmlns:a16="http://schemas.microsoft.com/office/drawing/2014/main" id="{00000000-0008-0000-0600-000001EC0200}"/>
            </a:ext>
          </a:extLst>
        </xdr:cNvPr>
        <xdr:cNvSpPr/>
      </xdr:nvSpPr>
      <xdr:spPr bwMode="auto">
        <a:xfrm>
          <a:off x="0" y="0"/>
          <a:ext cx="0" cy="0"/>
        </a:xfrm>
        <a:prstGeom prst="rect">
          <a:avLst/>
        </a:prstGeom>
        <a:noFill/>
        <a:ln w="9525">
          <a:miter lim="800000"/>
          <a:headEnd/>
          <a:tailEnd/>
        </a:ln>
      </xdr:spPr>
    </xdr:sp>
    <xdr:clientData/>
  </xdr:twoCellAnchor>
  <mc:AlternateContent xmlns:mc="http://schemas.openxmlformats.org/markup-compatibility/2006">
    <mc:Choice xmlns:a14="http://schemas.microsoft.com/office/drawing/2010/main" Requires="a14">
      <xdr:twoCellAnchor>
        <xdr:from>
          <xdr:col>16</xdr:col>
          <xdr:colOff>28575</xdr:colOff>
          <xdr:row>0</xdr:row>
          <xdr:rowOff>142875</xdr:rowOff>
        </xdr:from>
        <xdr:to>
          <xdr:col>17</xdr:col>
          <xdr:colOff>19050</xdr:colOff>
          <xdr:row>3</xdr:row>
          <xdr:rowOff>238125</xdr:rowOff>
        </xdr:to>
        <xdr:sp macro="" textlink="">
          <xdr:nvSpPr>
            <xdr:cNvPr id="2" name="Spinner 1" hidden="1">
              <a:extLst>
                <a:ext uri="{63B3BB69-23CF-44E3-9099-C40C66FF867C}">
                  <a14:compatExt spid="_x0000_s191489"/>
                </a:ext>
                <a:ext uri="{FF2B5EF4-FFF2-40B4-BE49-F238E27FC236}">
                  <a16:creationId xmlns:a16="http://schemas.microsoft.com/office/drawing/2014/main" id="{00000000-0008-0000-0600-0000020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2"/>
  <sheetViews>
    <sheetView showZeros="0" view="pageBreakPreview" zoomScaleNormal="100" zoomScaleSheetLayoutView="100" workbookViewId="0">
      <selection activeCell="G3" sqref="G3"/>
    </sheetView>
  </sheetViews>
  <sheetFormatPr defaultRowHeight="13.5" x14ac:dyDescent="0.15"/>
  <cols>
    <col min="1" max="1" width="11.375" customWidth="1"/>
    <col min="2" max="2" width="38.625" customWidth="1"/>
    <col min="3" max="3" width="53.125" customWidth="1"/>
    <col min="5" max="5" width="15.25" customWidth="1"/>
    <col min="6" max="6" width="13.375" customWidth="1"/>
    <col min="7" max="7" width="14.625" customWidth="1"/>
    <col min="11" max="11" width="9" style="12"/>
    <col min="12" max="12" width="13.5" customWidth="1"/>
    <col min="13" max="13" width="10.75" customWidth="1"/>
    <col min="14" max="14" width="13.5" customWidth="1"/>
    <col min="15" max="16" width="13" customWidth="1"/>
    <col min="18" max="18" width="9" style="12"/>
    <col min="19" max="19" width="22.625" customWidth="1"/>
    <col min="20" max="20" width="53.875" customWidth="1"/>
    <col min="21" max="21" width="26.125" style="12" customWidth="1"/>
    <col min="22" max="22" width="11.375" customWidth="1"/>
  </cols>
  <sheetData>
    <row r="1" spans="1:22" x14ac:dyDescent="0.15">
      <c r="B1" s="8" t="s">
        <v>0</v>
      </c>
      <c r="C1" s="8" t="s">
        <v>75</v>
      </c>
      <c r="E1" s="8" t="s">
        <v>2</v>
      </c>
      <c r="F1" s="10" t="s">
        <v>77</v>
      </c>
      <c r="G1" s="9" t="s">
        <v>39</v>
      </c>
      <c r="J1" t="s">
        <v>71</v>
      </c>
      <c r="K1" s="13" t="s">
        <v>83</v>
      </c>
      <c r="L1" t="s">
        <v>72</v>
      </c>
      <c r="M1" t="s">
        <v>73</v>
      </c>
      <c r="N1" t="s">
        <v>34</v>
      </c>
      <c r="O1" t="s">
        <v>10</v>
      </c>
      <c r="P1" t="s">
        <v>2</v>
      </c>
      <c r="R1" s="8" t="s">
        <v>95</v>
      </c>
      <c r="S1" s="8" t="s">
        <v>93</v>
      </c>
      <c r="T1" s="8" t="s">
        <v>94</v>
      </c>
      <c r="U1" s="8" t="s">
        <v>105</v>
      </c>
      <c r="V1" s="8" t="s">
        <v>102</v>
      </c>
    </row>
    <row r="2" spans="1:22" x14ac:dyDescent="0.15">
      <c r="B2" s="25" t="s">
        <v>85</v>
      </c>
      <c r="C2" s="68" t="str">
        <f>"令和７年７月２０日"</f>
        <v>令和７年７月２０日</v>
      </c>
      <c r="E2" s="24" t="s">
        <v>234</v>
      </c>
      <c r="F2" s="71" t="s">
        <v>84</v>
      </c>
      <c r="G2" s="72">
        <v>3979</v>
      </c>
      <c r="J2" s="7">
        <v>1</v>
      </c>
      <c r="K2" s="7">
        <f>COUNTIF(P2:$P$2,P2)</f>
        <v>1</v>
      </c>
      <c r="L2" s="7">
        <v>52019</v>
      </c>
      <c r="M2" s="7" t="s">
        <v>46</v>
      </c>
      <c r="N2" s="7" t="s">
        <v>46</v>
      </c>
      <c r="O2" s="7" t="s">
        <v>46</v>
      </c>
      <c r="P2" s="7" t="s">
        <v>43</v>
      </c>
      <c r="R2" s="8">
        <v>1</v>
      </c>
      <c r="S2" s="8" t="s">
        <v>96</v>
      </c>
      <c r="T2" s="8" t="s">
        <v>96</v>
      </c>
      <c r="U2" s="8" t="s">
        <v>99</v>
      </c>
      <c r="V2" s="68" t="s">
        <v>110</v>
      </c>
    </row>
    <row r="3" spans="1:22" x14ac:dyDescent="0.15">
      <c r="B3" s="25"/>
      <c r="C3" s="68"/>
      <c r="D3" s="5"/>
      <c r="E3" s="24"/>
      <c r="F3" s="71"/>
      <c r="G3" s="72"/>
      <c r="H3" s="5"/>
      <c r="J3" s="6">
        <v>2</v>
      </c>
      <c r="K3" s="6">
        <f>COUNTIF(P$2:$P3,P3)</f>
        <v>1</v>
      </c>
      <c r="L3" s="6">
        <v>52027</v>
      </c>
      <c r="M3" s="6" t="s">
        <v>47</v>
      </c>
      <c r="N3" s="6" t="s">
        <v>47</v>
      </c>
      <c r="O3" s="6" t="s">
        <v>47</v>
      </c>
      <c r="P3" s="6" t="s">
        <v>44</v>
      </c>
      <c r="R3" s="8">
        <v>2</v>
      </c>
      <c r="S3" s="8" t="s">
        <v>97</v>
      </c>
      <c r="T3" s="8" t="s">
        <v>97</v>
      </c>
      <c r="U3" s="8" t="s">
        <v>100</v>
      </c>
      <c r="V3" s="68" t="s">
        <v>110</v>
      </c>
    </row>
    <row r="4" spans="1:22" x14ac:dyDescent="0.15">
      <c r="B4" s="25" t="s">
        <v>35</v>
      </c>
      <c r="C4" s="68" t="s">
        <v>266</v>
      </c>
      <c r="E4" s="24"/>
      <c r="F4" s="71"/>
      <c r="G4" s="72"/>
      <c r="J4" s="23">
        <v>3</v>
      </c>
      <c r="K4" s="23">
        <f>COUNTIF(P$2:$P4,P4)</f>
        <v>1</v>
      </c>
      <c r="L4" s="23">
        <v>52035</v>
      </c>
      <c r="M4" s="23" t="s">
        <v>48</v>
      </c>
      <c r="N4" s="23" t="s">
        <v>48</v>
      </c>
      <c r="O4" s="23" t="s">
        <v>48</v>
      </c>
      <c r="P4" s="23" t="s">
        <v>45</v>
      </c>
      <c r="R4" s="8">
        <v>3</v>
      </c>
      <c r="S4" s="8" t="s">
        <v>98</v>
      </c>
      <c r="T4" s="8" t="s">
        <v>98</v>
      </c>
      <c r="U4" s="8" t="s">
        <v>101</v>
      </c>
      <c r="V4" s="68" t="s">
        <v>110</v>
      </c>
    </row>
    <row r="5" spans="1:22" x14ac:dyDescent="0.15">
      <c r="B5" s="25" t="s">
        <v>74</v>
      </c>
      <c r="C5" s="68" t="str">
        <f>C2&amp;"執行"&amp;C4</f>
        <v>令和７年７月２０日執行参議院比例代表選出議員</v>
      </c>
      <c r="J5" s="6">
        <v>4</v>
      </c>
      <c r="K5" s="6">
        <f>COUNTIF(P$2:$P5,P5)</f>
        <v>2</v>
      </c>
      <c r="L5" s="6">
        <v>52043</v>
      </c>
      <c r="M5" s="6" t="s">
        <v>49</v>
      </c>
      <c r="N5" s="6" t="s">
        <v>49</v>
      </c>
      <c r="O5" s="6" t="s">
        <v>49</v>
      </c>
      <c r="P5" s="6" t="s">
        <v>44</v>
      </c>
      <c r="R5" s="8">
        <v>4</v>
      </c>
      <c r="S5" s="8" t="s">
        <v>87</v>
      </c>
      <c r="T5" s="8" t="s">
        <v>248</v>
      </c>
      <c r="U5" s="8" t="s">
        <v>280</v>
      </c>
      <c r="V5" s="68" t="s">
        <v>111</v>
      </c>
    </row>
    <row r="6" spans="1:22" x14ac:dyDescent="0.15">
      <c r="A6" s="1"/>
      <c r="B6" s="25" t="s">
        <v>86</v>
      </c>
      <c r="C6" s="68" t="str">
        <f>"令和７年７月３日"</f>
        <v>令和７年７月３日</v>
      </c>
      <c r="J6" s="6">
        <v>5</v>
      </c>
      <c r="K6" s="6">
        <f>COUNTIF(P$2:$P6,P6)</f>
        <v>3</v>
      </c>
      <c r="L6" s="6">
        <v>52060</v>
      </c>
      <c r="M6" s="6" t="s">
        <v>50</v>
      </c>
      <c r="N6" s="6" t="s">
        <v>50</v>
      </c>
      <c r="O6" s="6" t="s">
        <v>50</v>
      </c>
      <c r="P6" s="6" t="s">
        <v>44</v>
      </c>
      <c r="R6" s="8">
        <v>5</v>
      </c>
      <c r="S6" s="8" t="s">
        <v>88</v>
      </c>
      <c r="T6" s="8" t="s">
        <v>23</v>
      </c>
      <c r="U6" s="8" t="s">
        <v>281</v>
      </c>
      <c r="V6" s="68" t="s">
        <v>111</v>
      </c>
    </row>
    <row r="7" spans="1:22" x14ac:dyDescent="0.15">
      <c r="A7" s="1"/>
      <c r="B7" s="11" t="s">
        <v>78</v>
      </c>
      <c r="C7" s="69" t="s">
        <v>233</v>
      </c>
      <c r="J7" s="23">
        <v>6</v>
      </c>
      <c r="K7" s="23">
        <f>COUNTIF(P$2:$P7,P7)</f>
        <v>2</v>
      </c>
      <c r="L7" s="23">
        <v>52078</v>
      </c>
      <c r="M7" s="23" t="s">
        <v>51</v>
      </c>
      <c r="N7" s="23" t="s">
        <v>51</v>
      </c>
      <c r="O7" s="23" t="s">
        <v>51</v>
      </c>
      <c r="P7" s="23" t="s">
        <v>45</v>
      </c>
      <c r="R7" s="8">
        <v>7</v>
      </c>
      <c r="S7" s="8" t="s">
        <v>89</v>
      </c>
      <c r="T7" s="8" t="s">
        <v>36</v>
      </c>
      <c r="U7" s="8" t="s">
        <v>107</v>
      </c>
      <c r="V7" s="68" t="s">
        <v>111</v>
      </c>
    </row>
    <row r="8" spans="1:22" x14ac:dyDescent="0.15">
      <c r="A8" s="1"/>
      <c r="B8" s="11" t="s">
        <v>79</v>
      </c>
      <c r="C8" s="70">
        <v>7</v>
      </c>
      <c r="J8" s="6">
        <v>7</v>
      </c>
      <c r="K8" s="6">
        <f>COUNTIF(P$2:$P8,P8)</f>
        <v>4</v>
      </c>
      <c r="L8" s="6">
        <v>52094</v>
      </c>
      <c r="M8" s="6" t="s">
        <v>52</v>
      </c>
      <c r="N8" s="6" t="s">
        <v>52</v>
      </c>
      <c r="O8" s="6" t="s">
        <v>52</v>
      </c>
      <c r="P8" s="6" t="s">
        <v>44</v>
      </c>
      <c r="R8" s="8">
        <v>8</v>
      </c>
      <c r="S8" s="8" t="s">
        <v>90</v>
      </c>
      <c r="T8" s="8" t="s">
        <v>249</v>
      </c>
      <c r="U8" s="8" t="s">
        <v>282</v>
      </c>
      <c r="V8" s="68" t="s">
        <v>111</v>
      </c>
    </row>
    <row r="9" spans="1:22" x14ac:dyDescent="0.15">
      <c r="A9" s="1"/>
      <c r="B9" s="11" t="s">
        <v>80</v>
      </c>
      <c r="C9" s="70">
        <v>7</v>
      </c>
      <c r="J9" s="23">
        <v>8</v>
      </c>
      <c r="K9" s="23">
        <f>COUNTIF(P$2:$P9,P9)</f>
        <v>3</v>
      </c>
      <c r="L9" s="23">
        <v>52108</v>
      </c>
      <c r="M9" s="23" t="s">
        <v>53</v>
      </c>
      <c r="N9" s="23" t="s">
        <v>53</v>
      </c>
      <c r="O9" s="23" t="s">
        <v>53</v>
      </c>
      <c r="P9" s="23" t="s">
        <v>45</v>
      </c>
      <c r="R9" s="8">
        <v>9</v>
      </c>
      <c r="S9" s="8" t="s">
        <v>91</v>
      </c>
      <c r="T9" s="8" t="s">
        <v>250</v>
      </c>
      <c r="U9" s="8" t="s">
        <v>108</v>
      </c>
      <c r="V9" s="68" t="s">
        <v>111</v>
      </c>
    </row>
    <row r="10" spans="1:22" x14ac:dyDescent="0.15">
      <c r="B10" s="11" t="s">
        <v>81</v>
      </c>
      <c r="C10" s="70">
        <v>20</v>
      </c>
      <c r="J10" s="6">
        <v>9</v>
      </c>
      <c r="K10" s="6">
        <f>COUNTIF(P$2:$P10,P10)</f>
        <v>5</v>
      </c>
      <c r="L10" s="6">
        <v>52116</v>
      </c>
      <c r="M10" s="6" t="s">
        <v>54</v>
      </c>
      <c r="N10" s="6" t="s">
        <v>54</v>
      </c>
      <c r="O10" s="6" t="s">
        <v>54</v>
      </c>
      <c r="P10" s="6" t="s">
        <v>44</v>
      </c>
      <c r="R10" s="8">
        <v>10</v>
      </c>
      <c r="S10" s="8" t="s">
        <v>92</v>
      </c>
      <c r="T10" s="8" t="s">
        <v>251</v>
      </c>
      <c r="U10" s="8" t="s">
        <v>109</v>
      </c>
      <c r="V10" s="68" t="s">
        <v>111</v>
      </c>
    </row>
    <row r="11" spans="1:22" x14ac:dyDescent="0.15">
      <c r="B11" s="11" t="s">
        <v>76</v>
      </c>
      <c r="C11" s="68" t="s">
        <v>82</v>
      </c>
      <c r="J11" s="23">
        <v>10</v>
      </c>
      <c r="K11" s="23">
        <f>COUNTIF(P$2:$P11,P11)</f>
        <v>4</v>
      </c>
      <c r="L11" s="23">
        <v>52124</v>
      </c>
      <c r="M11" s="23" t="s">
        <v>55</v>
      </c>
      <c r="N11" s="23" t="s">
        <v>55</v>
      </c>
      <c r="O11" s="23" t="s">
        <v>55</v>
      </c>
      <c r="P11" s="23" t="s">
        <v>45</v>
      </c>
      <c r="R11" s="8"/>
      <c r="S11" s="8"/>
      <c r="T11" s="8"/>
      <c r="U11" s="8"/>
      <c r="V11" s="68" t="s">
        <v>111</v>
      </c>
    </row>
    <row r="12" spans="1:22" x14ac:dyDescent="0.15">
      <c r="B12" s="11" t="s">
        <v>103</v>
      </c>
      <c r="C12" s="68" t="s">
        <v>241</v>
      </c>
      <c r="J12" s="6">
        <v>11</v>
      </c>
      <c r="K12" s="6">
        <f>COUNTIF(P$2:$P12,P12)</f>
        <v>6</v>
      </c>
      <c r="L12" s="6">
        <v>52124</v>
      </c>
      <c r="M12" s="6" t="s">
        <v>56</v>
      </c>
      <c r="N12" s="6" t="s">
        <v>56</v>
      </c>
      <c r="O12" s="6" t="s">
        <v>56</v>
      </c>
      <c r="P12" s="6" t="s">
        <v>44</v>
      </c>
      <c r="R12" s="8"/>
      <c r="S12" s="8"/>
      <c r="T12" s="8"/>
      <c r="U12" s="8"/>
      <c r="V12" s="68" t="s">
        <v>111</v>
      </c>
    </row>
    <row r="13" spans="1:22" x14ac:dyDescent="0.15">
      <c r="J13" s="23">
        <v>12</v>
      </c>
      <c r="K13" s="23">
        <f>COUNTIF(P$2:$P13,P13)</f>
        <v>5</v>
      </c>
      <c r="L13" s="23">
        <v>52141</v>
      </c>
      <c r="M13" s="23" t="s">
        <v>57</v>
      </c>
      <c r="N13" s="23" t="s">
        <v>57</v>
      </c>
      <c r="O13" s="23" t="s">
        <v>57</v>
      </c>
      <c r="P13" s="23" t="s">
        <v>45</v>
      </c>
      <c r="R13" s="8"/>
      <c r="S13" s="8"/>
      <c r="T13" s="8"/>
      <c r="U13" s="8"/>
      <c r="V13" s="68" t="s">
        <v>111</v>
      </c>
    </row>
    <row r="14" spans="1:22" x14ac:dyDescent="0.15">
      <c r="J14" s="23">
        <v>13</v>
      </c>
      <c r="K14" s="23">
        <f>COUNTIF(P$2:$P14,P14)</f>
        <v>6</v>
      </c>
      <c r="L14" s="23">
        <v>52159</v>
      </c>
      <c r="M14" s="23" t="s">
        <v>58</v>
      </c>
      <c r="N14" s="23" t="s">
        <v>58</v>
      </c>
      <c r="O14" s="23" t="s">
        <v>58</v>
      </c>
      <c r="P14" s="23" t="s">
        <v>45</v>
      </c>
      <c r="R14" s="8"/>
      <c r="S14" s="8"/>
      <c r="T14" s="8"/>
      <c r="U14" s="8"/>
      <c r="V14" s="68" t="s">
        <v>111</v>
      </c>
    </row>
    <row r="15" spans="1:22" x14ac:dyDescent="0.15">
      <c r="J15" s="6">
        <v>14</v>
      </c>
      <c r="K15" s="6">
        <f>COUNTIF(P$2:$P15,P15)</f>
        <v>7</v>
      </c>
      <c r="L15" s="6">
        <v>53031</v>
      </c>
      <c r="M15" s="6" t="s">
        <v>59</v>
      </c>
      <c r="N15" s="6" t="s">
        <v>59</v>
      </c>
      <c r="O15" s="6" t="s">
        <v>59</v>
      </c>
      <c r="P15" s="6" t="s">
        <v>44</v>
      </c>
      <c r="R15" s="8"/>
      <c r="S15" s="8"/>
      <c r="T15" s="8"/>
      <c r="U15" s="8"/>
      <c r="V15" s="68"/>
    </row>
    <row r="16" spans="1:22" x14ac:dyDescent="0.15">
      <c r="J16" s="6">
        <v>15</v>
      </c>
      <c r="K16" s="6">
        <f>COUNTIF(P$2:$P16,P16)</f>
        <v>8</v>
      </c>
      <c r="L16" s="6">
        <v>53279</v>
      </c>
      <c r="M16" s="6" t="s">
        <v>60</v>
      </c>
      <c r="N16" s="6" t="s">
        <v>60</v>
      </c>
      <c r="O16" s="6" t="s">
        <v>60</v>
      </c>
      <c r="P16" s="6" t="s">
        <v>44</v>
      </c>
      <c r="R16" s="8"/>
      <c r="S16" s="8"/>
      <c r="T16" s="8"/>
      <c r="U16" s="8"/>
      <c r="V16" s="68"/>
    </row>
    <row r="17" spans="2:22" x14ac:dyDescent="0.15">
      <c r="J17" s="6">
        <v>16</v>
      </c>
      <c r="K17" s="6">
        <f>COUNTIF(P$2:$P17,P17)</f>
        <v>9</v>
      </c>
      <c r="L17" s="6">
        <v>53465</v>
      </c>
      <c r="M17" s="6" t="s">
        <v>61</v>
      </c>
      <c r="N17" s="6" t="s">
        <v>61</v>
      </c>
      <c r="O17" s="6" t="s">
        <v>61</v>
      </c>
      <c r="P17" s="6" t="s">
        <v>44</v>
      </c>
      <c r="R17" s="8"/>
      <c r="S17" s="8"/>
      <c r="T17" s="8"/>
      <c r="U17" s="8"/>
      <c r="V17" s="68"/>
    </row>
    <row r="18" spans="2:22" x14ac:dyDescent="0.15">
      <c r="J18" s="6">
        <v>17</v>
      </c>
      <c r="K18" s="6">
        <f>COUNTIF(P$2:$P18,P18)</f>
        <v>10</v>
      </c>
      <c r="L18" s="6">
        <v>53481</v>
      </c>
      <c r="M18" s="6" t="s">
        <v>62</v>
      </c>
      <c r="N18" s="6" t="s">
        <v>62</v>
      </c>
      <c r="O18" s="6" t="s">
        <v>62</v>
      </c>
      <c r="P18" s="6" t="s">
        <v>44</v>
      </c>
      <c r="R18" s="8"/>
      <c r="S18" s="8"/>
      <c r="T18" s="8"/>
      <c r="U18" s="8"/>
      <c r="V18" s="68"/>
    </row>
    <row r="19" spans="2:22" x14ac:dyDescent="0.15">
      <c r="J19" s="6">
        <v>18</v>
      </c>
      <c r="K19" s="6">
        <f>COUNTIF(P$2:$P19,P19)</f>
        <v>11</v>
      </c>
      <c r="L19" s="6">
        <v>53490</v>
      </c>
      <c r="M19" s="6" t="s">
        <v>63</v>
      </c>
      <c r="N19" s="6" t="s">
        <v>63</v>
      </c>
      <c r="O19" s="6" t="s">
        <v>63</v>
      </c>
      <c r="P19" s="6" t="s">
        <v>44</v>
      </c>
      <c r="R19" s="8"/>
      <c r="S19" s="8"/>
      <c r="T19" s="8"/>
      <c r="U19" s="8"/>
      <c r="V19" s="68"/>
    </row>
    <row r="20" spans="2:22" x14ac:dyDescent="0.15">
      <c r="J20" s="6">
        <v>19</v>
      </c>
      <c r="K20" s="6">
        <f>COUNTIF(P$2:$P20,P20)</f>
        <v>12</v>
      </c>
      <c r="L20" s="6">
        <v>53619</v>
      </c>
      <c r="M20" s="6" t="s">
        <v>64</v>
      </c>
      <c r="N20" s="6" t="s">
        <v>64</v>
      </c>
      <c r="O20" s="6" t="s">
        <v>64</v>
      </c>
      <c r="P20" s="6" t="s">
        <v>44</v>
      </c>
      <c r="R20" s="8"/>
      <c r="S20" s="8"/>
      <c r="T20" s="8"/>
      <c r="U20" s="8"/>
      <c r="V20" s="68"/>
    </row>
    <row r="21" spans="2:22" x14ac:dyDescent="0.15">
      <c r="J21" s="6">
        <v>20</v>
      </c>
      <c r="K21" s="6">
        <f>COUNTIF(P$2:$P21,P21)</f>
        <v>13</v>
      </c>
      <c r="L21" s="6">
        <v>53635</v>
      </c>
      <c r="M21" s="6" t="s">
        <v>65</v>
      </c>
      <c r="N21" s="6" t="s">
        <v>65</v>
      </c>
      <c r="O21" s="6" t="s">
        <v>65</v>
      </c>
      <c r="P21" s="6" t="s">
        <v>44</v>
      </c>
      <c r="R21" s="8"/>
      <c r="S21" s="8"/>
      <c r="T21" s="8"/>
      <c r="U21" s="8"/>
      <c r="V21" s="68"/>
    </row>
    <row r="22" spans="2:22" x14ac:dyDescent="0.15">
      <c r="J22" s="6">
        <v>21</v>
      </c>
      <c r="K22" s="6">
        <f>COUNTIF(P$2:$P22,P22)</f>
        <v>14</v>
      </c>
      <c r="L22" s="6">
        <v>53660</v>
      </c>
      <c r="M22" s="6" t="s">
        <v>66</v>
      </c>
      <c r="N22" s="6" t="s">
        <v>66</v>
      </c>
      <c r="O22" s="6" t="s">
        <v>66</v>
      </c>
      <c r="P22" s="6" t="s">
        <v>44</v>
      </c>
      <c r="R22" s="8"/>
      <c r="S22" s="8"/>
      <c r="T22" s="8"/>
      <c r="U22" s="8"/>
      <c r="V22" s="68"/>
    </row>
    <row r="23" spans="2:22" x14ac:dyDescent="0.15">
      <c r="J23" s="6">
        <v>22</v>
      </c>
      <c r="K23" s="6">
        <f>COUNTIF(P$2:$P23,P23)</f>
        <v>15</v>
      </c>
      <c r="L23" s="6">
        <v>53686</v>
      </c>
      <c r="M23" s="6" t="s">
        <v>67</v>
      </c>
      <c r="N23" s="6" t="s">
        <v>67</v>
      </c>
      <c r="O23" s="6" t="s">
        <v>67</v>
      </c>
      <c r="P23" s="6" t="s">
        <v>44</v>
      </c>
      <c r="R23" s="8"/>
      <c r="S23" s="8"/>
      <c r="T23" s="8"/>
      <c r="U23" s="8"/>
      <c r="V23" s="68"/>
    </row>
    <row r="24" spans="2:22" x14ac:dyDescent="0.15">
      <c r="J24" s="23">
        <v>23</v>
      </c>
      <c r="K24" s="23">
        <f>COUNTIF(P$2:$P24,P24)</f>
        <v>7</v>
      </c>
      <c r="L24" s="23">
        <v>54348</v>
      </c>
      <c r="M24" s="23" t="s">
        <v>68</v>
      </c>
      <c r="N24" s="23" t="s">
        <v>68</v>
      </c>
      <c r="O24" s="23" t="s">
        <v>68</v>
      </c>
      <c r="P24" s="23" t="s">
        <v>45</v>
      </c>
      <c r="R24" s="8"/>
      <c r="S24" s="8"/>
      <c r="T24" s="8"/>
      <c r="U24" s="8"/>
      <c r="V24" s="68"/>
    </row>
    <row r="25" spans="2:22" x14ac:dyDescent="0.15">
      <c r="J25" s="23">
        <v>24</v>
      </c>
      <c r="K25" s="23">
        <f>COUNTIF(P$2:$P25,P25)</f>
        <v>8</v>
      </c>
      <c r="L25" s="23">
        <v>54631</v>
      </c>
      <c r="M25" s="23" t="s">
        <v>69</v>
      </c>
      <c r="N25" s="23" t="s">
        <v>69</v>
      </c>
      <c r="O25" s="23" t="s">
        <v>69</v>
      </c>
      <c r="P25" s="23" t="s">
        <v>45</v>
      </c>
      <c r="R25" s="8"/>
      <c r="S25" s="8"/>
      <c r="T25" s="8"/>
      <c r="U25" s="8"/>
      <c r="V25" s="68"/>
    </row>
    <row r="26" spans="2:22" x14ac:dyDescent="0.15">
      <c r="J26" s="23">
        <v>25</v>
      </c>
      <c r="K26" s="23">
        <f>COUNTIF(P$2:$P26,P26)</f>
        <v>9</v>
      </c>
      <c r="L26" s="23">
        <v>54640</v>
      </c>
      <c r="M26" s="23" t="s">
        <v>70</v>
      </c>
      <c r="N26" s="23" t="s">
        <v>70</v>
      </c>
      <c r="O26" s="23" t="s">
        <v>70</v>
      </c>
      <c r="P26" s="23" t="s">
        <v>45</v>
      </c>
      <c r="R26" s="8"/>
      <c r="S26" s="8"/>
      <c r="T26" s="8"/>
      <c r="U26" s="8"/>
      <c r="V26" s="68"/>
    </row>
    <row r="27" spans="2:22" x14ac:dyDescent="0.15">
      <c r="R27" s="8"/>
      <c r="S27" s="8"/>
      <c r="T27" s="8"/>
      <c r="U27" s="8"/>
      <c r="V27" s="68"/>
    </row>
    <row r="28" spans="2:22" x14ac:dyDescent="0.15">
      <c r="R28" s="8"/>
      <c r="S28" s="8"/>
      <c r="T28" s="8"/>
      <c r="U28" s="8"/>
      <c r="V28" s="68"/>
    </row>
    <row r="29" spans="2:22" x14ac:dyDescent="0.15">
      <c r="R29" s="8"/>
      <c r="S29" s="8"/>
      <c r="T29" s="8"/>
      <c r="U29" s="8"/>
      <c r="V29" s="68"/>
    </row>
    <row r="30" spans="2:22" x14ac:dyDescent="0.15">
      <c r="R30" s="8"/>
      <c r="S30" s="8"/>
      <c r="T30" s="8"/>
      <c r="U30" s="8"/>
      <c r="V30" s="68"/>
    </row>
    <row r="31" spans="2:22" s="12" customFormat="1" x14ac:dyDescent="0.15">
      <c r="B31"/>
      <c r="C31"/>
      <c r="R31" s="8"/>
      <c r="S31" s="8"/>
      <c r="T31" s="8"/>
      <c r="U31" s="8"/>
      <c r="V31" s="68"/>
    </row>
    <row r="32" spans="2:22" x14ac:dyDescent="0.15">
      <c r="B32" s="12"/>
      <c r="C32" s="12"/>
      <c r="T32" s="8"/>
      <c r="V32" s="68"/>
    </row>
  </sheetData>
  <sheetProtection algorithmName="SHA-512" hashValue="1bKfqeJfuuhNGo70jLUIai9fZAWVY7utLznjfb6mJUIxbwN+6aLKuU7Lg/DaE8PMgft6ximGVqDjfc4AkZngag==" saltValue="AdI0sEzkNg05yFrkoAy2dA==" spinCount="100000" sheet="1" selectLockedCells="1"/>
  <phoneticPr fontId="4"/>
  <dataValidations count="2">
    <dataValidation type="list" allowBlank="1" showInputMessage="1" showErrorMessage="1" sqref="C12" xr:uid="{77F80975-EB26-4D04-A2BA-62D8C1A4BA88}">
      <formula1>"本人届出,推薦届出"</formula1>
    </dataValidation>
    <dataValidation type="list" allowBlank="1" showInputMessage="1" showErrorMessage="1" sqref="V2:V32" xr:uid="{CE9AA5AC-ECFA-486D-92E3-E545FDA3A5D6}">
      <formula1>"表示する,表示しない,-"</formula1>
    </dataValidation>
  </dataValidations>
  <pageMargins left="0.7" right="0.7" top="0.75" bottom="0.75" header="0.3" footer="0.3"/>
  <pageSetup paperSize="9" scale="54" fitToHeight="0" orientation="landscape" r:id="rId1"/>
  <colBreaks count="2" manualBreakCount="2">
    <brk id="16" max="1048575" man="1"/>
    <brk id="17"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K44"/>
  <sheetViews>
    <sheetView showZeros="0" tabSelected="1" view="pageBreakPreview" zoomScaleNormal="100" zoomScaleSheetLayoutView="100" workbookViewId="0">
      <selection activeCell="C17" sqref="C17"/>
    </sheetView>
  </sheetViews>
  <sheetFormatPr defaultColWidth="9" defaultRowHeight="21" customHeight="1" x14ac:dyDescent="0.15"/>
  <cols>
    <col min="1" max="1" width="66" style="79" customWidth="1"/>
    <col min="2" max="2" width="24.375" style="79" bestFit="1" customWidth="1"/>
    <col min="3" max="3" width="42.125" style="67" customWidth="1"/>
    <col min="4" max="4" width="47.25" style="27" customWidth="1"/>
    <col min="5" max="5" width="31.75" style="27" customWidth="1"/>
    <col min="6" max="6" width="10.5" style="27" bestFit="1" customWidth="1"/>
    <col min="7" max="7" width="22" style="27" bestFit="1" customWidth="1"/>
    <col min="8" max="9" width="15" style="27" bestFit="1" customWidth="1"/>
    <col min="10" max="10" width="26.75" style="27" bestFit="1" customWidth="1"/>
    <col min="11" max="11" width="22.875" style="27" customWidth="1"/>
    <col min="12" max="16384" width="9" style="27"/>
  </cols>
  <sheetData>
    <row r="1" spans="1:11" ht="21" customHeight="1" x14ac:dyDescent="0.15">
      <c r="A1" s="75" t="s">
        <v>35</v>
      </c>
      <c r="B1" s="80"/>
      <c r="C1" s="203" t="str">
        <f>設定シート!C5</f>
        <v>令和７年７月２０日執行参議院比例代表選出議員</v>
      </c>
      <c r="D1" s="204"/>
      <c r="E1" s="205"/>
    </row>
    <row r="2" spans="1:11" ht="21" customHeight="1" x14ac:dyDescent="0.15">
      <c r="A2" s="76" t="s">
        <v>37</v>
      </c>
      <c r="B2" s="81" t="s">
        <v>238</v>
      </c>
      <c r="C2" s="160"/>
      <c r="D2" s="29" t="s">
        <v>265</v>
      </c>
      <c r="E2" s="30" t="s">
        <v>286</v>
      </c>
      <c r="G2" s="31" t="s">
        <v>2</v>
      </c>
      <c r="H2" s="31" t="s">
        <v>11</v>
      </c>
      <c r="J2" s="31" t="s">
        <v>2</v>
      </c>
      <c r="K2" s="32" t="s">
        <v>40</v>
      </c>
    </row>
    <row r="3" spans="1:11" ht="21" customHeight="1" x14ac:dyDescent="0.15">
      <c r="A3" s="77"/>
      <c r="B3" s="82"/>
      <c r="C3" s="34"/>
      <c r="D3" s="35" t="s">
        <v>41</v>
      </c>
      <c r="E3" s="36"/>
      <c r="G3" s="31" t="s">
        <v>235</v>
      </c>
      <c r="H3" s="31" t="str">
        <f>設定シート!F2</f>
        <v>竹田　勝美</v>
      </c>
      <c r="J3" s="31" t="str">
        <f>G3</f>
        <v>秋田県</v>
      </c>
      <c r="K3" s="32" t="s">
        <v>236</v>
      </c>
    </row>
    <row r="4" spans="1:11" ht="21" customHeight="1" x14ac:dyDescent="0.15">
      <c r="A4" s="77" t="s">
        <v>32</v>
      </c>
      <c r="B4" s="82"/>
      <c r="C4" s="37" t="str">
        <f>設定シート!C6</f>
        <v>令和７年７月３日</v>
      </c>
      <c r="D4" s="38"/>
      <c r="E4" s="74"/>
      <c r="G4" s="31"/>
      <c r="H4" s="31">
        <f>設定シート!F3</f>
        <v>0</v>
      </c>
      <c r="I4" s="39"/>
      <c r="J4" s="31">
        <f>G4</f>
        <v>0</v>
      </c>
      <c r="K4" s="32"/>
    </row>
    <row r="5" spans="1:11" ht="21" customHeight="1" x14ac:dyDescent="0.15">
      <c r="A5" s="78" t="s">
        <v>13</v>
      </c>
      <c r="B5" s="83" t="s">
        <v>4</v>
      </c>
      <c r="C5" s="41" t="str">
        <f>設定シート!C7</f>
        <v>R</v>
      </c>
      <c r="D5" s="42"/>
      <c r="E5" s="74"/>
      <c r="F5" s="43"/>
      <c r="G5" s="31"/>
      <c r="H5" s="31">
        <f>設定シート!F4</f>
        <v>0</v>
      </c>
      <c r="J5" s="31">
        <f>G5</f>
        <v>0</v>
      </c>
      <c r="K5" s="32"/>
    </row>
    <row r="6" spans="1:11" ht="21" customHeight="1" x14ac:dyDescent="0.15">
      <c r="A6" s="76"/>
      <c r="B6" s="81" t="s">
        <v>5</v>
      </c>
      <c r="C6" s="41">
        <f>設定シート!C8</f>
        <v>7</v>
      </c>
      <c r="D6" s="44"/>
      <c r="E6" s="45"/>
      <c r="F6" s="43"/>
      <c r="G6" s="46"/>
      <c r="H6" s="46"/>
      <c r="J6" s="46"/>
      <c r="K6" s="47"/>
    </row>
    <row r="7" spans="1:11" ht="21" customHeight="1" x14ac:dyDescent="0.15">
      <c r="A7" s="76"/>
      <c r="B7" s="81" t="s">
        <v>6</v>
      </c>
      <c r="C7" s="41">
        <f>設定シート!C9</f>
        <v>7</v>
      </c>
      <c r="D7" s="44"/>
      <c r="E7" s="45"/>
      <c r="F7" s="43"/>
      <c r="G7" s="48"/>
      <c r="H7" s="48"/>
    </row>
    <row r="8" spans="1:11" ht="21" customHeight="1" x14ac:dyDescent="0.15">
      <c r="A8" s="77"/>
      <c r="B8" s="82" t="s">
        <v>7</v>
      </c>
      <c r="C8" s="41">
        <f>設定シート!C10</f>
        <v>20</v>
      </c>
      <c r="D8" s="35" t="s">
        <v>3</v>
      </c>
      <c r="E8" s="49" t="str">
        <f>TEXT(C5&amp;C6&amp;"/"&amp;C7&amp;"/"&amp;C8,"YYYY/MM/DD")</f>
        <v>2025/07/20</v>
      </c>
      <c r="F8" s="43"/>
    </row>
    <row r="9" spans="1:11" ht="21" customHeight="1" x14ac:dyDescent="0.15">
      <c r="A9" s="76" t="s">
        <v>244</v>
      </c>
      <c r="B9" s="81"/>
      <c r="C9" s="14"/>
      <c r="D9" s="50" t="s">
        <v>8</v>
      </c>
      <c r="E9" s="51"/>
      <c r="F9" s="43"/>
      <c r="G9" s="48"/>
      <c r="H9" s="73"/>
      <c r="I9" s="48"/>
      <c r="J9" s="44"/>
    </row>
    <row r="10" spans="1:11" ht="21" customHeight="1" x14ac:dyDescent="0.15">
      <c r="A10" s="76" t="s">
        <v>264</v>
      </c>
      <c r="B10" s="81"/>
      <c r="C10" s="14"/>
      <c r="D10" s="29"/>
      <c r="E10" s="51"/>
      <c r="F10" s="43"/>
      <c r="G10" s="48"/>
      <c r="H10" s="54"/>
      <c r="I10" s="48"/>
      <c r="J10" s="55"/>
    </row>
    <row r="11" spans="1:11" ht="21" customHeight="1" x14ac:dyDescent="0.15">
      <c r="A11" s="76" t="s">
        <v>38</v>
      </c>
      <c r="B11" s="81"/>
      <c r="C11" s="15"/>
      <c r="D11" s="29"/>
      <c r="E11" s="51"/>
      <c r="F11" s="43"/>
      <c r="G11" s="48"/>
      <c r="H11" s="54"/>
      <c r="I11" s="48"/>
      <c r="J11" s="55"/>
    </row>
    <row r="12" spans="1:11" ht="21" customHeight="1" x14ac:dyDescent="0.15">
      <c r="A12" s="76" t="s">
        <v>145</v>
      </c>
      <c r="B12" s="81"/>
      <c r="C12" s="14"/>
      <c r="D12" s="52" t="str">
        <f>ASC(C12)</f>
        <v/>
      </c>
      <c r="E12" s="51"/>
      <c r="F12" s="43"/>
      <c r="G12" s="48"/>
      <c r="H12" s="54"/>
      <c r="I12" s="48"/>
      <c r="J12" s="55"/>
    </row>
    <row r="13" spans="1:11" ht="21" customHeight="1" x14ac:dyDescent="0.15">
      <c r="A13" s="76" t="s">
        <v>33</v>
      </c>
      <c r="B13" s="81"/>
      <c r="C13" s="14"/>
      <c r="D13" s="29"/>
      <c r="E13" s="51"/>
      <c r="F13" s="43"/>
      <c r="G13" s="48"/>
      <c r="H13" s="54"/>
      <c r="I13" s="48"/>
      <c r="J13" s="55"/>
    </row>
    <row r="14" spans="1:11" ht="21" customHeight="1" x14ac:dyDescent="0.15">
      <c r="A14" s="78" t="s">
        <v>14</v>
      </c>
      <c r="B14" s="83" t="s">
        <v>20</v>
      </c>
      <c r="C14" s="17"/>
      <c r="D14" s="50"/>
      <c r="E14" s="40"/>
      <c r="G14" s="44"/>
      <c r="H14" s="56"/>
      <c r="I14" s="44"/>
      <c r="J14" s="56"/>
      <c r="K14" s="56"/>
    </row>
    <row r="15" spans="1:11" ht="21" customHeight="1" x14ac:dyDescent="0.15">
      <c r="A15" s="76" t="s">
        <v>15</v>
      </c>
      <c r="B15" s="81" t="s">
        <v>20</v>
      </c>
      <c r="C15" s="18"/>
      <c r="D15" s="44"/>
      <c r="E15" s="28" t="s">
        <v>21</v>
      </c>
      <c r="G15" s="44"/>
      <c r="H15" s="44"/>
      <c r="I15" s="44"/>
      <c r="J15" s="44"/>
      <c r="K15" s="44"/>
    </row>
    <row r="16" spans="1:11" ht="21" customHeight="1" x14ac:dyDescent="0.15">
      <c r="A16" s="76" t="s">
        <v>16</v>
      </c>
      <c r="B16" s="81" t="s">
        <v>20</v>
      </c>
      <c r="C16" s="18"/>
      <c r="D16" s="44"/>
      <c r="E16" s="145" t="str">
        <f>C14&amp;" "&amp;C16</f>
        <v xml:space="preserve"> </v>
      </c>
    </row>
    <row r="17" spans="1:10" ht="21" customHeight="1" x14ac:dyDescent="0.15">
      <c r="A17" s="76" t="s">
        <v>17</v>
      </c>
      <c r="B17" s="81" t="s">
        <v>20</v>
      </c>
      <c r="C17" s="18"/>
      <c r="D17" s="44"/>
      <c r="E17" s="28"/>
    </row>
    <row r="18" spans="1:10" ht="21" customHeight="1" x14ac:dyDescent="0.15">
      <c r="A18" s="156" t="s">
        <v>18</v>
      </c>
      <c r="B18" s="156" t="s">
        <v>19</v>
      </c>
      <c r="C18" s="157"/>
      <c r="D18" s="158"/>
      <c r="E18" s="158" t="s">
        <v>144</v>
      </c>
    </row>
    <row r="19" spans="1:10" ht="21" customHeight="1" x14ac:dyDescent="0.15">
      <c r="A19" s="147" t="s">
        <v>12</v>
      </c>
      <c r="B19" s="147" t="s">
        <v>20</v>
      </c>
      <c r="C19" s="19"/>
      <c r="D19" s="44" t="s">
        <v>9</v>
      </c>
      <c r="E19" s="149" t="str">
        <f>IF(C19="","",DATEDIF(C19,E8,"y"))</f>
        <v/>
      </c>
    </row>
    <row r="20" spans="1:10" ht="21" customHeight="1" x14ac:dyDescent="0.15">
      <c r="A20" s="76" t="s">
        <v>146</v>
      </c>
      <c r="B20" s="81" t="s">
        <v>20</v>
      </c>
      <c r="C20" s="18"/>
      <c r="D20" s="59"/>
      <c r="E20" s="51"/>
      <c r="F20" s="43"/>
      <c r="G20" s="58"/>
      <c r="H20" s="58"/>
    </row>
    <row r="21" spans="1:10" ht="21" customHeight="1" x14ac:dyDescent="0.15">
      <c r="A21" s="76"/>
      <c r="B21" s="81" t="s">
        <v>29</v>
      </c>
      <c r="C21" s="53"/>
      <c r="D21" s="60"/>
      <c r="E21" s="51"/>
      <c r="F21" s="43"/>
      <c r="G21" s="58"/>
      <c r="H21" s="58"/>
    </row>
    <row r="22" spans="1:10" ht="21" customHeight="1" x14ac:dyDescent="0.15">
      <c r="A22" s="76"/>
      <c r="B22" s="81" t="s">
        <v>30</v>
      </c>
      <c r="C22" s="53"/>
      <c r="D22" s="60"/>
      <c r="E22" s="51"/>
      <c r="F22" s="43"/>
      <c r="G22" s="58"/>
      <c r="H22" s="58"/>
    </row>
    <row r="23" spans="1:10" ht="21" customHeight="1" x14ac:dyDescent="0.15">
      <c r="A23" s="76"/>
      <c r="B23" s="81" t="s">
        <v>31</v>
      </c>
      <c r="C23" s="53"/>
      <c r="D23" s="60"/>
      <c r="E23" s="51"/>
      <c r="F23" s="43"/>
      <c r="G23" s="58"/>
      <c r="H23" s="58"/>
    </row>
    <row r="24" spans="1:10" ht="21" customHeight="1" x14ac:dyDescent="0.15">
      <c r="A24" s="77" t="s">
        <v>42</v>
      </c>
      <c r="B24" s="82" t="s">
        <v>20</v>
      </c>
      <c r="C24" s="16"/>
      <c r="D24" s="44" t="s">
        <v>9</v>
      </c>
      <c r="E24" s="148"/>
      <c r="F24" s="43"/>
      <c r="G24" s="58"/>
      <c r="H24" s="58"/>
    </row>
    <row r="25" spans="1:10" ht="21" customHeight="1" x14ac:dyDescent="0.15">
      <c r="A25" s="76" t="s">
        <v>135</v>
      </c>
      <c r="B25" s="81" t="s">
        <v>20</v>
      </c>
      <c r="C25" s="20"/>
      <c r="D25" s="44"/>
      <c r="E25" s="28"/>
      <c r="G25" s="58"/>
      <c r="H25" s="58"/>
    </row>
    <row r="26" spans="1:10" ht="21" customHeight="1" x14ac:dyDescent="0.15">
      <c r="A26" s="76" t="s">
        <v>134</v>
      </c>
      <c r="B26" s="81" t="s">
        <v>20</v>
      </c>
      <c r="C26" s="18"/>
      <c r="D26" s="60"/>
      <c r="E26" s="28"/>
      <c r="G26" s="44"/>
      <c r="H26" s="44"/>
    </row>
    <row r="27" spans="1:10" ht="21" customHeight="1" x14ac:dyDescent="0.15">
      <c r="A27" s="76" t="s">
        <v>24</v>
      </c>
      <c r="B27" s="81" t="s">
        <v>19</v>
      </c>
      <c r="C27" s="21"/>
      <c r="D27" s="61"/>
      <c r="E27" s="62"/>
      <c r="G27" s="44"/>
      <c r="H27" s="44"/>
    </row>
    <row r="28" spans="1:10" ht="21" customHeight="1" x14ac:dyDescent="0.15">
      <c r="A28" s="76" t="s">
        <v>22</v>
      </c>
      <c r="B28" s="81" t="s">
        <v>20</v>
      </c>
      <c r="C28" s="19"/>
      <c r="D28" s="63"/>
      <c r="E28" s="64"/>
      <c r="G28" s="44"/>
      <c r="H28" s="44"/>
    </row>
    <row r="29" spans="1:10" ht="21" customHeight="1" x14ac:dyDescent="0.15">
      <c r="A29" s="78" t="s">
        <v>25</v>
      </c>
      <c r="B29" s="83" t="s">
        <v>19</v>
      </c>
      <c r="C29" s="22"/>
      <c r="D29" s="180"/>
      <c r="E29" s="40"/>
      <c r="G29" s="58"/>
      <c r="H29" s="66"/>
      <c r="I29" s="58"/>
      <c r="J29" s="55"/>
    </row>
    <row r="30" spans="1:10" ht="21" customHeight="1" x14ac:dyDescent="0.15">
      <c r="A30" s="76" t="s">
        <v>255</v>
      </c>
      <c r="B30" s="81" t="s">
        <v>20</v>
      </c>
      <c r="C30" s="182"/>
      <c r="D30" s="44"/>
      <c r="E30" s="28"/>
      <c r="G30" s="58"/>
      <c r="H30" s="58"/>
      <c r="I30" s="58"/>
      <c r="J30" s="44"/>
    </row>
    <row r="31" spans="1:10" ht="21" customHeight="1" x14ac:dyDescent="0.15">
      <c r="A31" s="76" t="s">
        <v>256</v>
      </c>
      <c r="B31" s="81" t="s">
        <v>20</v>
      </c>
      <c r="C31" s="19"/>
      <c r="D31" s="44" t="s">
        <v>9</v>
      </c>
      <c r="E31" s="28"/>
      <c r="G31" s="58"/>
      <c r="H31" s="58"/>
      <c r="I31" s="58"/>
      <c r="J31" s="44"/>
    </row>
    <row r="32" spans="1:10" ht="21" customHeight="1" x14ac:dyDescent="0.15">
      <c r="A32" s="76" t="s">
        <v>257</v>
      </c>
      <c r="B32" s="81" t="s">
        <v>20</v>
      </c>
      <c r="C32" s="182"/>
      <c r="D32" s="181" t="s">
        <v>285</v>
      </c>
      <c r="E32" s="28"/>
      <c r="G32" s="58"/>
      <c r="H32" s="58"/>
      <c r="I32" s="58"/>
      <c r="J32" s="44"/>
    </row>
    <row r="33" spans="1:10" ht="21" customHeight="1" x14ac:dyDescent="0.15">
      <c r="A33" s="76" t="s">
        <v>258</v>
      </c>
      <c r="B33" s="81" t="s">
        <v>20</v>
      </c>
      <c r="C33" s="182"/>
      <c r="D33" s="65"/>
      <c r="E33" s="28"/>
      <c r="G33" s="58"/>
      <c r="H33" s="58"/>
      <c r="I33" s="58"/>
      <c r="J33" s="44"/>
    </row>
    <row r="34" spans="1:10" ht="21" customHeight="1" x14ac:dyDescent="0.15">
      <c r="A34" s="76" t="s">
        <v>259</v>
      </c>
      <c r="B34" s="82" t="s">
        <v>20</v>
      </c>
      <c r="C34" s="183"/>
      <c r="D34" s="57"/>
      <c r="E34" s="33"/>
      <c r="G34" s="58"/>
      <c r="H34" s="58"/>
      <c r="I34" s="58"/>
      <c r="J34" s="44"/>
    </row>
    <row r="35" spans="1:10" ht="21" customHeight="1" x14ac:dyDescent="0.15">
      <c r="G35" s="58"/>
      <c r="H35" s="66"/>
      <c r="I35" s="58"/>
      <c r="J35" s="55"/>
    </row>
    <row r="36" spans="1:10" ht="21" customHeight="1" x14ac:dyDescent="0.15">
      <c r="G36" s="58"/>
      <c r="H36" s="66"/>
      <c r="I36" s="58"/>
      <c r="J36" s="55"/>
    </row>
    <row r="37" spans="1:10" ht="21" customHeight="1" x14ac:dyDescent="0.15">
      <c r="G37" s="58"/>
      <c r="H37" s="66"/>
      <c r="I37" s="58"/>
      <c r="J37" s="55"/>
    </row>
    <row r="38" spans="1:10" ht="21" customHeight="1" x14ac:dyDescent="0.15">
      <c r="G38" s="58"/>
      <c r="H38" s="66"/>
      <c r="I38" s="58"/>
      <c r="J38" s="55"/>
    </row>
    <row r="39" spans="1:10" ht="21" customHeight="1" x14ac:dyDescent="0.15">
      <c r="G39" s="58"/>
      <c r="H39" s="66"/>
      <c r="I39" s="58"/>
      <c r="J39" s="55"/>
    </row>
    <row r="40" spans="1:10" ht="21" customHeight="1" x14ac:dyDescent="0.15">
      <c r="G40" s="58"/>
      <c r="H40" s="66"/>
      <c r="I40" s="58"/>
      <c r="J40" s="55"/>
    </row>
    <row r="41" spans="1:10" ht="21" customHeight="1" x14ac:dyDescent="0.15">
      <c r="G41" s="58"/>
      <c r="H41" s="66"/>
      <c r="I41" s="58"/>
      <c r="J41" s="55"/>
    </row>
    <row r="42" spans="1:10" ht="21" customHeight="1" x14ac:dyDescent="0.15">
      <c r="G42" s="58"/>
      <c r="H42" s="66"/>
      <c r="I42" s="58"/>
      <c r="J42" s="55"/>
    </row>
    <row r="43" spans="1:10" ht="21" customHeight="1" x14ac:dyDescent="0.15">
      <c r="G43" s="58"/>
      <c r="H43" s="66"/>
      <c r="I43" s="58"/>
      <c r="J43" s="55"/>
    </row>
    <row r="44" spans="1:10" ht="21" customHeight="1" x14ac:dyDescent="0.15">
      <c r="G44" s="58"/>
      <c r="H44" s="66"/>
      <c r="I44" s="58"/>
      <c r="J44" s="55"/>
    </row>
  </sheetData>
  <sheetProtection algorithmName="SHA-512" hashValue="4Jmq33uom3rxTPqd4zAc5cTLN4ulV8BJGDnOagoGaYAnqNF4JQzDJ678nPxL2c1f1hGcnaPA8lXR862QrYcZgw==" saltValue="zSIUbNtMpBgxrapVllPtEQ==" spinCount="100000" sheet="1" selectLockedCells="1"/>
  <mergeCells count="1">
    <mergeCell ref="C1:E1"/>
  </mergeCells>
  <phoneticPr fontId="4"/>
  <dataValidations count="3">
    <dataValidation type="list" allowBlank="1" showInputMessage="1" showErrorMessage="1" sqref="C18" xr:uid="{00000000-0002-0000-0200-000001000000}">
      <formula1>"男,女"</formula1>
    </dataValidation>
    <dataValidation type="list" allowBlank="1" showInputMessage="1" showErrorMessage="1" sqref="C27 C29" xr:uid="{F5190268-4577-4A1F-965F-84D975ADCEC4}">
      <formula1>"秋田市,能代市,横手市,大館市,男鹿市,湯沢市,鹿角市,由利本荘市,潟上市,大仙市,北秋田市,にかほ市,仙北市,小坂町,上小阿仁村,藤里町,三種町,八峰町,五城目町,八郎潟町,井川町,大潟村,美郷町,羽後町,東成瀬村"</formula1>
    </dataValidation>
    <dataValidation type="date" allowBlank="1" showInputMessage="1" showErrorMessage="1" errorTitle="日付の形式で入力してください！" error="文字列ではなく_x000a_「1985/4/1」のように日付の形式で入力してください！_x000a__x000a_" sqref="C19" xr:uid="{5F977707-6600-46D0-BAC7-13938E94527A}">
      <formula1>92</formula1>
      <formula2>73141</formula2>
    </dataValidation>
  </dataValidations>
  <pageMargins left="0.78740157480314965" right="0.78740157480314965" top="0.98425196850393704" bottom="0.98425196850393704" header="0.51181102362204722" footer="0.51181102362204722"/>
  <pageSetup paperSize="8" scale="37" orientation="portrait" r:id="rId1"/>
  <headerFooter alignWithMargins="0"/>
  <rowBreaks count="1" manualBreakCount="1">
    <brk id="34" max="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17E72-DDA1-4456-9087-D3B6BD1E0826}">
  <sheetPr codeName="Sheet1">
    <pageSetUpPr fitToPage="1"/>
  </sheetPr>
  <dimension ref="C2:F29"/>
  <sheetViews>
    <sheetView view="pageBreakPreview" zoomScale="110" zoomScaleNormal="100" zoomScaleSheetLayoutView="110" workbookViewId="0">
      <selection activeCell="K8" sqref="K8"/>
    </sheetView>
  </sheetViews>
  <sheetFormatPr defaultRowHeight="14.25" x14ac:dyDescent="0.15"/>
  <cols>
    <col min="1" max="3" width="9" style="151"/>
    <col min="4" max="4" width="60.5" style="151" customWidth="1"/>
    <col min="5" max="5" width="6.875" style="151" hidden="1" customWidth="1"/>
    <col min="6" max="6" width="79.25" style="151" customWidth="1"/>
    <col min="7" max="260" width="9" style="151"/>
    <col min="261" max="261" width="49.625" style="151" customWidth="1"/>
    <col min="262" max="516" width="9" style="151"/>
    <col min="517" max="517" width="49.625" style="151" customWidth="1"/>
    <col min="518" max="772" width="9" style="151"/>
    <col min="773" max="773" width="49.625" style="151" customWidth="1"/>
    <col min="774" max="1028" width="9" style="151"/>
    <col min="1029" max="1029" width="49.625" style="151" customWidth="1"/>
    <col min="1030" max="1284" width="9" style="151"/>
    <col min="1285" max="1285" width="49.625" style="151" customWidth="1"/>
    <col min="1286" max="1540" width="9" style="151"/>
    <col min="1541" max="1541" width="49.625" style="151" customWidth="1"/>
    <col min="1542" max="1796" width="9" style="151"/>
    <col min="1797" max="1797" width="49.625" style="151" customWidth="1"/>
    <col min="1798" max="2052" width="9" style="151"/>
    <col min="2053" max="2053" width="49.625" style="151" customWidth="1"/>
    <col min="2054" max="2308" width="9" style="151"/>
    <col min="2309" max="2309" width="49.625" style="151" customWidth="1"/>
    <col min="2310" max="2564" width="9" style="151"/>
    <col min="2565" max="2565" width="49.625" style="151" customWidth="1"/>
    <col min="2566" max="2820" width="9" style="151"/>
    <col min="2821" max="2821" width="49.625" style="151" customWidth="1"/>
    <col min="2822" max="3076" width="9" style="151"/>
    <col min="3077" max="3077" width="49.625" style="151" customWidth="1"/>
    <col min="3078" max="3332" width="9" style="151"/>
    <col min="3333" max="3333" width="49.625" style="151" customWidth="1"/>
    <col min="3334" max="3588" width="9" style="151"/>
    <col min="3589" max="3589" width="49.625" style="151" customWidth="1"/>
    <col min="3590" max="3844" width="9" style="151"/>
    <col min="3845" max="3845" width="49.625" style="151" customWidth="1"/>
    <col min="3846" max="4100" width="9" style="151"/>
    <col min="4101" max="4101" width="49.625" style="151" customWidth="1"/>
    <col min="4102" max="4356" width="9" style="151"/>
    <col min="4357" max="4357" width="49.625" style="151" customWidth="1"/>
    <col min="4358" max="4612" width="9" style="151"/>
    <col min="4613" max="4613" width="49.625" style="151" customWidth="1"/>
    <col min="4614" max="4868" width="9" style="151"/>
    <col min="4869" max="4869" width="49.625" style="151" customWidth="1"/>
    <col min="4870" max="5124" width="9" style="151"/>
    <col min="5125" max="5125" width="49.625" style="151" customWidth="1"/>
    <col min="5126" max="5380" width="9" style="151"/>
    <col min="5381" max="5381" width="49.625" style="151" customWidth="1"/>
    <col min="5382" max="5636" width="9" style="151"/>
    <col min="5637" max="5637" width="49.625" style="151" customWidth="1"/>
    <col min="5638" max="5892" width="9" style="151"/>
    <col min="5893" max="5893" width="49.625" style="151" customWidth="1"/>
    <col min="5894" max="6148" width="9" style="151"/>
    <col min="6149" max="6149" width="49.625" style="151" customWidth="1"/>
    <col min="6150" max="6404" width="9" style="151"/>
    <col min="6405" max="6405" width="49.625" style="151" customWidth="1"/>
    <col min="6406" max="6660" width="9" style="151"/>
    <col min="6661" max="6661" width="49.625" style="151" customWidth="1"/>
    <col min="6662" max="6916" width="9" style="151"/>
    <col min="6917" max="6917" width="49.625" style="151" customWidth="1"/>
    <col min="6918" max="7172" width="9" style="151"/>
    <col min="7173" max="7173" width="49.625" style="151" customWidth="1"/>
    <col min="7174" max="7428" width="9" style="151"/>
    <col min="7429" max="7429" width="49.625" style="151" customWidth="1"/>
    <col min="7430" max="7684" width="9" style="151"/>
    <col min="7685" max="7685" width="49.625" style="151" customWidth="1"/>
    <col min="7686" max="7940" width="9" style="151"/>
    <col min="7941" max="7941" width="49.625" style="151" customWidth="1"/>
    <col min="7942" max="8196" width="9" style="151"/>
    <col min="8197" max="8197" width="49.625" style="151" customWidth="1"/>
    <col min="8198" max="8452" width="9" style="151"/>
    <col min="8453" max="8453" width="49.625" style="151" customWidth="1"/>
    <col min="8454" max="8708" width="9" style="151"/>
    <col min="8709" max="8709" width="49.625" style="151" customWidth="1"/>
    <col min="8710" max="8964" width="9" style="151"/>
    <col min="8965" max="8965" width="49.625" style="151" customWidth="1"/>
    <col min="8966" max="9220" width="9" style="151"/>
    <col min="9221" max="9221" width="49.625" style="151" customWidth="1"/>
    <col min="9222" max="9476" width="9" style="151"/>
    <col min="9477" max="9477" width="49.625" style="151" customWidth="1"/>
    <col min="9478" max="9732" width="9" style="151"/>
    <col min="9733" max="9733" width="49.625" style="151" customWidth="1"/>
    <col min="9734" max="9988" width="9" style="151"/>
    <col min="9989" max="9989" width="49.625" style="151" customWidth="1"/>
    <col min="9990" max="10244" width="9" style="151"/>
    <col min="10245" max="10245" width="49.625" style="151" customWidth="1"/>
    <col min="10246" max="10500" width="9" style="151"/>
    <col min="10501" max="10501" width="49.625" style="151" customWidth="1"/>
    <col min="10502" max="10756" width="9" style="151"/>
    <col min="10757" max="10757" width="49.625" style="151" customWidth="1"/>
    <col min="10758" max="11012" width="9" style="151"/>
    <col min="11013" max="11013" width="49.625" style="151" customWidth="1"/>
    <col min="11014" max="11268" width="9" style="151"/>
    <col min="11269" max="11269" width="49.625" style="151" customWidth="1"/>
    <col min="11270" max="11524" width="9" style="151"/>
    <col min="11525" max="11525" width="49.625" style="151" customWidth="1"/>
    <col min="11526" max="11780" width="9" style="151"/>
    <col min="11781" max="11781" width="49.625" style="151" customWidth="1"/>
    <col min="11782" max="12036" width="9" style="151"/>
    <col min="12037" max="12037" width="49.625" style="151" customWidth="1"/>
    <col min="12038" max="12292" width="9" style="151"/>
    <col min="12293" max="12293" width="49.625" style="151" customWidth="1"/>
    <col min="12294" max="12548" width="9" style="151"/>
    <col min="12549" max="12549" width="49.625" style="151" customWidth="1"/>
    <col min="12550" max="12804" width="9" style="151"/>
    <col min="12805" max="12805" width="49.625" style="151" customWidth="1"/>
    <col min="12806" max="13060" width="9" style="151"/>
    <col min="13061" max="13061" width="49.625" style="151" customWidth="1"/>
    <col min="13062" max="13316" width="9" style="151"/>
    <col min="13317" max="13317" width="49.625" style="151" customWidth="1"/>
    <col min="13318" max="13572" width="9" style="151"/>
    <col min="13573" max="13573" width="49.625" style="151" customWidth="1"/>
    <col min="13574" max="13828" width="9" style="151"/>
    <col min="13829" max="13829" width="49.625" style="151" customWidth="1"/>
    <col min="13830" max="14084" width="9" style="151"/>
    <col min="14085" max="14085" width="49.625" style="151" customWidth="1"/>
    <col min="14086" max="14340" width="9" style="151"/>
    <col min="14341" max="14341" width="49.625" style="151" customWidth="1"/>
    <col min="14342" max="14596" width="9" style="151"/>
    <col min="14597" max="14597" width="49.625" style="151" customWidth="1"/>
    <col min="14598" max="14852" width="9" style="151"/>
    <col min="14853" max="14853" width="49.625" style="151" customWidth="1"/>
    <col min="14854" max="15108" width="9" style="151"/>
    <col min="15109" max="15109" width="49.625" style="151" customWidth="1"/>
    <col min="15110" max="15364" width="9" style="151"/>
    <col min="15365" max="15365" width="49.625" style="151" customWidth="1"/>
    <col min="15366" max="15620" width="9" style="151"/>
    <col min="15621" max="15621" width="49.625" style="151" customWidth="1"/>
    <col min="15622" max="15876" width="9" style="151"/>
    <col min="15877" max="15877" width="49.625" style="151" customWidth="1"/>
    <col min="15878" max="16132" width="9" style="151"/>
    <col min="16133" max="16133" width="49.625" style="151" customWidth="1"/>
    <col min="16134" max="16384" width="9" style="151"/>
  </cols>
  <sheetData>
    <row r="2" spans="3:6" x14ac:dyDescent="0.15">
      <c r="C2" s="152" t="s">
        <v>222</v>
      </c>
      <c r="D2" s="152" t="s">
        <v>223</v>
      </c>
      <c r="E2" s="152" t="s">
        <v>225</v>
      </c>
      <c r="F2" s="152" t="s">
        <v>221</v>
      </c>
    </row>
    <row r="3" spans="3:6" x14ac:dyDescent="0.15">
      <c r="C3" s="152" t="s">
        <v>147</v>
      </c>
      <c r="D3" s="152" t="s">
        <v>224</v>
      </c>
      <c r="E3" s="152"/>
      <c r="F3" s="152" t="s">
        <v>215</v>
      </c>
    </row>
    <row r="4" spans="3:6" x14ac:dyDescent="0.15">
      <c r="C4" s="152" t="s">
        <v>148</v>
      </c>
      <c r="D4" s="152" t="s">
        <v>149</v>
      </c>
      <c r="E4" s="152"/>
      <c r="F4" s="152" t="s">
        <v>218</v>
      </c>
    </row>
    <row r="5" spans="3:6" x14ac:dyDescent="0.15">
      <c r="C5" s="152" t="s">
        <v>150</v>
      </c>
      <c r="D5" s="152" t="s">
        <v>151</v>
      </c>
      <c r="E5" s="152"/>
      <c r="F5" s="152" t="s">
        <v>217</v>
      </c>
    </row>
    <row r="6" spans="3:6" x14ac:dyDescent="0.15">
      <c r="C6" s="152" t="s">
        <v>152</v>
      </c>
      <c r="D6" s="152" t="s">
        <v>153</v>
      </c>
      <c r="E6" s="152"/>
      <c r="F6" s="152" t="s">
        <v>216</v>
      </c>
    </row>
    <row r="7" spans="3:6" x14ac:dyDescent="0.15">
      <c r="C7" s="152" t="s">
        <v>154</v>
      </c>
      <c r="D7" s="152" t="s">
        <v>155</v>
      </c>
      <c r="E7" s="152"/>
      <c r="F7" s="152" t="s">
        <v>220</v>
      </c>
    </row>
    <row r="8" spans="3:6" x14ac:dyDescent="0.15">
      <c r="C8" s="152" t="s">
        <v>156</v>
      </c>
      <c r="D8" s="152" t="s">
        <v>157</v>
      </c>
      <c r="E8" s="152"/>
      <c r="F8" s="159" t="s">
        <v>199</v>
      </c>
    </row>
    <row r="9" spans="3:6" x14ac:dyDescent="0.15">
      <c r="C9" s="152" t="s">
        <v>158</v>
      </c>
      <c r="D9" s="152" t="s">
        <v>159</v>
      </c>
      <c r="E9" s="152"/>
      <c r="F9" s="152" t="s">
        <v>199</v>
      </c>
    </row>
    <row r="10" spans="3:6" x14ac:dyDescent="0.15">
      <c r="C10" s="152" t="s">
        <v>160</v>
      </c>
      <c r="D10" s="152" t="s">
        <v>161</v>
      </c>
      <c r="E10" s="152"/>
      <c r="F10" s="152" t="s">
        <v>200</v>
      </c>
    </row>
    <row r="11" spans="3:6" x14ac:dyDescent="0.15">
      <c r="C11" s="152" t="s">
        <v>162</v>
      </c>
      <c r="D11" s="152" t="s">
        <v>163</v>
      </c>
      <c r="E11" s="152"/>
      <c r="F11" s="152" t="s">
        <v>201</v>
      </c>
    </row>
    <row r="12" spans="3:6" x14ac:dyDescent="0.15">
      <c r="C12" s="152" t="s">
        <v>164</v>
      </c>
      <c r="D12" s="152" t="s">
        <v>165</v>
      </c>
      <c r="E12" s="152"/>
      <c r="F12" s="152" t="s">
        <v>202</v>
      </c>
    </row>
    <row r="13" spans="3:6" x14ac:dyDescent="0.15">
      <c r="C13" s="152" t="s">
        <v>166</v>
      </c>
      <c r="D13" s="152" t="s">
        <v>167</v>
      </c>
      <c r="E13" s="152"/>
      <c r="F13" s="152" t="s">
        <v>203</v>
      </c>
    </row>
    <row r="14" spans="3:6" x14ac:dyDescent="0.15">
      <c r="C14" s="152" t="s">
        <v>168</v>
      </c>
      <c r="D14" s="152" t="s">
        <v>169</v>
      </c>
      <c r="E14" s="152"/>
      <c r="F14" s="152" t="s">
        <v>204</v>
      </c>
    </row>
    <row r="15" spans="3:6" x14ac:dyDescent="0.15">
      <c r="C15" s="152" t="s">
        <v>170</v>
      </c>
      <c r="D15" s="152" t="s">
        <v>171</v>
      </c>
      <c r="E15" s="152"/>
      <c r="F15" s="152" t="s">
        <v>205</v>
      </c>
    </row>
    <row r="16" spans="3:6" x14ac:dyDescent="0.15">
      <c r="C16" s="152" t="s">
        <v>172</v>
      </c>
      <c r="D16" s="152" t="s">
        <v>173</v>
      </c>
      <c r="E16" s="152"/>
      <c r="F16" s="152" t="s">
        <v>206</v>
      </c>
    </row>
    <row r="17" spans="3:6" x14ac:dyDescent="0.15">
      <c r="C17" s="152" t="s">
        <v>174</v>
      </c>
      <c r="D17" s="152" t="s">
        <v>175</v>
      </c>
      <c r="E17" s="152"/>
      <c r="F17" s="152" t="s">
        <v>207</v>
      </c>
    </row>
    <row r="18" spans="3:6" x14ac:dyDescent="0.15">
      <c r="C18" s="152" t="s">
        <v>176</v>
      </c>
      <c r="D18" s="152" t="s">
        <v>208</v>
      </c>
      <c r="E18" s="152"/>
      <c r="F18" s="152" t="s">
        <v>213</v>
      </c>
    </row>
    <row r="19" spans="3:6" x14ac:dyDescent="0.15">
      <c r="C19" s="152" t="s">
        <v>177</v>
      </c>
      <c r="D19" s="152" t="s">
        <v>178</v>
      </c>
      <c r="E19" s="152"/>
      <c r="F19" s="152" t="s">
        <v>209</v>
      </c>
    </row>
    <row r="20" spans="3:6" x14ac:dyDescent="0.15">
      <c r="C20" s="152" t="s">
        <v>179</v>
      </c>
      <c r="D20" s="152" t="s">
        <v>180</v>
      </c>
      <c r="E20" s="152"/>
      <c r="F20" s="152" t="s">
        <v>210</v>
      </c>
    </row>
    <row r="21" spans="3:6" x14ac:dyDescent="0.15">
      <c r="C21" s="152" t="s">
        <v>181</v>
      </c>
      <c r="D21" s="152" t="s">
        <v>182</v>
      </c>
      <c r="E21" s="152"/>
      <c r="F21" s="152" t="s">
        <v>209</v>
      </c>
    </row>
    <row r="22" spans="3:6" x14ac:dyDescent="0.15">
      <c r="C22" s="152" t="s">
        <v>183</v>
      </c>
      <c r="D22" s="152" t="s">
        <v>184</v>
      </c>
      <c r="E22" s="152"/>
      <c r="F22" s="152" t="s">
        <v>210</v>
      </c>
    </row>
    <row r="23" spans="3:6" x14ac:dyDescent="0.15">
      <c r="C23" s="152" t="s">
        <v>185</v>
      </c>
      <c r="D23" s="152" t="s">
        <v>186</v>
      </c>
      <c r="E23" s="152"/>
      <c r="F23" s="152" t="s">
        <v>219</v>
      </c>
    </row>
    <row r="24" spans="3:6" x14ac:dyDescent="0.15">
      <c r="C24" s="152" t="s">
        <v>187</v>
      </c>
      <c r="D24" s="152" t="s">
        <v>188</v>
      </c>
      <c r="E24" s="152"/>
      <c r="F24" s="152" t="s">
        <v>214</v>
      </c>
    </row>
    <row r="25" spans="3:6" x14ac:dyDescent="0.15">
      <c r="C25" s="152" t="s">
        <v>189</v>
      </c>
      <c r="D25" s="152" t="s">
        <v>190</v>
      </c>
      <c r="E25" s="152"/>
      <c r="F25" s="152" t="s">
        <v>213</v>
      </c>
    </row>
    <row r="26" spans="3:6" x14ac:dyDescent="0.15">
      <c r="C26" s="152" t="s">
        <v>191</v>
      </c>
      <c r="D26" s="152" t="s">
        <v>192</v>
      </c>
      <c r="E26" s="152"/>
      <c r="F26" s="152" t="s">
        <v>211</v>
      </c>
    </row>
    <row r="27" spans="3:6" x14ac:dyDescent="0.15">
      <c r="C27" s="152" t="s">
        <v>193</v>
      </c>
      <c r="D27" s="152" t="s">
        <v>194</v>
      </c>
      <c r="E27" s="152"/>
      <c r="F27" s="152" t="s">
        <v>211</v>
      </c>
    </row>
    <row r="28" spans="3:6" x14ac:dyDescent="0.15">
      <c r="C28" s="152" t="s">
        <v>195</v>
      </c>
      <c r="D28" s="152" t="s">
        <v>196</v>
      </c>
      <c r="E28" s="152"/>
      <c r="F28" s="152" t="s">
        <v>212</v>
      </c>
    </row>
    <row r="29" spans="3:6" x14ac:dyDescent="0.15">
      <c r="C29" s="152" t="s">
        <v>197</v>
      </c>
      <c r="D29" s="152" t="s">
        <v>198</v>
      </c>
      <c r="E29" s="152"/>
      <c r="F29" s="152" t="s">
        <v>212</v>
      </c>
    </row>
  </sheetData>
  <phoneticPr fontId="4"/>
  <pageMargins left="0.7" right="0.7" top="0.75" bottom="0.75" header="0.3" footer="0.3"/>
  <pageSetup paperSize="9"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24"/>
  <sheetViews>
    <sheetView showZeros="0" view="pageBreakPreview" zoomScaleNormal="100" zoomScaleSheetLayoutView="100" workbookViewId="0">
      <selection activeCell="A2" sqref="A2:B3"/>
    </sheetView>
  </sheetViews>
  <sheetFormatPr defaultColWidth="13.625" defaultRowHeight="21.75" customHeight="1" x14ac:dyDescent="0.15"/>
  <cols>
    <col min="1" max="1" width="13.625" customWidth="1"/>
    <col min="2" max="2" width="66" customWidth="1"/>
    <col min="3" max="3" width="14.5" customWidth="1"/>
  </cols>
  <sheetData>
    <row r="1" spans="1:2" ht="9" customHeight="1" x14ac:dyDescent="0.15"/>
    <row r="2" spans="1:2" ht="26.25" customHeight="1" x14ac:dyDescent="0.15">
      <c r="A2" s="206" t="s">
        <v>263</v>
      </c>
      <c r="B2" s="206"/>
    </row>
    <row r="3" spans="1:2" ht="44.25" customHeight="1" x14ac:dyDescent="0.15">
      <c r="A3" s="206"/>
      <c r="B3" s="206"/>
    </row>
    <row r="4" spans="1:2" ht="11.25" customHeight="1" x14ac:dyDescent="0.15">
      <c r="B4" s="4"/>
    </row>
    <row r="5" spans="1:2" ht="15" customHeight="1" x14ac:dyDescent="0.15">
      <c r="A5" s="153" t="s">
        <v>226</v>
      </c>
      <c r="B5" s="4"/>
    </row>
    <row r="6" spans="1:2" s="150" customFormat="1" ht="15" customHeight="1" x14ac:dyDescent="0.15">
      <c r="A6" s="153" t="s">
        <v>227</v>
      </c>
      <c r="B6" s="4"/>
    </row>
    <row r="7" spans="1:2" ht="15" customHeight="1" x14ac:dyDescent="0.15">
      <c r="A7" s="153" t="s">
        <v>228</v>
      </c>
    </row>
    <row r="8" spans="1:2" ht="15" customHeight="1" x14ac:dyDescent="0.15">
      <c r="A8" s="153" t="s">
        <v>229</v>
      </c>
      <c r="B8" s="3"/>
    </row>
    <row r="9" spans="1:2" s="150" customFormat="1" ht="15" customHeight="1" x14ac:dyDescent="0.15">
      <c r="A9" s="153" t="s">
        <v>230</v>
      </c>
      <c r="B9" s="3"/>
    </row>
    <row r="10" spans="1:2" ht="15" customHeight="1" x14ac:dyDescent="0.15">
      <c r="A10" s="154" t="s">
        <v>231</v>
      </c>
      <c r="B10" s="2"/>
    </row>
    <row r="11" spans="1:2" s="150" customFormat="1" ht="15" customHeight="1" x14ac:dyDescent="0.15">
      <c r="A11" s="154" t="s">
        <v>232</v>
      </c>
      <c r="B11" s="2"/>
    </row>
    <row r="12" spans="1:2" s="150" customFormat="1" ht="15" customHeight="1" x14ac:dyDescent="0.15">
      <c r="A12" s="154"/>
      <c r="B12" s="2"/>
    </row>
    <row r="13" spans="1:2" s="150" customFormat="1" ht="21.75" customHeight="1" thickBot="1" x14ac:dyDescent="0.2">
      <c r="A13" s="154"/>
      <c r="B13" s="2"/>
    </row>
    <row r="14" spans="1:2" ht="21" x14ac:dyDescent="0.15">
      <c r="A14" s="207" t="s">
        <v>1</v>
      </c>
      <c r="B14" s="208"/>
    </row>
    <row r="15" spans="1:2" ht="21" customHeight="1" x14ac:dyDescent="0.15">
      <c r="A15" s="155" t="s">
        <v>147</v>
      </c>
      <c r="B15" s="155" t="s">
        <v>169</v>
      </c>
    </row>
    <row r="16" spans="1:2" ht="21" customHeight="1" x14ac:dyDescent="0.15">
      <c r="A16" s="155" t="s">
        <v>148</v>
      </c>
      <c r="B16" s="155" t="s">
        <v>178</v>
      </c>
    </row>
    <row r="17" spans="1:2" ht="21" customHeight="1" x14ac:dyDescent="0.15">
      <c r="A17" s="155" t="s">
        <v>150</v>
      </c>
      <c r="B17" s="155" t="s">
        <v>260</v>
      </c>
    </row>
    <row r="18" spans="1:2" ht="21" customHeight="1" x14ac:dyDescent="0.15">
      <c r="A18" s="155" t="s">
        <v>152</v>
      </c>
      <c r="B18" s="155" t="s">
        <v>182</v>
      </c>
    </row>
    <row r="19" spans="1:2" ht="21" customHeight="1" x14ac:dyDescent="0.15">
      <c r="A19" s="155" t="s">
        <v>154</v>
      </c>
      <c r="B19" s="155" t="s">
        <v>261</v>
      </c>
    </row>
    <row r="20" spans="1:2" ht="21" customHeight="1" x14ac:dyDescent="0.15">
      <c r="A20" s="155" t="s">
        <v>156</v>
      </c>
      <c r="B20" s="155" t="s">
        <v>262</v>
      </c>
    </row>
    <row r="21" spans="1:2" ht="21" customHeight="1" x14ac:dyDescent="0.15">
      <c r="A21" s="187"/>
      <c r="B21" s="187"/>
    </row>
    <row r="22" spans="1:2" ht="21" customHeight="1" x14ac:dyDescent="0.15">
      <c r="A22" s="188"/>
      <c r="B22" s="188"/>
    </row>
    <row r="23" spans="1:2" ht="21" customHeight="1" x14ac:dyDescent="0.15">
      <c r="A23" s="188"/>
      <c r="B23" s="188"/>
    </row>
    <row r="24" spans="1:2" ht="21" customHeight="1" x14ac:dyDescent="0.15">
      <c r="A24" s="188"/>
      <c r="B24" s="188"/>
    </row>
  </sheetData>
  <mergeCells count="2">
    <mergeCell ref="A2:B3"/>
    <mergeCell ref="A14:B14"/>
  </mergeCells>
  <phoneticPr fontId="4"/>
  <pageMargins left="0.98425196850393704" right="0.59055118110236227" top="0.78740157480314965" bottom="0.78740157480314965" header="0.51181102362204722" footer="0.51181102362204722"/>
  <pageSetup paperSize="9" scale="87"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B71EF-F7F2-4E5D-BA29-B3C59DFA8E9B}">
  <dimension ref="A1:AB37"/>
  <sheetViews>
    <sheetView showZeros="0" view="pageBreakPreview" zoomScaleNormal="100" zoomScaleSheetLayoutView="100" workbookViewId="0">
      <selection activeCell="O6" sqref="O6"/>
    </sheetView>
  </sheetViews>
  <sheetFormatPr defaultColWidth="5.875" defaultRowHeight="14.25" x14ac:dyDescent="0.15"/>
  <cols>
    <col min="1" max="2" width="5.875" style="167" customWidth="1"/>
    <col min="3" max="3" width="5" style="167" customWidth="1"/>
    <col min="4" max="13" width="5.875" style="167" customWidth="1"/>
    <col min="14" max="14" width="8.25" style="167" customWidth="1"/>
    <col min="15" max="16384" width="5.875" style="167"/>
  </cols>
  <sheetData>
    <row r="1" spans="1:14" x14ac:dyDescent="0.15">
      <c r="N1" s="168" t="s">
        <v>106</v>
      </c>
    </row>
    <row r="3" spans="1:14" ht="28.5" x14ac:dyDescent="0.15">
      <c r="A3" s="235" t="s">
        <v>26</v>
      </c>
      <c r="B3" s="235"/>
      <c r="C3" s="235"/>
      <c r="D3" s="235"/>
      <c r="E3" s="235"/>
      <c r="F3" s="235"/>
      <c r="G3" s="235"/>
      <c r="H3" s="235"/>
      <c r="I3" s="235"/>
      <c r="J3" s="235"/>
      <c r="K3" s="235"/>
      <c r="L3" s="235"/>
      <c r="M3" s="235"/>
      <c r="N3" s="235"/>
    </row>
    <row r="4" spans="1:14" ht="28.5" x14ac:dyDescent="0.15">
      <c r="A4" s="169"/>
      <c r="B4" s="169"/>
      <c r="C4" s="169"/>
      <c r="D4" s="169"/>
      <c r="E4" s="169"/>
      <c r="F4" s="169"/>
      <c r="G4" s="169"/>
      <c r="H4" s="169"/>
      <c r="I4" s="169"/>
      <c r="J4" s="169"/>
      <c r="K4" s="169"/>
      <c r="L4" s="169"/>
      <c r="M4" s="169"/>
      <c r="N4" s="169"/>
    </row>
    <row r="6" spans="1:14" s="170" customFormat="1" ht="44.45" customHeight="1" x14ac:dyDescent="0.15">
      <c r="A6" s="200" t="s">
        <v>319</v>
      </c>
      <c r="B6" s="214" t="s">
        <v>318</v>
      </c>
      <c r="C6" s="215"/>
      <c r="D6" s="231">
        <f>入力シート!C31</f>
        <v>0</v>
      </c>
      <c r="E6" s="232"/>
      <c r="F6" s="232"/>
      <c r="G6" s="232"/>
      <c r="H6" s="233" t="str">
        <f>IF(入力シート!C32="","",(ASC(入力シート!C32)&amp;"まで"))</f>
        <v/>
      </c>
      <c r="I6" s="233"/>
      <c r="J6" s="233"/>
      <c r="K6" s="233"/>
      <c r="L6" s="233"/>
      <c r="M6" s="233"/>
      <c r="N6" s="234"/>
    </row>
    <row r="7" spans="1:14" s="170" customFormat="1" ht="44.45" customHeight="1" x14ac:dyDescent="0.15">
      <c r="A7" s="201" t="s">
        <v>321</v>
      </c>
      <c r="B7" s="216" t="s">
        <v>320</v>
      </c>
      <c r="C7" s="217"/>
      <c r="D7" s="236">
        <f>入力シート!C30</f>
        <v>0</v>
      </c>
      <c r="E7" s="237"/>
      <c r="F7" s="237"/>
      <c r="G7" s="237"/>
      <c r="H7" s="237"/>
      <c r="I7" s="237"/>
      <c r="J7" s="237"/>
      <c r="K7" s="237"/>
      <c r="L7" s="237"/>
      <c r="M7" s="237"/>
      <c r="N7" s="238"/>
    </row>
    <row r="8" spans="1:14" s="170" customFormat="1" ht="44.45" customHeight="1" x14ac:dyDescent="0.15">
      <c r="A8" s="200" t="s">
        <v>324</v>
      </c>
      <c r="B8" s="216" t="s">
        <v>322</v>
      </c>
      <c r="C8" s="217"/>
      <c r="D8" s="211" t="str">
        <f>入力シート!E16</f>
        <v xml:space="preserve"> </v>
      </c>
      <c r="E8" s="212"/>
      <c r="F8" s="212"/>
      <c r="G8" s="212"/>
      <c r="H8" s="212"/>
      <c r="I8" s="212"/>
      <c r="J8" s="212"/>
      <c r="K8" s="212"/>
      <c r="L8" s="212"/>
      <c r="M8" s="212"/>
      <c r="N8" s="213"/>
    </row>
    <row r="9" spans="1:14" s="170" customFormat="1" ht="36" customHeight="1" x14ac:dyDescent="0.15">
      <c r="A9" s="209" t="s">
        <v>325</v>
      </c>
      <c r="B9" s="227" t="s">
        <v>323</v>
      </c>
      <c r="C9" s="228"/>
      <c r="D9" s="220">
        <f>入力シート!C33</f>
        <v>0</v>
      </c>
      <c r="E9" s="221"/>
      <c r="F9" s="221"/>
      <c r="G9" s="221"/>
      <c r="H9" s="221"/>
      <c r="I9" s="221"/>
      <c r="J9" s="221"/>
      <c r="K9" s="221"/>
      <c r="L9" s="221"/>
      <c r="M9" s="221"/>
      <c r="N9" s="222"/>
    </row>
    <row r="10" spans="1:14" s="170" customFormat="1" ht="16.5" customHeight="1" x14ac:dyDescent="0.15">
      <c r="A10" s="210"/>
      <c r="B10" s="229"/>
      <c r="C10" s="230"/>
      <c r="D10" s="185"/>
      <c r="E10" s="184"/>
      <c r="F10" s="184"/>
      <c r="G10" s="184"/>
      <c r="H10" s="184" t="s">
        <v>245</v>
      </c>
      <c r="I10" s="223">
        <f>入力シート!C34</f>
        <v>0</v>
      </c>
      <c r="J10" s="224"/>
      <c r="K10" s="224"/>
      <c r="L10" s="224"/>
      <c r="M10" s="224"/>
      <c r="N10" s="225"/>
    </row>
    <row r="14" spans="1:14" ht="24" customHeight="1" x14ac:dyDescent="0.15">
      <c r="A14" s="167" t="str">
        <f>"　上記によって、"&amp;設定シート!C4&amp;"選挙の選挙運動のため、個人演説会を開催"</f>
        <v>　上記によって、参議院比例代表選出議員選挙の選挙運動のため、個人演説会を開催</v>
      </c>
    </row>
    <row r="15" spans="1:14" ht="24" customHeight="1" x14ac:dyDescent="0.15">
      <c r="A15" s="167" t="s">
        <v>246</v>
      </c>
    </row>
    <row r="16" spans="1:14" x14ac:dyDescent="0.15">
      <c r="H16" s="170"/>
    </row>
    <row r="17" spans="1:14" x14ac:dyDescent="0.15">
      <c r="C17" s="226" t="s">
        <v>247</v>
      </c>
      <c r="D17" s="226"/>
      <c r="E17" s="226"/>
      <c r="F17" s="226"/>
    </row>
    <row r="18" spans="1:14" x14ac:dyDescent="0.15">
      <c r="B18" s="171"/>
      <c r="C18" s="172"/>
      <c r="D18" s="172"/>
    </row>
    <row r="19" spans="1:14" x14ac:dyDescent="0.15">
      <c r="B19" s="219" t="s">
        <v>253</v>
      </c>
      <c r="C19" s="219"/>
      <c r="D19" s="219"/>
      <c r="E19" s="219"/>
      <c r="G19" s="170" t="str">
        <f>入力シート!E16</f>
        <v xml:space="preserve"> </v>
      </c>
    </row>
    <row r="20" spans="1:14" x14ac:dyDescent="0.15">
      <c r="G20" s="170"/>
    </row>
    <row r="21" spans="1:14" x14ac:dyDescent="0.15">
      <c r="B21" s="219" t="s">
        <v>254</v>
      </c>
      <c r="C21" s="219"/>
      <c r="D21" s="219"/>
      <c r="E21" s="219"/>
      <c r="G21" s="170">
        <f>入力シート!C20</f>
        <v>0</v>
      </c>
      <c r="M21" s="167" t="str" cm="1">
        <f t="array" aca="1" ref="M21" ca="1">IF(M22="",IF(VLOOKUP(RIGHT(CELL("filename",A1),LEN(CELL("filename",A1))-FIND("]",CELL("filename",A1))),設定シート!$U$2:$V$32,2,0)="表示する","㊞",""),"")</f>
        <v/>
      </c>
    </row>
    <row r="23" spans="1:14" ht="14.25" customHeight="1" x14ac:dyDescent="0.15">
      <c r="B23" s="219" t="s">
        <v>252</v>
      </c>
      <c r="C23" s="219"/>
      <c r="D23" s="219"/>
      <c r="E23" s="219"/>
      <c r="G23" s="170">
        <f>入力シート!C9</f>
        <v>0</v>
      </c>
      <c r="H23" s="170"/>
      <c r="I23" s="170"/>
      <c r="J23" s="173"/>
    </row>
    <row r="24" spans="1:14" ht="14.25" customHeight="1" x14ac:dyDescent="0.15">
      <c r="G24" s="170"/>
      <c r="H24" s="170"/>
      <c r="I24" s="170"/>
      <c r="J24" s="173"/>
    </row>
    <row r="25" spans="1:14" ht="14.25" customHeight="1" x14ac:dyDescent="0.15">
      <c r="G25" s="170"/>
      <c r="H25" s="170"/>
      <c r="I25" s="170"/>
      <c r="J25" s="173"/>
    </row>
    <row r="26" spans="1:14" x14ac:dyDescent="0.15">
      <c r="B26" s="174">
        <f>入力シート!C29</f>
        <v>0</v>
      </c>
      <c r="C26" s="167" t="s">
        <v>317</v>
      </c>
      <c r="H26" s="202" t="str">
        <f>IFERROR(VLOOKUP($B$26,様式2!$AC$4:$AD$28,2,0),"")</f>
        <v/>
      </c>
      <c r="I26" s="202"/>
      <c r="J26" s="202"/>
      <c r="K26" s="167" t="s">
        <v>104</v>
      </c>
    </row>
    <row r="27" spans="1:14" x14ac:dyDescent="0.15">
      <c r="B27" s="174"/>
    </row>
    <row r="28" spans="1:14" x14ac:dyDescent="0.15">
      <c r="A28" s="167" t="s">
        <v>28</v>
      </c>
      <c r="B28" s="175"/>
      <c r="C28" s="176"/>
      <c r="D28" s="176"/>
    </row>
    <row r="29" spans="1:14" x14ac:dyDescent="0.15">
      <c r="A29" s="177"/>
      <c r="B29" s="178"/>
      <c r="C29" s="178"/>
      <c r="D29" s="178"/>
      <c r="E29" s="178"/>
      <c r="F29" s="178"/>
      <c r="G29" s="178"/>
      <c r="H29" s="178"/>
      <c r="I29" s="178"/>
      <c r="J29" s="178"/>
      <c r="K29" s="178"/>
      <c r="L29" s="178"/>
      <c r="M29" s="178"/>
      <c r="N29" s="178"/>
    </row>
    <row r="30" spans="1:14" x14ac:dyDescent="0.15">
      <c r="A30" s="167" t="s">
        <v>267</v>
      </c>
    </row>
    <row r="31" spans="1:14" x14ac:dyDescent="0.15">
      <c r="A31" s="167" t="s">
        <v>269</v>
      </c>
    </row>
    <row r="32" spans="1:14" x14ac:dyDescent="0.15">
      <c r="A32" s="167" t="s">
        <v>270</v>
      </c>
      <c r="N32" s="179"/>
    </row>
    <row r="33" spans="1:28" x14ac:dyDescent="0.15">
      <c r="A33" s="167" t="s">
        <v>272</v>
      </c>
      <c r="S33" s="218"/>
      <c r="T33" s="218"/>
      <c r="U33" s="218"/>
      <c r="V33" s="218"/>
      <c r="W33" s="218"/>
      <c r="X33" s="218"/>
      <c r="Y33" s="218"/>
      <c r="Z33" s="218"/>
      <c r="AA33" s="218"/>
      <c r="AB33" s="218"/>
    </row>
    <row r="34" spans="1:28" x14ac:dyDescent="0.15">
      <c r="S34" s="218"/>
      <c r="T34" s="218"/>
      <c r="U34" s="218"/>
      <c r="V34" s="218"/>
      <c r="W34" s="218"/>
      <c r="X34" s="218"/>
      <c r="Y34" s="218"/>
      <c r="Z34" s="218"/>
      <c r="AA34" s="218"/>
      <c r="AB34" s="218"/>
    </row>
    <row r="35" spans="1:28" x14ac:dyDescent="0.15">
      <c r="S35" s="218"/>
      <c r="T35" s="218"/>
      <c r="U35" s="218"/>
      <c r="V35" s="218"/>
      <c r="W35" s="218"/>
      <c r="X35" s="218"/>
      <c r="Y35" s="218"/>
      <c r="Z35" s="218"/>
      <c r="AA35" s="218"/>
      <c r="AB35" s="218"/>
    </row>
    <row r="36" spans="1:28" x14ac:dyDescent="0.15">
      <c r="S36" s="218"/>
      <c r="T36" s="218"/>
      <c r="U36" s="218"/>
      <c r="V36" s="218"/>
      <c r="W36" s="218"/>
      <c r="X36" s="218"/>
      <c r="Y36" s="218"/>
      <c r="Z36" s="218"/>
      <c r="AA36" s="218"/>
      <c r="AB36" s="218"/>
    </row>
    <row r="37" spans="1:28" x14ac:dyDescent="0.15">
      <c r="S37" s="218"/>
      <c r="T37" s="218"/>
      <c r="U37" s="218"/>
      <c r="V37" s="218"/>
      <c r="W37" s="218"/>
      <c r="X37" s="218"/>
      <c r="Y37" s="218"/>
      <c r="Z37" s="218"/>
      <c r="AA37" s="218"/>
      <c r="AB37" s="218"/>
    </row>
  </sheetData>
  <mergeCells count="17">
    <mergeCell ref="A3:N3"/>
    <mergeCell ref="D7:N7"/>
    <mergeCell ref="A9:A10"/>
    <mergeCell ref="D8:N8"/>
    <mergeCell ref="B6:C6"/>
    <mergeCell ref="B7:C7"/>
    <mergeCell ref="S33:AB37"/>
    <mergeCell ref="B21:E21"/>
    <mergeCell ref="D9:N9"/>
    <mergeCell ref="I10:N10"/>
    <mergeCell ref="C17:F17"/>
    <mergeCell ref="B23:E23"/>
    <mergeCell ref="B19:E19"/>
    <mergeCell ref="B9:C10"/>
    <mergeCell ref="B8:C8"/>
    <mergeCell ref="D6:G6"/>
    <mergeCell ref="H6:N6"/>
  </mergeCells>
  <phoneticPr fontId="4"/>
  <pageMargins left="0.98425196850393704" right="0.59055118110236227" top="0.78740157480314965" bottom="0.78740157480314965" header="0.51181102362204722" footer="0.51181102362204722"/>
  <pageSetup paperSize="9" orientation="portrait" horizontalDpi="300" verticalDpi="300" r:id="rId1"/>
  <headerFooter differentOddEven="1" alignWithMargins="0">
    <oddHeader>&amp;L受理日：令和　　年　　月　　日　　 
午前・午後　　　時　　分　受理　</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FEF96-CE39-43F8-BD7A-21F0D28B4FCA}">
  <sheetPr codeName="Sheet13"/>
  <dimension ref="A1:AQ56"/>
  <sheetViews>
    <sheetView showZeros="0" view="pageBreakPreview" zoomScaleNormal="100" zoomScaleSheetLayoutView="100" workbookViewId="0">
      <selection activeCell="O6" sqref="O6"/>
    </sheetView>
  </sheetViews>
  <sheetFormatPr defaultColWidth="6.25" defaultRowHeight="14.25" outlineLevelCol="1" x14ac:dyDescent="0.15"/>
  <cols>
    <col min="1" max="13" width="6.25" style="112" customWidth="1"/>
    <col min="14" max="14" width="6.5" style="122" customWidth="1"/>
    <col min="15" max="20" width="6.25" style="112"/>
    <col min="21" max="21" width="13" style="112" customWidth="1"/>
    <col min="22" max="22" width="13.375" style="112" customWidth="1"/>
    <col min="23" max="23" width="29.125" style="112" customWidth="1"/>
    <col min="24" max="24" width="18.375" style="112" customWidth="1"/>
    <col min="25" max="25" width="14" style="112" customWidth="1"/>
    <col min="26" max="28" width="6.25" style="112"/>
    <col min="29" max="29" width="13.75" style="112" hidden="1" customWidth="1" outlineLevel="1"/>
    <col min="30" max="30" width="14.875" style="112" hidden="1" customWidth="1" outlineLevel="1"/>
    <col min="31" max="31" width="15.5" style="112" hidden="1" customWidth="1" outlineLevel="1"/>
    <col min="32" max="32" width="6.25" style="112" collapsed="1"/>
    <col min="33" max="16384" width="6.25" style="112"/>
  </cols>
  <sheetData>
    <row r="1" spans="1:43" s="96" customFormat="1" ht="27" customHeight="1" thickBot="1" x14ac:dyDescent="0.2">
      <c r="M1" s="97"/>
      <c r="N1" s="105" t="s">
        <v>275</v>
      </c>
    </row>
    <row r="2" spans="1:43" s="96" customFormat="1" ht="26.25" customHeight="1" thickBot="1" x14ac:dyDescent="0.2">
      <c r="A2" s="242" t="s">
        <v>113</v>
      </c>
      <c r="B2" s="242"/>
      <c r="C2" s="242"/>
      <c r="D2" s="242"/>
      <c r="E2" s="242"/>
      <c r="F2" s="242"/>
      <c r="G2" s="242"/>
      <c r="H2" s="242"/>
      <c r="I2" s="242"/>
      <c r="J2" s="242"/>
      <c r="K2" s="242"/>
      <c r="L2" s="242"/>
      <c r="M2" s="242"/>
      <c r="N2" s="242"/>
      <c r="O2" s="99">
        <v>1</v>
      </c>
      <c r="R2" s="96" t="s">
        <v>114</v>
      </c>
      <c r="AC2" s="96" t="s">
        <v>115</v>
      </c>
    </row>
    <row r="3" spans="1:43" s="96" customFormat="1" ht="30.75" customHeight="1" x14ac:dyDescent="0.15">
      <c r="N3" s="98"/>
      <c r="T3" s="100" t="s">
        <v>116</v>
      </c>
      <c r="U3" s="193" t="s">
        <v>314</v>
      </c>
      <c r="V3" s="100" t="s">
        <v>288</v>
      </c>
      <c r="W3" s="101" t="s">
        <v>117</v>
      </c>
      <c r="X3" s="101" t="s">
        <v>118</v>
      </c>
      <c r="Y3" s="101" t="s">
        <v>119</v>
      </c>
      <c r="AC3" s="102" t="s">
        <v>287</v>
      </c>
      <c r="AD3" s="102" t="s">
        <v>288</v>
      </c>
      <c r="AE3" s="102"/>
    </row>
    <row r="4" spans="1:43" s="96" customFormat="1" ht="18.75" customHeight="1" x14ac:dyDescent="0.15">
      <c r="N4" s="98"/>
      <c r="T4" s="100">
        <v>1</v>
      </c>
      <c r="U4" s="193"/>
      <c r="V4" s="194" t="str">
        <f>IFERROR(VLOOKUP(U4,$AC$4:$AD$28,2,0),"")</f>
        <v/>
      </c>
      <c r="W4" s="161"/>
      <c r="X4" s="161"/>
      <c r="Y4" s="162"/>
      <c r="AC4" s="84" t="s">
        <v>46</v>
      </c>
      <c r="AD4" s="103" t="s">
        <v>289</v>
      </c>
      <c r="AE4" s="104"/>
    </row>
    <row r="5" spans="1:43" s="96" customFormat="1" ht="18.75" customHeight="1" x14ac:dyDescent="0.15">
      <c r="N5" s="98"/>
      <c r="T5" s="100">
        <v>2</v>
      </c>
      <c r="U5" s="193"/>
      <c r="V5" s="194" t="str">
        <f t="shared" ref="V5:V13" si="0">IFERROR(VLOOKUP(U5,$AC$4:$AD$28,2,0),"")</f>
        <v/>
      </c>
      <c r="W5" s="161"/>
      <c r="X5" s="161"/>
      <c r="Y5" s="161"/>
      <c r="AC5" s="103" t="s">
        <v>47</v>
      </c>
      <c r="AD5" s="103" t="s">
        <v>290</v>
      </c>
      <c r="AE5" s="104"/>
      <c r="AF5" s="103"/>
      <c r="AG5" s="103"/>
      <c r="AH5" s="103"/>
      <c r="AI5" s="103"/>
      <c r="AJ5" s="103"/>
      <c r="AK5" s="103"/>
      <c r="AL5" s="103"/>
      <c r="AM5" s="103"/>
      <c r="AN5" s="103"/>
      <c r="AO5" s="103"/>
      <c r="AP5" s="103"/>
      <c r="AQ5" s="103"/>
    </row>
    <row r="6" spans="1:43" s="96" customFormat="1" ht="18.75" customHeight="1" x14ac:dyDescent="0.15">
      <c r="D6" s="105" t="s">
        <v>120</v>
      </c>
      <c r="N6" s="98"/>
      <c r="T6" s="100">
        <v>3</v>
      </c>
      <c r="U6" s="193"/>
      <c r="V6" s="194" t="str">
        <f t="shared" si="0"/>
        <v/>
      </c>
      <c r="W6" s="161"/>
      <c r="X6" s="161"/>
      <c r="Y6" s="161"/>
      <c r="AC6" s="104" t="s">
        <v>48</v>
      </c>
      <c r="AD6" s="103" t="s">
        <v>291</v>
      </c>
      <c r="AE6" s="104"/>
      <c r="AF6" s="104"/>
      <c r="AG6" s="104"/>
      <c r="AH6" s="104"/>
      <c r="AI6" s="104"/>
      <c r="AJ6" s="104"/>
      <c r="AK6" s="104"/>
      <c r="AL6" s="84"/>
      <c r="AM6" s="84"/>
      <c r="AN6" s="84"/>
      <c r="AO6" s="84"/>
      <c r="AP6" s="84"/>
      <c r="AQ6" s="84"/>
    </row>
    <row r="7" spans="1:43" s="96" customFormat="1" ht="18.75" customHeight="1" x14ac:dyDescent="0.15">
      <c r="N7" s="98"/>
      <c r="T7" s="100">
        <v>4</v>
      </c>
      <c r="U7" s="193"/>
      <c r="V7" s="194" t="str">
        <f t="shared" si="0"/>
        <v/>
      </c>
      <c r="W7" s="161"/>
      <c r="X7" s="161"/>
      <c r="Y7" s="161"/>
      <c r="AC7" s="84" t="s">
        <v>49</v>
      </c>
      <c r="AD7" s="103" t="s">
        <v>292</v>
      </c>
      <c r="AE7" s="104"/>
    </row>
    <row r="8" spans="1:43" s="96" customFormat="1" ht="18.75" customHeight="1" x14ac:dyDescent="0.15">
      <c r="D8" s="105" t="s">
        <v>121</v>
      </c>
      <c r="F8" s="243" t="str">
        <f>DBCS(IFERROR(VLOOKUP($O$2,$T$4:$Y$13,4,0),""))</f>
        <v/>
      </c>
      <c r="G8" s="243"/>
      <c r="H8" s="243"/>
      <c r="I8" s="243"/>
      <c r="J8" s="243"/>
      <c r="K8" s="243"/>
      <c r="L8" s="243"/>
      <c r="M8" s="243"/>
      <c r="N8" s="98"/>
      <c r="T8" s="100">
        <v>5</v>
      </c>
      <c r="U8" s="193"/>
      <c r="V8" s="194" t="str">
        <f t="shared" si="0"/>
        <v/>
      </c>
      <c r="W8" s="161"/>
      <c r="X8" s="161"/>
      <c r="Y8" s="161"/>
      <c r="AC8" s="84" t="s">
        <v>50</v>
      </c>
      <c r="AD8" s="103" t="s">
        <v>293</v>
      </c>
      <c r="AE8" s="104"/>
    </row>
    <row r="9" spans="1:43" s="96" customFormat="1" ht="18.75" customHeight="1" x14ac:dyDescent="0.15">
      <c r="F9" s="89"/>
      <c r="G9" s="89"/>
      <c r="H9" s="89"/>
      <c r="I9" s="89"/>
      <c r="J9" s="84"/>
      <c r="K9" s="84"/>
      <c r="L9" s="84"/>
      <c r="M9" s="84"/>
      <c r="N9" s="98"/>
      <c r="T9" s="100">
        <v>6</v>
      </c>
      <c r="U9" s="193"/>
      <c r="V9" s="194" t="str">
        <f t="shared" si="0"/>
        <v/>
      </c>
      <c r="W9" s="161"/>
      <c r="X9" s="161"/>
      <c r="Y9" s="161"/>
      <c r="AC9" s="84" t="s">
        <v>51</v>
      </c>
      <c r="AD9" s="103" t="s">
        <v>294</v>
      </c>
      <c r="AE9" s="104"/>
    </row>
    <row r="10" spans="1:43" s="96" customFormat="1" ht="18.75" customHeight="1" x14ac:dyDescent="0.15">
      <c r="D10" s="105" t="s">
        <v>122</v>
      </c>
      <c r="F10" s="243">
        <f>IFERROR(VLOOKUP($O$2,$T$4:$Y$13,5,0),"")</f>
        <v>0</v>
      </c>
      <c r="G10" s="243"/>
      <c r="H10" s="243"/>
      <c r="I10" s="243"/>
      <c r="J10" s="243"/>
      <c r="K10" s="243"/>
      <c r="L10" s="243"/>
      <c r="M10" s="243"/>
      <c r="N10" s="98"/>
      <c r="T10" s="100">
        <v>7</v>
      </c>
      <c r="U10" s="193"/>
      <c r="V10" s="194" t="str">
        <f t="shared" si="0"/>
        <v/>
      </c>
      <c r="W10" s="161"/>
      <c r="X10" s="161"/>
      <c r="Y10" s="161"/>
      <c r="AC10" s="84" t="s">
        <v>52</v>
      </c>
      <c r="AD10" s="103" t="s">
        <v>295</v>
      </c>
      <c r="AE10" s="104"/>
    </row>
    <row r="11" spans="1:43" s="96" customFormat="1" ht="18.75" customHeight="1" x14ac:dyDescent="0.15">
      <c r="D11" s="105"/>
      <c r="E11" s="107"/>
      <c r="F11" s="107"/>
      <c r="G11" s="107"/>
      <c r="H11" s="244" t="str">
        <f>IF(VLOOKUP($O$2,$T$4:$Y$13,6,0)="","   年　　月　　日",VLOOKUP($O$2,$T$4:$Y$13,6,0))</f>
        <v xml:space="preserve">   年　　月　　日</v>
      </c>
      <c r="I11" s="244"/>
      <c r="J11" s="244"/>
      <c r="K11" s="244"/>
      <c r="L11" s="189" t="s">
        <v>123</v>
      </c>
      <c r="P11" s="98"/>
      <c r="T11" s="100">
        <v>8</v>
      </c>
      <c r="U11" s="193"/>
      <c r="V11" s="194" t="str">
        <f t="shared" si="0"/>
        <v/>
      </c>
      <c r="W11" s="161"/>
      <c r="X11" s="161"/>
      <c r="Y11" s="161"/>
      <c r="AC11" s="84" t="s">
        <v>53</v>
      </c>
      <c r="AD11" s="103" t="s">
        <v>296</v>
      </c>
      <c r="AE11" s="104"/>
    </row>
    <row r="12" spans="1:43" s="96" customFormat="1" ht="18.75" customHeight="1" x14ac:dyDescent="0.15">
      <c r="D12" s="105"/>
      <c r="E12" s="107"/>
      <c r="F12" s="108"/>
      <c r="G12" s="108"/>
      <c r="H12" s="108"/>
      <c r="I12" s="108"/>
      <c r="J12" s="109"/>
      <c r="N12" s="98"/>
      <c r="T12" s="100">
        <v>9</v>
      </c>
      <c r="U12" s="193"/>
      <c r="V12" s="194" t="str">
        <f t="shared" si="0"/>
        <v/>
      </c>
      <c r="W12" s="161"/>
      <c r="X12" s="161"/>
      <c r="Y12" s="161"/>
      <c r="AC12" s="84" t="s">
        <v>54</v>
      </c>
      <c r="AD12" s="103" t="s">
        <v>297</v>
      </c>
      <c r="AE12" s="104"/>
    </row>
    <row r="13" spans="1:43" s="96" customFormat="1" ht="18.75" customHeight="1" x14ac:dyDescent="0.15">
      <c r="N13" s="98"/>
      <c r="T13" s="100">
        <v>10</v>
      </c>
      <c r="U13" s="193"/>
      <c r="V13" s="194" t="str">
        <f t="shared" si="0"/>
        <v/>
      </c>
      <c r="W13" s="161"/>
      <c r="X13" s="161"/>
      <c r="Y13" s="161"/>
      <c r="AC13" s="84" t="s">
        <v>55</v>
      </c>
      <c r="AD13" s="103" t="s">
        <v>298</v>
      </c>
      <c r="AE13" s="84"/>
    </row>
    <row r="14" spans="1:43" s="96" customFormat="1" ht="18.75" customHeight="1" x14ac:dyDescent="0.15">
      <c r="A14" s="96" t="s">
        <v>124</v>
      </c>
      <c r="C14" s="84" t="str">
        <f>入力シート!$C$1&amp;IF(入力シート!$C$2="　","秋田県第　 　区",入力シート!$C$2)&amp;"選挙"</f>
        <v>令和７年７月２０日執行参議院比例代表選出議員選挙</v>
      </c>
      <c r="M14" s="98"/>
      <c r="AC14" s="103" t="s">
        <v>56</v>
      </c>
      <c r="AD14" s="84" t="s">
        <v>313</v>
      </c>
      <c r="AE14" s="190"/>
    </row>
    <row r="15" spans="1:43" s="96" customFormat="1" ht="18.75" customHeight="1" x14ac:dyDescent="0.15">
      <c r="C15" s="110"/>
      <c r="D15" s="245"/>
      <c r="E15" s="245"/>
      <c r="F15" s="245"/>
      <c r="G15" s="245"/>
      <c r="N15" s="98"/>
      <c r="AC15" s="84" t="s">
        <v>57</v>
      </c>
      <c r="AD15" s="103" t="s">
        <v>299</v>
      </c>
      <c r="AE15" s="190"/>
    </row>
    <row r="16" spans="1:43" s="96" customFormat="1" ht="18.75" customHeight="1" x14ac:dyDescent="0.15">
      <c r="C16" s="110"/>
      <c r="D16" s="111"/>
      <c r="E16" s="111"/>
      <c r="F16" s="111"/>
      <c r="G16" s="111"/>
      <c r="N16" s="98"/>
      <c r="AC16" s="84" t="s">
        <v>58</v>
      </c>
      <c r="AD16" s="103" t="s">
        <v>300</v>
      </c>
      <c r="AE16" s="190"/>
    </row>
    <row r="17" spans="1:31" s="96" customFormat="1" ht="18.75" customHeight="1" x14ac:dyDescent="0.15">
      <c r="A17" s="96" t="s">
        <v>283</v>
      </c>
      <c r="F17" s="241">
        <f>IFERROR(VLOOKUP($O$2,$T$4:$Y$13,2,0),"")</f>
        <v>0</v>
      </c>
      <c r="G17" s="241"/>
      <c r="H17" s="241"/>
      <c r="I17" s="96" t="s">
        <v>125</v>
      </c>
      <c r="J17" s="106"/>
      <c r="N17" s="98"/>
      <c r="AC17" s="84" t="s">
        <v>59</v>
      </c>
      <c r="AD17" s="103" t="s">
        <v>301</v>
      </c>
      <c r="AE17" s="190"/>
    </row>
    <row r="18" spans="1:31" s="96" customFormat="1" ht="18.75" customHeight="1" x14ac:dyDescent="0.15">
      <c r="G18" s="106"/>
      <c r="J18" s="106"/>
      <c r="N18" s="98"/>
      <c r="AC18" s="84" t="s">
        <v>60</v>
      </c>
      <c r="AD18" s="103" t="s">
        <v>302</v>
      </c>
      <c r="AE18" s="112"/>
    </row>
    <row r="19" spans="1:31" s="96" customFormat="1" ht="18.75" customHeight="1" x14ac:dyDescent="0.15">
      <c r="A19" s="96" t="s">
        <v>126</v>
      </c>
      <c r="N19" s="98"/>
      <c r="AC19" s="84" t="s">
        <v>61</v>
      </c>
      <c r="AD19" s="103" t="s">
        <v>303</v>
      </c>
      <c r="AE19" s="112"/>
    </row>
    <row r="20" spans="1:31" s="96" customFormat="1" ht="18.75" customHeight="1" x14ac:dyDescent="0.15">
      <c r="N20" s="98"/>
      <c r="AC20" s="84" t="s">
        <v>62</v>
      </c>
      <c r="AD20" s="103" t="s">
        <v>304</v>
      </c>
      <c r="AE20" s="112"/>
    </row>
    <row r="21" spans="1:31" s="96" customFormat="1" ht="18.75" customHeight="1" x14ac:dyDescent="0.15">
      <c r="N21" s="98"/>
      <c r="AC21" s="84" t="s">
        <v>63</v>
      </c>
      <c r="AD21" s="103" t="s">
        <v>305</v>
      </c>
      <c r="AE21" s="112"/>
    </row>
    <row r="22" spans="1:31" ht="18.75" customHeight="1" x14ac:dyDescent="0.15">
      <c r="A22" s="96"/>
      <c r="B22" s="247" t="s">
        <v>112</v>
      </c>
      <c r="C22" s="247"/>
      <c r="D22" s="247"/>
      <c r="E22" s="247"/>
      <c r="F22" s="96"/>
      <c r="G22" s="96"/>
      <c r="H22" s="96"/>
      <c r="I22" s="96"/>
      <c r="J22" s="96"/>
      <c r="K22" s="96"/>
      <c r="L22" s="96"/>
      <c r="M22" s="96"/>
      <c r="N22" s="98"/>
      <c r="O22" s="96"/>
      <c r="AC22" s="84" t="s">
        <v>64</v>
      </c>
      <c r="AD22" s="103" t="s">
        <v>306</v>
      </c>
    </row>
    <row r="23" spans="1:31" ht="18.75" customHeight="1" x14ac:dyDescent="0.15">
      <c r="A23" s="96"/>
      <c r="B23" s="96"/>
      <c r="C23" s="96"/>
      <c r="D23" s="96"/>
      <c r="E23" s="96"/>
      <c r="F23" s="96"/>
      <c r="G23" s="96"/>
      <c r="H23" s="96"/>
      <c r="I23" s="96"/>
      <c r="J23" s="96"/>
      <c r="K23" s="96"/>
      <c r="L23" s="96"/>
      <c r="M23" s="96"/>
      <c r="N23" s="98"/>
      <c r="O23" s="96"/>
      <c r="AC23" s="84" t="s">
        <v>65</v>
      </c>
      <c r="AD23" s="84" t="s">
        <v>307</v>
      </c>
    </row>
    <row r="24" spans="1:31" ht="18.75" customHeight="1" x14ac:dyDescent="0.15">
      <c r="A24" s="96"/>
      <c r="B24" s="96"/>
      <c r="C24" s="96"/>
      <c r="E24" s="105" t="s">
        <v>242</v>
      </c>
      <c r="F24" s="96"/>
      <c r="G24" s="87">
        <f>入力シート!C9</f>
        <v>0</v>
      </c>
      <c r="H24" s="96"/>
      <c r="I24" s="108"/>
      <c r="J24" s="108"/>
      <c r="K24" s="108"/>
      <c r="L24" s="108"/>
      <c r="M24" s="108"/>
      <c r="N24" s="108"/>
      <c r="O24" s="96"/>
      <c r="AC24" s="84" t="s">
        <v>66</v>
      </c>
      <c r="AD24" s="84" t="s">
        <v>308</v>
      </c>
    </row>
    <row r="25" spans="1:31" ht="18.75" customHeight="1" x14ac:dyDescent="0.15">
      <c r="A25" s="96"/>
      <c r="B25" s="96"/>
      <c r="C25" s="96"/>
      <c r="D25" s="96"/>
      <c r="E25" s="96"/>
      <c r="F25" s="96"/>
      <c r="G25" s="96"/>
      <c r="H25" s="96"/>
      <c r="I25" s="96"/>
      <c r="J25" s="96"/>
      <c r="K25" s="96"/>
      <c r="L25" s="96"/>
      <c r="M25" s="96"/>
      <c r="N25" s="98"/>
      <c r="O25" s="96"/>
      <c r="AC25" s="84" t="s">
        <v>67</v>
      </c>
      <c r="AD25" s="84" t="s">
        <v>309</v>
      </c>
    </row>
    <row r="26" spans="1:31" ht="18.75" customHeight="1" x14ac:dyDescent="0.15">
      <c r="A26" s="96"/>
      <c r="B26" s="96"/>
      <c r="C26" s="96"/>
      <c r="E26" s="116" t="s">
        <v>33</v>
      </c>
      <c r="F26" s="113"/>
      <c r="G26" s="245">
        <f>入力シート!C13</f>
        <v>0</v>
      </c>
      <c r="H26" s="245"/>
      <c r="I26" s="245"/>
      <c r="J26" s="245"/>
      <c r="K26" s="245"/>
      <c r="L26" s="245"/>
      <c r="M26" s="113" t="str" cm="1">
        <f t="array" aca="1" ref="M26" ca="1">IF(VLOOKUP(RIGHT(CELL("filename",A1),LEN(CELL("filename",A1))-FIND("]",CELL("filename",A1))),設定シート!$U$2:$V$31,2,0)="表示する","㊞","")</f>
        <v/>
      </c>
      <c r="N26" s="98"/>
      <c r="O26" s="114"/>
      <c r="AC26" s="84" t="s">
        <v>68</v>
      </c>
      <c r="AD26" s="84" t="s">
        <v>310</v>
      </c>
    </row>
    <row r="27" spans="1:31" ht="18.75" customHeight="1" x14ac:dyDescent="0.15">
      <c r="A27" s="96"/>
      <c r="B27" s="96"/>
      <c r="C27" s="96"/>
      <c r="D27" s="115"/>
      <c r="E27" s="115"/>
      <c r="F27" s="116"/>
      <c r="G27" s="115"/>
      <c r="H27" s="96"/>
      <c r="I27" s="96"/>
      <c r="J27" s="96"/>
      <c r="K27" s="109"/>
      <c r="L27" s="109"/>
      <c r="M27" s="96"/>
      <c r="N27" s="98"/>
      <c r="O27" s="96"/>
      <c r="AC27" s="84" t="s">
        <v>69</v>
      </c>
      <c r="AD27" s="84" t="s">
        <v>311</v>
      </c>
    </row>
    <row r="28" spans="1:31" ht="18.75" customHeight="1" x14ac:dyDescent="0.15">
      <c r="A28" s="96"/>
      <c r="B28" s="96"/>
      <c r="C28" s="96"/>
      <c r="D28" s="96"/>
      <c r="E28" s="96"/>
      <c r="F28" s="96"/>
      <c r="G28" s="96"/>
      <c r="H28" s="96"/>
      <c r="I28" s="96"/>
      <c r="J28" s="96"/>
      <c r="K28" s="96"/>
      <c r="L28" s="96"/>
      <c r="M28" s="96"/>
      <c r="N28" s="98"/>
      <c r="O28" s="96"/>
      <c r="AC28" s="84" t="s">
        <v>70</v>
      </c>
      <c r="AD28" s="84" t="s">
        <v>312</v>
      </c>
    </row>
    <row r="29" spans="1:31" ht="18.75" customHeight="1" x14ac:dyDescent="0.15">
      <c r="A29" s="117"/>
      <c r="B29" s="96"/>
      <c r="C29" s="96"/>
      <c r="D29" s="96"/>
      <c r="E29" s="96"/>
      <c r="F29" s="96"/>
      <c r="G29" s="96"/>
      <c r="H29" s="96"/>
      <c r="I29" s="96"/>
      <c r="J29" s="96"/>
      <c r="K29" s="109"/>
      <c r="L29" s="109"/>
      <c r="M29" s="109"/>
      <c r="N29" s="98"/>
      <c r="O29" s="96"/>
    </row>
    <row r="30" spans="1:31" ht="18.75" customHeight="1" x14ac:dyDescent="0.15">
      <c r="A30" s="96"/>
      <c r="B30" s="239">
        <f>IFERROR(VLOOKUP($O$2,$T$4:$Y$13,2,0),"")</f>
        <v>0</v>
      </c>
      <c r="C30" s="239"/>
      <c r="D30" s="142" t="s">
        <v>315</v>
      </c>
      <c r="E30" s="142"/>
      <c r="F30" s="142"/>
      <c r="G30" s="142"/>
      <c r="H30" s="246" t="str">
        <f>IFERROR(VLOOKUP(O2,$T$4:$Y$13,3,0),"")</f>
        <v/>
      </c>
      <c r="I30" s="246"/>
      <c r="J30" s="246"/>
      <c r="K30" s="96" t="s">
        <v>127</v>
      </c>
      <c r="L30" s="111"/>
      <c r="M30" s="111"/>
      <c r="N30" s="98"/>
      <c r="O30" s="96"/>
    </row>
    <row r="31" spans="1:31" ht="18.75" customHeight="1" x14ac:dyDescent="0.15">
      <c r="A31" s="96"/>
      <c r="B31" s="96"/>
      <c r="C31" s="96"/>
      <c r="D31" s="96"/>
      <c r="E31" s="96"/>
      <c r="F31" s="96"/>
      <c r="G31" s="96"/>
      <c r="H31" s="96"/>
      <c r="I31" s="96"/>
      <c r="J31" s="96"/>
      <c r="K31" s="96"/>
      <c r="L31" s="96"/>
      <c r="M31" s="96"/>
      <c r="N31" s="98"/>
      <c r="O31" s="96"/>
      <c r="AE31" s="118"/>
    </row>
    <row r="32" spans="1:31" ht="18.75" customHeight="1" x14ac:dyDescent="0.15">
      <c r="A32" s="96"/>
      <c r="B32" s="96"/>
      <c r="C32" s="96"/>
      <c r="D32" s="96"/>
      <c r="E32" s="96"/>
      <c r="F32" s="96"/>
      <c r="G32" s="96"/>
      <c r="H32" s="96"/>
      <c r="I32" s="96"/>
      <c r="J32" s="96"/>
      <c r="K32" s="96"/>
      <c r="L32" s="96"/>
      <c r="M32" s="96"/>
      <c r="N32" s="98"/>
      <c r="O32" s="96"/>
      <c r="AE32" s="118"/>
    </row>
    <row r="33" spans="1:31" ht="18.75" customHeight="1" x14ac:dyDescent="0.15">
      <c r="A33" s="96"/>
      <c r="B33" s="96"/>
      <c r="C33" s="96"/>
      <c r="D33" s="96"/>
      <c r="E33" s="96"/>
      <c r="F33" s="96"/>
      <c r="G33" s="96"/>
      <c r="H33" s="96"/>
      <c r="I33" s="96"/>
      <c r="J33" s="96"/>
      <c r="K33" s="96"/>
      <c r="L33" s="96"/>
      <c r="M33" s="96"/>
      <c r="N33" s="98"/>
      <c r="O33" s="96"/>
      <c r="AE33" s="118"/>
    </row>
    <row r="34" spans="1:31" ht="18.75" customHeight="1" x14ac:dyDescent="0.15">
      <c r="A34" s="96"/>
      <c r="B34" s="96"/>
      <c r="C34" s="96"/>
      <c r="D34" s="96"/>
      <c r="E34" s="96"/>
      <c r="F34" s="96"/>
      <c r="G34" s="96"/>
      <c r="H34" s="96"/>
      <c r="I34" s="96"/>
      <c r="J34" s="96"/>
      <c r="K34" s="96"/>
      <c r="L34" s="96"/>
      <c r="M34" s="96"/>
      <c r="N34" s="98"/>
      <c r="O34" s="96"/>
      <c r="AE34" s="114"/>
    </row>
    <row r="35" spans="1:31" s="118" customFormat="1" ht="18.75" customHeight="1" x14ac:dyDescent="0.15">
      <c r="A35" s="114" t="s">
        <v>128</v>
      </c>
      <c r="B35" s="114"/>
      <c r="C35" s="114"/>
      <c r="D35" s="114"/>
      <c r="E35" s="114"/>
      <c r="F35" s="114"/>
      <c r="G35" s="114"/>
      <c r="H35" s="114"/>
      <c r="I35" s="114"/>
      <c r="J35" s="114"/>
      <c r="K35" s="114"/>
      <c r="L35" s="114"/>
      <c r="M35" s="114"/>
      <c r="N35" s="119"/>
      <c r="O35" s="114"/>
      <c r="AE35" s="114"/>
    </row>
    <row r="36" spans="1:31" s="118" customFormat="1" ht="7.5" customHeight="1" x14ac:dyDescent="0.15">
      <c r="A36" s="114"/>
      <c r="B36" s="114"/>
      <c r="C36" s="114"/>
      <c r="D36" s="114"/>
      <c r="E36" s="114"/>
      <c r="F36" s="114"/>
      <c r="G36" s="114"/>
      <c r="H36" s="114"/>
      <c r="I36" s="114"/>
      <c r="J36" s="114"/>
      <c r="K36" s="114"/>
      <c r="L36" s="114"/>
      <c r="M36" s="114"/>
      <c r="N36" s="119"/>
      <c r="O36" s="114"/>
      <c r="AE36" s="114"/>
    </row>
    <row r="37" spans="1:31" s="146" customFormat="1" x14ac:dyDescent="0.15">
      <c r="A37" s="146" t="s">
        <v>267</v>
      </c>
    </row>
    <row r="38" spans="1:31" s="146" customFormat="1" x14ac:dyDescent="0.15">
      <c r="A38" s="146" t="s">
        <v>268</v>
      </c>
    </row>
    <row r="39" spans="1:31" s="146" customFormat="1" x14ac:dyDescent="0.15">
      <c r="A39" s="146" t="s">
        <v>270</v>
      </c>
      <c r="N39" s="26"/>
    </row>
    <row r="40" spans="1:31" s="146" customFormat="1" x14ac:dyDescent="0.15">
      <c r="A40" s="146" t="s">
        <v>271</v>
      </c>
    </row>
    <row r="41" spans="1:31" s="114" customFormat="1" ht="14.25" customHeight="1" x14ac:dyDescent="0.15">
      <c r="N41" s="119"/>
      <c r="AE41" s="112"/>
    </row>
    <row r="42" spans="1:31" s="114" customFormat="1" ht="15.75" customHeight="1" x14ac:dyDescent="0.15">
      <c r="N42" s="119"/>
      <c r="AE42" s="112"/>
    </row>
    <row r="43" spans="1:31" x14ac:dyDescent="0.15">
      <c r="A43" s="117"/>
      <c r="B43" s="96"/>
      <c r="C43" s="96"/>
      <c r="D43" s="96"/>
      <c r="E43" s="96"/>
      <c r="F43" s="96"/>
      <c r="G43" s="96"/>
      <c r="H43" s="96"/>
      <c r="I43" s="96"/>
      <c r="J43" s="96"/>
      <c r="K43" s="109"/>
      <c r="L43" s="109"/>
      <c r="M43" s="109"/>
      <c r="N43" s="98"/>
    </row>
    <row r="44" spans="1:31" x14ac:dyDescent="0.15">
      <c r="A44" s="96"/>
      <c r="B44" s="239"/>
      <c r="C44" s="239"/>
      <c r="D44" s="240"/>
      <c r="E44" s="240"/>
      <c r="F44" s="240"/>
      <c r="G44" s="240"/>
      <c r="H44" s="240"/>
      <c r="I44" s="109"/>
      <c r="J44" s="96"/>
      <c r="K44" s="111"/>
      <c r="L44" s="111"/>
      <c r="M44" s="111"/>
      <c r="N44" s="98"/>
    </row>
    <row r="45" spans="1:31" x14ac:dyDescent="0.15">
      <c r="A45" s="96"/>
      <c r="B45" s="96"/>
      <c r="C45" s="96"/>
      <c r="D45" s="96"/>
      <c r="E45" s="96"/>
      <c r="F45" s="96"/>
      <c r="G45" s="96"/>
      <c r="H45" s="96"/>
      <c r="I45" s="96"/>
      <c r="J45" s="96"/>
      <c r="K45" s="96"/>
      <c r="L45" s="96"/>
      <c r="M45" s="96"/>
      <c r="N45" s="98"/>
    </row>
    <row r="46" spans="1:31" x14ac:dyDescent="0.15">
      <c r="A46" s="96"/>
      <c r="B46" s="96"/>
      <c r="C46" s="96"/>
      <c r="D46" s="96"/>
      <c r="E46" s="96"/>
      <c r="F46" s="96"/>
      <c r="G46" s="96"/>
      <c r="H46" s="96"/>
      <c r="I46" s="96"/>
      <c r="J46" s="96"/>
      <c r="K46" s="96"/>
      <c r="L46" s="96"/>
      <c r="M46" s="96"/>
      <c r="N46" s="98"/>
    </row>
    <row r="47" spans="1:31" x14ac:dyDescent="0.15">
      <c r="A47" s="96"/>
      <c r="B47" s="96"/>
      <c r="C47" s="96"/>
      <c r="D47" s="96"/>
      <c r="E47" s="96"/>
      <c r="F47" s="96"/>
      <c r="G47" s="96"/>
      <c r="H47" s="96"/>
      <c r="I47" s="96"/>
      <c r="J47" s="96"/>
      <c r="K47" s="96"/>
      <c r="L47" s="96"/>
      <c r="M47" s="96"/>
      <c r="N47" s="98"/>
    </row>
    <row r="48" spans="1:31" x14ac:dyDescent="0.15">
      <c r="A48" s="96"/>
      <c r="B48" s="96"/>
      <c r="C48" s="96"/>
      <c r="D48" s="96"/>
      <c r="E48" s="96"/>
      <c r="F48" s="96"/>
      <c r="G48" s="96"/>
      <c r="H48" s="96"/>
      <c r="I48" s="96"/>
      <c r="J48" s="96"/>
      <c r="K48" s="96"/>
      <c r="L48" s="96"/>
      <c r="M48" s="96"/>
      <c r="N48" s="98"/>
    </row>
    <row r="49" spans="1:14" x14ac:dyDescent="0.15">
      <c r="A49" s="114"/>
      <c r="B49" s="114"/>
      <c r="C49" s="114"/>
      <c r="D49" s="114"/>
      <c r="E49" s="114"/>
      <c r="F49" s="114"/>
      <c r="G49" s="114"/>
      <c r="H49" s="114"/>
      <c r="I49" s="114"/>
      <c r="J49" s="114"/>
      <c r="K49" s="114"/>
      <c r="L49" s="114"/>
      <c r="M49" s="114"/>
      <c r="N49" s="119"/>
    </row>
    <row r="50" spans="1:14" x14ac:dyDescent="0.15">
      <c r="A50" s="114"/>
      <c r="B50" s="114"/>
      <c r="C50" s="114"/>
      <c r="D50" s="114"/>
      <c r="E50" s="114"/>
      <c r="F50" s="114"/>
      <c r="G50" s="114"/>
      <c r="H50" s="114"/>
      <c r="I50" s="114"/>
      <c r="J50" s="114"/>
      <c r="K50" s="114"/>
      <c r="L50" s="114"/>
      <c r="M50" s="114"/>
      <c r="N50" s="119"/>
    </row>
    <row r="51" spans="1:14" x14ac:dyDescent="0.15">
      <c r="A51" s="114"/>
      <c r="B51" s="114"/>
      <c r="C51" s="114"/>
      <c r="D51" s="114"/>
      <c r="E51" s="114"/>
      <c r="F51" s="114"/>
      <c r="G51" s="114"/>
      <c r="H51" s="114"/>
      <c r="I51" s="114"/>
      <c r="J51" s="114"/>
      <c r="K51" s="114"/>
      <c r="L51" s="114"/>
      <c r="M51" s="114"/>
      <c r="N51" s="119"/>
    </row>
    <row r="52" spans="1:14" x14ac:dyDescent="0.15">
      <c r="A52" s="114"/>
      <c r="B52" s="114"/>
      <c r="C52" s="114"/>
      <c r="D52" s="114"/>
      <c r="E52" s="114"/>
      <c r="F52" s="114"/>
      <c r="G52" s="114"/>
      <c r="H52" s="114"/>
      <c r="I52" s="114"/>
      <c r="J52" s="114"/>
      <c r="K52" s="120"/>
      <c r="L52" s="120"/>
      <c r="M52" s="121"/>
      <c r="N52" s="119"/>
    </row>
    <row r="53" spans="1:14" x14ac:dyDescent="0.15">
      <c r="A53" s="114"/>
      <c r="B53" s="114"/>
      <c r="C53" s="114"/>
      <c r="D53" s="114"/>
      <c r="E53" s="114"/>
      <c r="F53" s="114"/>
      <c r="G53" s="114"/>
      <c r="H53" s="114"/>
      <c r="I53" s="114"/>
      <c r="J53" s="114"/>
      <c r="K53" s="114"/>
      <c r="L53" s="114"/>
      <c r="M53" s="114"/>
      <c r="N53" s="119"/>
    </row>
    <row r="54" spans="1:14" x14ac:dyDescent="0.15">
      <c r="A54" s="114"/>
      <c r="B54" s="114"/>
      <c r="C54" s="114"/>
      <c r="D54" s="114"/>
      <c r="E54" s="114"/>
      <c r="F54" s="114"/>
      <c r="G54" s="114"/>
      <c r="H54" s="114"/>
      <c r="I54" s="114"/>
      <c r="J54" s="114"/>
      <c r="K54" s="114"/>
      <c r="L54" s="114"/>
      <c r="M54" s="114"/>
      <c r="N54" s="119"/>
    </row>
    <row r="55" spans="1:14" x14ac:dyDescent="0.15">
      <c r="A55" s="114"/>
      <c r="B55" s="114"/>
      <c r="C55" s="114"/>
      <c r="D55" s="114"/>
      <c r="E55" s="114"/>
      <c r="F55" s="114"/>
      <c r="G55" s="114"/>
      <c r="H55" s="114"/>
      <c r="I55" s="114"/>
      <c r="J55" s="114"/>
      <c r="K55" s="114"/>
      <c r="L55" s="114"/>
      <c r="M55" s="114"/>
      <c r="N55" s="119"/>
    </row>
    <row r="56" spans="1:14" x14ac:dyDescent="0.15">
      <c r="A56" s="114"/>
      <c r="B56" s="114"/>
      <c r="C56" s="114"/>
      <c r="D56" s="114"/>
      <c r="E56" s="114"/>
      <c r="F56" s="114"/>
      <c r="G56" s="114"/>
      <c r="H56" s="114"/>
      <c r="I56" s="114"/>
      <c r="J56" s="114"/>
      <c r="K56" s="114"/>
      <c r="L56" s="114"/>
      <c r="M56" s="114"/>
      <c r="N56" s="119"/>
    </row>
  </sheetData>
  <mergeCells count="12">
    <mergeCell ref="B44:C44"/>
    <mergeCell ref="D44:H44"/>
    <mergeCell ref="F17:H17"/>
    <mergeCell ref="A2:N2"/>
    <mergeCell ref="F8:M8"/>
    <mergeCell ref="F10:M10"/>
    <mergeCell ref="H11:K11"/>
    <mergeCell ref="D15:G15"/>
    <mergeCell ref="H30:J30"/>
    <mergeCell ref="B22:E22"/>
    <mergeCell ref="G26:L26"/>
    <mergeCell ref="B30:C30"/>
  </mergeCells>
  <phoneticPr fontId="4"/>
  <dataValidations count="1">
    <dataValidation type="list" allowBlank="1" showInputMessage="1" showErrorMessage="1" sqref="U4:U13" xr:uid="{73F206C4-C5C6-44BA-9A9C-3D79EF4F5444}">
      <formula1>$AC$4:$AC$28</formula1>
    </dataValidation>
  </dataValidations>
  <pageMargins left="0.98425196850393704" right="0.59055118110236227" top="0.78740157480314965" bottom="0.78740157480314965" header="0.51181102362204722" footer="0.51181102362204722"/>
  <pageSetup paperSize="9" scale="97" firstPageNumber="0" orientation="portrait" horizontalDpi="300" verticalDpi="300" r:id="rId1"/>
  <headerFooter differentOddEven="1" alignWithMargins="0">
    <oddHeader>&amp;L受理日：令和　　年　　月　　日　　 
午前・午後　　　時　　分　受理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Spinner 1">
              <controlPr defaultSize="0" autoPict="0">
                <anchor moveWithCells="1" sizeWithCells="1">
                  <from>
                    <xdr:col>15</xdr:col>
                    <xdr:colOff>76200</xdr:colOff>
                    <xdr:row>0</xdr:row>
                    <xdr:rowOff>104775</xdr:rowOff>
                  </from>
                  <to>
                    <xdr:col>16</xdr:col>
                    <xdr:colOff>304800</xdr:colOff>
                    <xdr:row>3</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87505-D500-4F27-9922-C6E13637FC16}">
  <sheetPr codeName="Sheet14"/>
  <dimension ref="A1:R29"/>
  <sheetViews>
    <sheetView showZeros="0" view="pageBreakPreview" zoomScaleNormal="100" zoomScaleSheetLayoutView="100" workbookViewId="0">
      <selection activeCell="O6" sqref="O6"/>
    </sheetView>
  </sheetViews>
  <sheetFormatPr defaultColWidth="5.875" defaultRowHeight="18.75" customHeight="1" x14ac:dyDescent="0.15"/>
  <cols>
    <col min="1" max="1" width="6.25" style="96" customWidth="1"/>
    <col min="2" max="2" width="7.5" style="96" customWidth="1"/>
    <col min="3" max="8" width="6.25" style="96" customWidth="1"/>
    <col min="9" max="9" width="8.375" style="96" customWidth="1"/>
    <col min="10" max="13" width="6.25" style="96" customWidth="1"/>
    <col min="14" max="14" width="7.125" style="96" customWidth="1"/>
    <col min="15" max="16" width="5.875" style="96"/>
    <col min="17" max="17" width="9.875" style="96" customWidth="1"/>
    <col min="18" max="16384" width="5.875" style="96"/>
  </cols>
  <sheetData>
    <row r="1" spans="1:18" ht="18.75" customHeight="1" thickBot="1" x14ac:dyDescent="0.2">
      <c r="M1" s="123"/>
      <c r="N1" s="105" t="s">
        <v>276</v>
      </c>
    </row>
    <row r="2" spans="1:18" ht="25.5" customHeight="1" thickBot="1" x14ac:dyDescent="0.2">
      <c r="N2" s="105"/>
      <c r="P2" s="124">
        <v>1</v>
      </c>
      <c r="R2" s="96" t="s">
        <v>316</v>
      </c>
    </row>
    <row r="3" spans="1:18" ht="18.75" customHeight="1" x14ac:dyDescent="0.15">
      <c r="N3" s="105"/>
    </row>
    <row r="4" spans="1:18" ht="35.25" customHeight="1" x14ac:dyDescent="0.15">
      <c r="A4" s="249" t="s">
        <v>239</v>
      </c>
      <c r="B4" s="249"/>
      <c r="C4" s="249"/>
      <c r="D4" s="249"/>
      <c r="E4" s="249"/>
      <c r="F4" s="249"/>
      <c r="G4" s="249"/>
      <c r="H4" s="249"/>
      <c r="I4" s="249"/>
      <c r="J4" s="249"/>
      <c r="K4" s="249"/>
      <c r="L4" s="249"/>
      <c r="M4" s="249"/>
      <c r="N4" s="249"/>
    </row>
    <row r="8" spans="1:18" ht="26.25" customHeight="1" x14ac:dyDescent="0.15">
      <c r="A8" s="125" t="str">
        <f>"　"&amp;設定シート!$C$2&amp;設定シート!$C$4&amp;IF(入力シート!$C$2="　","秋田県第　 　区",入力シート!$C$2)&amp;"選挙における"&amp;"開票立会人となるべきことを"</f>
        <v>　令和７年７月２０日参議院比例代表選出議員選挙における開票立会人となるべきことを</v>
      </c>
      <c r="B8" s="126"/>
      <c r="C8" s="126"/>
      <c r="J8" s="127"/>
      <c r="K8" s="127"/>
      <c r="L8" s="127"/>
    </row>
    <row r="9" spans="1:18" ht="26.25" customHeight="1" x14ac:dyDescent="0.15">
      <c r="A9" s="96" t="s">
        <v>273</v>
      </c>
      <c r="H9" s="128"/>
      <c r="J9" s="128"/>
      <c r="K9" s="128"/>
    </row>
    <row r="10" spans="1:18" ht="18.75" customHeight="1" x14ac:dyDescent="0.15">
      <c r="H10" s="128"/>
      <c r="I10" s="128"/>
      <c r="J10" s="128"/>
      <c r="K10" s="128"/>
    </row>
    <row r="11" spans="1:18" ht="18.75" customHeight="1" x14ac:dyDescent="0.15">
      <c r="H11" s="128"/>
      <c r="J11" s="128"/>
    </row>
    <row r="12" spans="1:18" ht="18.75" customHeight="1" x14ac:dyDescent="0.15">
      <c r="F12" s="163"/>
      <c r="G12" s="164"/>
      <c r="H12" s="164"/>
      <c r="I12" s="164"/>
      <c r="J12" s="164"/>
    </row>
    <row r="13" spans="1:18" s="92" customFormat="1" ht="18.75" customHeight="1" x14ac:dyDescent="0.15">
      <c r="B13" s="250" t="s">
        <v>112</v>
      </c>
      <c r="C13" s="250"/>
      <c r="D13" s="250"/>
      <c r="E13" s="250"/>
    </row>
    <row r="14" spans="1:18" ht="18.75" customHeight="1" x14ac:dyDescent="0.15">
      <c r="B14" s="113"/>
      <c r="C14" s="129"/>
      <c r="D14" s="129"/>
    </row>
    <row r="15" spans="1:18" ht="18.75" customHeight="1" x14ac:dyDescent="0.15">
      <c r="B15" s="113"/>
      <c r="C15" s="129"/>
      <c r="D15" s="129"/>
      <c r="F15" s="105" t="s">
        <v>129</v>
      </c>
      <c r="H15" s="251" t="str">
        <f>DBCS(IFERROR(VLOOKUP($P$2,様式2!$T$4:$Y$13,4,0),""))</f>
        <v/>
      </c>
      <c r="I15" s="252"/>
      <c r="J15" s="252"/>
      <c r="K15" s="252"/>
      <c r="L15" s="252"/>
      <c r="M15" s="252"/>
    </row>
    <row r="16" spans="1:18" ht="18.75" customHeight="1" x14ac:dyDescent="0.15">
      <c r="B16" s="113"/>
      <c r="C16" s="129"/>
      <c r="D16" s="129"/>
      <c r="F16" s="105"/>
      <c r="H16" s="108"/>
      <c r="I16" s="108"/>
      <c r="J16" s="108"/>
      <c r="K16" s="108"/>
    </row>
    <row r="17" spans="1:14" ht="18.75" customHeight="1" x14ac:dyDescent="0.15">
      <c r="B17" s="113"/>
      <c r="C17" s="129"/>
      <c r="D17" s="129"/>
      <c r="F17" s="105" t="s">
        <v>130</v>
      </c>
      <c r="H17" s="108" t="str">
        <f>DBCS(IFERROR(VLOOKUP($P$2,様式2!$T$4:$Y$13,5,0),""))</f>
        <v/>
      </c>
      <c r="I17" s="130"/>
      <c r="J17" s="251"/>
      <c r="K17" s="252"/>
      <c r="L17" s="84"/>
      <c r="M17" s="113" t="str" cm="1">
        <f t="array" aca="1" ref="M17" ca="1">IF(VLOOKUP(RIGHT(CELL("filename",A1),LEN(CELL("filename",A1))-FIND("]",CELL("filename",A1))),設定シート!$U$2:$V$31,2,0)="表示する","㊞","")</f>
        <v/>
      </c>
    </row>
    <row r="18" spans="1:14" ht="18.75" customHeight="1" x14ac:dyDescent="0.15">
      <c r="B18" s="113"/>
      <c r="C18" s="129"/>
      <c r="D18" s="129"/>
    </row>
    <row r="19" spans="1:14" ht="18.75" customHeight="1" x14ac:dyDescent="0.15">
      <c r="B19" s="113"/>
      <c r="C19" s="129"/>
      <c r="D19" s="129"/>
    </row>
    <row r="20" spans="1:14" ht="18.75" customHeight="1" x14ac:dyDescent="0.15">
      <c r="B20" s="113"/>
      <c r="C20" s="129"/>
      <c r="D20" s="129"/>
    </row>
    <row r="21" spans="1:14" ht="18.75" customHeight="1" x14ac:dyDescent="0.15">
      <c r="D21" s="106"/>
      <c r="E21" s="110"/>
      <c r="F21" s="116"/>
      <c r="H21" s="245"/>
      <c r="I21" s="245"/>
      <c r="J21" s="245"/>
      <c r="K21" s="245"/>
      <c r="L21" s="245"/>
      <c r="M21" s="245"/>
    </row>
    <row r="22" spans="1:14" ht="18.75" customHeight="1" x14ac:dyDescent="0.15">
      <c r="B22" s="254" t="s">
        <v>242</v>
      </c>
      <c r="C22" s="254"/>
      <c r="D22" s="254"/>
      <c r="E22" s="254"/>
      <c r="F22" s="254"/>
      <c r="H22" s="87">
        <f>入力シート!C9</f>
        <v>0</v>
      </c>
    </row>
    <row r="23" spans="1:14" ht="18.75" customHeight="1" x14ac:dyDescent="0.15">
      <c r="D23" s="115"/>
      <c r="E23" s="115"/>
      <c r="F23" s="116"/>
      <c r="G23" s="115"/>
      <c r="I23" s="253"/>
      <c r="J23" s="253"/>
      <c r="K23" s="240"/>
      <c r="L23" s="240"/>
    </row>
    <row r="24" spans="1:14" ht="18.75" customHeight="1" x14ac:dyDescent="0.15">
      <c r="D24" s="115"/>
      <c r="F24" s="116" t="s">
        <v>33</v>
      </c>
      <c r="H24" s="245">
        <f>入力シート!C13</f>
        <v>0</v>
      </c>
      <c r="I24" s="245"/>
      <c r="J24" s="245"/>
      <c r="K24" s="245"/>
      <c r="L24" s="186" t="s">
        <v>127</v>
      </c>
      <c r="N24" s="109"/>
    </row>
    <row r="25" spans="1:14" ht="18.75" customHeight="1" x14ac:dyDescent="0.15">
      <c r="D25" s="115"/>
      <c r="E25" s="115"/>
      <c r="F25" s="116"/>
      <c r="G25" s="115"/>
      <c r="K25" s="109"/>
      <c r="L25" s="109"/>
    </row>
    <row r="26" spans="1:14" ht="18.75" customHeight="1" x14ac:dyDescent="0.15">
      <c r="D26" s="115"/>
      <c r="E26" s="115"/>
      <c r="F26" s="116"/>
      <c r="G26" s="115"/>
      <c r="K26" s="109"/>
      <c r="L26" s="109"/>
    </row>
    <row r="27" spans="1:14" ht="18.75" customHeight="1" x14ac:dyDescent="0.15">
      <c r="A27" s="91"/>
    </row>
    <row r="28" spans="1:14" ht="18.75" customHeight="1" x14ac:dyDescent="0.15">
      <c r="K28" s="248"/>
      <c r="L28" s="248"/>
      <c r="M28" s="105"/>
      <c r="N28" s="105"/>
    </row>
    <row r="29" spans="1:14" ht="18.75" customHeight="1" x14ac:dyDescent="0.15">
      <c r="K29" s="248"/>
      <c r="L29" s="248"/>
      <c r="M29" s="105"/>
      <c r="N29" s="105"/>
    </row>
  </sheetData>
  <mergeCells count="11">
    <mergeCell ref="H24:K24"/>
    <mergeCell ref="K28:L28"/>
    <mergeCell ref="K29:L29"/>
    <mergeCell ref="A4:N4"/>
    <mergeCell ref="B13:E13"/>
    <mergeCell ref="H15:M15"/>
    <mergeCell ref="J17:K17"/>
    <mergeCell ref="H21:M21"/>
    <mergeCell ref="I23:J23"/>
    <mergeCell ref="K23:L23"/>
    <mergeCell ref="B22:F22"/>
  </mergeCells>
  <phoneticPr fontId="4"/>
  <pageMargins left="0.98425196850393704" right="0.59055118110236227" top="0.78740157480314965" bottom="0.78740157480314965" header="0.51181102362204722" footer="0.51181102362204722"/>
  <pageSetup paperSize="9" scale="92" firstPageNumber="0" orientation="portrait" horizontalDpi="300" verticalDpi="300" r:id="rId1"/>
  <headerFooter differentOddEven="1" alignWithMargins="0">
    <oddHeader>&amp;L受理日：令和　　年　　月　　日　　 
午前・午後　　　時　　分　受理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Spinner 1">
              <controlPr defaultSize="0" autoPict="0">
                <anchor moveWithCells="1" sizeWithCells="1">
                  <from>
                    <xdr:col>16</xdr:col>
                    <xdr:colOff>28575</xdr:colOff>
                    <xdr:row>0</xdr:row>
                    <xdr:rowOff>142875</xdr:rowOff>
                  </from>
                  <to>
                    <xdr:col>17</xdr:col>
                    <xdr:colOff>19050</xdr:colOff>
                    <xdr:row>3</xdr:row>
                    <xdr:rowOff>238125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94DD7-B162-4E84-8D85-4A41F7C1D31A}">
  <sheetPr codeName="Sheet15"/>
  <dimension ref="A1:O40"/>
  <sheetViews>
    <sheetView showZeros="0" view="pageBreakPreview" zoomScaleNormal="100" zoomScaleSheetLayoutView="100" workbookViewId="0">
      <selection activeCell="O6" sqref="O6"/>
    </sheetView>
  </sheetViews>
  <sheetFormatPr defaultColWidth="6.25" defaultRowHeight="18.75" customHeight="1" x14ac:dyDescent="0.15"/>
  <cols>
    <col min="1" max="2" width="6.25" style="96" customWidth="1"/>
    <col min="3" max="3" width="7.875" style="96" customWidth="1"/>
    <col min="4" max="13" width="6.25" style="96" customWidth="1"/>
    <col min="14" max="14" width="10.125" style="96" customWidth="1"/>
    <col min="15" max="16384" width="6.25" style="96"/>
  </cols>
  <sheetData>
    <row r="1" spans="1:14" ht="18.75" customHeight="1" x14ac:dyDescent="0.15">
      <c r="N1" s="105" t="s">
        <v>277</v>
      </c>
    </row>
    <row r="2" spans="1:14" ht="18.75" customHeight="1" x14ac:dyDescent="0.15">
      <c r="N2" s="105"/>
    </row>
    <row r="3" spans="1:14" ht="18.75" customHeight="1" x14ac:dyDescent="0.15">
      <c r="N3" s="105"/>
    </row>
    <row r="4" spans="1:14" ht="26.25" customHeight="1" x14ac:dyDescent="0.15">
      <c r="A4" s="242" t="s">
        <v>131</v>
      </c>
      <c r="B4" s="242"/>
      <c r="C4" s="242"/>
      <c r="D4" s="242"/>
      <c r="E4" s="242"/>
      <c r="F4" s="242"/>
      <c r="G4" s="242"/>
      <c r="H4" s="242"/>
      <c r="I4" s="242"/>
      <c r="J4" s="242"/>
      <c r="K4" s="242"/>
      <c r="L4" s="242"/>
      <c r="M4" s="242"/>
      <c r="N4" s="242"/>
    </row>
    <row r="8" spans="1:14" ht="18.75" customHeight="1" x14ac:dyDescent="0.15">
      <c r="D8" s="105" t="s">
        <v>120</v>
      </c>
    </row>
    <row r="10" spans="1:14" ht="18.75" customHeight="1" x14ac:dyDescent="0.15">
      <c r="D10" s="105" t="s">
        <v>121</v>
      </c>
      <c r="F10" s="87" t="str">
        <f>DBCS(入力シート!C26)</f>
        <v/>
      </c>
      <c r="H10" s="106"/>
      <c r="I10" s="106"/>
    </row>
    <row r="11" spans="1:14" ht="18.75" customHeight="1" x14ac:dyDescent="0.15">
      <c r="F11" s="106"/>
      <c r="G11" s="106"/>
      <c r="H11" s="106"/>
      <c r="I11" s="106"/>
    </row>
    <row r="12" spans="1:14" ht="18.75" customHeight="1" x14ac:dyDescent="0.15">
      <c r="D12" s="105" t="s">
        <v>122</v>
      </c>
      <c r="F12" s="87">
        <f>入力シート!C25</f>
        <v>0</v>
      </c>
      <c r="G12" s="108"/>
      <c r="H12" s="108"/>
      <c r="I12" s="108"/>
      <c r="J12" s="110"/>
    </row>
    <row r="13" spans="1:14" ht="18.75" customHeight="1" x14ac:dyDescent="0.15">
      <c r="D13" s="105"/>
      <c r="E13" s="105"/>
      <c r="F13" s="107"/>
      <c r="G13" s="140"/>
      <c r="H13" s="259" t="str">
        <f>IF(入力シート!$C$28="","　　年　　月　　日",入力シート!$C$28)</f>
        <v>　　年　　月　　日</v>
      </c>
      <c r="I13" s="259"/>
      <c r="J13" s="259"/>
      <c r="K13" s="259"/>
      <c r="L13" s="95" t="s">
        <v>123</v>
      </c>
    </row>
    <row r="14" spans="1:14" ht="18.75" customHeight="1" x14ac:dyDescent="0.15">
      <c r="D14" s="105"/>
      <c r="E14" s="107"/>
      <c r="F14" s="108"/>
      <c r="G14" s="108"/>
      <c r="H14" s="108"/>
      <c r="I14" s="108"/>
      <c r="J14" s="109"/>
    </row>
    <row r="16" spans="1:14" ht="18.75" customHeight="1" x14ac:dyDescent="0.15">
      <c r="A16" s="256" t="s">
        <v>274</v>
      </c>
      <c r="B16" s="256"/>
      <c r="C16" s="256"/>
      <c r="D16" s="84" t="str">
        <f>"　"&amp;入力シート!$C$1&amp;IF(入力シート!$C$2="　","秋田県第　 　区",入力シート!$C$2)&amp;"選挙"</f>
        <v>　令和７年７月２０日執行参議院比例代表選出議員選挙</v>
      </c>
    </row>
    <row r="17" spans="1:15" ht="18.75" customHeight="1" x14ac:dyDescent="0.15">
      <c r="A17" s="257" t="s">
        <v>243</v>
      </c>
      <c r="B17" s="258"/>
      <c r="C17" s="258"/>
      <c r="D17" s="96" t="s">
        <v>284</v>
      </c>
    </row>
    <row r="18" spans="1:15" s="165" customFormat="1" ht="18.75" customHeight="1" x14ac:dyDescent="0.15">
      <c r="C18" s="110"/>
    </row>
    <row r="19" spans="1:15" ht="18.75" customHeight="1" x14ac:dyDescent="0.15">
      <c r="A19" s="96" t="s">
        <v>126</v>
      </c>
    </row>
    <row r="22" spans="1:15" s="112" customFormat="1" ht="18.75" customHeight="1" x14ac:dyDescent="0.15">
      <c r="A22" s="96"/>
      <c r="B22" s="250" t="s">
        <v>132</v>
      </c>
      <c r="C22" s="250"/>
      <c r="D22" s="250"/>
      <c r="E22" s="250"/>
      <c r="F22" s="96"/>
      <c r="G22" s="96"/>
      <c r="H22" s="96"/>
      <c r="I22" s="96"/>
      <c r="J22" s="96"/>
      <c r="K22" s="96"/>
      <c r="L22" s="96"/>
      <c r="M22" s="96"/>
      <c r="N22" s="96"/>
      <c r="O22" s="96"/>
    </row>
    <row r="23" spans="1:15" s="112" customFormat="1" ht="18.75" customHeight="1" x14ac:dyDescent="0.15">
      <c r="A23" s="96"/>
      <c r="B23" s="96"/>
      <c r="C23" s="96"/>
      <c r="D23" s="96"/>
      <c r="E23" s="96"/>
      <c r="F23" s="96"/>
      <c r="G23" s="96"/>
      <c r="H23" s="96"/>
      <c r="I23" s="96"/>
      <c r="J23" s="96"/>
      <c r="K23" s="96"/>
      <c r="L23" s="96"/>
      <c r="M23" s="96"/>
      <c r="N23" s="96"/>
      <c r="O23" s="96"/>
    </row>
    <row r="24" spans="1:15" s="112" customFormat="1" ht="18.75" customHeight="1" x14ac:dyDescent="0.15">
      <c r="A24" s="96"/>
      <c r="B24" s="96"/>
      <c r="C24" s="96"/>
      <c r="E24" s="105"/>
      <c r="F24" s="96"/>
      <c r="G24" s="96"/>
      <c r="H24" s="96"/>
      <c r="I24" s="108"/>
      <c r="J24" s="108"/>
      <c r="K24" s="108"/>
      <c r="L24" s="108"/>
      <c r="M24" s="108"/>
      <c r="N24" s="108"/>
      <c r="O24" s="96"/>
    </row>
    <row r="25" spans="1:15" s="112" customFormat="1" ht="18.75" customHeight="1" x14ac:dyDescent="0.15">
      <c r="A25" s="96"/>
      <c r="B25" s="96"/>
      <c r="C25" s="96"/>
      <c r="E25" s="105"/>
      <c r="F25" s="96"/>
      <c r="G25" s="96"/>
      <c r="H25" s="96"/>
      <c r="I25" s="96"/>
      <c r="J25" s="96"/>
      <c r="K25" s="96"/>
      <c r="L25" s="96"/>
      <c r="M25" s="96"/>
      <c r="N25" s="96"/>
      <c r="O25" s="96"/>
    </row>
    <row r="26" spans="1:15" s="143" customFormat="1" ht="18.75" customHeight="1" x14ac:dyDescent="0.15">
      <c r="A26" s="142"/>
      <c r="B26" s="142"/>
      <c r="D26" s="192"/>
      <c r="E26" s="192"/>
      <c r="F26" s="192"/>
      <c r="G26" s="192" t="s">
        <v>242</v>
      </c>
      <c r="H26" s="166"/>
      <c r="I26" s="95">
        <f>入力シート!C9</f>
        <v>0</v>
      </c>
      <c r="J26" s="136"/>
      <c r="K26" s="136"/>
      <c r="L26" s="113"/>
      <c r="M26" s="142"/>
      <c r="N26" s="144"/>
    </row>
    <row r="27" spans="1:15" s="143" customFormat="1" ht="18.75" customHeight="1" x14ac:dyDescent="0.15">
      <c r="A27" s="142"/>
      <c r="B27" s="142"/>
      <c r="C27" s="142"/>
      <c r="D27" s="115"/>
      <c r="E27" s="115"/>
      <c r="F27" s="116"/>
      <c r="G27" s="115"/>
      <c r="H27" s="142"/>
      <c r="I27" s="142"/>
      <c r="J27" s="142"/>
      <c r="K27" s="137"/>
      <c r="L27" s="137"/>
      <c r="M27" s="142"/>
      <c r="N27" s="142"/>
      <c r="O27" s="142"/>
    </row>
    <row r="28" spans="1:15" s="112" customFormat="1" ht="18.75" customHeight="1" x14ac:dyDescent="0.15">
      <c r="A28" s="96"/>
      <c r="B28" s="96"/>
      <c r="C28" s="96"/>
      <c r="D28" s="96"/>
      <c r="E28" s="96"/>
      <c r="G28" s="191" t="s">
        <v>33</v>
      </c>
      <c r="H28" s="96"/>
      <c r="I28" s="87">
        <f>入力シート!C13</f>
        <v>0</v>
      </c>
      <c r="J28" s="96"/>
      <c r="K28" s="96"/>
      <c r="L28" s="96"/>
      <c r="M28" s="96"/>
      <c r="N28" s="96" t="str" cm="1">
        <f t="array" aca="1" ref="N28" ca="1">IF(VLOOKUP(RIGHT(CELL("filename",A1),LEN(CELL("filename",A1))-FIND("]",CELL("filename",A1))),設定シート!$U$2:$V$31,2,0)="表示する","㊞","")</f>
        <v/>
      </c>
    </row>
    <row r="29" spans="1:15" s="112" customFormat="1" ht="14.25" x14ac:dyDescent="0.15">
      <c r="A29" s="138"/>
      <c r="B29" s="138"/>
      <c r="C29" s="138"/>
      <c r="D29" s="138"/>
      <c r="E29" s="138"/>
      <c r="F29" s="138"/>
      <c r="G29" s="138"/>
      <c r="H29" s="138"/>
      <c r="I29" s="138"/>
      <c r="J29" s="138"/>
      <c r="K29" s="138"/>
      <c r="L29" s="138"/>
      <c r="M29" s="138"/>
      <c r="N29" s="138"/>
      <c r="O29" s="138"/>
    </row>
    <row r="30" spans="1:15" s="112" customFormat="1" ht="19.5" customHeight="1" x14ac:dyDescent="0.15">
      <c r="A30" s="117"/>
      <c r="B30" s="96"/>
      <c r="C30" s="96"/>
      <c r="D30" s="96"/>
      <c r="E30" s="96"/>
      <c r="F30" s="96"/>
      <c r="G30" s="96"/>
      <c r="H30" s="96"/>
      <c r="I30" s="96"/>
      <c r="J30" s="96"/>
      <c r="K30" s="109"/>
      <c r="L30" s="109"/>
      <c r="M30" s="109"/>
      <c r="N30" s="109"/>
      <c r="O30" s="96"/>
    </row>
    <row r="31" spans="1:15" s="112" customFormat="1" ht="18.75" customHeight="1" x14ac:dyDescent="0.15">
      <c r="A31" s="96"/>
      <c r="B31" s="109" t="str">
        <f>設定シート!$C$4&amp;IF(入力シート!$C$2="　","秋田県第　 　区",入力シート!$C$2)&amp;"選挙秋田県選挙分会長"</f>
        <v>参議院比例代表選出議員選挙秋田県選挙分会長</v>
      </c>
      <c r="C31" s="109"/>
      <c r="D31" s="109"/>
      <c r="E31" s="109"/>
      <c r="F31" s="109"/>
      <c r="G31" s="127"/>
      <c r="H31" s="127"/>
      <c r="I31" s="109"/>
      <c r="J31" s="96"/>
      <c r="K31" s="255" t="str">
        <f>入力シート!$E$2</f>
        <v>小柳　公成</v>
      </c>
      <c r="L31" s="255"/>
      <c r="M31" s="255"/>
      <c r="N31" s="109" t="s">
        <v>133</v>
      </c>
      <c r="O31" s="96"/>
    </row>
    <row r="32" spans="1:15" s="112" customFormat="1" ht="18.75" customHeight="1" x14ac:dyDescent="0.15">
      <c r="A32" s="96"/>
      <c r="B32" s="96"/>
      <c r="C32" s="96"/>
      <c r="D32" s="96"/>
      <c r="E32" s="96"/>
      <c r="F32" s="96"/>
      <c r="G32" s="96"/>
      <c r="H32" s="96"/>
      <c r="I32" s="96"/>
      <c r="J32" s="96"/>
      <c r="K32" s="96"/>
      <c r="L32" s="96"/>
      <c r="M32" s="96"/>
      <c r="N32" s="96"/>
      <c r="O32" s="96"/>
    </row>
    <row r="33" spans="1:15" s="112" customFormat="1" ht="18.75" customHeight="1" x14ac:dyDescent="0.15">
      <c r="A33" s="96"/>
      <c r="B33" s="96"/>
      <c r="C33" s="96"/>
      <c r="D33" s="96"/>
      <c r="E33" s="96"/>
      <c r="F33" s="96"/>
      <c r="G33" s="96"/>
      <c r="H33" s="96"/>
      <c r="I33" s="96"/>
      <c r="J33" s="96"/>
      <c r="K33" s="96"/>
      <c r="L33" s="96"/>
      <c r="M33" s="96"/>
      <c r="N33" s="96"/>
      <c r="O33" s="96"/>
    </row>
    <row r="34" spans="1:15" s="112" customFormat="1" ht="18.75" customHeight="1" x14ac:dyDescent="0.15">
      <c r="A34" s="96"/>
      <c r="B34" s="96"/>
      <c r="C34" s="96"/>
      <c r="D34" s="96"/>
      <c r="E34" s="96"/>
      <c r="F34" s="96"/>
      <c r="G34" s="96"/>
      <c r="H34" s="96"/>
      <c r="I34" s="96"/>
      <c r="J34" s="96"/>
      <c r="K34" s="96"/>
      <c r="L34" s="96"/>
      <c r="M34" s="96"/>
      <c r="N34" s="96"/>
      <c r="O34" s="96"/>
    </row>
    <row r="35" spans="1:15" s="118" customFormat="1" ht="18.75" customHeight="1" x14ac:dyDescent="0.15">
      <c r="A35" s="114" t="s">
        <v>128</v>
      </c>
      <c r="B35" s="114"/>
      <c r="C35" s="114"/>
      <c r="D35" s="114"/>
      <c r="E35" s="114"/>
      <c r="F35" s="114"/>
      <c r="G35" s="114"/>
      <c r="H35" s="114"/>
      <c r="I35" s="114"/>
      <c r="J35" s="114"/>
      <c r="K35" s="114"/>
      <c r="L35" s="114"/>
      <c r="M35" s="114"/>
      <c r="N35" s="114"/>
      <c r="O35" s="114"/>
    </row>
    <row r="36" spans="1:15" s="118" customFormat="1" ht="7.5" customHeight="1" x14ac:dyDescent="0.15">
      <c r="A36" s="114"/>
      <c r="B36" s="114"/>
      <c r="C36" s="114"/>
      <c r="D36" s="114"/>
      <c r="E36" s="114"/>
      <c r="F36" s="114"/>
      <c r="G36" s="114"/>
      <c r="H36" s="114"/>
      <c r="I36" s="114"/>
      <c r="J36" s="114"/>
      <c r="K36" s="114"/>
      <c r="L36" s="114"/>
      <c r="M36" s="114"/>
      <c r="N36" s="114"/>
      <c r="O36" s="114"/>
    </row>
    <row r="37" spans="1:15" s="146" customFormat="1" ht="14.25" x14ac:dyDescent="0.15">
      <c r="A37" s="146" t="s">
        <v>267</v>
      </c>
    </row>
    <row r="38" spans="1:15" s="146" customFormat="1" ht="14.25" x14ac:dyDescent="0.15">
      <c r="A38" s="146" t="s">
        <v>268</v>
      </c>
    </row>
    <row r="39" spans="1:15" s="146" customFormat="1" ht="14.25" x14ac:dyDescent="0.15">
      <c r="A39" s="146" t="s">
        <v>270</v>
      </c>
      <c r="N39" s="26"/>
    </row>
    <row r="40" spans="1:15" s="146" customFormat="1" ht="14.25" x14ac:dyDescent="0.15">
      <c r="A40" s="146" t="s">
        <v>271</v>
      </c>
    </row>
  </sheetData>
  <mergeCells count="6">
    <mergeCell ref="A4:N4"/>
    <mergeCell ref="B22:E22"/>
    <mergeCell ref="K31:M31"/>
    <mergeCell ref="A16:C16"/>
    <mergeCell ref="A17:C17"/>
    <mergeCell ref="H13:K13"/>
  </mergeCells>
  <phoneticPr fontId="4"/>
  <pageMargins left="0.98425196850393704" right="0.59055118110236227" top="0.78740157480314965" bottom="0.78740157480314965" header="0.51181102362204722" footer="0.51181102362204722"/>
  <pageSetup paperSize="9" scale="91" firstPageNumber="0" orientation="portrait" horizontalDpi="300" verticalDpi="300" r:id="rId1"/>
  <headerFooter differentOddEven="1" alignWithMargins="0">
    <oddHeader>&amp;L受理日：令和　　年　　月　　日　　 
午前・午後　　　時　　分　受理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E1896-1EBF-472A-9699-DBFCF8E549CD}">
  <sheetPr codeName="Sheet16"/>
  <dimension ref="A1:O38"/>
  <sheetViews>
    <sheetView showZeros="0" view="pageBreakPreview" zoomScaleNormal="100" zoomScaleSheetLayoutView="100" workbookViewId="0">
      <selection activeCell="O6" sqref="O6"/>
    </sheetView>
  </sheetViews>
  <sheetFormatPr defaultColWidth="5.875" defaultRowHeight="21" customHeight="1" x14ac:dyDescent="0.15"/>
  <cols>
    <col min="1" max="4" width="5.875" style="84" customWidth="1"/>
    <col min="5" max="5" width="7.5" style="84" customWidth="1"/>
    <col min="6" max="14" width="5.875" style="84" customWidth="1"/>
    <col min="15" max="16384" width="5.875" style="84"/>
  </cols>
  <sheetData>
    <row r="1" spans="1:15" ht="21" customHeight="1" x14ac:dyDescent="0.15">
      <c r="N1" s="90" t="s">
        <v>278</v>
      </c>
      <c r="O1" s="90"/>
    </row>
    <row r="5" spans="1:15" ht="28.5" customHeight="1" x14ac:dyDescent="0.15">
      <c r="A5" s="242" t="s">
        <v>239</v>
      </c>
      <c r="B5" s="242"/>
      <c r="C5" s="242"/>
      <c r="D5" s="242"/>
      <c r="E5" s="242"/>
      <c r="F5" s="242"/>
      <c r="G5" s="242"/>
      <c r="H5" s="242"/>
      <c r="I5" s="242"/>
      <c r="J5" s="242"/>
      <c r="K5" s="242"/>
      <c r="L5" s="242"/>
      <c r="M5" s="242"/>
      <c r="N5" s="242"/>
    </row>
    <row r="10" spans="1:15" ht="21" customHeight="1" x14ac:dyDescent="0.15">
      <c r="A10" s="84" t="str">
        <f>"　"&amp;設定シート!$C$2&amp;"執行の"&amp;設定シート!$C$4&amp;IF(入力シート!$C$2="　","秋田県第　　区",入力シート!$C$2)&amp;"選挙における選挙立会人となる"</f>
        <v>　令和７年７月２０日執行の参議院比例代表選出議員選挙における選挙立会人となる</v>
      </c>
      <c r="L10" s="87"/>
      <c r="M10" s="87"/>
      <c r="N10" s="87"/>
    </row>
    <row r="11" spans="1:15" ht="21" customHeight="1" x14ac:dyDescent="0.15">
      <c r="A11" s="84" t="s">
        <v>237</v>
      </c>
      <c r="H11" s="128"/>
      <c r="J11" s="128"/>
      <c r="K11" s="128"/>
    </row>
    <row r="12" spans="1:15" ht="21" customHeight="1" x14ac:dyDescent="0.15">
      <c r="H12" s="128"/>
      <c r="J12" s="128"/>
    </row>
    <row r="15" spans="1:15" ht="21" customHeight="1" x14ac:dyDescent="0.15">
      <c r="B15" s="260" t="s">
        <v>240</v>
      </c>
      <c r="C15" s="260"/>
      <c r="D15" s="260"/>
      <c r="E15" s="260"/>
    </row>
    <row r="16" spans="1:15" ht="21" customHeight="1" x14ac:dyDescent="0.15">
      <c r="B16" s="86"/>
      <c r="C16" s="85"/>
      <c r="D16" s="85"/>
    </row>
    <row r="17" spans="2:14" ht="21" customHeight="1" x14ac:dyDescent="0.15">
      <c r="B17" s="86"/>
      <c r="C17" s="85"/>
      <c r="D17" s="85"/>
    </row>
    <row r="18" spans="2:14" ht="21" customHeight="1" x14ac:dyDescent="0.15">
      <c r="B18" s="86"/>
      <c r="C18" s="85"/>
      <c r="D18" s="85"/>
    </row>
    <row r="19" spans="2:14" ht="21" customHeight="1" x14ac:dyDescent="0.15">
      <c r="B19" s="86"/>
      <c r="C19" s="85"/>
      <c r="D19" s="85"/>
    </row>
    <row r="20" spans="2:14" ht="21" customHeight="1" x14ac:dyDescent="0.15">
      <c r="B20" s="86"/>
      <c r="C20" s="85"/>
      <c r="F20" s="84" t="s">
        <v>27</v>
      </c>
      <c r="G20" s="87"/>
      <c r="H20" s="87" t="str">
        <f>DBCS(入力シート!C26)</f>
        <v/>
      </c>
    </row>
    <row r="21" spans="2:14" ht="21" customHeight="1" x14ac:dyDescent="0.15">
      <c r="B21" s="86"/>
      <c r="C21" s="85"/>
      <c r="D21" s="85"/>
    </row>
    <row r="22" spans="2:14" ht="21" customHeight="1" x14ac:dyDescent="0.15">
      <c r="B22" s="86"/>
      <c r="C22" s="85"/>
      <c r="D22" s="85"/>
      <c r="F22" s="84" t="s">
        <v>130</v>
      </c>
      <c r="H22" s="95">
        <f>入力シート!C25</f>
        <v>0</v>
      </c>
      <c r="I22" s="134"/>
      <c r="J22" s="133"/>
      <c r="K22" s="133"/>
      <c r="L22" s="132"/>
      <c r="N22" s="84" t="str" cm="1">
        <f t="array" aca="1" ref="N22" ca="1">IF(VLOOKUP(RIGHT(CELL("filename",A1),LEN(CELL("filename",A1))-FIND("]",CELL("filename",A1))),設定シート!$U$2:$V$137,2,0)="表示する","㊞","")</f>
        <v/>
      </c>
    </row>
    <row r="23" spans="2:14" ht="21" customHeight="1" x14ac:dyDescent="0.15">
      <c r="B23" s="86"/>
      <c r="C23" s="85"/>
      <c r="D23" s="85"/>
    </row>
    <row r="24" spans="2:14" ht="21" customHeight="1" x14ac:dyDescent="0.15">
      <c r="B24" s="86"/>
      <c r="C24" s="85"/>
      <c r="D24" s="85"/>
    </row>
    <row r="25" spans="2:14" ht="21" customHeight="1" x14ac:dyDescent="0.15">
      <c r="B25" s="86"/>
      <c r="C25" s="85"/>
      <c r="D25" s="85"/>
    </row>
    <row r="26" spans="2:14" ht="21" customHeight="1" x14ac:dyDescent="0.15">
      <c r="C26" s="166"/>
      <c r="D26" s="166"/>
      <c r="E26" s="166"/>
      <c r="F26" s="192" t="s">
        <v>242</v>
      </c>
      <c r="H26" s="87">
        <f>入力シート!C9</f>
        <v>0</v>
      </c>
      <c r="I26" s="87"/>
      <c r="J26" s="87"/>
      <c r="K26" s="87"/>
      <c r="L26" s="87"/>
    </row>
    <row r="27" spans="2:14" ht="21" customHeight="1" x14ac:dyDescent="0.15">
      <c r="F27" s="90"/>
    </row>
    <row r="28" spans="2:14" ht="21" customHeight="1" x14ac:dyDescent="0.15">
      <c r="D28" s="94"/>
      <c r="E28" s="94"/>
      <c r="F28" s="93" t="s">
        <v>33</v>
      </c>
      <c r="G28" s="94"/>
      <c r="H28" s="87">
        <f>入力シート!C13</f>
        <v>0</v>
      </c>
      <c r="I28" s="87"/>
      <c r="J28" s="87"/>
      <c r="K28" s="87"/>
      <c r="L28" s="84" t="s">
        <v>104</v>
      </c>
      <c r="M28" s="92"/>
    </row>
    <row r="29" spans="2:14" ht="21" customHeight="1" x14ac:dyDescent="0.15">
      <c r="D29" s="94"/>
      <c r="E29" s="94"/>
      <c r="F29" s="93"/>
      <c r="G29" s="94"/>
      <c r="I29" s="132"/>
      <c r="J29" s="132"/>
      <c r="K29" s="132"/>
      <c r="L29" s="132"/>
    </row>
    <row r="30" spans="2:14" ht="21" customHeight="1" x14ac:dyDescent="0.15">
      <c r="D30" s="94"/>
      <c r="E30" s="94"/>
      <c r="F30" s="93"/>
      <c r="G30" s="94"/>
      <c r="I30" s="132"/>
      <c r="J30" s="132"/>
      <c r="K30" s="131"/>
      <c r="L30" s="131"/>
    </row>
    <row r="31" spans="2:14" ht="21" customHeight="1" x14ac:dyDescent="0.15">
      <c r="D31" s="94"/>
      <c r="E31" s="94"/>
      <c r="F31" s="93"/>
      <c r="G31" s="94"/>
      <c r="I31" s="132"/>
      <c r="J31" s="132"/>
      <c r="K31" s="131"/>
      <c r="L31" s="131"/>
    </row>
    <row r="32" spans="2:14" ht="21" customHeight="1" x14ac:dyDescent="0.15">
      <c r="D32" s="94"/>
      <c r="E32" s="94"/>
      <c r="F32" s="93"/>
      <c r="G32" s="94"/>
      <c r="I32" s="132"/>
      <c r="J32" s="132"/>
      <c r="K32" s="131"/>
      <c r="L32" s="131"/>
    </row>
    <row r="33" spans="4:12" ht="21" customHeight="1" x14ac:dyDescent="0.15">
      <c r="D33" s="94"/>
      <c r="E33" s="94"/>
      <c r="F33" s="93"/>
      <c r="G33" s="94"/>
      <c r="I33" s="132"/>
      <c r="J33" s="132"/>
      <c r="K33" s="131"/>
      <c r="L33" s="131"/>
    </row>
    <row r="34" spans="4:12" ht="21" customHeight="1" x14ac:dyDescent="0.15">
      <c r="D34" s="94"/>
      <c r="E34" s="94"/>
      <c r="F34" s="93"/>
      <c r="G34" s="94"/>
      <c r="I34" s="132"/>
      <c r="J34" s="132"/>
      <c r="K34" s="132"/>
      <c r="L34" s="132"/>
    </row>
    <row r="35" spans="4:12" ht="21" customHeight="1" x14ac:dyDescent="0.15">
      <c r="D35" s="94"/>
      <c r="E35" s="94"/>
      <c r="F35" s="93"/>
      <c r="G35" s="94"/>
      <c r="I35" s="132"/>
      <c r="J35" s="132"/>
      <c r="K35" s="131"/>
      <c r="L35" s="131"/>
    </row>
    <row r="36" spans="4:12" ht="21" customHeight="1" x14ac:dyDescent="0.15">
      <c r="D36" s="94"/>
      <c r="E36" s="94"/>
      <c r="F36" s="93"/>
      <c r="G36" s="94"/>
      <c r="I36" s="132"/>
      <c r="J36" s="132"/>
      <c r="K36" s="131"/>
      <c r="L36" s="131"/>
    </row>
    <row r="37" spans="4:12" ht="21" customHeight="1" x14ac:dyDescent="0.15">
      <c r="D37" s="94"/>
      <c r="E37" s="94"/>
      <c r="F37" s="93"/>
      <c r="G37" s="94"/>
      <c r="I37" s="132"/>
      <c r="J37" s="132"/>
      <c r="K37" s="131"/>
      <c r="L37" s="131"/>
    </row>
    <row r="38" spans="4:12" ht="21" customHeight="1" x14ac:dyDescent="0.15">
      <c r="D38" s="94"/>
      <c r="E38" s="94"/>
      <c r="F38" s="93"/>
      <c r="G38" s="94"/>
      <c r="I38" s="132"/>
      <c r="J38" s="132"/>
      <c r="K38" s="131"/>
      <c r="L38" s="131"/>
    </row>
  </sheetData>
  <mergeCells count="2">
    <mergeCell ref="A5:N5"/>
    <mergeCell ref="B15:E15"/>
  </mergeCells>
  <phoneticPr fontId="4"/>
  <pageMargins left="0.98425196850393704" right="0.59055118110236227" top="0.78740157480314965" bottom="0.78740157480314965" header="0.51181102362204722" footer="0.51181102362204722"/>
  <pageSetup paperSize="9" firstPageNumber="0" orientation="portrait" horizontalDpi="300" verticalDpi="300" r:id="rId1"/>
  <headerFooter differentOddEven="1" alignWithMargins="0">
    <oddHeader>&amp;L受理日：令和　　年　　月　　日　　 
午前・午後　　　時　　分　受理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A0B9C-DC93-40DB-BBB6-A3FF1B7373E6}">
  <sheetPr codeName="Sheet19"/>
  <dimension ref="A1:O30"/>
  <sheetViews>
    <sheetView showZeros="0" view="pageBreakPreview" zoomScaleNormal="100" zoomScaleSheetLayoutView="100" workbookViewId="0">
      <selection activeCell="O6" sqref="O6"/>
    </sheetView>
  </sheetViews>
  <sheetFormatPr defaultColWidth="5.875" defaultRowHeight="21" customHeight="1" x14ac:dyDescent="0.15"/>
  <cols>
    <col min="1" max="4" width="5.875" style="84" customWidth="1"/>
    <col min="5" max="5" width="6.75" style="84" customWidth="1"/>
    <col min="6" max="14" width="5.875" style="84" customWidth="1"/>
    <col min="15" max="16384" width="5.875" style="84"/>
  </cols>
  <sheetData>
    <row r="1" spans="1:15" ht="21" customHeight="1" x14ac:dyDescent="0.15">
      <c r="N1" s="139" t="s">
        <v>279</v>
      </c>
      <c r="O1" s="139"/>
    </row>
    <row r="5" spans="1:15" ht="28.5" customHeight="1" x14ac:dyDescent="0.15">
      <c r="A5" s="242" t="s">
        <v>141</v>
      </c>
      <c r="B5" s="242"/>
      <c r="C5" s="242"/>
      <c r="D5" s="242"/>
      <c r="E5" s="242"/>
      <c r="F5" s="242"/>
      <c r="G5" s="242"/>
      <c r="H5" s="242"/>
      <c r="I5" s="242"/>
      <c r="J5" s="242"/>
      <c r="K5" s="242"/>
      <c r="L5" s="242"/>
      <c r="M5" s="242"/>
      <c r="N5" s="242"/>
    </row>
    <row r="8" spans="1:15" ht="21" customHeight="1" x14ac:dyDescent="0.15">
      <c r="B8" s="135"/>
      <c r="C8" s="85"/>
      <c r="D8" s="84" t="s">
        <v>140</v>
      </c>
      <c r="F8" s="195"/>
      <c r="G8" s="196"/>
      <c r="H8" s="195"/>
      <c r="I8" s="195"/>
      <c r="J8" s="195"/>
      <c r="K8" s="195"/>
    </row>
    <row r="9" spans="1:15" ht="21" customHeight="1" x14ac:dyDescent="0.15">
      <c r="B9" s="135"/>
      <c r="C9" s="85"/>
      <c r="D9" s="85"/>
    </row>
    <row r="10" spans="1:15" ht="21" customHeight="1" x14ac:dyDescent="0.15">
      <c r="B10" s="135"/>
      <c r="C10" s="85"/>
      <c r="D10" s="85" t="s">
        <v>139</v>
      </c>
      <c r="F10" s="195"/>
      <c r="G10" s="197"/>
      <c r="H10" s="197"/>
      <c r="I10" s="198"/>
      <c r="J10" s="198"/>
      <c r="K10" s="132"/>
      <c r="M10" s="84" t="s">
        <v>142</v>
      </c>
    </row>
    <row r="13" spans="1:15" ht="21" customHeight="1" x14ac:dyDescent="0.15">
      <c r="A13" s="84" t="s">
        <v>143</v>
      </c>
      <c r="D13" s="195"/>
      <c r="E13" s="195"/>
      <c r="H13" s="195"/>
      <c r="I13" s="195"/>
      <c r="J13" s="195"/>
      <c r="L13" s="87"/>
      <c r="M13" s="87"/>
      <c r="N13" s="87"/>
    </row>
    <row r="14" spans="1:15" ht="21" customHeight="1" x14ac:dyDescent="0.15">
      <c r="A14" s="84" t="s">
        <v>138</v>
      </c>
      <c r="H14" s="128"/>
      <c r="J14" s="128"/>
      <c r="K14" s="128"/>
    </row>
    <row r="15" spans="1:15" ht="21" customHeight="1" x14ac:dyDescent="0.15">
      <c r="H15" s="128"/>
      <c r="J15" s="128"/>
    </row>
    <row r="18" spans="2:12" ht="21" customHeight="1" x14ac:dyDescent="0.15">
      <c r="B18" s="260" t="s">
        <v>132</v>
      </c>
      <c r="C18" s="260"/>
      <c r="D18" s="260"/>
      <c r="E18" s="260"/>
    </row>
    <row r="19" spans="2:12" ht="21" customHeight="1" x14ac:dyDescent="0.15">
      <c r="B19" s="135"/>
      <c r="C19" s="85"/>
      <c r="D19" s="85"/>
    </row>
    <row r="20" spans="2:12" ht="21" customHeight="1" x14ac:dyDescent="0.15">
      <c r="B20" s="135"/>
      <c r="C20" s="85"/>
      <c r="D20" s="85"/>
    </row>
    <row r="21" spans="2:12" ht="21" customHeight="1" x14ac:dyDescent="0.15">
      <c r="D21" s="94"/>
      <c r="E21" s="94"/>
      <c r="F21" s="141"/>
      <c r="G21" s="94"/>
      <c r="I21" s="132"/>
      <c r="J21" s="132"/>
      <c r="K21" s="132"/>
      <c r="L21" s="132"/>
    </row>
    <row r="22" spans="2:12" ht="21" customHeight="1" x14ac:dyDescent="0.15">
      <c r="B22" s="195"/>
      <c r="C22" s="195"/>
      <c r="D22" s="88" t="s">
        <v>137</v>
      </c>
      <c r="E22" s="94"/>
      <c r="F22" s="141"/>
      <c r="G22" s="94"/>
      <c r="H22" s="195"/>
      <c r="I22" s="199"/>
      <c r="J22" s="199"/>
      <c r="K22" s="136" t="s">
        <v>136</v>
      </c>
      <c r="L22" s="131"/>
    </row>
    <row r="23" spans="2:12" ht="21" customHeight="1" x14ac:dyDescent="0.15">
      <c r="D23" s="94"/>
      <c r="E23" s="94"/>
      <c r="F23" s="141"/>
      <c r="G23" s="94"/>
      <c r="I23" s="132"/>
      <c r="J23" s="132"/>
      <c r="K23" s="131"/>
      <c r="L23" s="131"/>
    </row>
    <row r="24" spans="2:12" ht="21" customHeight="1" x14ac:dyDescent="0.15">
      <c r="D24" s="94"/>
      <c r="E24" s="94"/>
      <c r="F24" s="141"/>
      <c r="G24" s="94"/>
      <c r="I24" s="132"/>
      <c r="J24" s="132"/>
      <c r="K24" s="131"/>
      <c r="L24" s="131"/>
    </row>
    <row r="25" spans="2:12" ht="21" customHeight="1" x14ac:dyDescent="0.15">
      <c r="D25" s="94"/>
      <c r="E25" s="94"/>
      <c r="F25" s="141"/>
      <c r="G25" s="94"/>
      <c r="I25" s="132"/>
      <c r="J25" s="132"/>
      <c r="K25" s="131"/>
      <c r="L25" s="131"/>
    </row>
    <row r="26" spans="2:12" ht="21" customHeight="1" x14ac:dyDescent="0.15">
      <c r="D26" s="94"/>
      <c r="E26" s="94"/>
      <c r="F26" s="141"/>
      <c r="G26" s="94"/>
      <c r="I26" s="132"/>
      <c r="J26" s="132"/>
      <c r="K26" s="132"/>
      <c r="L26" s="132"/>
    </row>
    <row r="27" spans="2:12" ht="21" customHeight="1" x14ac:dyDescent="0.15">
      <c r="D27" s="94"/>
      <c r="E27" s="94"/>
      <c r="F27" s="141"/>
      <c r="G27" s="94"/>
      <c r="I27" s="132"/>
      <c r="J27" s="132"/>
      <c r="K27" s="131"/>
      <c r="L27" s="131"/>
    </row>
    <row r="28" spans="2:12" ht="21" customHeight="1" x14ac:dyDescent="0.15">
      <c r="D28" s="94"/>
      <c r="E28" s="94"/>
      <c r="F28" s="141"/>
      <c r="G28" s="94"/>
      <c r="I28" s="132"/>
      <c r="J28" s="132"/>
      <c r="K28" s="131"/>
      <c r="L28" s="131"/>
    </row>
    <row r="29" spans="2:12" ht="21" customHeight="1" x14ac:dyDescent="0.15">
      <c r="D29" s="94"/>
      <c r="E29" s="94"/>
      <c r="F29" s="141"/>
      <c r="G29" s="94"/>
      <c r="I29" s="132"/>
      <c r="J29" s="132"/>
      <c r="K29" s="131"/>
      <c r="L29" s="131"/>
    </row>
    <row r="30" spans="2:12" ht="21" customHeight="1" x14ac:dyDescent="0.15">
      <c r="D30" s="94"/>
      <c r="E30" s="94"/>
      <c r="F30" s="141"/>
      <c r="G30" s="94"/>
      <c r="I30" s="132"/>
      <c r="J30" s="132"/>
      <c r="K30" s="131"/>
      <c r="L30" s="131"/>
    </row>
  </sheetData>
  <mergeCells count="2">
    <mergeCell ref="A5:N5"/>
    <mergeCell ref="B18:E18"/>
  </mergeCells>
  <phoneticPr fontId="4"/>
  <pageMargins left="0.98425196850393704" right="0.59055118110236227" top="0.78740157480314965" bottom="0.78740157480314965" header="0.51181102362204722" footer="0.51181102362204722"/>
  <pageSetup paperSize="9" firstPageNumber="0" orientation="portrait" horizontalDpi="300" verticalDpi="300" r:id="rId1"/>
  <headerFooter differentOddEven="1" alignWithMargins="0">
    <oddHeader>&amp;L受理日：令和　　年　　月　　日　　 
午前・午後　　　時　　分　受理　</oddHead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設定シート</vt:lpstr>
      <vt:lpstr>入力シート</vt:lpstr>
      <vt:lpstr>Sheet1</vt:lpstr>
      <vt:lpstr>目次</vt:lpstr>
      <vt:lpstr>様式1</vt:lpstr>
      <vt:lpstr>様式2</vt:lpstr>
      <vt:lpstr>様式3</vt:lpstr>
      <vt:lpstr>様式4</vt:lpstr>
      <vt:lpstr>様式5</vt:lpstr>
      <vt:lpstr>様式6</vt:lpstr>
      <vt:lpstr>Sheet1!Print_Area</vt:lpstr>
      <vt:lpstr>設定シート!Print_Area</vt:lpstr>
      <vt:lpstr>入力シート!Print_Area</vt:lpstr>
      <vt:lpstr>目次!Print_Area</vt:lpstr>
      <vt:lpstr>様式1!Print_Area</vt:lpstr>
      <vt:lpstr>様式2!Print_Area</vt:lpstr>
      <vt:lpstr>様式3!Print_Area</vt:lpstr>
      <vt:lpstr>様式4!Print_Area</vt:lpstr>
      <vt:lpstr>様式5!Print_Area</vt:lpstr>
      <vt:lpstr>様式6!Print_Area</vt:lpstr>
      <vt:lpstr>秋田県第１区</vt:lpstr>
      <vt:lpstr>秋田県第２区</vt:lpstr>
      <vt:lpstr>秋田県第３区</vt:lpstr>
      <vt:lpstr>選挙区名</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大日向　拓</dc:creator>
  <cp:keywords/>
  <dc:description/>
  <cp:lastModifiedBy>佐藤　諒</cp:lastModifiedBy>
  <cp:revision>0</cp:revision>
  <cp:lastPrinted>2025-06-12T09:02:17Z</cp:lastPrinted>
  <dcterms:created xsi:type="dcterms:W3CDTF">1601-01-01T00:00:00Z</dcterms:created>
  <dcterms:modified xsi:type="dcterms:W3CDTF">2025-06-12T23:40:50Z</dcterms:modified>
  <cp:category/>
</cp:coreProperties>
</file>